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omments1.xml" ContentType="application/vnd.openxmlformats-officedocument.spreadsheetml.comments+xml"/>
  <Override PartName="/xl/customProperty4.bin" ContentType="application/vnd.openxmlformats-officedocument.spreadsheetml.customProperty"/>
  <Override PartName="/xl/drawings/drawing2.xml" ContentType="application/vnd.openxmlformats-officedocument.drawing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drawings/drawing4.xml" ContentType="application/vnd.openxmlformats-officedocument.drawing+xml"/>
  <Override PartName="/xl/customProperty13.bin" ContentType="application/vnd.openxmlformats-officedocument.spreadsheetml.customProperty"/>
  <Override PartName="/xl/drawings/drawing5.xml" ContentType="application/vnd.openxmlformats-officedocument.drawing+xml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6.xml" ContentType="application/vnd.openxmlformats-officedocument.drawing+xml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drawings/drawing7.xml" ContentType="application/vnd.openxmlformats-officedocument.drawing+xml"/>
  <Override PartName="/xl/customProperty27.bin" ContentType="application/vnd.openxmlformats-officedocument.spreadsheetml.customProperty"/>
  <Override PartName="/xl/drawings/drawing8.xml" ContentType="application/vnd.openxmlformats-officedocument.drawing+xml"/>
  <Override PartName="/xl/customProperty28.bin" ContentType="application/vnd.openxmlformats-officedocument.spreadsheetml.customProperty"/>
  <Override PartName="/xl/drawings/drawing9.xml" ContentType="application/vnd.openxmlformats-officedocument.drawing+xml"/>
  <Override PartName="/xl/customProperty29.bin" ContentType="application/vnd.openxmlformats-officedocument.spreadsheetml.customProperty"/>
  <Override PartName="/xl/drawings/drawing10.xml" ContentType="application/vnd.openxmlformats-officedocument.drawing+xml"/>
  <Override PartName="/xl/customProperty30.bin" ContentType="application/vnd.openxmlformats-officedocument.spreadsheetml.customProperty"/>
  <Override PartName="/xl/drawings/drawing11.xml" ContentType="application/vnd.openxmlformats-officedocument.drawing+xml"/>
  <Override PartName="/xl/customProperty31.bin" ContentType="application/vnd.openxmlformats-officedocument.spreadsheetml.customProperty"/>
  <Override PartName="/xl/drawings/drawing12.xml" ContentType="application/vnd.openxmlformats-officedocument.drawing+xml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drawings/drawing13.xml" ContentType="application/vnd.openxmlformats-officedocument.drawing+xml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D:\Project\Git\IBP_ConsoleDashboard\file\Financial_Ratio\"/>
    </mc:Choice>
  </mc:AlternateContent>
  <xr:revisionPtr revIDLastSave="0" documentId="13_ncr:1_{8928DA25-6995-4E01-8CE8-5F044D996C44}" xr6:coauthVersionLast="36" xr6:coauthVersionMax="47" xr10:uidLastSave="{00000000-0000-0000-0000-000000000000}"/>
  <bookViews>
    <workbookView xWindow="0" yWindow="0" windowWidth="19200" windowHeight="6315" tabRatio="925" activeTab="6" xr2:uid="{00000000-000D-0000-FFFF-FFFF00000000}"/>
  </bookViews>
  <sheets>
    <sheet name="Description_ROIC" sheetId="4" r:id="rId1"/>
    <sheet name="DE" sheetId="35" r:id="rId2"/>
    <sheet name="OPAT" sheetId="36" r:id="rId3"/>
    <sheet name="PP(ROIC)" sheetId="1" r:id="rId4"/>
    <sheet name="PP(ROE)" sheetId="2" r:id="rId5"/>
    <sheet name="Detail_Debt" sheetId="5" r:id="rId6"/>
    <sheet name="Detail_Equity" sheetId="24" r:id="rId7"/>
    <sheet name="Data_Debt" sheetId="38" state="hidden" r:id="rId8"/>
    <sheet name="Eliminate PL" sheetId="13" state="hidden" r:id="rId9"/>
    <sheet name="Elim_FOREX translation" sheetId="25" state="hidden" r:id="rId10"/>
    <sheet name="BPC_Jan" sheetId="52" state="hidden" r:id="rId11"/>
    <sheet name="BPC_Feb" sheetId="53" state="hidden" r:id="rId12"/>
    <sheet name="BPC_Mar" sheetId="54" state="hidden" r:id="rId13"/>
    <sheet name="BPC_Apr" sheetId="55" state="hidden" r:id="rId14"/>
    <sheet name="BPC_May" sheetId="56" state="hidden" r:id="rId15"/>
    <sheet name="BPC_Dec" sheetId="63" r:id="rId16"/>
    <sheet name="BPC_Nov" sheetId="62" r:id="rId17"/>
    <sheet name="BPC_Oct" sheetId="61" r:id="rId18"/>
    <sheet name="BPC_Sep" sheetId="60" r:id="rId19"/>
    <sheet name="BPC_Aug" sheetId="59" r:id="rId20"/>
    <sheet name="BPC_Jul" sheetId="58" r:id="rId21"/>
    <sheet name="BPC_Jun" sheetId="57" r:id="rId22"/>
    <sheet name="BPC12" sheetId="51" state="hidden" r:id="rId23"/>
    <sheet name="BPC11" sheetId="50" state="hidden" r:id="rId24"/>
    <sheet name="BPC10" sheetId="49" state="hidden" r:id="rId25"/>
    <sheet name="BPC09" sheetId="48" state="hidden" r:id="rId26"/>
    <sheet name="BPC08" sheetId="43" state="hidden" r:id="rId27"/>
    <sheet name="BPC07" sheetId="42" state="hidden" r:id="rId28"/>
    <sheet name="BPC06" sheetId="41" state="hidden" r:id="rId29"/>
    <sheet name="BPC05" sheetId="40" state="hidden" r:id="rId30"/>
    <sheet name="BPC04" sheetId="39" state="hidden" r:id="rId31"/>
    <sheet name="BPC_03" sheetId="37" state="hidden" r:id="rId32"/>
    <sheet name="BPC_02" sheetId="33" state="hidden" r:id="rId33"/>
    <sheet name="BPC" sheetId="32" state="hidden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\" hidden="1">{"cashflow",#N/A,FALSE,"CASHFLOW "}</definedName>
    <definedName name="\a" localSheetId="19">#REF!</definedName>
    <definedName name="\a" localSheetId="11">#REF!</definedName>
    <definedName name="\a" localSheetId="10">#REF!</definedName>
    <definedName name="\a" localSheetId="12">#REF!</definedName>
    <definedName name="\a" localSheetId="14">#REF!</definedName>
    <definedName name="\a" localSheetId="16">#REF!</definedName>
    <definedName name="\a" localSheetId="17">#REF!</definedName>
    <definedName name="\a" localSheetId="18">#REF!</definedName>
    <definedName name="\a" localSheetId="25">#REF!</definedName>
    <definedName name="\a" localSheetId="24">#REF!</definedName>
    <definedName name="\a" localSheetId="23">#REF!</definedName>
    <definedName name="\a" localSheetId="22">#REF!</definedName>
    <definedName name="\a">#REF!</definedName>
    <definedName name="\b" localSheetId="19">#REF!</definedName>
    <definedName name="\b" localSheetId="11">#REF!</definedName>
    <definedName name="\b" localSheetId="10">#REF!</definedName>
    <definedName name="\b" localSheetId="12">#REF!</definedName>
    <definedName name="\b" localSheetId="14">#REF!</definedName>
    <definedName name="\b" localSheetId="16">#REF!</definedName>
    <definedName name="\b" localSheetId="17">#REF!</definedName>
    <definedName name="\b" localSheetId="18">#REF!</definedName>
    <definedName name="\b" localSheetId="25">#REF!</definedName>
    <definedName name="\b" localSheetId="24">#REF!</definedName>
    <definedName name="\b" localSheetId="23">#REF!</definedName>
    <definedName name="\b" localSheetId="22">#REF!</definedName>
    <definedName name="\b">#REF!</definedName>
    <definedName name="\c" localSheetId="19">#REF!</definedName>
    <definedName name="\c" localSheetId="11">#REF!</definedName>
    <definedName name="\c" localSheetId="10">#REF!</definedName>
    <definedName name="\c" localSheetId="12">#REF!</definedName>
    <definedName name="\c" localSheetId="14">#REF!</definedName>
    <definedName name="\c" localSheetId="16">#REF!</definedName>
    <definedName name="\c" localSheetId="17">#REF!</definedName>
    <definedName name="\c" localSheetId="18">#REF!</definedName>
    <definedName name="\c" localSheetId="25">#REF!</definedName>
    <definedName name="\c" localSheetId="24">#REF!</definedName>
    <definedName name="\c" localSheetId="23">#REF!</definedName>
    <definedName name="\c" localSheetId="22">#REF!</definedName>
    <definedName name="\c">#REF!</definedName>
    <definedName name="\d" localSheetId="19">#REF!</definedName>
    <definedName name="\d" localSheetId="11">#REF!</definedName>
    <definedName name="\d" localSheetId="10">#REF!</definedName>
    <definedName name="\d" localSheetId="12">#REF!</definedName>
    <definedName name="\d" localSheetId="14">#REF!</definedName>
    <definedName name="\d" localSheetId="16">#REF!</definedName>
    <definedName name="\d" localSheetId="17">#REF!</definedName>
    <definedName name="\d" localSheetId="18">#REF!</definedName>
    <definedName name="\d" localSheetId="25">#REF!</definedName>
    <definedName name="\d" localSheetId="24">#REF!</definedName>
    <definedName name="\d" localSheetId="23">#REF!</definedName>
    <definedName name="\d" localSheetId="22">#REF!</definedName>
    <definedName name="\d">#REF!</definedName>
    <definedName name="\e" localSheetId="19">#REF!</definedName>
    <definedName name="\e" localSheetId="11">#REF!</definedName>
    <definedName name="\e" localSheetId="10">#REF!</definedName>
    <definedName name="\e" localSheetId="12">#REF!</definedName>
    <definedName name="\e" localSheetId="14">#REF!</definedName>
    <definedName name="\e" localSheetId="16">#REF!</definedName>
    <definedName name="\e" localSheetId="17">#REF!</definedName>
    <definedName name="\e" localSheetId="18">#REF!</definedName>
    <definedName name="\e" localSheetId="25">#REF!</definedName>
    <definedName name="\e" localSheetId="24">#REF!</definedName>
    <definedName name="\e" localSheetId="23">#REF!</definedName>
    <definedName name="\e" localSheetId="22">#REF!</definedName>
    <definedName name="\e">#REF!</definedName>
    <definedName name="\f" localSheetId="19">#REF!</definedName>
    <definedName name="\f" localSheetId="11">#REF!</definedName>
    <definedName name="\f" localSheetId="10">#REF!</definedName>
    <definedName name="\f" localSheetId="12">#REF!</definedName>
    <definedName name="\f" localSheetId="14">#REF!</definedName>
    <definedName name="\f" localSheetId="16">#REF!</definedName>
    <definedName name="\f" localSheetId="17">#REF!</definedName>
    <definedName name="\f" localSheetId="18">#REF!</definedName>
    <definedName name="\f" localSheetId="25">#REF!</definedName>
    <definedName name="\f" localSheetId="24">#REF!</definedName>
    <definedName name="\f" localSheetId="23">#REF!</definedName>
    <definedName name="\f" localSheetId="22">#REF!</definedName>
    <definedName name="\f">#REF!</definedName>
    <definedName name="\g" localSheetId="19">#REF!</definedName>
    <definedName name="\g" localSheetId="11">#REF!</definedName>
    <definedName name="\g" localSheetId="10">#REF!</definedName>
    <definedName name="\g" localSheetId="12">#REF!</definedName>
    <definedName name="\g" localSheetId="14">#REF!</definedName>
    <definedName name="\g" localSheetId="16">#REF!</definedName>
    <definedName name="\g" localSheetId="17">#REF!</definedName>
    <definedName name="\g" localSheetId="18">#REF!</definedName>
    <definedName name="\g" localSheetId="25">#REF!</definedName>
    <definedName name="\g" localSheetId="24">#REF!</definedName>
    <definedName name="\g" localSheetId="23">#REF!</definedName>
    <definedName name="\g" localSheetId="22">#REF!</definedName>
    <definedName name="\g">#REF!</definedName>
    <definedName name="\h" localSheetId="19">#REF!</definedName>
    <definedName name="\h" localSheetId="11">#REF!</definedName>
    <definedName name="\h" localSheetId="10">#REF!</definedName>
    <definedName name="\h" localSheetId="12">#REF!</definedName>
    <definedName name="\h" localSheetId="14">#REF!</definedName>
    <definedName name="\h" localSheetId="16">#REF!</definedName>
    <definedName name="\h" localSheetId="17">#REF!</definedName>
    <definedName name="\h" localSheetId="18">#REF!</definedName>
    <definedName name="\h" localSheetId="25">#REF!</definedName>
    <definedName name="\h" localSheetId="24">#REF!</definedName>
    <definedName name="\h" localSheetId="23">#REF!</definedName>
    <definedName name="\h" localSheetId="22">#REF!</definedName>
    <definedName name="\h">#REF!</definedName>
    <definedName name="\i" localSheetId="19">#REF!</definedName>
    <definedName name="\i" localSheetId="11">#REF!</definedName>
    <definedName name="\i" localSheetId="10">#REF!</definedName>
    <definedName name="\i" localSheetId="12">#REF!</definedName>
    <definedName name="\i" localSheetId="14">#REF!</definedName>
    <definedName name="\i" localSheetId="16">#REF!</definedName>
    <definedName name="\i" localSheetId="17">#REF!</definedName>
    <definedName name="\i" localSheetId="18">#REF!</definedName>
    <definedName name="\i" localSheetId="25">#REF!</definedName>
    <definedName name="\i" localSheetId="24">#REF!</definedName>
    <definedName name="\i" localSheetId="23">#REF!</definedName>
    <definedName name="\i" localSheetId="22">#REF!</definedName>
    <definedName name="\i">#REF!</definedName>
    <definedName name="\j" localSheetId="19">#REF!</definedName>
    <definedName name="\j" localSheetId="11">#REF!</definedName>
    <definedName name="\j" localSheetId="10">#REF!</definedName>
    <definedName name="\j" localSheetId="12">#REF!</definedName>
    <definedName name="\j" localSheetId="14">#REF!</definedName>
    <definedName name="\j" localSheetId="16">#REF!</definedName>
    <definedName name="\j" localSheetId="17">#REF!</definedName>
    <definedName name="\j" localSheetId="18">#REF!</definedName>
    <definedName name="\j" localSheetId="25">#REF!</definedName>
    <definedName name="\j" localSheetId="24">#REF!</definedName>
    <definedName name="\j" localSheetId="23">#REF!</definedName>
    <definedName name="\j" localSheetId="22">#REF!</definedName>
    <definedName name="\j">#REF!</definedName>
    <definedName name="\k" localSheetId="19">#REF!</definedName>
    <definedName name="\k" localSheetId="11">#REF!</definedName>
    <definedName name="\k" localSheetId="10">#REF!</definedName>
    <definedName name="\k" localSheetId="12">#REF!</definedName>
    <definedName name="\k" localSheetId="14">#REF!</definedName>
    <definedName name="\k" localSheetId="16">#REF!</definedName>
    <definedName name="\k" localSheetId="17">#REF!</definedName>
    <definedName name="\k" localSheetId="18">#REF!</definedName>
    <definedName name="\k" localSheetId="25">#REF!</definedName>
    <definedName name="\k" localSheetId="24">#REF!</definedName>
    <definedName name="\k" localSheetId="23">#REF!</definedName>
    <definedName name="\k" localSheetId="22">#REF!</definedName>
    <definedName name="\k">#REF!</definedName>
    <definedName name="\m" localSheetId="19">#REF!</definedName>
    <definedName name="\m" localSheetId="11">#REF!</definedName>
    <definedName name="\m" localSheetId="10">#REF!</definedName>
    <definedName name="\m" localSheetId="12">#REF!</definedName>
    <definedName name="\m" localSheetId="14">#REF!</definedName>
    <definedName name="\m" localSheetId="16">#REF!</definedName>
    <definedName name="\m" localSheetId="17">#REF!</definedName>
    <definedName name="\m" localSheetId="18">#REF!</definedName>
    <definedName name="\m" localSheetId="25">#REF!</definedName>
    <definedName name="\m" localSheetId="24">#REF!</definedName>
    <definedName name="\m" localSheetId="23">#REF!</definedName>
    <definedName name="\m" localSheetId="22">#REF!</definedName>
    <definedName name="\m">#REF!</definedName>
    <definedName name="\o" localSheetId="19">#REF!</definedName>
    <definedName name="\o" localSheetId="11">#REF!</definedName>
    <definedName name="\o" localSheetId="10">#REF!</definedName>
    <definedName name="\o" localSheetId="12">#REF!</definedName>
    <definedName name="\o" localSheetId="14">#REF!</definedName>
    <definedName name="\o" localSheetId="16">#REF!</definedName>
    <definedName name="\o" localSheetId="17">#REF!</definedName>
    <definedName name="\o" localSheetId="18">#REF!</definedName>
    <definedName name="\o" localSheetId="25">#REF!</definedName>
    <definedName name="\o" localSheetId="24">#REF!</definedName>
    <definedName name="\o" localSheetId="23">#REF!</definedName>
    <definedName name="\o" localSheetId="22">#REF!</definedName>
    <definedName name="\o">#REF!</definedName>
    <definedName name="\p" localSheetId="19">[1]PState!#REF!</definedName>
    <definedName name="\p" localSheetId="11">[1]PState!#REF!</definedName>
    <definedName name="\p" localSheetId="10">[1]PState!#REF!</definedName>
    <definedName name="\p" localSheetId="12">[1]PState!#REF!</definedName>
    <definedName name="\p" localSheetId="14">[1]PState!#REF!</definedName>
    <definedName name="\p" localSheetId="16">[1]PState!#REF!</definedName>
    <definedName name="\p" localSheetId="17">[1]PState!#REF!</definedName>
    <definedName name="\p" localSheetId="18">[1]PState!#REF!</definedName>
    <definedName name="\p" localSheetId="26">[1]PState!#REF!</definedName>
    <definedName name="\p" localSheetId="25">[1]PState!#REF!</definedName>
    <definedName name="\p" localSheetId="24">[1]PState!#REF!</definedName>
    <definedName name="\p" localSheetId="23">[1]PState!#REF!</definedName>
    <definedName name="\p" localSheetId="22">[1]PState!#REF!</definedName>
    <definedName name="\p" localSheetId="8">[1]PState!#REF!</definedName>
    <definedName name="\p">[1]PState!#REF!</definedName>
    <definedName name="\x" localSheetId="19">#REF!</definedName>
    <definedName name="\x" localSheetId="11">#REF!</definedName>
    <definedName name="\x" localSheetId="10">#REF!</definedName>
    <definedName name="\x" localSheetId="12">#REF!</definedName>
    <definedName name="\x" localSheetId="14">#REF!</definedName>
    <definedName name="\x" localSheetId="16">#REF!</definedName>
    <definedName name="\x" localSheetId="17">#REF!</definedName>
    <definedName name="\x" localSheetId="18">#REF!</definedName>
    <definedName name="\x" localSheetId="25">#REF!</definedName>
    <definedName name="\x" localSheetId="24">#REF!</definedName>
    <definedName name="\x" localSheetId="23">#REF!</definedName>
    <definedName name="\x" localSheetId="22">#REF!</definedName>
    <definedName name="\x">#REF!</definedName>
    <definedName name="_" localSheetId="19" hidden="1">[2]DETAIL!#REF!</definedName>
    <definedName name="_" localSheetId="11" hidden="1">[2]DETAIL!#REF!</definedName>
    <definedName name="_" localSheetId="10" hidden="1">[2]DETAIL!#REF!</definedName>
    <definedName name="_" localSheetId="12" hidden="1">[2]DETAIL!#REF!</definedName>
    <definedName name="_" localSheetId="14" hidden="1">[2]DETAIL!#REF!</definedName>
    <definedName name="_" localSheetId="16" hidden="1">[2]DETAIL!#REF!</definedName>
    <definedName name="_" localSheetId="17" hidden="1">[2]DETAIL!#REF!</definedName>
    <definedName name="_" localSheetId="18" hidden="1">[2]DETAIL!#REF!</definedName>
    <definedName name="_" localSheetId="26" hidden="1">[2]DETAIL!#REF!</definedName>
    <definedName name="_" localSheetId="25" hidden="1">[2]DETAIL!#REF!</definedName>
    <definedName name="_" localSheetId="24" hidden="1">[2]DETAIL!#REF!</definedName>
    <definedName name="_" localSheetId="23" hidden="1">[2]DETAIL!#REF!</definedName>
    <definedName name="_" localSheetId="22" hidden="1">[2]DETAIL!#REF!</definedName>
    <definedName name="_" localSheetId="4" hidden="1">[2]DETAIL!#REF!</definedName>
    <definedName name="_" localSheetId="3" hidden="1">[2]DETAIL!#REF!</definedName>
    <definedName name="_" hidden="1">[2]DETAIL!#REF!</definedName>
    <definedName name="__" localSheetId="19" hidden="1">[2]DETAIL!#REF!</definedName>
    <definedName name="__" localSheetId="11" hidden="1">[2]DETAIL!#REF!</definedName>
    <definedName name="__" localSheetId="10" hidden="1">[2]DETAIL!#REF!</definedName>
    <definedName name="__" localSheetId="12" hidden="1">[2]DETAIL!#REF!</definedName>
    <definedName name="__" localSheetId="14" hidden="1">[2]DETAIL!#REF!</definedName>
    <definedName name="__" localSheetId="16" hidden="1">[2]DETAIL!#REF!</definedName>
    <definedName name="__" localSheetId="17" hidden="1">[2]DETAIL!#REF!</definedName>
    <definedName name="__" localSheetId="18" hidden="1">[2]DETAIL!#REF!</definedName>
    <definedName name="__" localSheetId="26" hidden="1">[2]DETAIL!#REF!</definedName>
    <definedName name="__" localSheetId="25" hidden="1">[2]DETAIL!#REF!</definedName>
    <definedName name="__" localSheetId="24" hidden="1">[2]DETAIL!#REF!</definedName>
    <definedName name="__" localSheetId="23" hidden="1">[2]DETAIL!#REF!</definedName>
    <definedName name="__" localSheetId="22" hidden="1">[2]DETAIL!#REF!</definedName>
    <definedName name="__" localSheetId="4" hidden="1">[2]DETAIL!#REF!</definedName>
    <definedName name="__" localSheetId="3" hidden="1">[2]DETAIL!#REF!</definedName>
    <definedName name="__" hidden="1">[2]DETAIL!#REF!</definedName>
    <definedName name="__________a1" hidden="1">{"cashflow",#N/A,FALSE,"CASHFLOW "}</definedName>
    <definedName name="__________a10" hidden="1">{"sales",#N/A,FALSE,"SALES"}</definedName>
    <definedName name="__________a2" hidden="1">{"hilight1",#N/A,FALSE,"HILIGHT1"}</definedName>
    <definedName name="__________a3" hidden="1">{"hilight2",#N/A,FALSE,"HILIGHT2"}</definedName>
    <definedName name="__________a4" hidden="1">{"hilight3",#N/A,FALSE,"HILIGHT3"}</definedName>
    <definedName name="__________a5" hidden="1">{"income",#N/A,FALSE,"INCOME"}</definedName>
    <definedName name="__________a6" hidden="1">{"index",#N/A,FALSE,"INDEX"}</definedName>
    <definedName name="__________a7" hidden="1">{"PRINT_EST",#N/A,FALSE,"ESTMON"}</definedName>
    <definedName name="__________a8" hidden="1">{"revsale",#N/A,FALSE,"REV-ยุพดี"}</definedName>
    <definedName name="__________a9" hidden="1">{"revable",#N/A,FALSE,"REVABLE"}</definedName>
    <definedName name="_________a1" hidden="1">{"cashflow",#N/A,FALSE,"CASHFLOW "}</definedName>
    <definedName name="_________a10" hidden="1">{"sales",#N/A,FALSE,"SALES"}</definedName>
    <definedName name="_________a2" hidden="1">{"hilight1",#N/A,FALSE,"HILIGHT1"}</definedName>
    <definedName name="_________a3" hidden="1">{"hilight2",#N/A,FALSE,"HILIGHT2"}</definedName>
    <definedName name="_________a4" hidden="1">{"hilight3",#N/A,FALSE,"HILIGHT3"}</definedName>
    <definedName name="_________a5" hidden="1">{"income",#N/A,FALSE,"INCOME"}</definedName>
    <definedName name="_________a6" hidden="1">{"index",#N/A,FALSE,"INDEX"}</definedName>
    <definedName name="_________a7" hidden="1">{"PRINT_EST",#N/A,FALSE,"ESTMON"}</definedName>
    <definedName name="_________a8" hidden="1">{"revsale",#N/A,FALSE,"REV-ยุพดี"}</definedName>
    <definedName name="_________a9" hidden="1">{"revable",#N/A,FALSE,"REVABLE"}</definedName>
    <definedName name="________a1" hidden="1">{"cashflow",#N/A,FALSE,"CASHFLOW "}</definedName>
    <definedName name="________a10" hidden="1">{"sales",#N/A,FALSE,"SALES"}</definedName>
    <definedName name="________a2" hidden="1">{"hilight1",#N/A,FALSE,"HILIGHT1"}</definedName>
    <definedName name="________a3" hidden="1">{"hilight2",#N/A,FALSE,"HILIGHT2"}</definedName>
    <definedName name="________a4" hidden="1">{"hilight3",#N/A,FALSE,"HILIGHT3"}</definedName>
    <definedName name="________a5" hidden="1">{"income",#N/A,FALSE,"INCOME"}</definedName>
    <definedName name="________a6" hidden="1">{"index",#N/A,FALSE,"INDEX"}</definedName>
    <definedName name="________a7" hidden="1">{"PRINT_EST",#N/A,FALSE,"ESTMON"}</definedName>
    <definedName name="________a8" hidden="1">{"revsale",#N/A,FALSE,"REV-ยุพดี"}</definedName>
    <definedName name="________a9" hidden="1">{"revable",#N/A,FALSE,"REVABLE"}</definedName>
    <definedName name="_______a1" hidden="1">{"cashflow",#N/A,FALSE,"CASHFLOW "}</definedName>
    <definedName name="_______a10" hidden="1">{"sales",#N/A,FALSE,"SALES"}</definedName>
    <definedName name="_______a2" hidden="1">{"hilight1",#N/A,FALSE,"HILIGHT1"}</definedName>
    <definedName name="_______a3" hidden="1">{"hilight2",#N/A,FALSE,"HILIGHT2"}</definedName>
    <definedName name="_______a4" hidden="1">{"hilight3",#N/A,FALSE,"HILIGHT3"}</definedName>
    <definedName name="_______a5" hidden="1">{"income",#N/A,FALSE,"INCOME"}</definedName>
    <definedName name="_______a51" hidden="1">{"income",#N/A,FALSE,"INCOME"}</definedName>
    <definedName name="_______a6" hidden="1">{"index",#N/A,FALSE,"INDEX"}</definedName>
    <definedName name="_______a7" hidden="1">{"PRINT_EST",#N/A,FALSE,"ESTMON"}</definedName>
    <definedName name="_______a8" hidden="1">{"revsale",#N/A,FALSE,"REV-ยุพดี"}</definedName>
    <definedName name="_______a9" hidden="1">{"revable",#N/A,FALSE,"REVABLE"}</definedName>
    <definedName name="_______B1" hidden="1">{"PRINT_EST",#N/A,FALSE,"ESTMON"}</definedName>
    <definedName name="______a1" hidden="1">{"cashflow",#N/A,FALSE,"CASHFLOW "}</definedName>
    <definedName name="______a10" hidden="1">{"sales",#N/A,FALSE,"SALES"}</definedName>
    <definedName name="______a2" hidden="1">{"hilight1",#N/A,FALSE,"HILIGHT1"}</definedName>
    <definedName name="______a3" hidden="1">{"hilight2",#N/A,FALSE,"HILIGHT2"}</definedName>
    <definedName name="______a4" hidden="1">{"hilight3",#N/A,FALSE,"HILIGHT3"}</definedName>
    <definedName name="______a5" hidden="1">{"income",#N/A,FALSE,"INCOME"}</definedName>
    <definedName name="______a51" hidden="1">{"income",#N/A,FALSE,"INCOME"}</definedName>
    <definedName name="______a6" hidden="1">{"index",#N/A,FALSE,"INDEX"}</definedName>
    <definedName name="______a7" hidden="1">{"PRINT_EST",#N/A,FALSE,"ESTMON"}</definedName>
    <definedName name="______a8" hidden="1">{"revsale",#N/A,FALSE,"REV-ยุพดี"}</definedName>
    <definedName name="______a9" hidden="1">{"revable",#N/A,FALSE,"REVABLE"}</definedName>
    <definedName name="______B1" hidden="1">{"PRINT_EST",#N/A,FALSE,"ESTMON"}</definedName>
    <definedName name="_____a1" hidden="1">{"cashflow",#N/A,FALSE,"CASHFLOW "}</definedName>
    <definedName name="_____a10" hidden="1">{"sales",#N/A,FALSE,"SALES"}</definedName>
    <definedName name="_____a2" hidden="1">{"hilight1",#N/A,FALSE,"HILIGHT1"}</definedName>
    <definedName name="_____a3" hidden="1">{"hilight2",#N/A,FALSE,"HILIGHT2"}</definedName>
    <definedName name="_____a4" hidden="1">{"hilight3",#N/A,FALSE,"HILIGHT3"}</definedName>
    <definedName name="_____a5" hidden="1">{"income",#N/A,FALSE,"INCOME"}</definedName>
    <definedName name="_____a51" hidden="1">{"income",#N/A,FALSE,"INCOME"}</definedName>
    <definedName name="_____a6" hidden="1">{"index",#N/A,FALSE,"INDEX"}</definedName>
    <definedName name="_____a7" hidden="1">{"PRINT_EST",#N/A,FALSE,"ESTMON"}</definedName>
    <definedName name="_____a8" hidden="1">{"revsale",#N/A,FALSE,"REV-ยุพดี"}</definedName>
    <definedName name="_____a9" hidden="1">{"revable",#N/A,FALSE,"REVABLE"}</definedName>
    <definedName name="_____B1" hidden="1">{"PRINT_EST",#N/A,FALSE,"ESTMON"}</definedName>
    <definedName name="____a1" hidden="1">{"cashflow",#N/A,FALSE,"CASHFLOW "}</definedName>
    <definedName name="____a10" hidden="1">{"sales",#N/A,FALSE,"SALES"}</definedName>
    <definedName name="____a2" hidden="1">{"hilight1",#N/A,FALSE,"HILIGHT1"}</definedName>
    <definedName name="____a3" hidden="1">{"hilight2",#N/A,FALSE,"HILIGHT2"}</definedName>
    <definedName name="____a4" hidden="1">{"hilight3",#N/A,FALSE,"HILIGHT3"}</definedName>
    <definedName name="____a5" hidden="1">{"income",#N/A,FALSE,"INCOME"}</definedName>
    <definedName name="____a51" hidden="1">{"income",#N/A,FALSE,"INCOME"}</definedName>
    <definedName name="____a6" hidden="1">{"index",#N/A,FALSE,"INDEX"}</definedName>
    <definedName name="____a7" hidden="1">{"PRINT_EST",#N/A,FALSE,"ESTMON"}</definedName>
    <definedName name="____a8" hidden="1">{"revsale",#N/A,FALSE,"REV-ยุพดี"}</definedName>
    <definedName name="____a9" hidden="1">{"revable",#N/A,FALSE,"REVABLE"}</definedName>
    <definedName name="____aa1" hidden="1">{"cashflow",#N/A,FALSE,"CASHFLOW "}</definedName>
    <definedName name="____B1" hidden="1">{"PRINT_EST",#N/A,FALSE,"ESTMON"}</definedName>
    <definedName name="___a1" hidden="1">{"cashflow",#N/A,FALSE,"CASHFLOW "}</definedName>
    <definedName name="___a10" hidden="1">{"sales",#N/A,FALSE,"SALES"}</definedName>
    <definedName name="___a2" hidden="1">{"hilight1",#N/A,FALSE,"HILIGHT1"}</definedName>
    <definedName name="___a3" hidden="1">{"hilight2",#N/A,FALSE,"HILIGHT2"}</definedName>
    <definedName name="___a4" hidden="1">{"hilight3",#N/A,FALSE,"HILIGHT3"}</definedName>
    <definedName name="___a5" hidden="1">{"income",#N/A,FALSE,"INCOME"}</definedName>
    <definedName name="___a51" hidden="1">{"income",#N/A,FALSE,"INCOME"}</definedName>
    <definedName name="___a6" hidden="1">{"index",#N/A,FALSE,"INDEX"}</definedName>
    <definedName name="___a7" hidden="1">{"PRINT_EST",#N/A,FALSE,"ESTMON"}</definedName>
    <definedName name="___a8" hidden="1">{"revsale",#N/A,FALSE,"REV-ยุพดี"}</definedName>
    <definedName name="___a9" hidden="1">{"revable",#N/A,FALSE,"REVABLE"}</definedName>
    <definedName name="___aa1" hidden="1">{"cashflow",#N/A,FALSE,"CASHFLOW "}</definedName>
    <definedName name="___B1" hidden="1">{"PRINT_EST",#N/A,FALSE,"ESTMON"}</definedName>
    <definedName name="__a1" hidden="1">{"cashflow",#N/A,FALSE,"CASHFLOW "}</definedName>
    <definedName name="__a10" hidden="1">{"sales",#N/A,FALSE,"SALES"}</definedName>
    <definedName name="__a2" hidden="1">{"hilight1",#N/A,FALSE,"HILIGHT1"}</definedName>
    <definedName name="__a3" hidden="1">{"hilight2",#N/A,FALSE,"HILIGHT2"}</definedName>
    <definedName name="__a4" hidden="1">{"hilight3",#N/A,FALSE,"HILIGHT3"}</definedName>
    <definedName name="__a5" hidden="1">{"income",#N/A,FALSE,"INCOME"}</definedName>
    <definedName name="__a51" hidden="1">{"income",#N/A,FALSE,"INCOME"}</definedName>
    <definedName name="__a6" hidden="1">{"index",#N/A,FALSE,"INDEX"}</definedName>
    <definedName name="__a7" hidden="1">{"PRINT_EST",#N/A,FALSE,"ESTMON"}</definedName>
    <definedName name="__a8" hidden="1">{"revsale",#N/A,FALSE,"REV-ยุพดี"}</definedName>
    <definedName name="__a9" hidden="1">{"revable",#N/A,FALSE,"REVABLE"}</definedName>
    <definedName name="__aa1" hidden="1">{"cashflow",#N/A,FALSE,"CASHFLOW "}</definedName>
    <definedName name="__b1" hidden="1">{"hilight3",#N/A,FALSE,"HILIGHT3"}</definedName>
    <definedName name="__COR1" localSheetId="19">#REF!</definedName>
    <definedName name="__COR1" localSheetId="11">#REF!</definedName>
    <definedName name="__COR1" localSheetId="10">#REF!</definedName>
    <definedName name="__COR1" localSheetId="12">#REF!</definedName>
    <definedName name="__COR1" localSheetId="14">#REF!</definedName>
    <definedName name="__COR1" localSheetId="16">#REF!</definedName>
    <definedName name="__COR1" localSheetId="17">#REF!</definedName>
    <definedName name="__COR1" localSheetId="18">#REF!</definedName>
    <definedName name="__COR1" localSheetId="25">#REF!</definedName>
    <definedName name="__COR1" localSheetId="24">#REF!</definedName>
    <definedName name="__COR1" localSheetId="23">#REF!</definedName>
    <definedName name="__COR1" localSheetId="22">#REF!</definedName>
    <definedName name="__COR1">#REF!</definedName>
    <definedName name="__COR2" localSheetId="19">#REF!</definedName>
    <definedName name="__COR2" localSheetId="11">#REF!</definedName>
    <definedName name="__COR2" localSheetId="10">#REF!</definedName>
    <definedName name="__COR2" localSheetId="12">#REF!</definedName>
    <definedName name="__COR2" localSheetId="14">#REF!</definedName>
    <definedName name="__COR2" localSheetId="16">#REF!</definedName>
    <definedName name="__COR2" localSheetId="17">#REF!</definedName>
    <definedName name="__COR2" localSheetId="18">#REF!</definedName>
    <definedName name="__COR2" localSheetId="25">#REF!</definedName>
    <definedName name="__COR2" localSheetId="24">#REF!</definedName>
    <definedName name="__COR2" localSheetId="23">#REF!</definedName>
    <definedName name="__COR2" localSheetId="22">#REF!</definedName>
    <definedName name="__COR2">#REF!</definedName>
    <definedName name="__COR3" localSheetId="19">#REF!</definedName>
    <definedName name="__COR3" localSheetId="11">#REF!</definedName>
    <definedName name="__COR3" localSheetId="10">#REF!</definedName>
    <definedName name="__COR3" localSheetId="12">#REF!</definedName>
    <definedName name="__COR3" localSheetId="14">#REF!</definedName>
    <definedName name="__COR3" localSheetId="16">#REF!</definedName>
    <definedName name="__COR3" localSheetId="17">#REF!</definedName>
    <definedName name="__COR3" localSheetId="18">#REF!</definedName>
    <definedName name="__COR3" localSheetId="25">#REF!</definedName>
    <definedName name="__COR3" localSheetId="24">#REF!</definedName>
    <definedName name="__COR3" localSheetId="23">#REF!</definedName>
    <definedName name="__COR3" localSheetId="22">#REF!</definedName>
    <definedName name="__COR3">#REF!</definedName>
    <definedName name="__COR4" localSheetId="19">#REF!</definedName>
    <definedName name="__COR4" localSheetId="11">#REF!</definedName>
    <definedName name="__COR4" localSheetId="10">#REF!</definedName>
    <definedName name="__COR4" localSheetId="12">#REF!</definedName>
    <definedName name="__COR4" localSheetId="14">#REF!</definedName>
    <definedName name="__COR4" localSheetId="16">#REF!</definedName>
    <definedName name="__COR4" localSheetId="17">#REF!</definedName>
    <definedName name="__COR4" localSheetId="18">#REF!</definedName>
    <definedName name="__COR4" localSheetId="25">#REF!</definedName>
    <definedName name="__COR4" localSheetId="24">#REF!</definedName>
    <definedName name="__COR4" localSheetId="23">#REF!</definedName>
    <definedName name="__COR4" localSheetId="22">#REF!</definedName>
    <definedName name="__COR4">#REF!</definedName>
    <definedName name="__EKT1" localSheetId="19">#REF!</definedName>
    <definedName name="__EKT1" localSheetId="11">#REF!</definedName>
    <definedName name="__EKT1" localSheetId="10">#REF!</definedName>
    <definedName name="__EKT1" localSheetId="12">#REF!</definedName>
    <definedName name="__EKT1" localSheetId="14">#REF!</definedName>
    <definedName name="__EKT1" localSheetId="16">#REF!</definedName>
    <definedName name="__EKT1" localSheetId="17">#REF!</definedName>
    <definedName name="__EKT1" localSheetId="18">#REF!</definedName>
    <definedName name="__EKT1" localSheetId="25">#REF!</definedName>
    <definedName name="__EKT1" localSheetId="24">#REF!</definedName>
    <definedName name="__EKT1" localSheetId="23">#REF!</definedName>
    <definedName name="__EKT1" localSheetId="22">#REF!</definedName>
    <definedName name="__EKT1">#REF!</definedName>
    <definedName name="__EKT2" localSheetId="19">#REF!</definedName>
    <definedName name="__EKT2" localSheetId="11">#REF!</definedName>
    <definedName name="__EKT2" localSheetId="10">#REF!</definedName>
    <definedName name="__EKT2" localSheetId="12">#REF!</definedName>
    <definedName name="__EKT2" localSheetId="14">#REF!</definedName>
    <definedName name="__EKT2" localSheetId="16">#REF!</definedName>
    <definedName name="__EKT2" localSheetId="17">#REF!</definedName>
    <definedName name="__EKT2" localSheetId="18">#REF!</definedName>
    <definedName name="__EKT2" localSheetId="25">#REF!</definedName>
    <definedName name="__EKT2" localSheetId="24">#REF!</definedName>
    <definedName name="__EKT2" localSheetId="23">#REF!</definedName>
    <definedName name="__EKT2" localSheetId="22">#REF!</definedName>
    <definedName name="__EKT2">#REF!</definedName>
    <definedName name="__EKT3" localSheetId="19">#REF!</definedName>
    <definedName name="__EKT3" localSheetId="11">#REF!</definedName>
    <definedName name="__EKT3" localSheetId="10">#REF!</definedName>
    <definedName name="__EKT3" localSheetId="12">#REF!</definedName>
    <definedName name="__EKT3" localSheetId="14">#REF!</definedName>
    <definedName name="__EKT3" localSheetId="16">#REF!</definedName>
    <definedName name="__EKT3" localSheetId="17">#REF!</definedName>
    <definedName name="__EKT3" localSheetId="18">#REF!</definedName>
    <definedName name="__EKT3" localSheetId="25">#REF!</definedName>
    <definedName name="__EKT3" localSheetId="24">#REF!</definedName>
    <definedName name="__EKT3" localSheetId="23">#REF!</definedName>
    <definedName name="__EKT3" localSheetId="22">#REF!</definedName>
    <definedName name="__EKT3">#REF!</definedName>
    <definedName name="__EKT4" localSheetId="19">#REF!</definedName>
    <definedName name="__EKT4" localSheetId="11">#REF!</definedName>
    <definedName name="__EKT4" localSheetId="10">#REF!</definedName>
    <definedName name="__EKT4" localSheetId="12">#REF!</definedName>
    <definedName name="__EKT4" localSheetId="14">#REF!</definedName>
    <definedName name="__EKT4" localSheetId="16">#REF!</definedName>
    <definedName name="__EKT4" localSheetId="17">#REF!</definedName>
    <definedName name="__EKT4" localSheetId="18">#REF!</definedName>
    <definedName name="__EKT4" localSheetId="25">#REF!</definedName>
    <definedName name="__EKT4" localSheetId="24">#REF!</definedName>
    <definedName name="__EKT4" localSheetId="23">#REF!</definedName>
    <definedName name="__EKT4" localSheetId="22">#REF!</definedName>
    <definedName name="__EKT4">#REF!</definedName>
    <definedName name="__KAF1" localSheetId="19">#REF!</definedName>
    <definedName name="__KAF1" localSheetId="11">#REF!</definedName>
    <definedName name="__KAF1" localSheetId="10">#REF!</definedName>
    <definedName name="__KAF1" localSheetId="12">#REF!</definedName>
    <definedName name="__KAF1" localSheetId="14">#REF!</definedName>
    <definedName name="__KAF1" localSheetId="16">#REF!</definedName>
    <definedName name="__KAF1" localSheetId="17">#REF!</definedName>
    <definedName name="__KAF1" localSheetId="18">#REF!</definedName>
    <definedName name="__KAF1" localSheetId="25">#REF!</definedName>
    <definedName name="__KAF1" localSheetId="24">#REF!</definedName>
    <definedName name="__KAF1" localSheetId="23">#REF!</definedName>
    <definedName name="__KAF1" localSheetId="22">#REF!</definedName>
    <definedName name="__KAF1">#REF!</definedName>
    <definedName name="__KAF2" localSheetId="19">#REF!</definedName>
    <definedName name="__KAF2" localSheetId="11">#REF!</definedName>
    <definedName name="__KAF2" localSheetId="10">#REF!</definedName>
    <definedName name="__KAF2" localSheetId="12">#REF!</definedName>
    <definedName name="__KAF2" localSheetId="14">#REF!</definedName>
    <definedName name="__KAF2" localSheetId="16">#REF!</definedName>
    <definedName name="__KAF2" localSheetId="17">#REF!</definedName>
    <definedName name="__KAF2" localSheetId="18">#REF!</definedName>
    <definedName name="__KAF2" localSheetId="25">#REF!</definedName>
    <definedName name="__KAF2" localSheetId="24">#REF!</definedName>
    <definedName name="__KAF2" localSheetId="23">#REF!</definedName>
    <definedName name="__KAF2" localSheetId="22">#REF!</definedName>
    <definedName name="__KAF2">#REF!</definedName>
    <definedName name="__KAF3" localSheetId="19">#REF!</definedName>
    <definedName name="__KAF3" localSheetId="11">#REF!</definedName>
    <definedName name="__KAF3" localSheetId="10">#REF!</definedName>
    <definedName name="__KAF3" localSheetId="12">#REF!</definedName>
    <definedName name="__KAF3" localSheetId="14">#REF!</definedName>
    <definedName name="__KAF3" localSheetId="16">#REF!</definedName>
    <definedName name="__KAF3" localSheetId="17">#REF!</definedName>
    <definedName name="__KAF3" localSheetId="18">#REF!</definedName>
    <definedName name="__KAF3" localSheetId="25">#REF!</definedName>
    <definedName name="__KAF3" localSheetId="24">#REF!</definedName>
    <definedName name="__KAF3" localSheetId="23">#REF!</definedName>
    <definedName name="__KAF3" localSheetId="22">#REF!</definedName>
    <definedName name="__KAF3">#REF!</definedName>
    <definedName name="__KAF4" localSheetId="19">#REF!</definedName>
    <definedName name="__KAF4" localSheetId="11">#REF!</definedName>
    <definedName name="__KAF4" localSheetId="10">#REF!</definedName>
    <definedName name="__KAF4" localSheetId="12">#REF!</definedName>
    <definedName name="__KAF4" localSheetId="14">#REF!</definedName>
    <definedName name="__KAF4" localSheetId="16">#REF!</definedName>
    <definedName name="__KAF4" localSheetId="17">#REF!</definedName>
    <definedName name="__KAF4" localSheetId="18">#REF!</definedName>
    <definedName name="__KAF4" localSheetId="25">#REF!</definedName>
    <definedName name="__KAF4" localSheetId="24">#REF!</definedName>
    <definedName name="__KAF4" localSheetId="23">#REF!</definedName>
    <definedName name="__KAF4" localSheetId="22">#REF!</definedName>
    <definedName name="__KAF4">#REF!</definedName>
    <definedName name="__MWL1" localSheetId="19">#REF!</definedName>
    <definedName name="__MWL1" localSheetId="11">#REF!</definedName>
    <definedName name="__MWL1" localSheetId="10">#REF!</definedName>
    <definedName name="__MWL1" localSheetId="12">#REF!</definedName>
    <definedName name="__MWL1" localSheetId="14">#REF!</definedName>
    <definedName name="__MWL1" localSheetId="16">#REF!</definedName>
    <definedName name="__MWL1" localSheetId="17">#REF!</definedName>
    <definedName name="__MWL1" localSheetId="18">#REF!</definedName>
    <definedName name="__MWL1" localSheetId="25">#REF!</definedName>
    <definedName name="__MWL1" localSheetId="24">#REF!</definedName>
    <definedName name="__MWL1" localSheetId="23">#REF!</definedName>
    <definedName name="__MWL1" localSheetId="22">#REF!</definedName>
    <definedName name="__MWL1">#REF!</definedName>
    <definedName name="__MWL2" localSheetId="19">#REF!</definedName>
    <definedName name="__MWL2" localSheetId="11">#REF!</definedName>
    <definedName name="__MWL2" localSheetId="10">#REF!</definedName>
    <definedName name="__MWL2" localSheetId="12">#REF!</definedName>
    <definedName name="__MWL2" localSheetId="14">#REF!</definedName>
    <definedName name="__MWL2" localSheetId="16">#REF!</definedName>
    <definedName name="__MWL2" localSheetId="17">#REF!</definedName>
    <definedName name="__MWL2" localSheetId="18">#REF!</definedName>
    <definedName name="__MWL2" localSheetId="25">#REF!</definedName>
    <definedName name="__MWL2" localSheetId="24">#REF!</definedName>
    <definedName name="__MWL2" localSheetId="23">#REF!</definedName>
    <definedName name="__MWL2" localSheetId="22">#REF!</definedName>
    <definedName name="__MWL2">#REF!</definedName>
    <definedName name="__MWL3" localSheetId="19">#REF!</definedName>
    <definedName name="__MWL3" localSheetId="11">#REF!</definedName>
    <definedName name="__MWL3" localSheetId="10">#REF!</definedName>
    <definedName name="__MWL3" localSheetId="12">#REF!</definedName>
    <definedName name="__MWL3" localSheetId="14">#REF!</definedName>
    <definedName name="__MWL3" localSheetId="16">#REF!</definedName>
    <definedName name="__MWL3" localSheetId="17">#REF!</definedName>
    <definedName name="__MWL3" localSheetId="18">#REF!</definedName>
    <definedName name="__MWL3" localSheetId="25">#REF!</definedName>
    <definedName name="__MWL3" localSheetId="24">#REF!</definedName>
    <definedName name="__MWL3" localSheetId="23">#REF!</definedName>
    <definedName name="__MWL3" localSheetId="22">#REF!</definedName>
    <definedName name="__MWL3">#REF!</definedName>
    <definedName name="__MWL4" localSheetId="19">#REF!</definedName>
    <definedName name="__MWL4" localSheetId="11">#REF!</definedName>
    <definedName name="__MWL4" localSheetId="10">#REF!</definedName>
    <definedName name="__MWL4" localSheetId="12">#REF!</definedName>
    <definedName name="__MWL4" localSheetId="14">#REF!</definedName>
    <definedName name="__MWL4" localSheetId="16">#REF!</definedName>
    <definedName name="__MWL4" localSheetId="17">#REF!</definedName>
    <definedName name="__MWL4" localSheetId="18">#REF!</definedName>
    <definedName name="__MWL4" localSheetId="25">#REF!</definedName>
    <definedName name="__MWL4" localSheetId="24">#REF!</definedName>
    <definedName name="__MWL4" localSheetId="23">#REF!</definedName>
    <definedName name="__MWL4" localSheetId="22">#REF!</definedName>
    <definedName name="__MWL4">#REF!</definedName>
    <definedName name="__OTH1" localSheetId="19">#REF!</definedName>
    <definedName name="__OTH1" localSheetId="11">#REF!</definedName>
    <definedName name="__OTH1" localSheetId="10">#REF!</definedName>
    <definedName name="__OTH1" localSheetId="12">#REF!</definedName>
    <definedName name="__OTH1" localSheetId="14">#REF!</definedName>
    <definedName name="__OTH1" localSheetId="16">#REF!</definedName>
    <definedName name="__OTH1" localSheetId="17">#REF!</definedName>
    <definedName name="__OTH1" localSheetId="18">#REF!</definedName>
    <definedName name="__OTH1" localSheetId="25">#REF!</definedName>
    <definedName name="__OTH1" localSheetId="24">#REF!</definedName>
    <definedName name="__OTH1" localSheetId="23">#REF!</definedName>
    <definedName name="__OTH1" localSheetId="22">#REF!</definedName>
    <definedName name="__OTH1">#REF!</definedName>
    <definedName name="__OTH2" localSheetId="19">#REF!</definedName>
    <definedName name="__OTH2" localSheetId="11">#REF!</definedName>
    <definedName name="__OTH2" localSheetId="10">#REF!</definedName>
    <definedName name="__OTH2" localSheetId="12">#REF!</definedName>
    <definedName name="__OTH2" localSheetId="14">#REF!</definedName>
    <definedName name="__OTH2" localSheetId="16">#REF!</definedName>
    <definedName name="__OTH2" localSheetId="17">#REF!</definedName>
    <definedName name="__OTH2" localSheetId="18">#REF!</definedName>
    <definedName name="__OTH2" localSheetId="25">#REF!</definedName>
    <definedName name="__OTH2" localSheetId="24">#REF!</definedName>
    <definedName name="__OTH2" localSheetId="23">#REF!</definedName>
    <definedName name="__OTH2" localSheetId="22">#REF!</definedName>
    <definedName name="__OTH2">#REF!</definedName>
    <definedName name="__OTH3" localSheetId="19">#REF!</definedName>
    <definedName name="__OTH3" localSheetId="11">#REF!</definedName>
    <definedName name="__OTH3" localSheetId="10">#REF!</definedName>
    <definedName name="__OTH3" localSheetId="12">#REF!</definedName>
    <definedName name="__OTH3" localSheetId="14">#REF!</definedName>
    <definedName name="__OTH3" localSheetId="16">#REF!</definedName>
    <definedName name="__OTH3" localSheetId="17">#REF!</definedName>
    <definedName name="__OTH3" localSheetId="18">#REF!</definedName>
    <definedName name="__OTH3" localSheetId="25">#REF!</definedName>
    <definedName name="__OTH3" localSheetId="24">#REF!</definedName>
    <definedName name="__OTH3" localSheetId="23">#REF!</definedName>
    <definedName name="__OTH3" localSheetId="22">#REF!</definedName>
    <definedName name="__OTH3">#REF!</definedName>
    <definedName name="__OTH4" localSheetId="19">#REF!</definedName>
    <definedName name="__OTH4" localSheetId="11">#REF!</definedName>
    <definedName name="__OTH4" localSheetId="10">#REF!</definedName>
    <definedName name="__OTH4" localSheetId="12">#REF!</definedName>
    <definedName name="__OTH4" localSheetId="14">#REF!</definedName>
    <definedName name="__OTH4" localSheetId="16">#REF!</definedName>
    <definedName name="__OTH4" localSheetId="17">#REF!</definedName>
    <definedName name="__OTH4" localSheetId="18">#REF!</definedName>
    <definedName name="__OTH4" localSheetId="25">#REF!</definedName>
    <definedName name="__OTH4" localSheetId="24">#REF!</definedName>
    <definedName name="__OTH4" localSheetId="23">#REF!</definedName>
    <definedName name="__OTH4" localSheetId="22">#REF!</definedName>
    <definedName name="__OTH4">#REF!</definedName>
    <definedName name="__TAX2" localSheetId="19">#REF!</definedName>
    <definedName name="__TAX2" localSheetId="11">#REF!</definedName>
    <definedName name="__TAX2" localSheetId="10">#REF!</definedName>
    <definedName name="__TAX2" localSheetId="12">#REF!</definedName>
    <definedName name="__TAX2" localSheetId="14">#REF!</definedName>
    <definedName name="__TAX2" localSheetId="16">#REF!</definedName>
    <definedName name="__TAX2" localSheetId="17">#REF!</definedName>
    <definedName name="__TAX2" localSheetId="18">#REF!</definedName>
    <definedName name="__TAX2" localSheetId="25">#REF!</definedName>
    <definedName name="__TAX2" localSheetId="24">#REF!</definedName>
    <definedName name="__TAX2" localSheetId="23">#REF!</definedName>
    <definedName name="__TAX2" localSheetId="22">#REF!</definedName>
    <definedName name="__TAX2">#REF!</definedName>
    <definedName name="__TTD1" localSheetId="19">#REF!</definedName>
    <definedName name="__TTD1" localSheetId="11">#REF!</definedName>
    <definedName name="__TTD1" localSheetId="10">#REF!</definedName>
    <definedName name="__TTD1" localSheetId="12">#REF!</definedName>
    <definedName name="__TTD1" localSheetId="14">#REF!</definedName>
    <definedName name="__TTD1" localSheetId="16">#REF!</definedName>
    <definedName name="__TTD1" localSheetId="17">#REF!</definedName>
    <definedName name="__TTD1" localSheetId="18">#REF!</definedName>
    <definedName name="__TTD1" localSheetId="25">#REF!</definedName>
    <definedName name="__TTD1" localSheetId="24">#REF!</definedName>
    <definedName name="__TTD1" localSheetId="23">#REF!</definedName>
    <definedName name="__TTD1" localSheetId="22">#REF!</definedName>
    <definedName name="__TTD1">#REF!</definedName>
    <definedName name="__TTD2" localSheetId="19">#REF!</definedName>
    <definedName name="__TTD2" localSheetId="11">#REF!</definedName>
    <definedName name="__TTD2" localSheetId="10">#REF!</definedName>
    <definedName name="__TTD2" localSheetId="12">#REF!</definedName>
    <definedName name="__TTD2" localSheetId="14">#REF!</definedName>
    <definedName name="__TTD2" localSheetId="16">#REF!</definedName>
    <definedName name="__TTD2" localSheetId="17">#REF!</definedName>
    <definedName name="__TTD2" localSheetId="18">#REF!</definedName>
    <definedName name="__TTD2" localSheetId="25">#REF!</definedName>
    <definedName name="__TTD2" localSheetId="24">#REF!</definedName>
    <definedName name="__TTD2" localSheetId="23">#REF!</definedName>
    <definedName name="__TTD2" localSheetId="22">#REF!</definedName>
    <definedName name="__TTD2">#REF!</definedName>
    <definedName name="__TTD3" localSheetId="19">#REF!</definedName>
    <definedName name="__TTD3" localSheetId="11">#REF!</definedName>
    <definedName name="__TTD3" localSheetId="10">#REF!</definedName>
    <definedName name="__TTD3" localSheetId="12">#REF!</definedName>
    <definedName name="__TTD3" localSheetId="14">#REF!</definedName>
    <definedName name="__TTD3" localSheetId="16">#REF!</definedName>
    <definedName name="__TTD3" localSheetId="17">#REF!</definedName>
    <definedName name="__TTD3" localSheetId="18">#REF!</definedName>
    <definedName name="__TTD3" localSheetId="25">#REF!</definedName>
    <definedName name="__TTD3" localSheetId="24">#REF!</definedName>
    <definedName name="__TTD3" localSheetId="23">#REF!</definedName>
    <definedName name="__TTD3" localSheetId="22">#REF!</definedName>
    <definedName name="__TTD3">#REF!</definedName>
    <definedName name="__TTM1" localSheetId="19">#REF!</definedName>
    <definedName name="__TTM1" localSheetId="11">#REF!</definedName>
    <definedName name="__TTM1" localSheetId="10">#REF!</definedName>
    <definedName name="__TTM1" localSheetId="12">#REF!</definedName>
    <definedName name="__TTM1" localSheetId="14">#REF!</definedName>
    <definedName name="__TTM1" localSheetId="16">#REF!</definedName>
    <definedName name="__TTM1" localSheetId="17">#REF!</definedName>
    <definedName name="__TTM1" localSheetId="18">#REF!</definedName>
    <definedName name="__TTM1" localSheetId="25">#REF!</definedName>
    <definedName name="__TTM1" localSheetId="24">#REF!</definedName>
    <definedName name="__TTM1" localSheetId="23">#REF!</definedName>
    <definedName name="__TTM1" localSheetId="22">#REF!</definedName>
    <definedName name="__TTM1">#REF!</definedName>
    <definedName name="__TTM2" localSheetId="19">#REF!</definedName>
    <definedName name="__TTM2" localSheetId="11">#REF!</definedName>
    <definedName name="__TTM2" localSheetId="10">#REF!</definedName>
    <definedName name="__TTM2" localSheetId="12">#REF!</definedName>
    <definedName name="__TTM2" localSheetId="14">#REF!</definedName>
    <definedName name="__TTM2" localSheetId="16">#REF!</definedName>
    <definedName name="__TTM2" localSheetId="17">#REF!</definedName>
    <definedName name="__TTM2" localSheetId="18">#REF!</definedName>
    <definedName name="__TTM2" localSheetId="25">#REF!</definedName>
    <definedName name="__TTM2" localSheetId="24">#REF!</definedName>
    <definedName name="__TTM2" localSheetId="23">#REF!</definedName>
    <definedName name="__TTM2" localSheetId="22">#REF!</definedName>
    <definedName name="__TTM2">#REF!</definedName>
    <definedName name="__TTM3" localSheetId="19">#REF!</definedName>
    <definedName name="__TTM3" localSheetId="11">#REF!</definedName>
    <definedName name="__TTM3" localSheetId="10">#REF!</definedName>
    <definedName name="__TTM3" localSheetId="12">#REF!</definedName>
    <definedName name="__TTM3" localSheetId="14">#REF!</definedName>
    <definedName name="__TTM3" localSheetId="16">#REF!</definedName>
    <definedName name="__TTM3" localSheetId="17">#REF!</definedName>
    <definedName name="__TTM3" localSheetId="18">#REF!</definedName>
    <definedName name="__TTM3" localSheetId="25">#REF!</definedName>
    <definedName name="__TTM3" localSheetId="24">#REF!</definedName>
    <definedName name="__TTM3" localSheetId="23">#REF!</definedName>
    <definedName name="__TTM3" localSheetId="22">#REF!</definedName>
    <definedName name="__TTM3">#REF!</definedName>
    <definedName name="__TTM4" localSheetId="19">#REF!</definedName>
    <definedName name="__TTM4" localSheetId="11">#REF!</definedName>
    <definedName name="__TTM4" localSheetId="10">#REF!</definedName>
    <definedName name="__TTM4" localSheetId="12">#REF!</definedName>
    <definedName name="__TTM4" localSheetId="14">#REF!</definedName>
    <definedName name="__TTM4" localSheetId="16">#REF!</definedName>
    <definedName name="__TTM4" localSheetId="17">#REF!</definedName>
    <definedName name="__TTM4" localSheetId="18">#REF!</definedName>
    <definedName name="__TTM4" localSheetId="25">#REF!</definedName>
    <definedName name="__TTM4" localSheetId="24">#REF!</definedName>
    <definedName name="__TTM4" localSheetId="23">#REF!</definedName>
    <definedName name="__TTM4" localSheetId="22">#REF!</definedName>
    <definedName name="__TTM4">#REF!</definedName>
    <definedName name="__TTM5" localSheetId="19">#REF!</definedName>
    <definedName name="__TTM5" localSheetId="11">#REF!</definedName>
    <definedName name="__TTM5" localSheetId="10">#REF!</definedName>
    <definedName name="__TTM5" localSheetId="12">#REF!</definedName>
    <definedName name="__TTM5" localSheetId="14">#REF!</definedName>
    <definedName name="__TTM5" localSheetId="16">#REF!</definedName>
    <definedName name="__TTM5" localSheetId="17">#REF!</definedName>
    <definedName name="__TTM5" localSheetId="18">#REF!</definedName>
    <definedName name="__TTM5" localSheetId="25">#REF!</definedName>
    <definedName name="__TTM5" localSheetId="24">#REF!</definedName>
    <definedName name="__TTM5" localSheetId="23">#REF!</definedName>
    <definedName name="__TTM5" localSheetId="22">#REF!</definedName>
    <definedName name="__TTM5">#REF!</definedName>
    <definedName name="__TTM6" localSheetId="19">#REF!</definedName>
    <definedName name="__TTM6" localSheetId="11">#REF!</definedName>
    <definedName name="__TTM6" localSheetId="10">#REF!</definedName>
    <definedName name="__TTM6" localSheetId="12">#REF!</definedName>
    <definedName name="__TTM6" localSheetId="14">#REF!</definedName>
    <definedName name="__TTM6" localSheetId="16">#REF!</definedName>
    <definedName name="__TTM6" localSheetId="17">#REF!</definedName>
    <definedName name="__TTM6" localSheetId="18">#REF!</definedName>
    <definedName name="__TTM6" localSheetId="25">#REF!</definedName>
    <definedName name="__TTM6" localSheetId="24">#REF!</definedName>
    <definedName name="__TTM6" localSheetId="23">#REF!</definedName>
    <definedName name="__TTM6" localSheetId="22">#REF!</definedName>
    <definedName name="__TTM6">#REF!</definedName>
    <definedName name="__TTM7" localSheetId="19">#REF!</definedName>
    <definedName name="__TTM7" localSheetId="11">#REF!</definedName>
    <definedName name="__TTM7" localSheetId="10">#REF!</definedName>
    <definedName name="__TTM7" localSheetId="12">#REF!</definedName>
    <definedName name="__TTM7" localSheetId="14">#REF!</definedName>
    <definedName name="__TTM7" localSheetId="16">#REF!</definedName>
    <definedName name="__TTM7" localSheetId="17">#REF!</definedName>
    <definedName name="__TTM7" localSheetId="18">#REF!</definedName>
    <definedName name="__TTM7" localSheetId="25">#REF!</definedName>
    <definedName name="__TTM7" localSheetId="24">#REF!</definedName>
    <definedName name="__TTM7" localSheetId="23">#REF!</definedName>
    <definedName name="__TTM7" localSheetId="22">#REF!</definedName>
    <definedName name="__TTM7">#REF!</definedName>
    <definedName name="__TTS1" localSheetId="19">#REF!</definedName>
    <definedName name="__TTS1" localSheetId="11">#REF!</definedName>
    <definedName name="__TTS1" localSheetId="10">#REF!</definedName>
    <definedName name="__TTS1" localSheetId="12">#REF!</definedName>
    <definedName name="__TTS1" localSheetId="14">#REF!</definedName>
    <definedName name="__TTS1" localSheetId="16">#REF!</definedName>
    <definedName name="__TTS1" localSheetId="17">#REF!</definedName>
    <definedName name="__TTS1" localSheetId="18">#REF!</definedName>
    <definedName name="__TTS1" localSheetId="25">#REF!</definedName>
    <definedName name="__TTS1" localSheetId="24">#REF!</definedName>
    <definedName name="__TTS1" localSheetId="23">#REF!</definedName>
    <definedName name="__TTS1" localSheetId="22">#REF!</definedName>
    <definedName name="__TTS1">#REF!</definedName>
    <definedName name="__xlfn.BAHTTEXT" hidden="1">#NAME?</definedName>
    <definedName name="_1_.0Print_Titles" localSheetId="19">#REF!,#REF!</definedName>
    <definedName name="_1_.0Print_Titles" localSheetId="11">#REF!,#REF!</definedName>
    <definedName name="_1_.0Print_Titles" localSheetId="10">#REF!,#REF!</definedName>
    <definedName name="_1_.0Print_Titles" localSheetId="12">#REF!,#REF!</definedName>
    <definedName name="_1_.0Print_Titles" localSheetId="14">#REF!,#REF!</definedName>
    <definedName name="_1_.0Print_Titles" localSheetId="16">#REF!,#REF!</definedName>
    <definedName name="_1_.0Print_Titles" localSheetId="17">#REF!,#REF!</definedName>
    <definedName name="_1_.0Print_Titles" localSheetId="18">#REF!,#REF!</definedName>
    <definedName name="_1_.0Print_Titles" localSheetId="26">#REF!,#REF!</definedName>
    <definedName name="_1_.0Print_Titles" localSheetId="25">#REF!,#REF!</definedName>
    <definedName name="_1_.0Print_Titles" localSheetId="24">#REF!,#REF!</definedName>
    <definedName name="_1_.0Print_Titles" localSheetId="23">#REF!,#REF!</definedName>
    <definedName name="_1_.0Print_Titles" localSheetId="22">#REF!,#REF!</definedName>
    <definedName name="_1_.0Print_Titles" localSheetId="8">#REF!,#REF!</definedName>
    <definedName name="_1_.0Print_Titles">#REF!,#REF!</definedName>
    <definedName name="_10_0_0_F" localSheetId="19" hidden="1">[2]DETAIL!#REF!</definedName>
    <definedName name="_10_0_0_F" localSheetId="11" hidden="1">[2]DETAIL!#REF!</definedName>
    <definedName name="_10_0_0_F" localSheetId="10" hidden="1">[2]DETAIL!#REF!</definedName>
    <definedName name="_10_0_0_F" localSheetId="12" hidden="1">[2]DETAIL!#REF!</definedName>
    <definedName name="_10_0_0_F" localSheetId="14" hidden="1">[2]DETAIL!#REF!</definedName>
    <definedName name="_10_0_0_F" localSheetId="16" hidden="1">[2]DETAIL!#REF!</definedName>
    <definedName name="_10_0_0_F" localSheetId="17" hidden="1">[2]DETAIL!#REF!</definedName>
    <definedName name="_10_0_0_F" localSheetId="18" hidden="1">[2]DETAIL!#REF!</definedName>
    <definedName name="_10_0_0_F" localSheetId="26" hidden="1">[2]DETAIL!#REF!</definedName>
    <definedName name="_10_0_0_F" localSheetId="25" hidden="1">[2]DETAIL!#REF!</definedName>
    <definedName name="_10_0_0_F" localSheetId="24" hidden="1">[2]DETAIL!#REF!</definedName>
    <definedName name="_10_0_0_F" localSheetId="23" hidden="1">[2]DETAIL!#REF!</definedName>
    <definedName name="_10_0_0_F" localSheetId="22" hidden="1">[2]DETAIL!#REF!</definedName>
    <definedName name="_10_0_0_F" localSheetId="4" hidden="1">[2]DETAIL!#REF!</definedName>
    <definedName name="_10_0_0_F" localSheetId="3" hidden="1">[2]DETAIL!#REF!</definedName>
    <definedName name="_10_0_0_F" hidden="1">[2]DETAIL!#REF!</definedName>
    <definedName name="_124_0_0_F" localSheetId="19" hidden="1">[2]DETAIL!#REF!</definedName>
    <definedName name="_124_0_0_F" localSheetId="11" hidden="1">[2]DETAIL!#REF!</definedName>
    <definedName name="_124_0_0_F" localSheetId="10" hidden="1">[2]DETAIL!#REF!</definedName>
    <definedName name="_124_0_0_F" localSheetId="12" hidden="1">[2]DETAIL!#REF!</definedName>
    <definedName name="_124_0_0_F" localSheetId="14" hidden="1">[2]DETAIL!#REF!</definedName>
    <definedName name="_124_0_0_F" localSheetId="16" hidden="1">[2]DETAIL!#REF!</definedName>
    <definedName name="_124_0_0_F" localSheetId="17" hidden="1">[2]DETAIL!#REF!</definedName>
    <definedName name="_124_0_0_F" localSheetId="18" hidden="1">[2]DETAIL!#REF!</definedName>
    <definedName name="_124_0_0_F" localSheetId="26" hidden="1">[2]DETAIL!#REF!</definedName>
    <definedName name="_124_0_0_F" localSheetId="25" hidden="1">[2]DETAIL!#REF!</definedName>
    <definedName name="_124_0_0_F" localSheetId="24" hidden="1">[2]DETAIL!#REF!</definedName>
    <definedName name="_124_0_0_F" localSheetId="23" hidden="1">[2]DETAIL!#REF!</definedName>
    <definedName name="_124_0_0_F" localSheetId="22" hidden="1">[2]DETAIL!#REF!</definedName>
    <definedName name="_124_0_0_F" localSheetId="4" hidden="1">[2]DETAIL!#REF!</definedName>
    <definedName name="_124_0_0_F" localSheetId="3" hidden="1">[2]DETAIL!#REF!</definedName>
    <definedName name="_124_0_0_F" hidden="1">[2]DETAIL!#REF!</definedName>
    <definedName name="_12F" localSheetId="19" hidden="1">[2]DETAIL!#REF!</definedName>
    <definedName name="_12F" localSheetId="11" hidden="1">[2]DETAIL!#REF!</definedName>
    <definedName name="_12F" localSheetId="10" hidden="1">[2]DETAIL!#REF!</definedName>
    <definedName name="_12F" localSheetId="12" hidden="1">[2]DETAIL!#REF!</definedName>
    <definedName name="_12F" localSheetId="14" hidden="1">[2]DETAIL!#REF!</definedName>
    <definedName name="_12F" localSheetId="16" hidden="1">[2]DETAIL!#REF!</definedName>
    <definedName name="_12F" localSheetId="17" hidden="1">[2]DETAIL!#REF!</definedName>
    <definedName name="_12F" localSheetId="18" hidden="1">[2]DETAIL!#REF!</definedName>
    <definedName name="_12F" localSheetId="26" hidden="1">[2]DETAIL!#REF!</definedName>
    <definedName name="_12F" localSheetId="25" hidden="1">[2]DETAIL!#REF!</definedName>
    <definedName name="_12F" localSheetId="24" hidden="1">[2]DETAIL!#REF!</definedName>
    <definedName name="_12F" localSheetId="23" hidden="1">[2]DETAIL!#REF!</definedName>
    <definedName name="_12F" localSheetId="22" hidden="1">[2]DETAIL!#REF!</definedName>
    <definedName name="_12F" localSheetId="4" hidden="1">[2]DETAIL!#REF!</definedName>
    <definedName name="_12F" localSheetId="3" hidden="1">[2]DETAIL!#REF!</definedName>
    <definedName name="_12F" hidden="1">[2]DETAIL!#REF!</definedName>
    <definedName name="_13_0_0_F" localSheetId="19" hidden="1">[2]DETAIL!#REF!</definedName>
    <definedName name="_13_0_0_F" localSheetId="11" hidden="1">[2]DETAIL!#REF!</definedName>
    <definedName name="_13_0_0_F" localSheetId="10" hidden="1">[2]DETAIL!#REF!</definedName>
    <definedName name="_13_0_0_F" localSheetId="12" hidden="1">[2]DETAIL!#REF!</definedName>
    <definedName name="_13_0_0_F" localSheetId="14" hidden="1">[2]DETAIL!#REF!</definedName>
    <definedName name="_13_0_0_F" localSheetId="16" hidden="1">[2]DETAIL!#REF!</definedName>
    <definedName name="_13_0_0_F" localSheetId="17" hidden="1">[2]DETAIL!#REF!</definedName>
    <definedName name="_13_0_0_F" localSheetId="18" hidden="1">[2]DETAIL!#REF!</definedName>
    <definedName name="_13_0_0_F" localSheetId="26" hidden="1">[2]DETAIL!#REF!</definedName>
    <definedName name="_13_0_0_F" localSheetId="25" hidden="1">[2]DETAIL!#REF!</definedName>
    <definedName name="_13_0_0_F" localSheetId="24" hidden="1">[2]DETAIL!#REF!</definedName>
    <definedName name="_13_0_0_F" localSheetId="23" hidden="1">[2]DETAIL!#REF!</definedName>
    <definedName name="_13_0_0_F" localSheetId="22" hidden="1">[2]DETAIL!#REF!</definedName>
    <definedName name="_13_0_0_F" localSheetId="4" hidden="1">[2]DETAIL!#REF!</definedName>
    <definedName name="_13_0_0_F" localSheetId="3" hidden="1">[2]DETAIL!#REF!</definedName>
    <definedName name="_13_0_0_F" hidden="1">[2]DETAIL!#REF!</definedName>
    <definedName name="_14_0_0_F" localSheetId="19" hidden="1">[2]DETAIL!#REF!</definedName>
    <definedName name="_14_0_0_F" localSheetId="11" hidden="1">[2]DETAIL!#REF!</definedName>
    <definedName name="_14_0_0_F" localSheetId="10" hidden="1">[2]DETAIL!#REF!</definedName>
    <definedName name="_14_0_0_F" localSheetId="12" hidden="1">[2]DETAIL!#REF!</definedName>
    <definedName name="_14_0_0_F" localSheetId="14" hidden="1">[2]DETAIL!#REF!</definedName>
    <definedName name="_14_0_0_F" localSheetId="16" hidden="1">[2]DETAIL!#REF!</definedName>
    <definedName name="_14_0_0_F" localSheetId="17" hidden="1">[2]DETAIL!#REF!</definedName>
    <definedName name="_14_0_0_F" localSheetId="18" hidden="1">[2]DETAIL!#REF!</definedName>
    <definedName name="_14_0_0_F" localSheetId="26" hidden="1">[2]DETAIL!#REF!</definedName>
    <definedName name="_14_0_0_F" localSheetId="25" hidden="1">[2]DETAIL!#REF!</definedName>
    <definedName name="_14_0_0_F" localSheetId="24" hidden="1">[2]DETAIL!#REF!</definedName>
    <definedName name="_14_0_0_F" localSheetId="23" hidden="1">[2]DETAIL!#REF!</definedName>
    <definedName name="_14_0_0_F" localSheetId="22" hidden="1">[2]DETAIL!#REF!</definedName>
    <definedName name="_14_0_0_F" localSheetId="4" hidden="1">[2]DETAIL!#REF!</definedName>
    <definedName name="_14_0_0_F" localSheetId="3" hidden="1">[2]DETAIL!#REF!</definedName>
    <definedName name="_14_0_0_F" hidden="1">[2]DETAIL!#REF!</definedName>
    <definedName name="_15_0_0_F" localSheetId="19" hidden="1">[2]DETAIL!#REF!</definedName>
    <definedName name="_15_0_0_F" localSheetId="11" hidden="1">[2]DETAIL!#REF!</definedName>
    <definedName name="_15_0_0_F" localSheetId="10" hidden="1">[2]DETAIL!#REF!</definedName>
    <definedName name="_15_0_0_F" localSheetId="12" hidden="1">[2]DETAIL!#REF!</definedName>
    <definedName name="_15_0_0_F" localSheetId="14" hidden="1">[2]DETAIL!#REF!</definedName>
    <definedName name="_15_0_0_F" localSheetId="16" hidden="1">[2]DETAIL!#REF!</definedName>
    <definedName name="_15_0_0_F" localSheetId="17" hidden="1">[2]DETAIL!#REF!</definedName>
    <definedName name="_15_0_0_F" localSheetId="18" hidden="1">[2]DETAIL!#REF!</definedName>
    <definedName name="_15_0_0_F" localSheetId="26" hidden="1">[2]DETAIL!#REF!</definedName>
    <definedName name="_15_0_0_F" localSheetId="25" hidden="1">[2]DETAIL!#REF!</definedName>
    <definedName name="_15_0_0_F" localSheetId="24" hidden="1">[2]DETAIL!#REF!</definedName>
    <definedName name="_15_0_0_F" localSheetId="23" hidden="1">[2]DETAIL!#REF!</definedName>
    <definedName name="_15_0_0_F" localSheetId="22" hidden="1">[2]DETAIL!#REF!</definedName>
    <definedName name="_15_0_0_F" localSheetId="4" hidden="1">[2]DETAIL!#REF!</definedName>
    <definedName name="_15_0_0_F" localSheetId="3" hidden="1">[2]DETAIL!#REF!</definedName>
    <definedName name="_15_0_0_F" hidden="1">[2]DETAIL!#REF!</definedName>
    <definedName name="_15F" localSheetId="19" hidden="1">[2]DETAIL!#REF!</definedName>
    <definedName name="_15F" localSheetId="11" hidden="1">[2]DETAIL!#REF!</definedName>
    <definedName name="_15F" localSheetId="10" hidden="1">[2]DETAIL!#REF!</definedName>
    <definedName name="_15F" localSheetId="12" hidden="1">[2]DETAIL!#REF!</definedName>
    <definedName name="_15F" localSheetId="14" hidden="1">[2]DETAIL!#REF!</definedName>
    <definedName name="_15F" localSheetId="16" hidden="1">[2]DETAIL!#REF!</definedName>
    <definedName name="_15F" localSheetId="17" hidden="1">[2]DETAIL!#REF!</definedName>
    <definedName name="_15F" localSheetId="18" hidden="1">[2]DETAIL!#REF!</definedName>
    <definedName name="_15F" localSheetId="26" hidden="1">[2]DETAIL!#REF!</definedName>
    <definedName name="_15F" localSheetId="25" hidden="1">[2]DETAIL!#REF!</definedName>
    <definedName name="_15F" localSheetId="24" hidden="1">[2]DETAIL!#REF!</definedName>
    <definedName name="_15F" localSheetId="23" hidden="1">[2]DETAIL!#REF!</definedName>
    <definedName name="_15F" localSheetId="22" hidden="1">[2]DETAIL!#REF!</definedName>
    <definedName name="_15F" localSheetId="4" hidden="1">[2]DETAIL!#REF!</definedName>
    <definedName name="_15F" hidden="1">[2]DETAIL!#REF!</definedName>
    <definedName name="_17F" localSheetId="19" hidden="1">[2]DETAIL!#REF!</definedName>
    <definedName name="_17F" localSheetId="11" hidden="1">[2]DETAIL!#REF!</definedName>
    <definedName name="_17F" localSheetId="10" hidden="1">[2]DETAIL!#REF!</definedName>
    <definedName name="_17F" localSheetId="12" hidden="1">[2]DETAIL!#REF!</definedName>
    <definedName name="_17F" localSheetId="14" hidden="1">[2]DETAIL!#REF!</definedName>
    <definedName name="_17F" localSheetId="16" hidden="1">[2]DETAIL!#REF!</definedName>
    <definedName name="_17F" localSheetId="17" hidden="1">[2]DETAIL!#REF!</definedName>
    <definedName name="_17F" localSheetId="18" hidden="1">[2]DETAIL!#REF!</definedName>
    <definedName name="_17F" localSheetId="26" hidden="1">[2]DETAIL!#REF!</definedName>
    <definedName name="_17F" localSheetId="25" hidden="1">[2]DETAIL!#REF!</definedName>
    <definedName name="_17F" localSheetId="24" hidden="1">[2]DETAIL!#REF!</definedName>
    <definedName name="_17F" localSheetId="23" hidden="1">[2]DETAIL!#REF!</definedName>
    <definedName name="_17F" localSheetId="22" hidden="1">[2]DETAIL!#REF!</definedName>
    <definedName name="_17F" localSheetId="4" hidden="1">[2]DETAIL!#REF!</definedName>
    <definedName name="_17F" localSheetId="3" hidden="1">[2]DETAIL!#REF!</definedName>
    <definedName name="_17F" hidden="1">[2]DETAIL!#REF!</definedName>
    <definedName name="_18_0_0_F" localSheetId="19" hidden="1">[2]DETAIL!#REF!</definedName>
    <definedName name="_18_0_0_F" localSheetId="11" hidden="1">[2]DETAIL!#REF!</definedName>
    <definedName name="_18_0_0_F" localSheetId="10" hidden="1">[2]DETAIL!#REF!</definedName>
    <definedName name="_18_0_0_F" localSheetId="12" hidden="1">[2]DETAIL!#REF!</definedName>
    <definedName name="_18_0_0_F" localSheetId="14" hidden="1">[2]DETAIL!#REF!</definedName>
    <definedName name="_18_0_0_F" localSheetId="16" hidden="1">[2]DETAIL!#REF!</definedName>
    <definedName name="_18_0_0_F" localSheetId="17" hidden="1">[2]DETAIL!#REF!</definedName>
    <definedName name="_18_0_0_F" localSheetId="18" hidden="1">[2]DETAIL!#REF!</definedName>
    <definedName name="_18_0_0_F" localSheetId="26" hidden="1">[2]DETAIL!#REF!</definedName>
    <definedName name="_18_0_0_F" localSheetId="25" hidden="1">[2]DETAIL!#REF!</definedName>
    <definedName name="_18_0_0_F" localSheetId="24" hidden="1">[2]DETAIL!#REF!</definedName>
    <definedName name="_18_0_0_F" localSheetId="23" hidden="1">[2]DETAIL!#REF!</definedName>
    <definedName name="_18_0_0_F" localSheetId="22" hidden="1">[2]DETAIL!#REF!</definedName>
    <definedName name="_18_0_0_F" localSheetId="4" hidden="1">[2]DETAIL!#REF!</definedName>
    <definedName name="_18_0_0_F" localSheetId="3" hidden="1">[2]DETAIL!#REF!</definedName>
    <definedName name="_18_0_0_F" hidden="1">[2]DETAIL!#REF!</definedName>
    <definedName name="_19_0_0_F" localSheetId="19" hidden="1">[2]DETAIL!#REF!</definedName>
    <definedName name="_19_0_0_F" localSheetId="11" hidden="1">[2]DETAIL!#REF!</definedName>
    <definedName name="_19_0_0_F" localSheetId="10" hidden="1">[2]DETAIL!#REF!</definedName>
    <definedName name="_19_0_0_F" localSheetId="12" hidden="1">[2]DETAIL!#REF!</definedName>
    <definedName name="_19_0_0_F" localSheetId="14" hidden="1">[2]DETAIL!#REF!</definedName>
    <definedName name="_19_0_0_F" localSheetId="16" hidden="1">[2]DETAIL!#REF!</definedName>
    <definedName name="_19_0_0_F" localSheetId="17" hidden="1">[2]DETAIL!#REF!</definedName>
    <definedName name="_19_0_0_F" localSheetId="18" hidden="1">[2]DETAIL!#REF!</definedName>
    <definedName name="_19_0_0_F" localSheetId="26" hidden="1">[2]DETAIL!#REF!</definedName>
    <definedName name="_19_0_0_F" localSheetId="25" hidden="1">[2]DETAIL!#REF!</definedName>
    <definedName name="_19_0_0_F" localSheetId="24" hidden="1">[2]DETAIL!#REF!</definedName>
    <definedName name="_19_0_0_F" localSheetId="23" hidden="1">[2]DETAIL!#REF!</definedName>
    <definedName name="_19_0_0_F" localSheetId="22" hidden="1">[2]DETAIL!#REF!</definedName>
    <definedName name="_19_0_0_F" localSheetId="4" hidden="1">[2]DETAIL!#REF!</definedName>
    <definedName name="_19_0_0_F" localSheetId="3" hidden="1">[2]DETAIL!#REF!</definedName>
    <definedName name="_19_0_0_F" hidden="1">[2]DETAIL!#REF!</definedName>
    <definedName name="_193F" localSheetId="19" hidden="1">[2]DETAIL!#REF!</definedName>
    <definedName name="_193F" localSheetId="11" hidden="1">[2]DETAIL!#REF!</definedName>
    <definedName name="_193F" localSheetId="10" hidden="1">[2]DETAIL!#REF!</definedName>
    <definedName name="_193F" localSheetId="12" hidden="1">[2]DETAIL!#REF!</definedName>
    <definedName name="_193F" localSheetId="14" hidden="1">[2]DETAIL!#REF!</definedName>
    <definedName name="_193F" localSheetId="16" hidden="1">[2]DETAIL!#REF!</definedName>
    <definedName name="_193F" localSheetId="17" hidden="1">[2]DETAIL!#REF!</definedName>
    <definedName name="_193F" localSheetId="18" hidden="1">[2]DETAIL!#REF!</definedName>
    <definedName name="_193F" localSheetId="26" hidden="1">[2]DETAIL!#REF!</definedName>
    <definedName name="_193F" localSheetId="25" hidden="1">[2]DETAIL!#REF!</definedName>
    <definedName name="_193F" localSheetId="24" hidden="1">[2]DETAIL!#REF!</definedName>
    <definedName name="_193F" localSheetId="23" hidden="1">[2]DETAIL!#REF!</definedName>
    <definedName name="_193F" localSheetId="22" hidden="1">[2]DETAIL!#REF!</definedName>
    <definedName name="_193F" localSheetId="4" hidden="1">[2]DETAIL!#REF!</definedName>
    <definedName name="_193F" localSheetId="3" hidden="1">[2]DETAIL!#REF!</definedName>
    <definedName name="_193F" hidden="1">[2]DETAIL!#REF!</definedName>
    <definedName name="_1P" localSheetId="19">#REF!</definedName>
    <definedName name="_1P" localSheetId="11">#REF!</definedName>
    <definedName name="_1P" localSheetId="10">#REF!</definedName>
    <definedName name="_1P" localSheetId="12">#REF!</definedName>
    <definedName name="_1P" localSheetId="14">#REF!</definedName>
    <definedName name="_1P" localSheetId="16">#REF!</definedName>
    <definedName name="_1P" localSheetId="17">#REF!</definedName>
    <definedName name="_1P" localSheetId="18">#REF!</definedName>
    <definedName name="_1P" localSheetId="25">#REF!</definedName>
    <definedName name="_1P" localSheetId="24">#REF!</definedName>
    <definedName name="_1P" localSheetId="23">#REF!</definedName>
    <definedName name="_1P" localSheetId="22">#REF!</definedName>
    <definedName name="_1P">#REF!</definedName>
    <definedName name="_1RE" localSheetId="19">#REF!</definedName>
    <definedName name="_1RE" localSheetId="11">#REF!</definedName>
    <definedName name="_1RE" localSheetId="10">#REF!</definedName>
    <definedName name="_1RE" localSheetId="12">#REF!</definedName>
    <definedName name="_1RE" localSheetId="14">#REF!</definedName>
    <definedName name="_1RE" localSheetId="16">#REF!</definedName>
    <definedName name="_1RE" localSheetId="17">#REF!</definedName>
    <definedName name="_1RE" localSheetId="18">#REF!</definedName>
    <definedName name="_1RE" localSheetId="25">#REF!</definedName>
    <definedName name="_1RE" localSheetId="24">#REF!</definedName>
    <definedName name="_1RE" localSheetId="23">#REF!</definedName>
    <definedName name="_1RE" localSheetId="22">#REF!</definedName>
    <definedName name="_1RE">#REF!</definedName>
    <definedName name="_2_0_0_F" localSheetId="19" hidden="1">[2]DETAIL!#REF!</definedName>
    <definedName name="_2_0_0_F" localSheetId="11" hidden="1">[2]DETAIL!#REF!</definedName>
    <definedName name="_2_0_0_F" localSheetId="10" hidden="1">[2]DETAIL!#REF!</definedName>
    <definedName name="_2_0_0_F" localSheetId="12" hidden="1">[2]DETAIL!#REF!</definedName>
    <definedName name="_2_0_0_F" localSheetId="14" hidden="1">[2]DETAIL!#REF!</definedName>
    <definedName name="_2_0_0_F" localSheetId="16" hidden="1">[2]DETAIL!#REF!</definedName>
    <definedName name="_2_0_0_F" localSheetId="17" hidden="1">[2]DETAIL!#REF!</definedName>
    <definedName name="_2_0_0_F" localSheetId="18" hidden="1">[2]DETAIL!#REF!</definedName>
    <definedName name="_2_0_0_F" localSheetId="26" hidden="1">[2]DETAIL!#REF!</definedName>
    <definedName name="_2_0_0_F" localSheetId="25" hidden="1">[2]DETAIL!#REF!</definedName>
    <definedName name="_2_0_0_F" localSheetId="24" hidden="1">[2]DETAIL!#REF!</definedName>
    <definedName name="_2_0_0_F" localSheetId="23" hidden="1">[2]DETAIL!#REF!</definedName>
    <definedName name="_2_0_0_F" localSheetId="22" hidden="1">[2]DETAIL!#REF!</definedName>
    <definedName name="_2_0_0_F" localSheetId="8" hidden="1">[2]DETAIL!#REF!</definedName>
    <definedName name="_2_0_0_F" hidden="1">[2]DETAIL!#REF!</definedName>
    <definedName name="_20_0_0_F" localSheetId="19" hidden="1">[2]DETAIL!#REF!</definedName>
    <definedName name="_20_0_0_F" localSheetId="11" hidden="1">[2]DETAIL!#REF!</definedName>
    <definedName name="_20_0_0_F" localSheetId="10" hidden="1">[2]DETAIL!#REF!</definedName>
    <definedName name="_20_0_0_F" localSheetId="12" hidden="1">[2]DETAIL!#REF!</definedName>
    <definedName name="_20_0_0_F" localSheetId="14" hidden="1">[2]DETAIL!#REF!</definedName>
    <definedName name="_20_0_0_F" localSheetId="16" hidden="1">[2]DETAIL!#REF!</definedName>
    <definedName name="_20_0_0_F" localSheetId="17" hidden="1">[2]DETAIL!#REF!</definedName>
    <definedName name="_20_0_0_F" localSheetId="18" hidden="1">[2]DETAIL!#REF!</definedName>
    <definedName name="_20_0_0_F" localSheetId="26" hidden="1">[2]DETAIL!#REF!</definedName>
    <definedName name="_20_0_0_F" localSheetId="25" hidden="1">[2]DETAIL!#REF!</definedName>
    <definedName name="_20_0_0_F" localSheetId="24" hidden="1">[2]DETAIL!#REF!</definedName>
    <definedName name="_20_0_0_F" localSheetId="23" hidden="1">[2]DETAIL!#REF!</definedName>
    <definedName name="_20_0_0_F" localSheetId="22" hidden="1">[2]DETAIL!#REF!</definedName>
    <definedName name="_20_0_0_F" localSheetId="4" hidden="1">[2]DETAIL!#REF!</definedName>
    <definedName name="_20_0_0_F" hidden="1">[2]DETAIL!#REF!</definedName>
    <definedName name="_21_0_0_F" localSheetId="19" hidden="1">[2]DETAIL!#REF!</definedName>
    <definedName name="_21_0_0_F" localSheetId="11" hidden="1">[2]DETAIL!#REF!</definedName>
    <definedName name="_21_0_0_F" localSheetId="10" hidden="1">[2]DETAIL!#REF!</definedName>
    <definedName name="_21_0_0_F" localSheetId="12" hidden="1">[2]DETAIL!#REF!</definedName>
    <definedName name="_21_0_0_F" localSheetId="14" hidden="1">[2]DETAIL!#REF!</definedName>
    <definedName name="_21_0_0_F" localSheetId="16" hidden="1">[2]DETAIL!#REF!</definedName>
    <definedName name="_21_0_0_F" localSheetId="17" hidden="1">[2]DETAIL!#REF!</definedName>
    <definedName name="_21_0_0_F" localSheetId="18" hidden="1">[2]DETAIL!#REF!</definedName>
    <definedName name="_21_0_0_F" localSheetId="26" hidden="1">[2]DETAIL!#REF!</definedName>
    <definedName name="_21_0_0_F" localSheetId="25" hidden="1">[2]DETAIL!#REF!</definedName>
    <definedName name="_21_0_0_F" localSheetId="24" hidden="1">[2]DETAIL!#REF!</definedName>
    <definedName name="_21_0_0_F" localSheetId="23" hidden="1">[2]DETAIL!#REF!</definedName>
    <definedName name="_21_0_0_F" localSheetId="22" hidden="1">[2]DETAIL!#REF!</definedName>
    <definedName name="_21_0_0_F" localSheetId="4" hidden="1">[2]DETAIL!#REF!</definedName>
    <definedName name="_21_0_0_F" hidden="1">[2]DETAIL!#REF!</definedName>
    <definedName name="_234_0_0_F" localSheetId="19" hidden="1">[2]DETAIL!#REF!</definedName>
    <definedName name="_234_0_0_F" localSheetId="11" hidden="1">[2]DETAIL!#REF!</definedName>
    <definedName name="_234_0_0_F" localSheetId="10" hidden="1">[2]DETAIL!#REF!</definedName>
    <definedName name="_234_0_0_F" localSheetId="12" hidden="1">[2]DETAIL!#REF!</definedName>
    <definedName name="_234_0_0_F" localSheetId="14" hidden="1">[2]DETAIL!#REF!</definedName>
    <definedName name="_234_0_0_F" localSheetId="16" hidden="1">[2]DETAIL!#REF!</definedName>
    <definedName name="_234_0_0_F" localSheetId="17" hidden="1">[2]DETAIL!#REF!</definedName>
    <definedName name="_234_0_0_F" localSheetId="18" hidden="1">[2]DETAIL!#REF!</definedName>
    <definedName name="_234_0_0_F" localSheetId="26" hidden="1">[2]DETAIL!#REF!</definedName>
    <definedName name="_234_0_0_F" localSheetId="25" hidden="1">[2]DETAIL!#REF!</definedName>
    <definedName name="_234_0_0_F" localSheetId="24" hidden="1">[2]DETAIL!#REF!</definedName>
    <definedName name="_234_0_0_F" localSheetId="23" hidden="1">[2]DETAIL!#REF!</definedName>
    <definedName name="_234_0_0_F" localSheetId="22" hidden="1">[2]DETAIL!#REF!</definedName>
    <definedName name="_234_0_0_F" localSheetId="4" hidden="1">[2]DETAIL!#REF!</definedName>
    <definedName name="_234_0_0_F" localSheetId="3" hidden="1">[2]DETAIL!#REF!</definedName>
    <definedName name="_234_0_0_F" hidden="1">[2]DETAIL!#REF!</definedName>
    <definedName name="_235_0_0_F" localSheetId="19" hidden="1">[2]DETAIL!#REF!</definedName>
    <definedName name="_235_0_0_F" localSheetId="11" hidden="1">[2]DETAIL!#REF!</definedName>
    <definedName name="_235_0_0_F" localSheetId="10" hidden="1">[2]DETAIL!#REF!</definedName>
    <definedName name="_235_0_0_F" localSheetId="12" hidden="1">[2]DETAIL!#REF!</definedName>
    <definedName name="_235_0_0_F" localSheetId="14" hidden="1">[2]DETAIL!#REF!</definedName>
    <definedName name="_235_0_0_F" localSheetId="16" hidden="1">[2]DETAIL!#REF!</definedName>
    <definedName name="_235_0_0_F" localSheetId="17" hidden="1">[2]DETAIL!#REF!</definedName>
    <definedName name="_235_0_0_F" localSheetId="18" hidden="1">[2]DETAIL!#REF!</definedName>
    <definedName name="_235_0_0_F" localSheetId="26" hidden="1">[2]DETAIL!#REF!</definedName>
    <definedName name="_235_0_0_F" localSheetId="25" hidden="1">[2]DETAIL!#REF!</definedName>
    <definedName name="_235_0_0_F" localSheetId="24" hidden="1">[2]DETAIL!#REF!</definedName>
    <definedName name="_235_0_0_F" localSheetId="23" hidden="1">[2]DETAIL!#REF!</definedName>
    <definedName name="_235_0_0_F" localSheetId="22" hidden="1">[2]DETAIL!#REF!</definedName>
    <definedName name="_235_0_0_F" localSheetId="4" hidden="1">[2]DETAIL!#REF!</definedName>
    <definedName name="_235_0_0_F" localSheetId="3" hidden="1">[2]DETAIL!#REF!</definedName>
    <definedName name="_235_0_0_F" hidden="1">[2]DETAIL!#REF!</definedName>
    <definedName name="_26_0_0_F" localSheetId="19" hidden="1">[2]DETAIL!#REF!</definedName>
    <definedName name="_26_0_0_F" localSheetId="11" hidden="1">[2]DETAIL!#REF!</definedName>
    <definedName name="_26_0_0_F" localSheetId="10" hidden="1">[2]DETAIL!#REF!</definedName>
    <definedName name="_26_0_0_F" localSheetId="12" hidden="1">[2]DETAIL!#REF!</definedName>
    <definedName name="_26_0_0_F" localSheetId="14" hidden="1">[2]DETAIL!#REF!</definedName>
    <definedName name="_26_0_0_F" localSheetId="16" hidden="1">[2]DETAIL!#REF!</definedName>
    <definedName name="_26_0_0_F" localSheetId="17" hidden="1">[2]DETAIL!#REF!</definedName>
    <definedName name="_26_0_0_F" localSheetId="18" hidden="1">[2]DETAIL!#REF!</definedName>
    <definedName name="_26_0_0_F" localSheetId="26" hidden="1">[2]DETAIL!#REF!</definedName>
    <definedName name="_26_0_0_F" localSheetId="25" hidden="1">[2]DETAIL!#REF!</definedName>
    <definedName name="_26_0_0_F" localSheetId="24" hidden="1">[2]DETAIL!#REF!</definedName>
    <definedName name="_26_0_0_F" localSheetId="23" hidden="1">[2]DETAIL!#REF!</definedName>
    <definedName name="_26_0_0_F" localSheetId="22" hidden="1">[2]DETAIL!#REF!</definedName>
    <definedName name="_26_0_0_F" localSheetId="4" hidden="1">[2]DETAIL!#REF!</definedName>
    <definedName name="_26_0_0_F" hidden="1">[2]DETAIL!#REF!</definedName>
    <definedName name="_264_0_0_F" localSheetId="19" hidden="1">[2]DETAIL!#REF!</definedName>
    <definedName name="_264_0_0_F" localSheetId="11" hidden="1">[2]DETAIL!#REF!</definedName>
    <definedName name="_264_0_0_F" localSheetId="10" hidden="1">[2]DETAIL!#REF!</definedName>
    <definedName name="_264_0_0_F" localSheetId="12" hidden="1">[2]DETAIL!#REF!</definedName>
    <definedName name="_264_0_0_F" localSheetId="14" hidden="1">[2]DETAIL!#REF!</definedName>
    <definedName name="_264_0_0_F" localSheetId="16" hidden="1">[2]DETAIL!#REF!</definedName>
    <definedName name="_264_0_0_F" localSheetId="17" hidden="1">[2]DETAIL!#REF!</definedName>
    <definedName name="_264_0_0_F" localSheetId="18" hidden="1">[2]DETAIL!#REF!</definedName>
    <definedName name="_264_0_0_F" localSheetId="26" hidden="1">[2]DETAIL!#REF!</definedName>
    <definedName name="_264_0_0_F" localSheetId="25" hidden="1">[2]DETAIL!#REF!</definedName>
    <definedName name="_264_0_0_F" localSheetId="24" hidden="1">[2]DETAIL!#REF!</definedName>
    <definedName name="_264_0_0_F" localSheetId="23" hidden="1">[2]DETAIL!#REF!</definedName>
    <definedName name="_264_0_0_F" localSheetId="22" hidden="1">[2]DETAIL!#REF!</definedName>
    <definedName name="_264_0_0_F" localSheetId="4" hidden="1">[2]DETAIL!#REF!</definedName>
    <definedName name="_264_0_0_F" localSheetId="3" hidden="1">[2]DETAIL!#REF!</definedName>
    <definedName name="_264_0_0_F" hidden="1">[2]DETAIL!#REF!</definedName>
    <definedName name="_265_0_0_F" localSheetId="19" hidden="1">[2]DETAIL!#REF!</definedName>
    <definedName name="_265_0_0_F" localSheetId="11" hidden="1">[2]DETAIL!#REF!</definedName>
    <definedName name="_265_0_0_F" localSheetId="10" hidden="1">[2]DETAIL!#REF!</definedName>
    <definedName name="_265_0_0_F" localSheetId="12" hidden="1">[2]DETAIL!#REF!</definedName>
    <definedName name="_265_0_0_F" localSheetId="14" hidden="1">[2]DETAIL!#REF!</definedName>
    <definedName name="_265_0_0_F" localSheetId="16" hidden="1">[2]DETAIL!#REF!</definedName>
    <definedName name="_265_0_0_F" localSheetId="17" hidden="1">[2]DETAIL!#REF!</definedName>
    <definedName name="_265_0_0_F" localSheetId="18" hidden="1">[2]DETAIL!#REF!</definedName>
    <definedName name="_265_0_0_F" localSheetId="26" hidden="1">[2]DETAIL!#REF!</definedName>
    <definedName name="_265_0_0_F" localSheetId="25" hidden="1">[2]DETAIL!#REF!</definedName>
    <definedName name="_265_0_0_F" localSheetId="24" hidden="1">[2]DETAIL!#REF!</definedName>
    <definedName name="_265_0_0_F" localSheetId="23" hidden="1">[2]DETAIL!#REF!</definedName>
    <definedName name="_265_0_0_F" localSheetId="22" hidden="1">[2]DETAIL!#REF!</definedName>
    <definedName name="_265_0_0_F" localSheetId="4" hidden="1">[2]DETAIL!#REF!</definedName>
    <definedName name="_265_0_0_F" localSheetId="3" hidden="1">[2]DETAIL!#REF!</definedName>
    <definedName name="_265_0_0_F" hidden="1">[2]DETAIL!#REF!</definedName>
    <definedName name="_27_0_0_F" localSheetId="19" hidden="1">[2]DETAIL!#REF!</definedName>
    <definedName name="_27_0_0_F" localSheetId="11" hidden="1">[2]DETAIL!#REF!</definedName>
    <definedName name="_27_0_0_F" localSheetId="10" hidden="1">[2]DETAIL!#REF!</definedName>
    <definedName name="_27_0_0_F" localSheetId="12" hidden="1">[2]DETAIL!#REF!</definedName>
    <definedName name="_27_0_0_F" localSheetId="14" hidden="1">[2]DETAIL!#REF!</definedName>
    <definedName name="_27_0_0_F" localSheetId="16" hidden="1">[2]DETAIL!#REF!</definedName>
    <definedName name="_27_0_0_F" localSheetId="17" hidden="1">[2]DETAIL!#REF!</definedName>
    <definedName name="_27_0_0_F" localSheetId="18" hidden="1">[2]DETAIL!#REF!</definedName>
    <definedName name="_27_0_0_F" localSheetId="26" hidden="1">[2]DETAIL!#REF!</definedName>
    <definedName name="_27_0_0_F" localSheetId="25" hidden="1">[2]DETAIL!#REF!</definedName>
    <definedName name="_27_0_0_F" localSheetId="24" hidden="1">[2]DETAIL!#REF!</definedName>
    <definedName name="_27_0_0_F" localSheetId="23" hidden="1">[2]DETAIL!#REF!</definedName>
    <definedName name="_27_0_0_F" localSheetId="22" hidden="1">[2]DETAIL!#REF!</definedName>
    <definedName name="_27_0_0_F" localSheetId="4" hidden="1">[2]DETAIL!#REF!</definedName>
    <definedName name="_27_0_0_F" hidden="1">[2]DETAIL!#REF!</definedName>
    <definedName name="_28_0_0_F" localSheetId="19" hidden="1">[2]DETAIL!#REF!</definedName>
    <definedName name="_28_0_0_F" localSheetId="11" hidden="1">[2]DETAIL!#REF!</definedName>
    <definedName name="_28_0_0_F" localSheetId="10" hidden="1">[2]DETAIL!#REF!</definedName>
    <definedName name="_28_0_0_F" localSheetId="12" hidden="1">[2]DETAIL!#REF!</definedName>
    <definedName name="_28_0_0_F" localSheetId="14" hidden="1">[2]DETAIL!#REF!</definedName>
    <definedName name="_28_0_0_F" localSheetId="16" hidden="1">[2]DETAIL!#REF!</definedName>
    <definedName name="_28_0_0_F" localSheetId="17" hidden="1">[2]DETAIL!#REF!</definedName>
    <definedName name="_28_0_0_F" localSheetId="18" hidden="1">[2]DETAIL!#REF!</definedName>
    <definedName name="_28_0_0_F" localSheetId="26" hidden="1">[2]DETAIL!#REF!</definedName>
    <definedName name="_28_0_0_F" localSheetId="25" hidden="1">[2]DETAIL!#REF!</definedName>
    <definedName name="_28_0_0_F" localSheetId="24" hidden="1">[2]DETAIL!#REF!</definedName>
    <definedName name="_28_0_0_F" localSheetId="23" hidden="1">[2]DETAIL!#REF!</definedName>
    <definedName name="_28_0_0_F" localSheetId="22" hidden="1">[2]DETAIL!#REF!</definedName>
    <definedName name="_28_0_0_F" localSheetId="4" hidden="1">[2]DETAIL!#REF!</definedName>
    <definedName name="_28_0_0_F" hidden="1">[2]DETAIL!#REF!</definedName>
    <definedName name="_2F" localSheetId="19" hidden="1">[2]DETAIL!#REF!</definedName>
    <definedName name="_2F" localSheetId="11" hidden="1">[2]DETAIL!#REF!</definedName>
    <definedName name="_2F" localSheetId="10" hidden="1">[2]DETAIL!#REF!</definedName>
    <definedName name="_2F" localSheetId="12" hidden="1">[2]DETAIL!#REF!</definedName>
    <definedName name="_2F" localSheetId="14" hidden="1">[2]DETAIL!#REF!</definedName>
    <definedName name="_2F" localSheetId="16" hidden="1">[2]DETAIL!#REF!</definedName>
    <definedName name="_2F" localSheetId="17" hidden="1">[2]DETAIL!#REF!</definedName>
    <definedName name="_2F" localSheetId="18" hidden="1">[2]DETAIL!#REF!</definedName>
    <definedName name="_2F" localSheetId="26" hidden="1">[2]DETAIL!#REF!</definedName>
    <definedName name="_2F" localSheetId="25" hidden="1">[2]DETAIL!#REF!</definedName>
    <definedName name="_2F" localSheetId="24" hidden="1">[2]DETAIL!#REF!</definedName>
    <definedName name="_2F" localSheetId="23" hidden="1">[2]DETAIL!#REF!</definedName>
    <definedName name="_2F" localSheetId="22" hidden="1">[2]DETAIL!#REF!</definedName>
    <definedName name="_2F" localSheetId="8" hidden="1">[2]DETAIL!#REF!</definedName>
    <definedName name="_2F" hidden="1">[2]DETAIL!#REF!</definedName>
    <definedName name="_2P" localSheetId="19">#REF!</definedName>
    <definedName name="_2P" localSheetId="11">#REF!</definedName>
    <definedName name="_2P" localSheetId="10">#REF!</definedName>
    <definedName name="_2P" localSheetId="12">#REF!</definedName>
    <definedName name="_2P" localSheetId="14">#REF!</definedName>
    <definedName name="_2P" localSheetId="16">#REF!</definedName>
    <definedName name="_2P" localSheetId="17">#REF!</definedName>
    <definedName name="_2P" localSheetId="18">#REF!</definedName>
    <definedName name="_2P" localSheetId="25">#REF!</definedName>
    <definedName name="_2P" localSheetId="24">#REF!</definedName>
    <definedName name="_2P" localSheetId="23">#REF!</definedName>
    <definedName name="_2P" localSheetId="22">#REF!</definedName>
    <definedName name="_2P">#REF!</definedName>
    <definedName name="_2RE" localSheetId="19">#REF!</definedName>
    <definedName name="_2RE" localSheetId="11">#REF!</definedName>
    <definedName name="_2RE" localSheetId="10">#REF!</definedName>
    <definedName name="_2RE" localSheetId="12">#REF!</definedName>
    <definedName name="_2RE" localSheetId="14">#REF!</definedName>
    <definedName name="_2RE" localSheetId="16">#REF!</definedName>
    <definedName name="_2RE" localSheetId="17">#REF!</definedName>
    <definedName name="_2RE" localSheetId="18">#REF!</definedName>
    <definedName name="_2RE" localSheetId="25">#REF!</definedName>
    <definedName name="_2RE" localSheetId="24">#REF!</definedName>
    <definedName name="_2RE" localSheetId="23">#REF!</definedName>
    <definedName name="_2RE" localSheetId="22">#REF!</definedName>
    <definedName name="_2RE">#REF!</definedName>
    <definedName name="_3_0_0_F" localSheetId="19" hidden="1">[2]DETAIL!#REF!</definedName>
    <definedName name="_3_0_0_F" localSheetId="11" hidden="1">[2]DETAIL!#REF!</definedName>
    <definedName name="_3_0_0_F" localSheetId="10" hidden="1">[2]DETAIL!#REF!</definedName>
    <definedName name="_3_0_0_F" localSheetId="12" hidden="1">[2]DETAIL!#REF!</definedName>
    <definedName name="_3_0_0_F" localSheetId="14" hidden="1">[2]DETAIL!#REF!</definedName>
    <definedName name="_3_0_0_F" localSheetId="16" hidden="1">[2]DETAIL!#REF!</definedName>
    <definedName name="_3_0_0_F" localSheetId="17" hidden="1">[2]DETAIL!#REF!</definedName>
    <definedName name="_3_0_0_F" localSheetId="18" hidden="1">[2]DETAIL!#REF!</definedName>
    <definedName name="_3_0_0_F" localSheetId="26" hidden="1">[2]DETAIL!#REF!</definedName>
    <definedName name="_3_0_0_F" localSheetId="25" hidden="1">[2]DETAIL!#REF!</definedName>
    <definedName name="_3_0_0_F" localSheetId="24" hidden="1">[2]DETAIL!#REF!</definedName>
    <definedName name="_3_0_0_F" localSheetId="23" hidden="1">[2]DETAIL!#REF!</definedName>
    <definedName name="_3_0_0_F" localSheetId="22" hidden="1">[2]DETAIL!#REF!</definedName>
    <definedName name="_3_0_0_F" localSheetId="8" hidden="1">[2]DETAIL!#REF!</definedName>
    <definedName name="_3_0_0_F" localSheetId="4" hidden="1">[2]DETAIL!#REF!</definedName>
    <definedName name="_3_0_0_F" localSheetId="3" hidden="1">[2]DETAIL!#REF!</definedName>
    <definedName name="_3_0_0_F" hidden="1">[2]DETAIL!#REF!</definedName>
    <definedName name="_31F" localSheetId="19" hidden="1">[2]DETAIL!#REF!</definedName>
    <definedName name="_31F" localSheetId="11" hidden="1">[2]DETAIL!#REF!</definedName>
    <definedName name="_31F" localSheetId="10" hidden="1">[2]DETAIL!#REF!</definedName>
    <definedName name="_31F" localSheetId="12" hidden="1">[2]DETAIL!#REF!</definedName>
    <definedName name="_31F" localSheetId="14" hidden="1">[2]DETAIL!#REF!</definedName>
    <definedName name="_31F" localSheetId="16" hidden="1">[2]DETAIL!#REF!</definedName>
    <definedName name="_31F" localSheetId="17" hidden="1">[2]DETAIL!#REF!</definedName>
    <definedName name="_31F" localSheetId="18" hidden="1">[2]DETAIL!#REF!</definedName>
    <definedName name="_31F" localSheetId="26" hidden="1">[2]DETAIL!#REF!</definedName>
    <definedName name="_31F" localSheetId="25" hidden="1">[2]DETAIL!#REF!</definedName>
    <definedName name="_31F" localSheetId="24" hidden="1">[2]DETAIL!#REF!</definedName>
    <definedName name="_31F" localSheetId="23" hidden="1">[2]DETAIL!#REF!</definedName>
    <definedName name="_31F" localSheetId="22" hidden="1">[2]DETAIL!#REF!</definedName>
    <definedName name="_31F" localSheetId="4" hidden="1">[2]DETAIL!#REF!</definedName>
    <definedName name="_31F" localSheetId="3" hidden="1">[2]DETAIL!#REF!</definedName>
    <definedName name="_31F" hidden="1">[2]DETAIL!#REF!</definedName>
    <definedName name="_366_0_0_F" localSheetId="19" hidden="1">[2]DETAIL!#REF!</definedName>
    <definedName name="_366_0_0_F" localSheetId="11" hidden="1">[2]DETAIL!#REF!</definedName>
    <definedName name="_366_0_0_F" localSheetId="10" hidden="1">[2]DETAIL!#REF!</definedName>
    <definedName name="_366_0_0_F" localSheetId="12" hidden="1">[2]DETAIL!#REF!</definedName>
    <definedName name="_366_0_0_F" localSheetId="14" hidden="1">[2]DETAIL!#REF!</definedName>
    <definedName name="_366_0_0_F" localSheetId="16" hidden="1">[2]DETAIL!#REF!</definedName>
    <definedName name="_366_0_0_F" localSheetId="17" hidden="1">[2]DETAIL!#REF!</definedName>
    <definedName name="_366_0_0_F" localSheetId="18" hidden="1">[2]DETAIL!#REF!</definedName>
    <definedName name="_366_0_0_F" localSheetId="26" hidden="1">[2]DETAIL!#REF!</definedName>
    <definedName name="_366_0_0_F" localSheetId="25" hidden="1">[2]DETAIL!#REF!</definedName>
    <definedName name="_366_0_0_F" localSheetId="24" hidden="1">[2]DETAIL!#REF!</definedName>
    <definedName name="_366_0_0_F" localSheetId="23" hidden="1">[2]DETAIL!#REF!</definedName>
    <definedName name="_366_0_0_F" localSheetId="22" hidden="1">[2]DETAIL!#REF!</definedName>
    <definedName name="_366_0_0_F" localSheetId="4" hidden="1">[2]DETAIL!#REF!</definedName>
    <definedName name="_366_0_0_F" localSheetId="3" hidden="1">[2]DETAIL!#REF!</definedName>
    <definedName name="_366_0_0_F" hidden="1">[2]DETAIL!#REF!</definedName>
    <definedName name="_367_0_0_F" localSheetId="19" hidden="1">[2]DETAIL!#REF!</definedName>
    <definedName name="_367_0_0_F" localSheetId="11" hidden="1">[2]DETAIL!#REF!</definedName>
    <definedName name="_367_0_0_F" localSheetId="10" hidden="1">[2]DETAIL!#REF!</definedName>
    <definedName name="_367_0_0_F" localSheetId="12" hidden="1">[2]DETAIL!#REF!</definedName>
    <definedName name="_367_0_0_F" localSheetId="14" hidden="1">[2]DETAIL!#REF!</definedName>
    <definedName name="_367_0_0_F" localSheetId="16" hidden="1">[2]DETAIL!#REF!</definedName>
    <definedName name="_367_0_0_F" localSheetId="17" hidden="1">[2]DETAIL!#REF!</definedName>
    <definedName name="_367_0_0_F" localSheetId="18" hidden="1">[2]DETAIL!#REF!</definedName>
    <definedName name="_367_0_0_F" localSheetId="26" hidden="1">[2]DETAIL!#REF!</definedName>
    <definedName name="_367_0_0_F" localSheetId="25" hidden="1">[2]DETAIL!#REF!</definedName>
    <definedName name="_367_0_0_F" localSheetId="24" hidden="1">[2]DETAIL!#REF!</definedName>
    <definedName name="_367_0_0_F" localSheetId="23" hidden="1">[2]DETAIL!#REF!</definedName>
    <definedName name="_367_0_0_F" localSheetId="22" hidden="1">[2]DETAIL!#REF!</definedName>
    <definedName name="_367_0_0_F" localSheetId="4" hidden="1">[2]DETAIL!#REF!</definedName>
    <definedName name="_367_0_0_F" localSheetId="3" hidden="1">[2]DETAIL!#REF!</definedName>
    <definedName name="_367_0_0_F" hidden="1">[2]DETAIL!#REF!</definedName>
    <definedName name="_368_0_0_F" localSheetId="19" hidden="1">[2]DETAIL!#REF!</definedName>
    <definedName name="_368_0_0_F" localSheetId="11" hidden="1">[2]DETAIL!#REF!</definedName>
    <definedName name="_368_0_0_F" localSheetId="10" hidden="1">[2]DETAIL!#REF!</definedName>
    <definedName name="_368_0_0_F" localSheetId="12" hidden="1">[2]DETAIL!#REF!</definedName>
    <definedName name="_368_0_0_F" localSheetId="14" hidden="1">[2]DETAIL!#REF!</definedName>
    <definedName name="_368_0_0_F" localSheetId="16" hidden="1">[2]DETAIL!#REF!</definedName>
    <definedName name="_368_0_0_F" localSheetId="17" hidden="1">[2]DETAIL!#REF!</definedName>
    <definedName name="_368_0_0_F" localSheetId="18" hidden="1">[2]DETAIL!#REF!</definedName>
    <definedName name="_368_0_0_F" localSheetId="26" hidden="1">[2]DETAIL!#REF!</definedName>
    <definedName name="_368_0_0_F" localSheetId="25" hidden="1">[2]DETAIL!#REF!</definedName>
    <definedName name="_368_0_0_F" localSheetId="24" hidden="1">[2]DETAIL!#REF!</definedName>
    <definedName name="_368_0_0_F" localSheetId="23" hidden="1">[2]DETAIL!#REF!</definedName>
    <definedName name="_368_0_0_F" localSheetId="22" hidden="1">[2]DETAIL!#REF!</definedName>
    <definedName name="_368_0_0_F" localSheetId="4" hidden="1">[2]DETAIL!#REF!</definedName>
    <definedName name="_368_0_0_F" localSheetId="3" hidden="1">[2]DETAIL!#REF!</definedName>
    <definedName name="_368_0_0_F" hidden="1">[2]DETAIL!#REF!</definedName>
    <definedName name="_38_0_0_F" localSheetId="19" hidden="1">[2]DETAIL!#REF!</definedName>
    <definedName name="_38_0_0_F" localSheetId="11" hidden="1">[2]DETAIL!#REF!</definedName>
    <definedName name="_38_0_0_F" localSheetId="10" hidden="1">[2]DETAIL!#REF!</definedName>
    <definedName name="_38_0_0_F" localSheetId="12" hidden="1">[2]DETAIL!#REF!</definedName>
    <definedName name="_38_0_0_F" localSheetId="14" hidden="1">[2]DETAIL!#REF!</definedName>
    <definedName name="_38_0_0_F" localSheetId="16" hidden="1">[2]DETAIL!#REF!</definedName>
    <definedName name="_38_0_0_F" localSheetId="17" hidden="1">[2]DETAIL!#REF!</definedName>
    <definedName name="_38_0_0_F" localSheetId="18" hidden="1">[2]DETAIL!#REF!</definedName>
    <definedName name="_38_0_0_F" localSheetId="26" hidden="1">[2]DETAIL!#REF!</definedName>
    <definedName name="_38_0_0_F" localSheetId="25" hidden="1">[2]DETAIL!#REF!</definedName>
    <definedName name="_38_0_0_F" localSheetId="24" hidden="1">[2]DETAIL!#REF!</definedName>
    <definedName name="_38_0_0_F" localSheetId="23" hidden="1">[2]DETAIL!#REF!</definedName>
    <definedName name="_38_0_0_F" localSheetId="22" hidden="1">[2]DETAIL!#REF!</definedName>
    <definedName name="_38_0_0_F" localSheetId="4" hidden="1">[2]DETAIL!#REF!</definedName>
    <definedName name="_38_0_0_F" localSheetId="3" hidden="1">[2]DETAIL!#REF!</definedName>
    <definedName name="_38_0_0_F" hidden="1">[2]DETAIL!#REF!</definedName>
    <definedName name="_3P" localSheetId="19">#REF!</definedName>
    <definedName name="_3P" localSheetId="11">#REF!</definedName>
    <definedName name="_3P" localSheetId="10">#REF!</definedName>
    <definedName name="_3P" localSheetId="12">#REF!</definedName>
    <definedName name="_3P" localSheetId="14">#REF!</definedName>
    <definedName name="_3P" localSheetId="16">#REF!</definedName>
    <definedName name="_3P" localSheetId="17">#REF!</definedName>
    <definedName name="_3P" localSheetId="18">#REF!</definedName>
    <definedName name="_3P" localSheetId="25">#REF!</definedName>
    <definedName name="_3P" localSheetId="24">#REF!</definedName>
    <definedName name="_3P" localSheetId="23">#REF!</definedName>
    <definedName name="_3P" localSheetId="22">#REF!</definedName>
    <definedName name="_3P">#REF!</definedName>
    <definedName name="_3RE" localSheetId="19">#REF!</definedName>
    <definedName name="_3RE" localSheetId="11">#REF!</definedName>
    <definedName name="_3RE" localSheetId="10">#REF!</definedName>
    <definedName name="_3RE" localSheetId="12">#REF!</definedName>
    <definedName name="_3RE" localSheetId="14">#REF!</definedName>
    <definedName name="_3RE" localSheetId="16">#REF!</definedName>
    <definedName name="_3RE" localSheetId="17">#REF!</definedName>
    <definedName name="_3RE" localSheetId="18">#REF!</definedName>
    <definedName name="_3RE" localSheetId="25">#REF!</definedName>
    <definedName name="_3RE" localSheetId="24">#REF!</definedName>
    <definedName name="_3RE" localSheetId="23">#REF!</definedName>
    <definedName name="_3RE" localSheetId="22">#REF!</definedName>
    <definedName name="_3RE">#REF!</definedName>
    <definedName name="_4_0_0_F" localSheetId="19" hidden="1">[2]DETAIL!#REF!</definedName>
    <definedName name="_4_0_0_F" localSheetId="11" hidden="1">[2]DETAIL!#REF!</definedName>
    <definedName name="_4_0_0_F" localSheetId="10" hidden="1">[2]DETAIL!#REF!</definedName>
    <definedName name="_4_0_0_F" localSheetId="12" hidden="1">[2]DETAIL!#REF!</definedName>
    <definedName name="_4_0_0_F" localSheetId="14" hidden="1">[2]DETAIL!#REF!</definedName>
    <definedName name="_4_0_0_F" localSheetId="16" hidden="1">[2]DETAIL!#REF!</definedName>
    <definedName name="_4_0_0_F" localSheetId="17" hidden="1">[2]DETAIL!#REF!</definedName>
    <definedName name="_4_0_0_F" localSheetId="18" hidden="1">[2]DETAIL!#REF!</definedName>
    <definedName name="_4_0_0_F" localSheetId="26" hidden="1">[2]DETAIL!#REF!</definedName>
    <definedName name="_4_0_0_F" localSheetId="25" hidden="1">[2]DETAIL!#REF!</definedName>
    <definedName name="_4_0_0_F" localSheetId="24" hidden="1">[2]DETAIL!#REF!</definedName>
    <definedName name="_4_0_0_F" localSheetId="23" hidden="1">[2]DETAIL!#REF!</definedName>
    <definedName name="_4_0_0_F" localSheetId="22" hidden="1">[2]DETAIL!#REF!</definedName>
    <definedName name="_4_0_0_F" localSheetId="8" hidden="1">[2]DETAIL!#REF!</definedName>
    <definedName name="_4_0_0_F" localSheetId="4" hidden="1">[2]DETAIL!#REF!</definedName>
    <definedName name="_4_0_0_F" localSheetId="3" hidden="1">[2]DETAIL!#REF!</definedName>
    <definedName name="_4_0_0_F" hidden="1">[2]DETAIL!#REF!</definedName>
    <definedName name="_43F" localSheetId="19" hidden="1">[2]DETAIL!#REF!</definedName>
    <definedName name="_43F" localSheetId="11" hidden="1">[2]DETAIL!#REF!</definedName>
    <definedName name="_43F" localSheetId="10" hidden="1">[2]DETAIL!#REF!</definedName>
    <definedName name="_43F" localSheetId="12" hidden="1">[2]DETAIL!#REF!</definedName>
    <definedName name="_43F" localSheetId="14" hidden="1">[2]DETAIL!#REF!</definedName>
    <definedName name="_43F" localSheetId="16" hidden="1">[2]DETAIL!#REF!</definedName>
    <definedName name="_43F" localSheetId="17" hidden="1">[2]DETAIL!#REF!</definedName>
    <definedName name="_43F" localSheetId="18" hidden="1">[2]DETAIL!#REF!</definedName>
    <definedName name="_43F" localSheetId="26" hidden="1">[2]DETAIL!#REF!</definedName>
    <definedName name="_43F" localSheetId="25" hidden="1">[2]DETAIL!#REF!</definedName>
    <definedName name="_43F" localSheetId="24" hidden="1">[2]DETAIL!#REF!</definedName>
    <definedName name="_43F" localSheetId="23" hidden="1">[2]DETAIL!#REF!</definedName>
    <definedName name="_43F" localSheetId="22" hidden="1">[2]DETAIL!#REF!</definedName>
    <definedName name="_43F" localSheetId="4" hidden="1">[2]DETAIL!#REF!</definedName>
    <definedName name="_43F" localSheetId="3" hidden="1">[2]DETAIL!#REF!</definedName>
    <definedName name="_43F" hidden="1">[2]DETAIL!#REF!</definedName>
    <definedName name="_44_0_0_F" localSheetId="19" hidden="1">[2]DETAIL!#REF!</definedName>
    <definedName name="_44_0_0_F" localSheetId="11" hidden="1">[2]DETAIL!#REF!</definedName>
    <definedName name="_44_0_0_F" localSheetId="10" hidden="1">[2]DETAIL!#REF!</definedName>
    <definedName name="_44_0_0_F" localSheetId="12" hidden="1">[2]DETAIL!#REF!</definedName>
    <definedName name="_44_0_0_F" localSheetId="14" hidden="1">[2]DETAIL!#REF!</definedName>
    <definedName name="_44_0_0_F" localSheetId="16" hidden="1">[2]DETAIL!#REF!</definedName>
    <definedName name="_44_0_0_F" localSheetId="17" hidden="1">[2]DETAIL!#REF!</definedName>
    <definedName name="_44_0_0_F" localSheetId="18" hidden="1">[2]DETAIL!#REF!</definedName>
    <definedName name="_44_0_0_F" localSheetId="26" hidden="1">[2]DETAIL!#REF!</definedName>
    <definedName name="_44_0_0_F" localSheetId="25" hidden="1">[2]DETAIL!#REF!</definedName>
    <definedName name="_44_0_0_F" localSheetId="24" hidden="1">[2]DETAIL!#REF!</definedName>
    <definedName name="_44_0_0_F" localSheetId="23" hidden="1">[2]DETAIL!#REF!</definedName>
    <definedName name="_44_0_0_F" localSheetId="22" hidden="1">[2]DETAIL!#REF!</definedName>
    <definedName name="_44_0_0_F" localSheetId="4" hidden="1">[2]DETAIL!#REF!</definedName>
    <definedName name="_44_0_0_F" localSheetId="3" hidden="1">[2]DETAIL!#REF!</definedName>
    <definedName name="_44_0_0_F" hidden="1">[2]DETAIL!#REF!</definedName>
    <definedName name="_44F" localSheetId="19" hidden="1">#REF!</definedName>
    <definedName name="_44F" localSheetId="11" hidden="1">#REF!</definedName>
    <definedName name="_44F" localSheetId="10" hidden="1">#REF!</definedName>
    <definedName name="_44F" localSheetId="12" hidden="1">#REF!</definedName>
    <definedName name="_44F" localSheetId="14" hidden="1">#REF!</definedName>
    <definedName name="_44F" localSheetId="16" hidden="1">#REF!</definedName>
    <definedName name="_44F" localSheetId="17" hidden="1">#REF!</definedName>
    <definedName name="_44F" localSheetId="18" hidden="1">#REF!</definedName>
    <definedName name="_44F" localSheetId="26" hidden="1">#REF!</definedName>
    <definedName name="_44F" localSheetId="25" hidden="1">#REF!</definedName>
    <definedName name="_44F" localSheetId="24" hidden="1">#REF!</definedName>
    <definedName name="_44F" localSheetId="23" hidden="1">#REF!</definedName>
    <definedName name="_44F" localSheetId="22" hidden="1">#REF!</definedName>
    <definedName name="_44F" localSheetId="4" hidden="1">#REF!</definedName>
    <definedName name="_44F" localSheetId="3" hidden="1">#REF!</definedName>
    <definedName name="_44F" hidden="1">#REF!</definedName>
    <definedName name="_45_0_0_F" localSheetId="19" hidden="1">[2]DETAIL!#REF!</definedName>
    <definedName name="_45_0_0_F" localSheetId="11" hidden="1">[2]DETAIL!#REF!</definedName>
    <definedName name="_45_0_0_F" localSheetId="10" hidden="1">[2]DETAIL!#REF!</definedName>
    <definedName name="_45_0_0_F" localSheetId="12" hidden="1">[2]DETAIL!#REF!</definedName>
    <definedName name="_45_0_0_F" localSheetId="14" hidden="1">[2]DETAIL!#REF!</definedName>
    <definedName name="_45_0_0_F" localSheetId="16" hidden="1">[2]DETAIL!#REF!</definedName>
    <definedName name="_45_0_0_F" localSheetId="17" hidden="1">[2]DETAIL!#REF!</definedName>
    <definedName name="_45_0_0_F" localSheetId="18" hidden="1">[2]DETAIL!#REF!</definedName>
    <definedName name="_45_0_0_F" localSheetId="26" hidden="1">[2]DETAIL!#REF!</definedName>
    <definedName name="_45_0_0_F" localSheetId="25" hidden="1">[2]DETAIL!#REF!</definedName>
    <definedName name="_45_0_0_F" localSheetId="24" hidden="1">[2]DETAIL!#REF!</definedName>
    <definedName name="_45_0_0_F" localSheetId="23" hidden="1">[2]DETAIL!#REF!</definedName>
    <definedName name="_45_0_0_F" localSheetId="22" hidden="1">[2]DETAIL!#REF!</definedName>
    <definedName name="_45_0_0_F" localSheetId="4" hidden="1">[2]DETAIL!#REF!</definedName>
    <definedName name="_45_0_0_F" localSheetId="3" hidden="1">[2]DETAIL!#REF!</definedName>
    <definedName name="_45_0_0_F" hidden="1">[2]DETAIL!#REF!</definedName>
    <definedName name="_49F" localSheetId="19" hidden="1">[2]DETAIL!#REF!</definedName>
    <definedName name="_49F" localSheetId="11" hidden="1">[2]DETAIL!#REF!</definedName>
    <definedName name="_49F" localSheetId="10" hidden="1">[2]DETAIL!#REF!</definedName>
    <definedName name="_49F" localSheetId="12" hidden="1">[2]DETAIL!#REF!</definedName>
    <definedName name="_49F" localSheetId="14" hidden="1">[2]DETAIL!#REF!</definedName>
    <definedName name="_49F" localSheetId="16" hidden="1">[2]DETAIL!#REF!</definedName>
    <definedName name="_49F" localSheetId="17" hidden="1">[2]DETAIL!#REF!</definedName>
    <definedName name="_49F" localSheetId="18" hidden="1">[2]DETAIL!#REF!</definedName>
    <definedName name="_49F" localSheetId="26" hidden="1">[2]DETAIL!#REF!</definedName>
    <definedName name="_49F" localSheetId="25" hidden="1">[2]DETAIL!#REF!</definedName>
    <definedName name="_49F" localSheetId="24" hidden="1">[2]DETAIL!#REF!</definedName>
    <definedName name="_49F" localSheetId="23" hidden="1">[2]DETAIL!#REF!</definedName>
    <definedName name="_49F" localSheetId="22" hidden="1">[2]DETAIL!#REF!</definedName>
    <definedName name="_49F" localSheetId="4" hidden="1">[2]DETAIL!#REF!</definedName>
    <definedName name="_49F" localSheetId="3" hidden="1">[2]DETAIL!#REF!</definedName>
    <definedName name="_49F" hidden="1">[2]DETAIL!#REF!</definedName>
    <definedName name="_4F" localSheetId="19" hidden="1">[2]DETAIL!#REF!</definedName>
    <definedName name="_4F" localSheetId="11" hidden="1">[2]DETAIL!#REF!</definedName>
    <definedName name="_4F" localSheetId="10" hidden="1">[2]DETAIL!#REF!</definedName>
    <definedName name="_4F" localSheetId="12" hidden="1">[2]DETAIL!#REF!</definedName>
    <definedName name="_4F" localSheetId="14" hidden="1">[2]DETAIL!#REF!</definedName>
    <definedName name="_4F" localSheetId="16" hidden="1">[2]DETAIL!#REF!</definedName>
    <definedName name="_4F" localSheetId="17" hidden="1">[2]DETAIL!#REF!</definedName>
    <definedName name="_4F" localSheetId="18" hidden="1">[2]DETAIL!#REF!</definedName>
    <definedName name="_4F" localSheetId="26" hidden="1">[2]DETAIL!#REF!</definedName>
    <definedName name="_4F" localSheetId="25" hidden="1">[2]DETAIL!#REF!</definedName>
    <definedName name="_4F" localSheetId="24" hidden="1">[2]DETAIL!#REF!</definedName>
    <definedName name="_4F" localSheetId="23" hidden="1">[2]DETAIL!#REF!</definedName>
    <definedName name="_4F" localSheetId="22" hidden="1">[2]DETAIL!#REF!</definedName>
    <definedName name="_4F" localSheetId="4" hidden="1">[2]DETAIL!#REF!</definedName>
    <definedName name="_4F" localSheetId="3" hidden="1">[2]DETAIL!#REF!</definedName>
    <definedName name="_4F" hidden="1">[2]DETAIL!#REF!</definedName>
    <definedName name="_4P" localSheetId="19">#REF!</definedName>
    <definedName name="_4P" localSheetId="11">#REF!</definedName>
    <definedName name="_4P" localSheetId="10">#REF!</definedName>
    <definedName name="_4P" localSheetId="12">#REF!</definedName>
    <definedName name="_4P" localSheetId="14">#REF!</definedName>
    <definedName name="_4P" localSheetId="16">#REF!</definedName>
    <definedName name="_4P" localSheetId="17">#REF!</definedName>
    <definedName name="_4P" localSheetId="18">#REF!</definedName>
    <definedName name="_4P" localSheetId="25">#REF!</definedName>
    <definedName name="_4P" localSheetId="24">#REF!</definedName>
    <definedName name="_4P" localSheetId="23">#REF!</definedName>
    <definedName name="_4P" localSheetId="22">#REF!</definedName>
    <definedName name="_4P">#REF!</definedName>
    <definedName name="_4RE" localSheetId="19">#REF!</definedName>
    <definedName name="_4RE" localSheetId="11">#REF!</definedName>
    <definedName name="_4RE" localSheetId="10">#REF!</definedName>
    <definedName name="_4RE" localSheetId="12">#REF!</definedName>
    <definedName name="_4RE" localSheetId="14">#REF!</definedName>
    <definedName name="_4RE" localSheetId="16">#REF!</definedName>
    <definedName name="_4RE" localSheetId="17">#REF!</definedName>
    <definedName name="_4RE" localSheetId="18">#REF!</definedName>
    <definedName name="_4RE" localSheetId="25">#REF!</definedName>
    <definedName name="_4RE" localSheetId="24">#REF!</definedName>
    <definedName name="_4RE" localSheetId="23">#REF!</definedName>
    <definedName name="_4RE" localSheetId="22">#REF!</definedName>
    <definedName name="_4RE">#REF!</definedName>
    <definedName name="_5_0_0_F" localSheetId="19" hidden="1">[2]DETAIL!#REF!</definedName>
    <definedName name="_5_0_0_F" localSheetId="11" hidden="1">[2]DETAIL!#REF!</definedName>
    <definedName name="_5_0_0_F" localSheetId="10" hidden="1">[2]DETAIL!#REF!</definedName>
    <definedName name="_5_0_0_F" localSheetId="12" hidden="1">[2]DETAIL!#REF!</definedName>
    <definedName name="_5_0_0_F" localSheetId="14" hidden="1">[2]DETAIL!#REF!</definedName>
    <definedName name="_5_0_0_F" localSheetId="16" hidden="1">[2]DETAIL!#REF!</definedName>
    <definedName name="_5_0_0_F" localSheetId="17" hidden="1">[2]DETAIL!#REF!</definedName>
    <definedName name="_5_0_0_F" localSheetId="18" hidden="1">[2]DETAIL!#REF!</definedName>
    <definedName name="_5_0_0_F" localSheetId="26" hidden="1">[2]DETAIL!#REF!</definedName>
    <definedName name="_5_0_0_F" localSheetId="25" hidden="1">[2]DETAIL!#REF!</definedName>
    <definedName name="_5_0_0_F" localSheetId="24" hidden="1">[2]DETAIL!#REF!</definedName>
    <definedName name="_5_0_0_F" localSheetId="23" hidden="1">[2]DETAIL!#REF!</definedName>
    <definedName name="_5_0_0_F" localSheetId="22" hidden="1">[2]DETAIL!#REF!</definedName>
    <definedName name="_5_0_0_F" localSheetId="4" hidden="1">[2]DETAIL!#REF!</definedName>
    <definedName name="_5_0_0_F" localSheetId="3" hidden="1">[2]DETAIL!#REF!</definedName>
    <definedName name="_5_0_0_F" hidden="1">[2]DETAIL!#REF!</definedName>
    <definedName name="_5F" localSheetId="19" hidden="1">[2]DETAIL!#REF!</definedName>
    <definedName name="_5F" localSheetId="11" hidden="1">[2]DETAIL!#REF!</definedName>
    <definedName name="_5F" localSheetId="10" hidden="1">[2]DETAIL!#REF!</definedName>
    <definedName name="_5F" localSheetId="12" hidden="1">[2]DETAIL!#REF!</definedName>
    <definedName name="_5F" localSheetId="14" hidden="1">[2]DETAIL!#REF!</definedName>
    <definedName name="_5F" localSheetId="16" hidden="1">[2]DETAIL!#REF!</definedName>
    <definedName name="_5F" localSheetId="17" hidden="1">[2]DETAIL!#REF!</definedName>
    <definedName name="_5F" localSheetId="18" hidden="1">[2]DETAIL!#REF!</definedName>
    <definedName name="_5F" localSheetId="26" hidden="1">[2]DETAIL!#REF!</definedName>
    <definedName name="_5F" localSheetId="25" hidden="1">[2]DETAIL!#REF!</definedName>
    <definedName name="_5F" localSheetId="24" hidden="1">[2]DETAIL!#REF!</definedName>
    <definedName name="_5F" localSheetId="23" hidden="1">[2]DETAIL!#REF!</definedName>
    <definedName name="_5F" localSheetId="22" hidden="1">[2]DETAIL!#REF!</definedName>
    <definedName name="_5F" localSheetId="8" hidden="1">[2]DETAIL!#REF!</definedName>
    <definedName name="_5F" localSheetId="4" hidden="1">[2]DETAIL!#REF!</definedName>
    <definedName name="_5F" localSheetId="3" hidden="1">[2]DETAIL!#REF!</definedName>
    <definedName name="_5F" hidden="1">[2]DETAIL!#REF!</definedName>
    <definedName name="_5P" localSheetId="19">#REF!</definedName>
    <definedName name="_5P" localSheetId="11">#REF!</definedName>
    <definedName name="_5P" localSheetId="10">#REF!</definedName>
    <definedName name="_5P" localSheetId="12">#REF!</definedName>
    <definedName name="_5P" localSheetId="14">#REF!</definedName>
    <definedName name="_5P" localSheetId="16">#REF!</definedName>
    <definedName name="_5P" localSheetId="17">#REF!</definedName>
    <definedName name="_5P" localSheetId="18">#REF!</definedName>
    <definedName name="_5P" localSheetId="25">#REF!</definedName>
    <definedName name="_5P" localSheetId="24">#REF!</definedName>
    <definedName name="_5P" localSheetId="23">#REF!</definedName>
    <definedName name="_5P" localSheetId="22">#REF!</definedName>
    <definedName name="_5P">#REF!</definedName>
    <definedName name="_5RE" localSheetId="19">#REF!</definedName>
    <definedName name="_5RE" localSheetId="11">#REF!</definedName>
    <definedName name="_5RE" localSheetId="10">#REF!</definedName>
    <definedName name="_5RE" localSheetId="12">#REF!</definedName>
    <definedName name="_5RE" localSheetId="14">#REF!</definedName>
    <definedName name="_5RE" localSheetId="16">#REF!</definedName>
    <definedName name="_5RE" localSheetId="17">#REF!</definedName>
    <definedName name="_5RE" localSheetId="18">#REF!</definedName>
    <definedName name="_5RE" localSheetId="25">#REF!</definedName>
    <definedName name="_5RE" localSheetId="24">#REF!</definedName>
    <definedName name="_5RE" localSheetId="23">#REF!</definedName>
    <definedName name="_5RE" localSheetId="22">#REF!</definedName>
    <definedName name="_5RE">#REF!</definedName>
    <definedName name="_6_0_0_F" localSheetId="19" hidden="1">[2]DETAIL!#REF!</definedName>
    <definedName name="_6_0_0_F" localSheetId="11" hidden="1">[2]DETAIL!#REF!</definedName>
    <definedName name="_6_0_0_F" localSheetId="10" hidden="1">[2]DETAIL!#REF!</definedName>
    <definedName name="_6_0_0_F" localSheetId="12" hidden="1">[2]DETAIL!#REF!</definedName>
    <definedName name="_6_0_0_F" localSheetId="14" hidden="1">[2]DETAIL!#REF!</definedName>
    <definedName name="_6_0_0_F" localSheetId="16" hidden="1">[2]DETAIL!#REF!</definedName>
    <definedName name="_6_0_0_F" localSheetId="17" hidden="1">[2]DETAIL!#REF!</definedName>
    <definedName name="_6_0_0_F" localSheetId="18" hidden="1">[2]DETAIL!#REF!</definedName>
    <definedName name="_6_0_0_F" localSheetId="26" hidden="1">[2]DETAIL!#REF!</definedName>
    <definedName name="_6_0_0_F" localSheetId="25" hidden="1">[2]DETAIL!#REF!</definedName>
    <definedName name="_6_0_0_F" localSheetId="24" hidden="1">[2]DETAIL!#REF!</definedName>
    <definedName name="_6_0_0_F" localSheetId="23" hidden="1">[2]DETAIL!#REF!</definedName>
    <definedName name="_6_0_0_F" localSheetId="22" hidden="1">[2]DETAIL!#REF!</definedName>
    <definedName name="_6_0_0_F" localSheetId="4" hidden="1">[2]DETAIL!#REF!</definedName>
    <definedName name="_6_0_0_F" localSheetId="3" hidden="1">[2]DETAIL!#REF!</definedName>
    <definedName name="_6_0_0_F" hidden="1">[2]DETAIL!#REF!</definedName>
    <definedName name="_60_0_0_F" localSheetId="19" hidden="1">[2]DETAIL!#REF!</definedName>
    <definedName name="_60_0_0_F" localSheetId="11" hidden="1">[2]DETAIL!#REF!</definedName>
    <definedName name="_60_0_0_F" localSheetId="10" hidden="1">[2]DETAIL!#REF!</definedName>
    <definedName name="_60_0_0_F" localSheetId="12" hidden="1">[2]DETAIL!#REF!</definedName>
    <definedName name="_60_0_0_F" localSheetId="14" hidden="1">[2]DETAIL!#REF!</definedName>
    <definedName name="_60_0_0_F" localSheetId="16" hidden="1">[2]DETAIL!#REF!</definedName>
    <definedName name="_60_0_0_F" localSheetId="17" hidden="1">[2]DETAIL!#REF!</definedName>
    <definedName name="_60_0_0_F" localSheetId="18" hidden="1">[2]DETAIL!#REF!</definedName>
    <definedName name="_60_0_0_F" localSheetId="26" hidden="1">[2]DETAIL!#REF!</definedName>
    <definedName name="_60_0_0_F" localSheetId="25" hidden="1">[2]DETAIL!#REF!</definedName>
    <definedName name="_60_0_0_F" localSheetId="24" hidden="1">[2]DETAIL!#REF!</definedName>
    <definedName name="_60_0_0_F" localSheetId="23" hidden="1">[2]DETAIL!#REF!</definedName>
    <definedName name="_60_0_0_F" localSheetId="22" hidden="1">[2]DETAIL!#REF!</definedName>
    <definedName name="_60_0_0_F" localSheetId="4" hidden="1">[2]DETAIL!#REF!</definedName>
    <definedName name="_60_0_0_F" localSheetId="3" hidden="1">[2]DETAIL!#REF!</definedName>
    <definedName name="_60_0_0_F" hidden="1">[2]DETAIL!#REF!</definedName>
    <definedName name="_6P" localSheetId="19">#REF!</definedName>
    <definedName name="_6P" localSheetId="11">#REF!</definedName>
    <definedName name="_6P" localSheetId="10">#REF!</definedName>
    <definedName name="_6P" localSheetId="12">#REF!</definedName>
    <definedName name="_6P" localSheetId="14">#REF!</definedName>
    <definedName name="_6P" localSheetId="16">#REF!</definedName>
    <definedName name="_6P" localSheetId="17">#REF!</definedName>
    <definedName name="_6P" localSheetId="18">#REF!</definedName>
    <definedName name="_6P" localSheetId="25">#REF!</definedName>
    <definedName name="_6P" localSheetId="24">#REF!</definedName>
    <definedName name="_6P" localSheetId="23">#REF!</definedName>
    <definedName name="_6P" localSheetId="22">#REF!</definedName>
    <definedName name="_6P">#REF!</definedName>
    <definedName name="_6RE" localSheetId="19">#REF!</definedName>
    <definedName name="_6RE" localSheetId="11">#REF!</definedName>
    <definedName name="_6RE" localSheetId="10">#REF!</definedName>
    <definedName name="_6RE" localSheetId="12">#REF!</definedName>
    <definedName name="_6RE" localSheetId="14">#REF!</definedName>
    <definedName name="_6RE" localSheetId="16">#REF!</definedName>
    <definedName name="_6RE" localSheetId="17">#REF!</definedName>
    <definedName name="_6RE" localSheetId="18">#REF!</definedName>
    <definedName name="_6RE" localSheetId="25">#REF!</definedName>
    <definedName name="_6RE" localSheetId="24">#REF!</definedName>
    <definedName name="_6RE" localSheetId="23">#REF!</definedName>
    <definedName name="_6RE" localSheetId="22">#REF!</definedName>
    <definedName name="_6RE">#REF!</definedName>
    <definedName name="_7_0_0_F" localSheetId="19" hidden="1">[2]DETAIL!#REF!</definedName>
    <definedName name="_7_0_0_F" localSheetId="11" hidden="1">[2]DETAIL!#REF!</definedName>
    <definedName name="_7_0_0_F" localSheetId="10" hidden="1">[2]DETAIL!#REF!</definedName>
    <definedName name="_7_0_0_F" localSheetId="12" hidden="1">[2]DETAIL!#REF!</definedName>
    <definedName name="_7_0_0_F" localSheetId="14" hidden="1">[2]DETAIL!#REF!</definedName>
    <definedName name="_7_0_0_F" localSheetId="16" hidden="1">[2]DETAIL!#REF!</definedName>
    <definedName name="_7_0_0_F" localSheetId="17" hidden="1">[2]DETAIL!#REF!</definedName>
    <definedName name="_7_0_0_F" localSheetId="18" hidden="1">[2]DETAIL!#REF!</definedName>
    <definedName name="_7_0_0_F" localSheetId="26" hidden="1">[2]DETAIL!#REF!</definedName>
    <definedName name="_7_0_0_F" localSheetId="25" hidden="1">[2]DETAIL!#REF!</definedName>
    <definedName name="_7_0_0_F" localSheetId="24" hidden="1">[2]DETAIL!#REF!</definedName>
    <definedName name="_7_0_0_F" localSheetId="23" hidden="1">[2]DETAIL!#REF!</definedName>
    <definedName name="_7_0_0_F" localSheetId="22" hidden="1">[2]DETAIL!#REF!</definedName>
    <definedName name="_7_0_0_F" localSheetId="8" hidden="1">[2]DETAIL!#REF!</definedName>
    <definedName name="_7_0_0_F" localSheetId="4" hidden="1">[2]DETAIL!#REF!</definedName>
    <definedName name="_7_0_0_F" localSheetId="3" hidden="1">[2]DETAIL!#REF!</definedName>
    <definedName name="_7_0_0_F" hidden="1">[2]DETAIL!#REF!</definedName>
    <definedName name="_7P" localSheetId="19">#REF!</definedName>
    <definedName name="_7P" localSheetId="11">#REF!</definedName>
    <definedName name="_7P" localSheetId="10">#REF!</definedName>
    <definedName name="_7P" localSheetId="12">#REF!</definedName>
    <definedName name="_7P" localSheetId="14">#REF!</definedName>
    <definedName name="_7P" localSheetId="16">#REF!</definedName>
    <definedName name="_7P" localSheetId="17">#REF!</definedName>
    <definedName name="_7P" localSheetId="18">#REF!</definedName>
    <definedName name="_7P" localSheetId="25">#REF!</definedName>
    <definedName name="_7P" localSheetId="24">#REF!</definedName>
    <definedName name="_7P" localSheetId="23">#REF!</definedName>
    <definedName name="_7P" localSheetId="22">#REF!</definedName>
    <definedName name="_7P">#REF!</definedName>
    <definedName name="_8F" localSheetId="19" hidden="1">[2]DETAIL!#REF!</definedName>
    <definedName name="_8F" localSheetId="11" hidden="1">[2]DETAIL!#REF!</definedName>
    <definedName name="_8F" localSheetId="10" hidden="1">[2]DETAIL!#REF!</definedName>
    <definedName name="_8F" localSheetId="12" hidden="1">[2]DETAIL!#REF!</definedName>
    <definedName name="_8F" localSheetId="14" hidden="1">[2]DETAIL!#REF!</definedName>
    <definedName name="_8F" localSheetId="16" hidden="1">[2]DETAIL!#REF!</definedName>
    <definedName name="_8F" localSheetId="17" hidden="1">[2]DETAIL!#REF!</definedName>
    <definedName name="_8F" localSheetId="18" hidden="1">[2]DETAIL!#REF!</definedName>
    <definedName name="_8F" localSheetId="26" hidden="1">[2]DETAIL!#REF!</definedName>
    <definedName name="_8F" localSheetId="25" hidden="1">[2]DETAIL!#REF!</definedName>
    <definedName name="_8F" localSheetId="24" hidden="1">[2]DETAIL!#REF!</definedName>
    <definedName name="_8F" localSheetId="23" hidden="1">[2]DETAIL!#REF!</definedName>
    <definedName name="_8F" localSheetId="22" hidden="1">[2]DETAIL!#REF!</definedName>
    <definedName name="_8F" localSheetId="4" hidden="1">[2]DETAIL!#REF!</definedName>
    <definedName name="_8F" localSheetId="3" hidden="1">[2]DETAIL!#REF!</definedName>
    <definedName name="_8F" hidden="1">[2]DETAIL!#REF!</definedName>
    <definedName name="_9_0_0_F" localSheetId="19" hidden="1">[2]DETAIL!#REF!</definedName>
    <definedName name="_9_0_0_F" localSheetId="11" hidden="1">[2]DETAIL!#REF!</definedName>
    <definedName name="_9_0_0_F" localSheetId="10" hidden="1">[2]DETAIL!#REF!</definedName>
    <definedName name="_9_0_0_F" localSheetId="12" hidden="1">[2]DETAIL!#REF!</definedName>
    <definedName name="_9_0_0_F" localSheetId="14" hidden="1">[2]DETAIL!#REF!</definedName>
    <definedName name="_9_0_0_F" localSheetId="16" hidden="1">[2]DETAIL!#REF!</definedName>
    <definedName name="_9_0_0_F" localSheetId="17" hidden="1">[2]DETAIL!#REF!</definedName>
    <definedName name="_9_0_0_F" localSheetId="18" hidden="1">[2]DETAIL!#REF!</definedName>
    <definedName name="_9_0_0_F" localSheetId="26" hidden="1">[2]DETAIL!#REF!</definedName>
    <definedName name="_9_0_0_F" localSheetId="25" hidden="1">[2]DETAIL!#REF!</definedName>
    <definedName name="_9_0_0_F" localSheetId="24" hidden="1">[2]DETAIL!#REF!</definedName>
    <definedName name="_9_0_0_F" localSheetId="23" hidden="1">[2]DETAIL!#REF!</definedName>
    <definedName name="_9_0_0_F" localSheetId="22" hidden="1">[2]DETAIL!#REF!</definedName>
    <definedName name="_9_0_0_F" localSheetId="4" hidden="1">[2]DETAIL!#REF!</definedName>
    <definedName name="_9_0_0_F" localSheetId="3" hidden="1">[2]DETAIL!#REF!</definedName>
    <definedName name="_9_0_0_F" hidden="1">[2]DETAIL!#REF!</definedName>
    <definedName name="_a1" localSheetId="8" hidden="1">{"cashflow",#N/A,FALSE,"CASHFLOW "}</definedName>
    <definedName name="_a1" hidden="1">{"cashflow",#N/A,FALSE,"CASHFLOW "}</definedName>
    <definedName name="_a10" localSheetId="8" hidden="1">{"sales",#N/A,FALSE,"SALES"}</definedName>
    <definedName name="_a10" hidden="1">{"sales",#N/A,FALSE,"SALES"}</definedName>
    <definedName name="_a2" localSheetId="8" hidden="1">{"hilight1",#N/A,FALSE,"HILIGHT1"}</definedName>
    <definedName name="_a2" hidden="1">{"hilight1",#N/A,FALSE,"HILIGHT1"}</definedName>
    <definedName name="_a3" localSheetId="8" hidden="1">{"hilight2",#N/A,FALSE,"HILIGHT2"}</definedName>
    <definedName name="_a3" hidden="1">{"hilight2",#N/A,FALSE,"HILIGHT2"}</definedName>
    <definedName name="_a4" localSheetId="8" hidden="1">{"hilight3",#N/A,FALSE,"HILIGHT3"}</definedName>
    <definedName name="_a4" hidden="1">{"hilight3",#N/A,FALSE,"HILIGHT3"}</definedName>
    <definedName name="_a5" localSheetId="8" hidden="1">{"income",#N/A,FALSE,"INCOME"}</definedName>
    <definedName name="_a5" hidden="1">{"income",#N/A,FALSE,"INCOME"}</definedName>
    <definedName name="_a51" hidden="1">{"income",#N/A,FALSE,"INCOME"}</definedName>
    <definedName name="_a6" localSheetId="8" hidden="1">{"index",#N/A,FALSE,"INDEX"}</definedName>
    <definedName name="_a6" hidden="1">{"index",#N/A,FALSE,"INDEX"}</definedName>
    <definedName name="_a7" localSheetId="8" hidden="1">{"PRINT_EST",#N/A,FALSE,"ESTMON"}</definedName>
    <definedName name="_a7" hidden="1">{"PRINT_EST",#N/A,FALSE,"ESTMON"}</definedName>
    <definedName name="_a8" localSheetId="8" hidden="1">{"revsale",#N/A,FALSE,"REV-ยุพดี"}</definedName>
    <definedName name="_a8" hidden="1">{"revsale",#N/A,FALSE,"REV-ยุพดี"}</definedName>
    <definedName name="_a9" localSheetId="8" hidden="1">{"revable",#N/A,FALSE,"REVABLE"}</definedName>
    <definedName name="_a9" hidden="1">{"revable",#N/A,FALSE,"REVABLE"}</definedName>
    <definedName name="_aa1" hidden="1">{"cashflow",#N/A,FALSE,"CASHFLOW "}</definedName>
    <definedName name="_b1" hidden="1">{"hilight3",#N/A,FALSE,"HILIGHT3"}</definedName>
    <definedName name="_Fill" localSheetId="19" hidden="1">[3]detail!#REF!</definedName>
    <definedName name="_Fill" localSheetId="11" hidden="1">[3]detail!#REF!</definedName>
    <definedName name="_Fill" localSheetId="10" hidden="1">[3]detail!#REF!</definedName>
    <definedName name="_Fill" localSheetId="12" hidden="1">[3]detail!#REF!</definedName>
    <definedName name="_Fill" localSheetId="14" hidden="1">[3]detail!#REF!</definedName>
    <definedName name="_Fill" localSheetId="16" hidden="1">[3]detail!#REF!</definedName>
    <definedName name="_Fill" localSheetId="17" hidden="1">[3]detail!#REF!</definedName>
    <definedName name="_Fill" localSheetId="18" hidden="1">[3]detail!#REF!</definedName>
    <definedName name="_Fill" localSheetId="26" hidden="1">[3]detail!#REF!</definedName>
    <definedName name="_Fill" localSheetId="25" hidden="1">[3]detail!#REF!</definedName>
    <definedName name="_Fill" localSheetId="24" hidden="1">[3]detail!#REF!</definedName>
    <definedName name="_Fill" localSheetId="23" hidden="1">[3]detail!#REF!</definedName>
    <definedName name="_Fill" localSheetId="22" hidden="1">[3]detail!#REF!</definedName>
    <definedName name="_Fill" localSheetId="8" hidden="1">[4]detail!#REF!</definedName>
    <definedName name="_Fill" localSheetId="4" hidden="1">[3]detail!#REF!</definedName>
    <definedName name="_Fill" localSheetId="3" hidden="1">[3]detail!#REF!</definedName>
    <definedName name="_Fill" hidden="1">[3]detail!#REF!</definedName>
    <definedName name="_xlnm._FilterDatabase" localSheetId="19" hidden="1">#REF!</definedName>
    <definedName name="_xlnm._FilterDatabase" localSheetId="11" hidden="1">#REF!</definedName>
    <definedName name="_xlnm._FilterDatabase" localSheetId="10" hidden="1">#REF!</definedName>
    <definedName name="_xlnm._FilterDatabase" localSheetId="12" hidden="1">#REF!</definedName>
    <definedName name="_xlnm._FilterDatabase" localSheetId="14" hidden="1">#REF!</definedName>
    <definedName name="_xlnm._FilterDatabase" localSheetId="16" hidden="1">#REF!</definedName>
    <definedName name="_xlnm._FilterDatabase" localSheetId="17" hidden="1">#REF!</definedName>
    <definedName name="_xlnm._FilterDatabase" localSheetId="18" hidden="1">#REF!</definedName>
    <definedName name="_xlnm._FilterDatabase" localSheetId="26" hidden="1">#REF!</definedName>
    <definedName name="_xlnm._FilterDatabase" localSheetId="25" hidden="1">#REF!</definedName>
    <definedName name="_xlnm._FilterDatabase" localSheetId="24" hidden="1">#REF!</definedName>
    <definedName name="_xlnm._FilterDatabase" localSheetId="23" hidden="1">#REF!</definedName>
    <definedName name="_xlnm._FilterDatabase" localSheetId="22" hidden="1">#REF!</definedName>
    <definedName name="_xlnm._FilterDatabase" localSheetId="4" hidden="1">#REF!</definedName>
    <definedName name="_xlnm._FilterDatabase" localSheetId="3" hidden="1">#REF!</definedName>
    <definedName name="_xlnm._FilterDatabase" hidden="1">#REF!</definedName>
    <definedName name="_FOH2006" localSheetId="8" hidden="1">{#N/A,#N/A,FALSE,"TL";#N/A,#N/A,FALSE,"KK";#N/A,#N/A,FALSE,"TS";#N/A,#N/A,FALSE,"KW";#N/A,#N/A,FALSE,"LP";#N/A,#N/A,FALSE,"DC"}</definedName>
    <definedName name="_FOH2006" hidden="1">{#N/A,#N/A,FALSE,"TL";#N/A,#N/A,FALSE,"KK";#N/A,#N/A,FALSE,"TS";#N/A,#N/A,FALSE,"KW";#N/A,#N/A,FALSE,"LP";#N/A,#N/A,FALSE,"DC"}</definedName>
    <definedName name="_Key1" localSheetId="19" hidden="1">[5]PLANBS3!#REF!</definedName>
    <definedName name="_Key1" localSheetId="11" hidden="1">[5]PLANBS3!#REF!</definedName>
    <definedName name="_Key1" localSheetId="10" hidden="1">[5]PLANBS3!#REF!</definedName>
    <definedName name="_Key1" localSheetId="12" hidden="1">[5]PLANBS3!#REF!</definedName>
    <definedName name="_Key1" localSheetId="14" hidden="1">[5]PLANBS3!#REF!</definedName>
    <definedName name="_Key1" localSheetId="16" hidden="1">[5]PLANBS3!#REF!</definedName>
    <definedName name="_Key1" localSheetId="17" hidden="1">[5]PLANBS3!#REF!</definedName>
    <definedName name="_Key1" localSheetId="18" hidden="1">[5]PLANBS3!#REF!</definedName>
    <definedName name="_Key1" localSheetId="26" hidden="1">[5]PLANBS3!#REF!</definedName>
    <definedName name="_Key1" localSheetId="25" hidden="1">[5]PLANBS3!#REF!</definedName>
    <definedName name="_Key1" localSheetId="24" hidden="1">[5]PLANBS3!#REF!</definedName>
    <definedName name="_Key1" localSheetId="23" hidden="1">[5]PLANBS3!#REF!</definedName>
    <definedName name="_Key1" localSheetId="22" hidden="1">[5]PLANBS3!#REF!</definedName>
    <definedName name="_Key1" localSheetId="8" hidden="1">[5]PLANBS3!#REF!</definedName>
    <definedName name="_Key1" localSheetId="4" hidden="1">[5]PLANBS3!#REF!</definedName>
    <definedName name="_Key1" localSheetId="3" hidden="1">[5]PLANBS3!#REF!</definedName>
    <definedName name="_Key1" hidden="1">[5]PLANBS3!#REF!</definedName>
    <definedName name="_Key2" localSheetId="19" hidden="1">[5]PLANBS3!#REF!</definedName>
    <definedName name="_Key2" localSheetId="11" hidden="1">[5]PLANBS3!#REF!</definedName>
    <definedName name="_Key2" localSheetId="10" hidden="1">[5]PLANBS3!#REF!</definedName>
    <definedName name="_Key2" localSheetId="12" hidden="1">[5]PLANBS3!#REF!</definedName>
    <definedName name="_Key2" localSheetId="14" hidden="1">[5]PLANBS3!#REF!</definedName>
    <definedName name="_Key2" localSheetId="16" hidden="1">[5]PLANBS3!#REF!</definedName>
    <definedName name="_Key2" localSheetId="17" hidden="1">[5]PLANBS3!#REF!</definedName>
    <definedName name="_Key2" localSheetId="18" hidden="1">[5]PLANBS3!#REF!</definedName>
    <definedName name="_Key2" localSheetId="26" hidden="1">[5]PLANBS3!#REF!</definedName>
    <definedName name="_Key2" localSheetId="25" hidden="1">[5]PLANBS3!#REF!</definedName>
    <definedName name="_Key2" localSheetId="24" hidden="1">[5]PLANBS3!#REF!</definedName>
    <definedName name="_Key2" localSheetId="23" hidden="1">[5]PLANBS3!#REF!</definedName>
    <definedName name="_Key2" localSheetId="22" hidden="1">[5]PLANBS3!#REF!</definedName>
    <definedName name="_Key2" localSheetId="8" hidden="1">[5]PLANBS3!#REF!</definedName>
    <definedName name="_Key2" localSheetId="4" hidden="1">[5]PLANBS3!#REF!</definedName>
    <definedName name="_Key2" localSheetId="3" hidden="1">[5]PLANBS3!#REF!</definedName>
    <definedName name="_Key2" hidden="1">[5]PLANBS3!#REF!</definedName>
    <definedName name="_KP300" localSheetId="8" hidden="1">{"level1",#N/A,FALSE,"1_LEV";"LEVEL1",#N/A,FALSE,"1_LEV"}</definedName>
    <definedName name="_KP300" hidden="1">{"level1",#N/A,FALSE,"1_LEV";"LEVEL1",#N/A,FALSE,"1_LEV"}</definedName>
    <definedName name="_NEW2" localSheetId="19">#REF!</definedName>
    <definedName name="_NEW2" localSheetId="11">#REF!</definedName>
    <definedName name="_NEW2" localSheetId="10">#REF!</definedName>
    <definedName name="_NEW2" localSheetId="12">#REF!</definedName>
    <definedName name="_NEW2" localSheetId="14">#REF!</definedName>
    <definedName name="_NEW2" localSheetId="16">#REF!</definedName>
    <definedName name="_NEW2" localSheetId="17">#REF!</definedName>
    <definedName name="_NEW2" localSheetId="18">#REF!</definedName>
    <definedName name="_NEW2" localSheetId="25">#REF!</definedName>
    <definedName name="_NEW2" localSheetId="24">#REF!</definedName>
    <definedName name="_NEW2" localSheetId="23">#REF!</definedName>
    <definedName name="_NEW2" localSheetId="22">#REF!</definedName>
    <definedName name="_NEW2">#REF!</definedName>
    <definedName name="_Order1" hidden="1">0</definedName>
    <definedName name="_Order2" hidden="1">0</definedName>
    <definedName name="_Parse_In" localSheetId="19" hidden="1">#REF!</definedName>
    <definedName name="_Parse_In" localSheetId="11" hidden="1">#REF!</definedName>
    <definedName name="_Parse_In" localSheetId="10" hidden="1">#REF!</definedName>
    <definedName name="_Parse_In" localSheetId="12" hidden="1">#REF!</definedName>
    <definedName name="_Parse_In" localSheetId="14" hidden="1">#REF!</definedName>
    <definedName name="_Parse_In" localSheetId="16" hidden="1">#REF!</definedName>
    <definedName name="_Parse_In" localSheetId="17" hidden="1">#REF!</definedName>
    <definedName name="_Parse_In" localSheetId="18" hidden="1">#REF!</definedName>
    <definedName name="_Parse_In" localSheetId="26" hidden="1">#REF!</definedName>
    <definedName name="_Parse_In" localSheetId="25" hidden="1">#REF!</definedName>
    <definedName name="_Parse_In" localSheetId="24" hidden="1">#REF!</definedName>
    <definedName name="_Parse_In" localSheetId="23" hidden="1">#REF!</definedName>
    <definedName name="_Parse_In" localSheetId="22" hidden="1">#REF!</definedName>
    <definedName name="_Parse_In" localSheetId="8" hidden="1">#REF!</definedName>
    <definedName name="_Parse_In" hidden="1">#REF!</definedName>
    <definedName name="_Parse_Out" localSheetId="19" hidden="1">[6]sales!#REF!</definedName>
    <definedName name="_Parse_Out" localSheetId="11" hidden="1">[6]sales!#REF!</definedName>
    <definedName name="_Parse_Out" localSheetId="10" hidden="1">[6]sales!#REF!</definedName>
    <definedName name="_Parse_Out" localSheetId="12" hidden="1">[6]sales!#REF!</definedName>
    <definedName name="_Parse_Out" localSheetId="14" hidden="1">[6]sales!#REF!</definedName>
    <definedName name="_Parse_Out" localSheetId="16" hidden="1">[6]sales!#REF!</definedName>
    <definedName name="_Parse_Out" localSheetId="17" hidden="1">[6]sales!#REF!</definedName>
    <definedName name="_Parse_Out" localSheetId="18" hidden="1">[6]sales!#REF!</definedName>
    <definedName name="_Parse_Out" localSheetId="26" hidden="1">[6]sales!#REF!</definedName>
    <definedName name="_Parse_Out" localSheetId="25" hidden="1">[6]sales!#REF!</definedName>
    <definedName name="_Parse_Out" localSheetId="24" hidden="1">[6]sales!#REF!</definedName>
    <definedName name="_Parse_Out" localSheetId="23" hidden="1">[6]sales!#REF!</definedName>
    <definedName name="_Parse_Out" localSheetId="22" hidden="1">[6]sales!#REF!</definedName>
    <definedName name="_Parse_Out" localSheetId="8" hidden="1">#REF!</definedName>
    <definedName name="_Parse_Out" localSheetId="4" hidden="1">[6]sales!#REF!</definedName>
    <definedName name="_Parse_Out" localSheetId="3" hidden="1">[6]sales!#REF!</definedName>
    <definedName name="_Parse_Out" hidden="1">[6]sales!#REF!</definedName>
    <definedName name="_Sort" localSheetId="19" hidden="1">[5]PLANBS3!#REF!</definedName>
    <definedName name="_Sort" localSheetId="11" hidden="1">[5]PLANBS3!#REF!</definedName>
    <definedName name="_Sort" localSheetId="10" hidden="1">[5]PLANBS3!#REF!</definedName>
    <definedName name="_Sort" localSheetId="12" hidden="1">[5]PLANBS3!#REF!</definedName>
    <definedName name="_Sort" localSheetId="14" hidden="1">[5]PLANBS3!#REF!</definedName>
    <definedName name="_Sort" localSheetId="16" hidden="1">[5]PLANBS3!#REF!</definedName>
    <definedName name="_Sort" localSheetId="17" hidden="1">[5]PLANBS3!#REF!</definedName>
    <definedName name="_Sort" localSheetId="18" hidden="1">[5]PLANBS3!#REF!</definedName>
    <definedName name="_Sort" localSheetId="26" hidden="1">[5]PLANBS3!#REF!</definedName>
    <definedName name="_Sort" localSheetId="25" hidden="1">[5]PLANBS3!#REF!</definedName>
    <definedName name="_Sort" localSheetId="24" hidden="1">[5]PLANBS3!#REF!</definedName>
    <definedName name="_Sort" localSheetId="23" hidden="1">[5]PLANBS3!#REF!</definedName>
    <definedName name="_Sort" localSheetId="22" hidden="1">[5]PLANBS3!#REF!</definedName>
    <definedName name="_Sort" localSheetId="8" hidden="1">[5]PLANBS3!#REF!</definedName>
    <definedName name="_Sort" localSheetId="4" hidden="1">[5]PLANBS3!#REF!</definedName>
    <definedName name="_Sort" localSheetId="3" hidden="1">[5]PLANBS3!#REF!</definedName>
    <definedName name="_Sort" hidden="1">[5]PLANBS3!#REF!</definedName>
    <definedName name="_TTD4" localSheetId="19">#REF!</definedName>
    <definedName name="_TTD4" localSheetId="11">#REF!</definedName>
    <definedName name="_TTD4" localSheetId="10">#REF!</definedName>
    <definedName name="_TTD4" localSheetId="12">#REF!</definedName>
    <definedName name="_TTD4" localSheetId="14">#REF!</definedName>
    <definedName name="_TTD4" localSheetId="16">#REF!</definedName>
    <definedName name="_TTD4" localSheetId="17">#REF!</definedName>
    <definedName name="_TTD4" localSheetId="18">#REF!</definedName>
    <definedName name="_TTD4" localSheetId="25">#REF!</definedName>
    <definedName name="_TTD4" localSheetId="24">#REF!</definedName>
    <definedName name="_TTD4" localSheetId="23">#REF!</definedName>
    <definedName name="_TTD4" localSheetId="22">#REF!</definedName>
    <definedName name="_TTD4">#REF!</definedName>
    <definedName name="_TTM8" localSheetId="19">#REF!</definedName>
    <definedName name="_TTM8" localSheetId="11">#REF!</definedName>
    <definedName name="_TTM8" localSheetId="10">#REF!</definedName>
    <definedName name="_TTM8" localSheetId="12">#REF!</definedName>
    <definedName name="_TTM8" localSheetId="14">#REF!</definedName>
    <definedName name="_TTM8" localSheetId="16">#REF!</definedName>
    <definedName name="_TTM8" localSheetId="17">#REF!</definedName>
    <definedName name="_TTM8" localSheetId="18">#REF!</definedName>
    <definedName name="_TTM8" localSheetId="25">#REF!</definedName>
    <definedName name="_TTM8" localSheetId="24">#REF!</definedName>
    <definedName name="_TTM8" localSheetId="23">#REF!</definedName>
    <definedName name="_TTM8" localSheetId="22">#REF!</definedName>
    <definedName name="_TTM8">#REF!</definedName>
    <definedName name="a" localSheetId="8" hidden="1">{"'Model'!$A$1:$N$53"}</definedName>
    <definedName name="a" hidden="1">{"level1",#N/A,FALSE,"1_LEV";"LEVEL1",#N/A,FALSE,"1_LEV"}</definedName>
    <definedName name="aa" hidden="1">{"revsale",#N/A,FALSE,"REV-ยุพดี"}</definedName>
    <definedName name="aaa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d" hidden="1">{"income",#N/A,FALSE,"INCOME"}</definedName>
    <definedName name="aef" hidden="1">{"'ตัวอย่าง'!$A$1:$O$21"}</definedName>
    <definedName name="afd" hidden="1">{"'ตัวอย่าง'!$A$1:$O$21"}</definedName>
    <definedName name="ai" localSheetId="8" hidden="1">{"level1",#N/A,FALSE,"1_LEV";"LEVEL1",#N/A,FALSE,"1_LEV"}</definedName>
    <definedName name="ai" hidden="1">{"level1",#N/A,FALSE,"1_LEV";"LEVEL1",#N/A,FALSE,"1_LEV"}</definedName>
    <definedName name="anscount" hidden="1">1</definedName>
    <definedName name="aprstdvolpro_aa" localSheetId="19">#REF!</definedName>
    <definedName name="aprstdvolpro_aa" localSheetId="11">#REF!</definedName>
    <definedName name="aprstdvolpro_aa" localSheetId="10">#REF!</definedName>
    <definedName name="aprstdvolpro_aa" localSheetId="12">#REF!</definedName>
    <definedName name="aprstdvolpro_aa" localSheetId="14">#REF!</definedName>
    <definedName name="aprstdvolpro_aa" localSheetId="16">#REF!</definedName>
    <definedName name="aprstdvolpro_aa" localSheetId="17">#REF!</definedName>
    <definedName name="aprstdvolpro_aa" localSheetId="18">#REF!</definedName>
    <definedName name="aprstdvolpro_aa" localSheetId="25">#REF!</definedName>
    <definedName name="aprstdvolpro_aa" localSheetId="24">#REF!</definedName>
    <definedName name="aprstdvolpro_aa" localSheetId="23">#REF!</definedName>
    <definedName name="aprstdvolpro_aa" localSheetId="22">#REF!</definedName>
    <definedName name="aprstdvolpro_aa">#REF!</definedName>
    <definedName name="aprstdvolpro_ca1" localSheetId="19">#REF!</definedName>
    <definedName name="aprstdvolpro_ca1" localSheetId="11">#REF!</definedName>
    <definedName name="aprstdvolpro_ca1" localSheetId="10">#REF!</definedName>
    <definedName name="aprstdvolpro_ca1" localSheetId="12">#REF!</definedName>
    <definedName name="aprstdvolpro_ca1" localSheetId="14">#REF!</definedName>
    <definedName name="aprstdvolpro_ca1" localSheetId="16">#REF!</definedName>
    <definedName name="aprstdvolpro_ca1" localSheetId="17">#REF!</definedName>
    <definedName name="aprstdvolpro_ca1" localSheetId="18">#REF!</definedName>
    <definedName name="aprstdvolpro_ca1" localSheetId="25">#REF!</definedName>
    <definedName name="aprstdvolpro_ca1" localSheetId="24">#REF!</definedName>
    <definedName name="aprstdvolpro_ca1" localSheetId="23">#REF!</definedName>
    <definedName name="aprstdvolpro_ca1" localSheetId="22">#REF!</definedName>
    <definedName name="aprstdvolpro_ca1">#REF!</definedName>
    <definedName name="aprstdvolpro_ca2" localSheetId="19">#REF!</definedName>
    <definedName name="aprstdvolpro_ca2" localSheetId="11">#REF!</definedName>
    <definedName name="aprstdvolpro_ca2" localSheetId="10">#REF!</definedName>
    <definedName name="aprstdvolpro_ca2" localSheetId="12">#REF!</definedName>
    <definedName name="aprstdvolpro_ca2" localSheetId="14">#REF!</definedName>
    <definedName name="aprstdvolpro_ca2" localSheetId="16">#REF!</definedName>
    <definedName name="aprstdvolpro_ca2" localSheetId="17">#REF!</definedName>
    <definedName name="aprstdvolpro_ca2" localSheetId="18">#REF!</definedName>
    <definedName name="aprstdvolpro_ca2" localSheetId="25">#REF!</definedName>
    <definedName name="aprstdvolpro_ca2" localSheetId="24">#REF!</definedName>
    <definedName name="aprstdvolpro_ca2" localSheetId="23">#REF!</definedName>
    <definedName name="aprstdvolpro_ca2" localSheetId="22">#REF!</definedName>
    <definedName name="aprstdvolpro_ca2">#REF!</definedName>
    <definedName name="aprstdvolpro_cmx" localSheetId="19">#REF!</definedName>
    <definedName name="aprstdvolpro_cmx" localSheetId="11">#REF!</definedName>
    <definedName name="aprstdvolpro_cmx" localSheetId="10">#REF!</definedName>
    <definedName name="aprstdvolpro_cmx" localSheetId="12">#REF!</definedName>
    <definedName name="aprstdvolpro_cmx" localSheetId="14">#REF!</definedName>
    <definedName name="aprstdvolpro_cmx" localSheetId="16">#REF!</definedName>
    <definedName name="aprstdvolpro_cmx" localSheetId="17">#REF!</definedName>
    <definedName name="aprstdvolpro_cmx" localSheetId="18">#REF!</definedName>
    <definedName name="aprstdvolpro_cmx" localSheetId="25">#REF!</definedName>
    <definedName name="aprstdvolpro_cmx" localSheetId="24">#REF!</definedName>
    <definedName name="aprstdvolpro_cmx" localSheetId="23">#REF!</definedName>
    <definedName name="aprstdvolpro_cmx" localSheetId="22">#REF!</definedName>
    <definedName name="aprstdvolpro_cmx">#REF!</definedName>
    <definedName name="aprstdvolpro_ka" localSheetId="19">#REF!</definedName>
    <definedName name="aprstdvolpro_ka" localSheetId="11">#REF!</definedName>
    <definedName name="aprstdvolpro_ka" localSheetId="10">#REF!</definedName>
    <definedName name="aprstdvolpro_ka" localSheetId="12">#REF!</definedName>
    <definedName name="aprstdvolpro_ka" localSheetId="14">#REF!</definedName>
    <definedName name="aprstdvolpro_ka" localSheetId="16">#REF!</definedName>
    <definedName name="aprstdvolpro_ka" localSheetId="17">#REF!</definedName>
    <definedName name="aprstdvolpro_ka" localSheetId="18">#REF!</definedName>
    <definedName name="aprstdvolpro_ka" localSheetId="25">#REF!</definedName>
    <definedName name="aprstdvolpro_ka" localSheetId="24">#REF!</definedName>
    <definedName name="aprstdvolpro_ka" localSheetId="23">#REF!</definedName>
    <definedName name="aprstdvolpro_ka" localSheetId="22">#REF!</definedName>
    <definedName name="aprstdvolpro_ka">#REF!</definedName>
    <definedName name="aprstdvolpro_kb" localSheetId="19">#REF!</definedName>
    <definedName name="aprstdvolpro_kb" localSheetId="11">#REF!</definedName>
    <definedName name="aprstdvolpro_kb" localSheetId="10">#REF!</definedName>
    <definedName name="aprstdvolpro_kb" localSheetId="12">#REF!</definedName>
    <definedName name="aprstdvolpro_kb" localSheetId="14">#REF!</definedName>
    <definedName name="aprstdvolpro_kb" localSheetId="16">#REF!</definedName>
    <definedName name="aprstdvolpro_kb" localSheetId="17">#REF!</definedName>
    <definedName name="aprstdvolpro_kb" localSheetId="18">#REF!</definedName>
    <definedName name="aprstdvolpro_kb" localSheetId="25">#REF!</definedName>
    <definedName name="aprstdvolpro_kb" localSheetId="24">#REF!</definedName>
    <definedName name="aprstdvolpro_kb" localSheetId="23">#REF!</definedName>
    <definedName name="aprstdvolpro_kb" localSheetId="22">#REF!</definedName>
    <definedName name="aprstdvolpro_kb">#REF!</definedName>
    <definedName name="aprstdvolpro_ki" localSheetId="19">#REF!</definedName>
    <definedName name="aprstdvolpro_ki" localSheetId="11">#REF!</definedName>
    <definedName name="aprstdvolpro_ki" localSheetId="10">#REF!</definedName>
    <definedName name="aprstdvolpro_ki" localSheetId="12">#REF!</definedName>
    <definedName name="aprstdvolpro_ki" localSheetId="14">#REF!</definedName>
    <definedName name="aprstdvolpro_ki" localSheetId="16">#REF!</definedName>
    <definedName name="aprstdvolpro_ki" localSheetId="17">#REF!</definedName>
    <definedName name="aprstdvolpro_ki" localSheetId="18">#REF!</definedName>
    <definedName name="aprstdvolpro_ki" localSheetId="25">#REF!</definedName>
    <definedName name="aprstdvolpro_ki" localSheetId="24">#REF!</definedName>
    <definedName name="aprstdvolpro_ki" localSheetId="23">#REF!</definedName>
    <definedName name="aprstdvolpro_ki" localSheetId="22">#REF!</definedName>
    <definedName name="aprstdvolpro_ki">#REF!</definedName>
    <definedName name="aprstdvolpro_kk" localSheetId="19">#REF!</definedName>
    <definedName name="aprstdvolpro_kk" localSheetId="11">#REF!</definedName>
    <definedName name="aprstdvolpro_kk" localSheetId="10">#REF!</definedName>
    <definedName name="aprstdvolpro_kk" localSheetId="12">#REF!</definedName>
    <definedName name="aprstdvolpro_kk" localSheetId="14">#REF!</definedName>
    <definedName name="aprstdvolpro_kk" localSheetId="16">#REF!</definedName>
    <definedName name="aprstdvolpro_kk" localSheetId="17">#REF!</definedName>
    <definedName name="aprstdvolpro_kk" localSheetId="18">#REF!</definedName>
    <definedName name="aprstdvolpro_kk" localSheetId="25">#REF!</definedName>
    <definedName name="aprstdvolpro_kk" localSheetId="24">#REF!</definedName>
    <definedName name="aprstdvolpro_kk" localSheetId="23">#REF!</definedName>
    <definedName name="aprstdvolpro_kk" localSheetId="22">#REF!</definedName>
    <definedName name="aprstdvolpro_kk">#REF!</definedName>
    <definedName name="aprstdvolpro_kpx" localSheetId="19">#REF!</definedName>
    <definedName name="aprstdvolpro_kpx" localSheetId="11">#REF!</definedName>
    <definedName name="aprstdvolpro_kpx" localSheetId="10">#REF!</definedName>
    <definedName name="aprstdvolpro_kpx" localSheetId="12">#REF!</definedName>
    <definedName name="aprstdvolpro_kpx" localSheetId="14">#REF!</definedName>
    <definedName name="aprstdvolpro_kpx" localSheetId="16">#REF!</definedName>
    <definedName name="aprstdvolpro_kpx" localSheetId="17">#REF!</definedName>
    <definedName name="aprstdvolpro_kpx" localSheetId="18">#REF!</definedName>
    <definedName name="aprstdvolpro_kpx" localSheetId="25">#REF!</definedName>
    <definedName name="aprstdvolpro_kpx" localSheetId="24">#REF!</definedName>
    <definedName name="aprstdvolpro_kpx" localSheetId="23">#REF!</definedName>
    <definedName name="aprstdvolpro_kpx" localSheetId="22">#REF!</definedName>
    <definedName name="aprstdvolpro_kpx">#REF!</definedName>
    <definedName name="aprstdvolpro_lk" localSheetId="19">#REF!</definedName>
    <definedName name="aprstdvolpro_lk" localSheetId="11">#REF!</definedName>
    <definedName name="aprstdvolpro_lk" localSheetId="10">#REF!</definedName>
    <definedName name="aprstdvolpro_lk" localSheetId="12">#REF!</definedName>
    <definedName name="aprstdvolpro_lk" localSheetId="14">#REF!</definedName>
    <definedName name="aprstdvolpro_lk" localSheetId="16">#REF!</definedName>
    <definedName name="aprstdvolpro_lk" localSheetId="17">#REF!</definedName>
    <definedName name="aprstdvolpro_lk" localSheetId="18">#REF!</definedName>
    <definedName name="aprstdvolpro_lk" localSheetId="25">#REF!</definedName>
    <definedName name="aprstdvolpro_lk" localSheetId="24">#REF!</definedName>
    <definedName name="aprstdvolpro_lk" localSheetId="23">#REF!</definedName>
    <definedName name="aprstdvolpro_lk" localSheetId="22">#REF!</definedName>
    <definedName name="aprstdvolpro_lk">#REF!</definedName>
    <definedName name="aprstdvolpro_oth" localSheetId="19">#REF!</definedName>
    <definedName name="aprstdvolpro_oth" localSheetId="11">#REF!</definedName>
    <definedName name="aprstdvolpro_oth" localSheetId="10">#REF!</definedName>
    <definedName name="aprstdvolpro_oth" localSheetId="12">#REF!</definedName>
    <definedName name="aprstdvolpro_oth" localSheetId="14">#REF!</definedName>
    <definedName name="aprstdvolpro_oth" localSheetId="16">#REF!</definedName>
    <definedName name="aprstdvolpro_oth" localSheetId="17">#REF!</definedName>
    <definedName name="aprstdvolpro_oth" localSheetId="18">#REF!</definedName>
    <definedName name="aprstdvolpro_oth" localSheetId="25">#REF!</definedName>
    <definedName name="aprstdvolpro_oth" localSheetId="24">#REF!</definedName>
    <definedName name="aprstdvolpro_oth" localSheetId="23">#REF!</definedName>
    <definedName name="aprstdvolpro_oth" localSheetId="22">#REF!</definedName>
    <definedName name="aprstdvolpro_oth">#REF!</definedName>
    <definedName name="aprstdvolpro_wk" localSheetId="19">#REF!</definedName>
    <definedName name="aprstdvolpro_wk" localSheetId="11">#REF!</definedName>
    <definedName name="aprstdvolpro_wk" localSheetId="10">#REF!</definedName>
    <definedName name="aprstdvolpro_wk" localSheetId="12">#REF!</definedName>
    <definedName name="aprstdvolpro_wk" localSheetId="14">#REF!</definedName>
    <definedName name="aprstdvolpro_wk" localSheetId="16">#REF!</definedName>
    <definedName name="aprstdvolpro_wk" localSheetId="17">#REF!</definedName>
    <definedName name="aprstdvolpro_wk" localSheetId="18">#REF!</definedName>
    <definedName name="aprstdvolpro_wk" localSheetId="25">#REF!</definedName>
    <definedName name="aprstdvolpro_wk" localSheetId="24">#REF!</definedName>
    <definedName name="aprstdvolpro_wk" localSheetId="23">#REF!</definedName>
    <definedName name="aprstdvolpro_wk" localSheetId="22">#REF!</definedName>
    <definedName name="aprstdvolpro_wk">#REF!</definedName>
    <definedName name="aprstdvolpro_wkx" localSheetId="19">#REF!</definedName>
    <definedName name="aprstdvolpro_wkx" localSheetId="11">#REF!</definedName>
    <definedName name="aprstdvolpro_wkx" localSheetId="10">#REF!</definedName>
    <definedName name="aprstdvolpro_wkx" localSheetId="12">#REF!</definedName>
    <definedName name="aprstdvolpro_wkx" localSheetId="14">#REF!</definedName>
    <definedName name="aprstdvolpro_wkx" localSheetId="16">#REF!</definedName>
    <definedName name="aprstdvolpro_wkx" localSheetId="17">#REF!</definedName>
    <definedName name="aprstdvolpro_wkx" localSheetId="18">#REF!</definedName>
    <definedName name="aprstdvolpro_wkx" localSheetId="25">#REF!</definedName>
    <definedName name="aprstdvolpro_wkx" localSheetId="24">#REF!</definedName>
    <definedName name="aprstdvolpro_wkx" localSheetId="23">#REF!</definedName>
    <definedName name="aprstdvolpro_wkx" localSheetId="22">#REF!</definedName>
    <definedName name="aprstdvolpro_wkx">#REF!</definedName>
    <definedName name="as" hidden="1">{"cashflow",#N/A,FALSE,"CASHFLOW "}</definedName>
    <definedName name="AS2DocOpenMode" hidden="1">"AS2DocumentEdit"</definedName>
    <definedName name="asas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s" localSheetId="8" hidden="1">{"revable",#N/A,FALSE,"REVABLE"}</definedName>
    <definedName name="ass" hidden="1">{"revable",#N/A,FALSE,"REVABLE"}</definedName>
    <definedName name="AUGFIX01" localSheetId="8" hidden="1">{"level1",#N/A,FALSE,"1_LEV";"LEVEL1",#N/A,FALSE,"1_LEV"}</definedName>
    <definedName name="AUGFIX01" hidden="1">{"level1",#N/A,FALSE,"1_LEV";"LEVEL1",#N/A,FALSE,"1_LEV"}</definedName>
    <definedName name="AUGFIX02" localSheetId="8" hidden="1">{"level1",#N/A,FALSE,"1_LEV";"LEVEL1",#N/A,FALSE,"1_LEV"}</definedName>
    <definedName name="AUGFIX02" hidden="1">{"level1",#N/A,FALSE,"1_LEV";"LEVEL1",#N/A,FALSE,"1_LEV"}</definedName>
    <definedName name="augstdvolpro_aa" localSheetId="19">#REF!</definedName>
    <definedName name="augstdvolpro_aa" localSheetId="11">#REF!</definedName>
    <definedName name="augstdvolpro_aa" localSheetId="10">#REF!</definedName>
    <definedName name="augstdvolpro_aa" localSheetId="12">#REF!</definedName>
    <definedName name="augstdvolpro_aa" localSheetId="14">#REF!</definedName>
    <definedName name="augstdvolpro_aa" localSheetId="16">#REF!</definedName>
    <definedName name="augstdvolpro_aa" localSheetId="17">#REF!</definedName>
    <definedName name="augstdvolpro_aa" localSheetId="18">#REF!</definedName>
    <definedName name="augstdvolpro_aa" localSheetId="25">#REF!</definedName>
    <definedName name="augstdvolpro_aa" localSheetId="24">#REF!</definedName>
    <definedName name="augstdvolpro_aa" localSheetId="23">#REF!</definedName>
    <definedName name="augstdvolpro_aa" localSheetId="22">#REF!</definedName>
    <definedName name="augstdvolpro_aa">#REF!</definedName>
    <definedName name="augstdvolpro_ca1" localSheetId="19">#REF!</definedName>
    <definedName name="augstdvolpro_ca1" localSheetId="11">#REF!</definedName>
    <definedName name="augstdvolpro_ca1" localSheetId="10">#REF!</definedName>
    <definedName name="augstdvolpro_ca1" localSheetId="12">#REF!</definedName>
    <definedName name="augstdvolpro_ca1" localSheetId="14">#REF!</definedName>
    <definedName name="augstdvolpro_ca1" localSheetId="16">#REF!</definedName>
    <definedName name="augstdvolpro_ca1" localSheetId="17">#REF!</definedName>
    <definedName name="augstdvolpro_ca1" localSheetId="18">#REF!</definedName>
    <definedName name="augstdvolpro_ca1" localSheetId="25">#REF!</definedName>
    <definedName name="augstdvolpro_ca1" localSheetId="24">#REF!</definedName>
    <definedName name="augstdvolpro_ca1" localSheetId="23">#REF!</definedName>
    <definedName name="augstdvolpro_ca1" localSheetId="22">#REF!</definedName>
    <definedName name="augstdvolpro_ca1">#REF!</definedName>
    <definedName name="augstdvolpro_ca2" localSheetId="19">#REF!</definedName>
    <definedName name="augstdvolpro_ca2" localSheetId="11">#REF!</definedName>
    <definedName name="augstdvolpro_ca2" localSheetId="10">#REF!</definedName>
    <definedName name="augstdvolpro_ca2" localSheetId="12">#REF!</definedName>
    <definedName name="augstdvolpro_ca2" localSheetId="14">#REF!</definedName>
    <definedName name="augstdvolpro_ca2" localSheetId="16">#REF!</definedName>
    <definedName name="augstdvolpro_ca2" localSheetId="17">#REF!</definedName>
    <definedName name="augstdvolpro_ca2" localSheetId="18">#REF!</definedName>
    <definedName name="augstdvolpro_ca2" localSheetId="25">#REF!</definedName>
    <definedName name="augstdvolpro_ca2" localSheetId="24">#REF!</definedName>
    <definedName name="augstdvolpro_ca2" localSheetId="23">#REF!</definedName>
    <definedName name="augstdvolpro_ca2" localSheetId="22">#REF!</definedName>
    <definedName name="augstdvolpro_ca2">#REF!</definedName>
    <definedName name="augstdvolpro_cmx" localSheetId="19">#REF!</definedName>
    <definedName name="augstdvolpro_cmx" localSheetId="11">#REF!</definedName>
    <definedName name="augstdvolpro_cmx" localSheetId="10">#REF!</definedName>
    <definedName name="augstdvolpro_cmx" localSheetId="12">#REF!</definedName>
    <definedName name="augstdvolpro_cmx" localSheetId="14">#REF!</definedName>
    <definedName name="augstdvolpro_cmx" localSheetId="16">#REF!</definedName>
    <definedName name="augstdvolpro_cmx" localSheetId="17">#REF!</definedName>
    <definedName name="augstdvolpro_cmx" localSheetId="18">#REF!</definedName>
    <definedName name="augstdvolpro_cmx" localSheetId="25">#REF!</definedName>
    <definedName name="augstdvolpro_cmx" localSheetId="24">#REF!</definedName>
    <definedName name="augstdvolpro_cmx" localSheetId="23">#REF!</definedName>
    <definedName name="augstdvolpro_cmx" localSheetId="22">#REF!</definedName>
    <definedName name="augstdvolpro_cmx">#REF!</definedName>
    <definedName name="augstdvolpro_ka" localSheetId="19">#REF!</definedName>
    <definedName name="augstdvolpro_ka" localSheetId="11">#REF!</definedName>
    <definedName name="augstdvolpro_ka" localSheetId="10">#REF!</definedName>
    <definedName name="augstdvolpro_ka" localSheetId="12">#REF!</definedName>
    <definedName name="augstdvolpro_ka" localSheetId="14">#REF!</definedName>
    <definedName name="augstdvolpro_ka" localSheetId="16">#REF!</definedName>
    <definedName name="augstdvolpro_ka" localSheetId="17">#REF!</definedName>
    <definedName name="augstdvolpro_ka" localSheetId="18">#REF!</definedName>
    <definedName name="augstdvolpro_ka" localSheetId="25">#REF!</definedName>
    <definedName name="augstdvolpro_ka" localSheetId="24">#REF!</definedName>
    <definedName name="augstdvolpro_ka" localSheetId="23">#REF!</definedName>
    <definedName name="augstdvolpro_ka" localSheetId="22">#REF!</definedName>
    <definedName name="augstdvolpro_ka">#REF!</definedName>
    <definedName name="augstdvolpro_kb" localSheetId="19">#REF!</definedName>
    <definedName name="augstdvolpro_kb" localSheetId="11">#REF!</definedName>
    <definedName name="augstdvolpro_kb" localSheetId="10">#REF!</definedName>
    <definedName name="augstdvolpro_kb" localSheetId="12">#REF!</definedName>
    <definedName name="augstdvolpro_kb" localSheetId="14">#REF!</definedName>
    <definedName name="augstdvolpro_kb" localSheetId="16">#REF!</definedName>
    <definedName name="augstdvolpro_kb" localSheetId="17">#REF!</definedName>
    <definedName name="augstdvolpro_kb" localSheetId="18">#REF!</definedName>
    <definedName name="augstdvolpro_kb" localSheetId="25">#REF!</definedName>
    <definedName name="augstdvolpro_kb" localSheetId="24">#REF!</definedName>
    <definedName name="augstdvolpro_kb" localSheetId="23">#REF!</definedName>
    <definedName name="augstdvolpro_kb" localSheetId="22">#REF!</definedName>
    <definedName name="augstdvolpro_kb">#REF!</definedName>
    <definedName name="augstdvolpro_ki" localSheetId="19">#REF!</definedName>
    <definedName name="augstdvolpro_ki" localSheetId="11">#REF!</definedName>
    <definedName name="augstdvolpro_ki" localSheetId="10">#REF!</definedName>
    <definedName name="augstdvolpro_ki" localSheetId="12">#REF!</definedName>
    <definedName name="augstdvolpro_ki" localSheetId="14">#REF!</definedName>
    <definedName name="augstdvolpro_ki" localSheetId="16">#REF!</definedName>
    <definedName name="augstdvolpro_ki" localSheetId="17">#REF!</definedName>
    <definedName name="augstdvolpro_ki" localSheetId="18">#REF!</definedName>
    <definedName name="augstdvolpro_ki" localSheetId="25">#REF!</definedName>
    <definedName name="augstdvolpro_ki" localSheetId="24">#REF!</definedName>
    <definedName name="augstdvolpro_ki" localSheetId="23">#REF!</definedName>
    <definedName name="augstdvolpro_ki" localSheetId="22">#REF!</definedName>
    <definedName name="augstdvolpro_ki">#REF!</definedName>
    <definedName name="augstdvolpro_kk" localSheetId="19">#REF!</definedName>
    <definedName name="augstdvolpro_kk" localSheetId="11">#REF!</definedName>
    <definedName name="augstdvolpro_kk" localSheetId="10">#REF!</definedName>
    <definedName name="augstdvolpro_kk" localSheetId="12">#REF!</definedName>
    <definedName name="augstdvolpro_kk" localSheetId="14">#REF!</definedName>
    <definedName name="augstdvolpro_kk" localSheetId="16">#REF!</definedName>
    <definedName name="augstdvolpro_kk" localSheetId="17">#REF!</definedName>
    <definedName name="augstdvolpro_kk" localSheetId="18">#REF!</definedName>
    <definedName name="augstdvolpro_kk" localSheetId="25">#REF!</definedName>
    <definedName name="augstdvolpro_kk" localSheetId="24">#REF!</definedName>
    <definedName name="augstdvolpro_kk" localSheetId="23">#REF!</definedName>
    <definedName name="augstdvolpro_kk" localSheetId="22">#REF!</definedName>
    <definedName name="augstdvolpro_kk">#REF!</definedName>
    <definedName name="augstdvolpro_kpx" localSheetId="19">#REF!</definedName>
    <definedName name="augstdvolpro_kpx" localSheetId="11">#REF!</definedName>
    <definedName name="augstdvolpro_kpx" localSheetId="10">#REF!</definedName>
    <definedName name="augstdvolpro_kpx" localSheetId="12">#REF!</definedName>
    <definedName name="augstdvolpro_kpx" localSheetId="14">#REF!</definedName>
    <definedName name="augstdvolpro_kpx" localSheetId="16">#REF!</definedName>
    <definedName name="augstdvolpro_kpx" localSheetId="17">#REF!</definedName>
    <definedName name="augstdvolpro_kpx" localSheetId="18">#REF!</definedName>
    <definedName name="augstdvolpro_kpx" localSheetId="25">#REF!</definedName>
    <definedName name="augstdvolpro_kpx" localSheetId="24">#REF!</definedName>
    <definedName name="augstdvolpro_kpx" localSheetId="23">#REF!</definedName>
    <definedName name="augstdvolpro_kpx" localSheetId="22">#REF!</definedName>
    <definedName name="augstdvolpro_kpx">#REF!</definedName>
    <definedName name="augstdvolpro_lk" localSheetId="19">#REF!</definedName>
    <definedName name="augstdvolpro_lk" localSheetId="11">#REF!</definedName>
    <definedName name="augstdvolpro_lk" localSheetId="10">#REF!</definedName>
    <definedName name="augstdvolpro_lk" localSheetId="12">#REF!</definedName>
    <definedName name="augstdvolpro_lk" localSheetId="14">#REF!</definedName>
    <definedName name="augstdvolpro_lk" localSheetId="16">#REF!</definedName>
    <definedName name="augstdvolpro_lk" localSheetId="17">#REF!</definedName>
    <definedName name="augstdvolpro_lk" localSheetId="18">#REF!</definedName>
    <definedName name="augstdvolpro_lk" localSheetId="25">#REF!</definedName>
    <definedName name="augstdvolpro_lk" localSheetId="24">#REF!</definedName>
    <definedName name="augstdvolpro_lk" localSheetId="23">#REF!</definedName>
    <definedName name="augstdvolpro_lk" localSheetId="22">#REF!</definedName>
    <definedName name="augstdvolpro_lk">#REF!</definedName>
    <definedName name="augstdvolpro_oth" localSheetId="19">#REF!</definedName>
    <definedName name="augstdvolpro_oth" localSheetId="11">#REF!</definedName>
    <definedName name="augstdvolpro_oth" localSheetId="10">#REF!</definedName>
    <definedName name="augstdvolpro_oth" localSheetId="12">#REF!</definedName>
    <definedName name="augstdvolpro_oth" localSheetId="14">#REF!</definedName>
    <definedName name="augstdvolpro_oth" localSheetId="16">#REF!</definedName>
    <definedName name="augstdvolpro_oth" localSheetId="17">#REF!</definedName>
    <definedName name="augstdvolpro_oth" localSheetId="18">#REF!</definedName>
    <definedName name="augstdvolpro_oth" localSheetId="25">#REF!</definedName>
    <definedName name="augstdvolpro_oth" localSheetId="24">#REF!</definedName>
    <definedName name="augstdvolpro_oth" localSheetId="23">#REF!</definedName>
    <definedName name="augstdvolpro_oth" localSheetId="22">#REF!</definedName>
    <definedName name="augstdvolpro_oth">#REF!</definedName>
    <definedName name="augstdvolpro_wk" localSheetId="19">#REF!</definedName>
    <definedName name="augstdvolpro_wk" localSheetId="11">#REF!</definedName>
    <definedName name="augstdvolpro_wk" localSheetId="10">#REF!</definedName>
    <definedName name="augstdvolpro_wk" localSheetId="12">#REF!</definedName>
    <definedName name="augstdvolpro_wk" localSheetId="14">#REF!</definedName>
    <definedName name="augstdvolpro_wk" localSheetId="16">#REF!</definedName>
    <definedName name="augstdvolpro_wk" localSheetId="17">#REF!</definedName>
    <definedName name="augstdvolpro_wk" localSheetId="18">#REF!</definedName>
    <definedName name="augstdvolpro_wk" localSheetId="25">#REF!</definedName>
    <definedName name="augstdvolpro_wk" localSheetId="24">#REF!</definedName>
    <definedName name="augstdvolpro_wk" localSheetId="23">#REF!</definedName>
    <definedName name="augstdvolpro_wk" localSheetId="22">#REF!</definedName>
    <definedName name="augstdvolpro_wk">#REF!</definedName>
    <definedName name="augstdvolpro_wkx" localSheetId="19">#REF!</definedName>
    <definedName name="augstdvolpro_wkx" localSheetId="11">#REF!</definedName>
    <definedName name="augstdvolpro_wkx" localSheetId="10">#REF!</definedName>
    <definedName name="augstdvolpro_wkx" localSheetId="12">#REF!</definedName>
    <definedName name="augstdvolpro_wkx" localSheetId="14">#REF!</definedName>
    <definedName name="augstdvolpro_wkx" localSheetId="16">#REF!</definedName>
    <definedName name="augstdvolpro_wkx" localSheetId="17">#REF!</definedName>
    <definedName name="augstdvolpro_wkx" localSheetId="18">#REF!</definedName>
    <definedName name="augstdvolpro_wkx" localSheetId="25">#REF!</definedName>
    <definedName name="augstdvolpro_wkx" localSheetId="24">#REF!</definedName>
    <definedName name="augstdvolpro_wkx" localSheetId="23">#REF!</definedName>
    <definedName name="augstdvolpro_wkx" localSheetId="22">#REF!</definedName>
    <definedName name="augstdvolpro_wkx">#REF!</definedName>
    <definedName name="ax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b" hidden="1">{"income",#N/A,FALSE,"INCOME"}</definedName>
    <definedName name="Baht_P_Ton" localSheetId="19">#REF!</definedName>
    <definedName name="Baht_P_Ton" localSheetId="11">#REF!</definedName>
    <definedName name="Baht_P_Ton" localSheetId="10">#REF!</definedName>
    <definedName name="Baht_P_Ton" localSheetId="12">#REF!</definedName>
    <definedName name="Baht_P_Ton" localSheetId="14">#REF!</definedName>
    <definedName name="Baht_P_Ton" localSheetId="16">#REF!</definedName>
    <definedName name="Baht_P_Ton" localSheetId="17">#REF!</definedName>
    <definedName name="Baht_P_Ton" localSheetId="18">#REF!</definedName>
    <definedName name="Baht_P_Ton" localSheetId="25">#REF!</definedName>
    <definedName name="Baht_P_Ton" localSheetId="24">#REF!</definedName>
    <definedName name="Baht_P_Ton" localSheetId="23">#REF!</definedName>
    <definedName name="Baht_P_Ton" localSheetId="22">#REF!</definedName>
    <definedName name="Baht_P_Ton">#REF!</definedName>
    <definedName name="Baht_Product" localSheetId="19">#REF!</definedName>
    <definedName name="Baht_Product" localSheetId="11">#REF!</definedName>
    <definedName name="Baht_Product" localSheetId="10">#REF!</definedName>
    <definedName name="Baht_Product" localSheetId="12">#REF!</definedName>
    <definedName name="Baht_Product" localSheetId="14">#REF!</definedName>
    <definedName name="Baht_Product" localSheetId="16">#REF!</definedName>
    <definedName name="Baht_Product" localSheetId="17">#REF!</definedName>
    <definedName name="Baht_Product" localSheetId="18">#REF!</definedName>
    <definedName name="Baht_Product" localSheetId="25">#REF!</definedName>
    <definedName name="Baht_Product" localSheetId="24">#REF!</definedName>
    <definedName name="Baht_Product" localSheetId="23">#REF!</definedName>
    <definedName name="Baht_Product" localSheetId="22">#REF!</definedName>
    <definedName name="Baht_Product">#REF!</definedName>
    <definedName name="Baht_Ton" localSheetId="19">#REF!</definedName>
    <definedName name="Baht_Ton" localSheetId="11">#REF!</definedName>
    <definedName name="Baht_Ton" localSheetId="10">#REF!</definedName>
    <definedName name="Baht_Ton" localSheetId="12">#REF!</definedName>
    <definedName name="Baht_Ton" localSheetId="14">#REF!</definedName>
    <definedName name="Baht_Ton" localSheetId="16">#REF!</definedName>
    <definedName name="Baht_Ton" localSheetId="17">#REF!</definedName>
    <definedName name="Baht_Ton" localSheetId="18">#REF!</definedName>
    <definedName name="Baht_Ton" localSheetId="25">#REF!</definedName>
    <definedName name="Baht_Ton" localSheetId="24">#REF!</definedName>
    <definedName name="Baht_Ton" localSheetId="23">#REF!</definedName>
    <definedName name="Baht_Ton" localSheetId="22">#REF!</definedName>
    <definedName name="Baht_Ton">#REF!</definedName>
    <definedName name="C_" localSheetId="19">#REF!</definedName>
    <definedName name="C_" localSheetId="11">#REF!</definedName>
    <definedName name="C_" localSheetId="10">#REF!</definedName>
    <definedName name="C_" localSheetId="12">#REF!</definedName>
    <definedName name="C_" localSheetId="14">#REF!</definedName>
    <definedName name="C_" localSheetId="16">#REF!</definedName>
    <definedName name="C_" localSheetId="17">#REF!</definedName>
    <definedName name="C_" localSheetId="18">#REF!</definedName>
    <definedName name="C_" localSheetId="25">#REF!</definedName>
    <definedName name="C_" localSheetId="24">#REF!</definedName>
    <definedName name="C_" localSheetId="23">#REF!</definedName>
    <definedName name="C_" localSheetId="22">#REF!</definedName>
    <definedName name="C_">#REF!</definedName>
    <definedName name="ccc" localSheetId="8" hidden="1">{"PRINT_EST",#N/A,FALSE,"ESTMON"}</definedName>
    <definedName name="ccc" hidden="1">{"PRINT_EST",#N/A,FALSE,"ESTMON"}</definedName>
    <definedName name="coating" hidden="1">{"hilight3",#N/A,FALSE,"HILIGHT3"}</definedName>
    <definedName name="COPY_YTD">[0]!COPY_YTD</definedName>
    <definedName name="_xlnm.Criteria" localSheetId="19">[7]SHARE!#REF!</definedName>
    <definedName name="_xlnm.Criteria" localSheetId="11">[7]SHARE!#REF!</definedName>
    <definedName name="_xlnm.Criteria" localSheetId="10">[7]SHARE!#REF!</definedName>
    <definedName name="_xlnm.Criteria" localSheetId="12">[7]SHARE!#REF!</definedName>
    <definedName name="_xlnm.Criteria" localSheetId="14">[7]SHARE!#REF!</definedName>
    <definedName name="_xlnm.Criteria" localSheetId="16">[7]SHARE!#REF!</definedName>
    <definedName name="_xlnm.Criteria" localSheetId="17">[7]SHARE!#REF!</definedName>
    <definedName name="_xlnm.Criteria" localSheetId="18">[7]SHARE!#REF!</definedName>
    <definedName name="_xlnm.Criteria" localSheetId="26">[7]SHARE!#REF!</definedName>
    <definedName name="_xlnm.Criteria" localSheetId="25">[7]SHARE!#REF!</definedName>
    <definedName name="_xlnm.Criteria" localSheetId="24">[7]SHARE!#REF!</definedName>
    <definedName name="_xlnm.Criteria" localSheetId="23">[7]SHARE!#REF!</definedName>
    <definedName name="_xlnm.Criteria" localSheetId="22">[7]SHARE!#REF!</definedName>
    <definedName name="_xlnm.Criteria" localSheetId="8">[7]SHARE!#REF!</definedName>
    <definedName name="_xlnm.Criteria">[7]SHARE!#REF!</definedName>
    <definedName name="D" localSheetId="19">#REF!</definedName>
    <definedName name="D" localSheetId="11">#REF!</definedName>
    <definedName name="D" localSheetId="10">#REF!</definedName>
    <definedName name="D" localSheetId="12">#REF!</definedName>
    <definedName name="D" localSheetId="14">#REF!</definedName>
    <definedName name="D" localSheetId="16">#REF!</definedName>
    <definedName name="D" localSheetId="17">#REF!</definedName>
    <definedName name="D" localSheetId="18">#REF!</definedName>
    <definedName name="D" localSheetId="25">#REF!</definedName>
    <definedName name="D" localSheetId="24">#REF!</definedName>
    <definedName name="D" localSheetId="23">#REF!</definedName>
    <definedName name="D" localSheetId="22">#REF!</definedName>
    <definedName name="D">#REF!</definedName>
    <definedName name="dad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data1" localSheetId="19" hidden="1">#REF!</definedName>
    <definedName name="data1" localSheetId="11" hidden="1">#REF!</definedName>
    <definedName name="data1" localSheetId="10" hidden="1">#REF!</definedName>
    <definedName name="data1" localSheetId="12" hidden="1">#REF!</definedName>
    <definedName name="data1" localSheetId="14" hidden="1">#REF!</definedName>
    <definedName name="data1" localSheetId="16" hidden="1">#REF!</definedName>
    <definedName name="data1" localSheetId="17" hidden="1">#REF!</definedName>
    <definedName name="data1" localSheetId="18" hidden="1">#REF!</definedName>
    <definedName name="data1" localSheetId="26" hidden="1">#REF!</definedName>
    <definedName name="data1" localSheetId="25" hidden="1">#REF!</definedName>
    <definedName name="data1" localSheetId="24" hidden="1">#REF!</definedName>
    <definedName name="data1" localSheetId="23" hidden="1">#REF!</definedName>
    <definedName name="data1" localSheetId="22" hidden="1">#REF!</definedName>
    <definedName name="data1" localSheetId="8" hidden="1">#REF!</definedName>
    <definedName name="data1" hidden="1">#REF!</definedName>
    <definedName name="data2" localSheetId="19" hidden="1">#REF!</definedName>
    <definedName name="data2" localSheetId="11" hidden="1">#REF!</definedName>
    <definedName name="data2" localSheetId="10" hidden="1">#REF!</definedName>
    <definedName name="data2" localSheetId="12" hidden="1">#REF!</definedName>
    <definedName name="data2" localSheetId="14" hidden="1">#REF!</definedName>
    <definedName name="data2" localSheetId="16" hidden="1">#REF!</definedName>
    <definedName name="data2" localSheetId="17" hidden="1">#REF!</definedName>
    <definedName name="data2" localSheetId="18" hidden="1">#REF!</definedName>
    <definedName name="data2" localSheetId="26" hidden="1">#REF!</definedName>
    <definedName name="data2" localSheetId="25" hidden="1">#REF!</definedName>
    <definedName name="data2" localSheetId="24" hidden="1">#REF!</definedName>
    <definedName name="data2" localSheetId="23" hidden="1">#REF!</definedName>
    <definedName name="data2" localSheetId="22" hidden="1">#REF!</definedName>
    <definedName name="data2" localSheetId="8" hidden="1">#REF!</definedName>
    <definedName name="data2" hidden="1">#REF!</definedName>
    <definedName name="data3" localSheetId="19" hidden="1">#REF!</definedName>
    <definedName name="data3" localSheetId="11" hidden="1">#REF!</definedName>
    <definedName name="data3" localSheetId="10" hidden="1">#REF!</definedName>
    <definedName name="data3" localSheetId="12" hidden="1">#REF!</definedName>
    <definedName name="data3" localSheetId="14" hidden="1">#REF!</definedName>
    <definedName name="data3" localSheetId="16" hidden="1">#REF!</definedName>
    <definedName name="data3" localSheetId="17" hidden="1">#REF!</definedName>
    <definedName name="data3" localSheetId="18" hidden="1">#REF!</definedName>
    <definedName name="data3" localSheetId="26" hidden="1">#REF!</definedName>
    <definedName name="data3" localSheetId="25" hidden="1">#REF!</definedName>
    <definedName name="data3" localSheetId="24" hidden="1">#REF!</definedName>
    <definedName name="data3" localSheetId="23" hidden="1">#REF!</definedName>
    <definedName name="data3" localSheetId="22" hidden="1">#REF!</definedName>
    <definedName name="data3" localSheetId="8" hidden="1">#REF!</definedName>
    <definedName name="data3" hidden="1">#REF!</definedName>
    <definedName name="_xlnm.Database" localSheetId="19">[7]SHARE!#REF!</definedName>
    <definedName name="_xlnm.Database" localSheetId="11">[7]SHARE!#REF!</definedName>
    <definedName name="_xlnm.Database" localSheetId="10">[7]SHARE!#REF!</definedName>
    <definedName name="_xlnm.Database" localSheetId="12">[7]SHARE!#REF!</definedName>
    <definedName name="_xlnm.Database" localSheetId="14">[7]SHARE!#REF!</definedName>
    <definedName name="_xlnm.Database" localSheetId="16">[7]SHARE!#REF!</definedName>
    <definedName name="_xlnm.Database" localSheetId="17">[7]SHARE!#REF!</definedName>
    <definedName name="_xlnm.Database" localSheetId="18">[7]SHARE!#REF!</definedName>
    <definedName name="_xlnm.Database" localSheetId="26">[7]SHARE!#REF!</definedName>
    <definedName name="_xlnm.Database" localSheetId="25">[7]SHARE!#REF!</definedName>
    <definedName name="_xlnm.Database" localSheetId="24">[7]SHARE!#REF!</definedName>
    <definedName name="_xlnm.Database" localSheetId="23">[7]SHARE!#REF!</definedName>
    <definedName name="_xlnm.Database" localSheetId="22">[7]SHARE!#REF!</definedName>
    <definedName name="_xlnm.Database" localSheetId="8">[7]SHARE!#REF!</definedName>
    <definedName name="_xlnm.Database">[7]SHARE!#REF!</definedName>
    <definedName name="ddd" localSheetId="8" hidden="1">{"index",#N/A,FALSE,"INDEX"}</definedName>
    <definedName name="ddd" hidden="1">{"index",#N/A,FALSE,"INDEX"}</definedName>
    <definedName name="decstdvolpro_aa" localSheetId="19">#REF!</definedName>
    <definedName name="decstdvolpro_aa" localSheetId="11">#REF!</definedName>
    <definedName name="decstdvolpro_aa" localSheetId="10">#REF!</definedName>
    <definedName name="decstdvolpro_aa" localSheetId="12">#REF!</definedName>
    <definedName name="decstdvolpro_aa" localSheetId="14">#REF!</definedName>
    <definedName name="decstdvolpro_aa" localSheetId="16">#REF!</definedName>
    <definedName name="decstdvolpro_aa" localSheetId="17">#REF!</definedName>
    <definedName name="decstdvolpro_aa" localSheetId="18">#REF!</definedName>
    <definedName name="decstdvolpro_aa" localSheetId="25">#REF!</definedName>
    <definedName name="decstdvolpro_aa" localSheetId="24">#REF!</definedName>
    <definedName name="decstdvolpro_aa" localSheetId="23">#REF!</definedName>
    <definedName name="decstdvolpro_aa" localSheetId="22">#REF!</definedName>
    <definedName name="decstdvolpro_aa">#REF!</definedName>
    <definedName name="decstdvolpro_ca1" localSheetId="19">#REF!</definedName>
    <definedName name="decstdvolpro_ca1" localSheetId="11">#REF!</definedName>
    <definedName name="decstdvolpro_ca1" localSheetId="10">#REF!</definedName>
    <definedName name="decstdvolpro_ca1" localSheetId="12">#REF!</definedName>
    <definedName name="decstdvolpro_ca1" localSheetId="14">#REF!</definedName>
    <definedName name="decstdvolpro_ca1" localSheetId="16">#REF!</definedName>
    <definedName name="decstdvolpro_ca1" localSheetId="17">#REF!</definedName>
    <definedName name="decstdvolpro_ca1" localSheetId="18">#REF!</definedName>
    <definedName name="decstdvolpro_ca1" localSheetId="25">#REF!</definedName>
    <definedName name="decstdvolpro_ca1" localSheetId="24">#REF!</definedName>
    <definedName name="decstdvolpro_ca1" localSheetId="23">#REF!</definedName>
    <definedName name="decstdvolpro_ca1" localSheetId="22">#REF!</definedName>
    <definedName name="decstdvolpro_ca1">#REF!</definedName>
    <definedName name="decstdvolpro_ca2" localSheetId="19">#REF!</definedName>
    <definedName name="decstdvolpro_ca2" localSheetId="11">#REF!</definedName>
    <definedName name="decstdvolpro_ca2" localSheetId="10">#REF!</definedName>
    <definedName name="decstdvolpro_ca2" localSheetId="12">#REF!</definedName>
    <definedName name="decstdvolpro_ca2" localSheetId="14">#REF!</definedName>
    <definedName name="decstdvolpro_ca2" localSheetId="16">#REF!</definedName>
    <definedName name="decstdvolpro_ca2" localSheetId="17">#REF!</definedName>
    <definedName name="decstdvolpro_ca2" localSheetId="18">#REF!</definedName>
    <definedName name="decstdvolpro_ca2" localSheetId="25">#REF!</definedName>
    <definedName name="decstdvolpro_ca2" localSheetId="24">#REF!</definedName>
    <definedName name="decstdvolpro_ca2" localSheetId="23">#REF!</definedName>
    <definedName name="decstdvolpro_ca2" localSheetId="22">#REF!</definedName>
    <definedName name="decstdvolpro_ca2">#REF!</definedName>
    <definedName name="decstdvolpro_cmx" localSheetId="19">#REF!</definedName>
    <definedName name="decstdvolpro_cmx" localSheetId="11">#REF!</definedName>
    <definedName name="decstdvolpro_cmx" localSheetId="10">#REF!</definedName>
    <definedName name="decstdvolpro_cmx" localSheetId="12">#REF!</definedName>
    <definedName name="decstdvolpro_cmx" localSheetId="14">#REF!</definedName>
    <definedName name="decstdvolpro_cmx" localSheetId="16">#REF!</definedName>
    <definedName name="decstdvolpro_cmx" localSheetId="17">#REF!</definedName>
    <definedName name="decstdvolpro_cmx" localSheetId="18">#REF!</definedName>
    <definedName name="decstdvolpro_cmx" localSheetId="25">#REF!</definedName>
    <definedName name="decstdvolpro_cmx" localSheetId="24">#REF!</definedName>
    <definedName name="decstdvolpro_cmx" localSheetId="23">#REF!</definedName>
    <definedName name="decstdvolpro_cmx" localSheetId="22">#REF!</definedName>
    <definedName name="decstdvolpro_cmx">#REF!</definedName>
    <definedName name="decstdvolpro_ka" localSheetId="19">#REF!</definedName>
    <definedName name="decstdvolpro_ka" localSheetId="11">#REF!</definedName>
    <definedName name="decstdvolpro_ka" localSheetId="10">#REF!</definedName>
    <definedName name="decstdvolpro_ka" localSheetId="12">#REF!</definedName>
    <definedName name="decstdvolpro_ka" localSheetId="14">#REF!</definedName>
    <definedName name="decstdvolpro_ka" localSheetId="16">#REF!</definedName>
    <definedName name="decstdvolpro_ka" localSheetId="17">#REF!</definedName>
    <definedName name="decstdvolpro_ka" localSheetId="18">#REF!</definedName>
    <definedName name="decstdvolpro_ka" localSheetId="25">#REF!</definedName>
    <definedName name="decstdvolpro_ka" localSheetId="24">#REF!</definedName>
    <definedName name="decstdvolpro_ka" localSheetId="23">#REF!</definedName>
    <definedName name="decstdvolpro_ka" localSheetId="22">#REF!</definedName>
    <definedName name="decstdvolpro_ka">#REF!</definedName>
    <definedName name="decstdvolpro_kb" localSheetId="19">#REF!</definedName>
    <definedName name="decstdvolpro_kb" localSheetId="11">#REF!</definedName>
    <definedName name="decstdvolpro_kb" localSheetId="10">#REF!</definedName>
    <definedName name="decstdvolpro_kb" localSheetId="12">#REF!</definedName>
    <definedName name="decstdvolpro_kb" localSheetId="14">#REF!</definedName>
    <definedName name="decstdvolpro_kb" localSheetId="16">#REF!</definedName>
    <definedName name="decstdvolpro_kb" localSheetId="17">#REF!</definedName>
    <definedName name="decstdvolpro_kb" localSheetId="18">#REF!</definedName>
    <definedName name="decstdvolpro_kb" localSheetId="25">#REF!</definedName>
    <definedName name="decstdvolpro_kb" localSheetId="24">#REF!</definedName>
    <definedName name="decstdvolpro_kb" localSheetId="23">#REF!</definedName>
    <definedName name="decstdvolpro_kb" localSheetId="22">#REF!</definedName>
    <definedName name="decstdvolpro_kb">#REF!</definedName>
    <definedName name="decstdvolpro_ki" localSheetId="19">#REF!</definedName>
    <definedName name="decstdvolpro_ki" localSheetId="11">#REF!</definedName>
    <definedName name="decstdvolpro_ki" localSheetId="10">#REF!</definedName>
    <definedName name="decstdvolpro_ki" localSheetId="12">#REF!</definedName>
    <definedName name="decstdvolpro_ki" localSheetId="14">#REF!</definedName>
    <definedName name="decstdvolpro_ki" localSheetId="16">#REF!</definedName>
    <definedName name="decstdvolpro_ki" localSheetId="17">#REF!</definedName>
    <definedName name="decstdvolpro_ki" localSheetId="18">#REF!</definedName>
    <definedName name="decstdvolpro_ki" localSheetId="25">#REF!</definedName>
    <definedName name="decstdvolpro_ki" localSheetId="24">#REF!</definedName>
    <definedName name="decstdvolpro_ki" localSheetId="23">#REF!</definedName>
    <definedName name="decstdvolpro_ki" localSheetId="22">#REF!</definedName>
    <definedName name="decstdvolpro_ki">#REF!</definedName>
    <definedName name="decstdvolpro_kk" localSheetId="19">#REF!</definedName>
    <definedName name="decstdvolpro_kk" localSheetId="11">#REF!</definedName>
    <definedName name="decstdvolpro_kk" localSheetId="10">#REF!</definedName>
    <definedName name="decstdvolpro_kk" localSheetId="12">#REF!</definedName>
    <definedName name="decstdvolpro_kk" localSheetId="14">#REF!</definedName>
    <definedName name="decstdvolpro_kk" localSheetId="16">#REF!</definedName>
    <definedName name="decstdvolpro_kk" localSheetId="17">#REF!</definedName>
    <definedName name="decstdvolpro_kk" localSheetId="18">#REF!</definedName>
    <definedName name="decstdvolpro_kk" localSheetId="25">#REF!</definedName>
    <definedName name="decstdvolpro_kk" localSheetId="24">#REF!</definedName>
    <definedName name="decstdvolpro_kk" localSheetId="23">#REF!</definedName>
    <definedName name="decstdvolpro_kk" localSheetId="22">#REF!</definedName>
    <definedName name="decstdvolpro_kk">#REF!</definedName>
    <definedName name="decstdvolpro_kpx" localSheetId="19">#REF!</definedName>
    <definedName name="decstdvolpro_kpx" localSheetId="11">#REF!</definedName>
    <definedName name="decstdvolpro_kpx" localSheetId="10">#REF!</definedName>
    <definedName name="decstdvolpro_kpx" localSheetId="12">#REF!</definedName>
    <definedName name="decstdvolpro_kpx" localSheetId="14">#REF!</definedName>
    <definedName name="decstdvolpro_kpx" localSheetId="16">#REF!</definedName>
    <definedName name="decstdvolpro_kpx" localSheetId="17">#REF!</definedName>
    <definedName name="decstdvolpro_kpx" localSheetId="18">#REF!</definedName>
    <definedName name="decstdvolpro_kpx" localSheetId="25">#REF!</definedName>
    <definedName name="decstdvolpro_kpx" localSheetId="24">#REF!</definedName>
    <definedName name="decstdvolpro_kpx" localSheetId="23">#REF!</definedName>
    <definedName name="decstdvolpro_kpx" localSheetId="22">#REF!</definedName>
    <definedName name="decstdvolpro_kpx">#REF!</definedName>
    <definedName name="decstdvolpro_lk" localSheetId="19">#REF!</definedName>
    <definedName name="decstdvolpro_lk" localSheetId="11">#REF!</definedName>
    <definedName name="decstdvolpro_lk" localSheetId="10">#REF!</definedName>
    <definedName name="decstdvolpro_lk" localSheetId="12">#REF!</definedName>
    <definedName name="decstdvolpro_lk" localSheetId="14">#REF!</definedName>
    <definedName name="decstdvolpro_lk" localSheetId="16">#REF!</definedName>
    <definedName name="decstdvolpro_lk" localSheetId="17">#REF!</definedName>
    <definedName name="decstdvolpro_lk" localSheetId="18">#REF!</definedName>
    <definedName name="decstdvolpro_lk" localSheetId="25">#REF!</definedName>
    <definedName name="decstdvolpro_lk" localSheetId="24">#REF!</definedName>
    <definedName name="decstdvolpro_lk" localSheetId="23">#REF!</definedName>
    <definedName name="decstdvolpro_lk" localSheetId="22">#REF!</definedName>
    <definedName name="decstdvolpro_lk">#REF!</definedName>
    <definedName name="decstdvolpro_oth" localSheetId="19">#REF!</definedName>
    <definedName name="decstdvolpro_oth" localSheetId="11">#REF!</definedName>
    <definedName name="decstdvolpro_oth" localSheetId="10">#REF!</definedName>
    <definedName name="decstdvolpro_oth" localSheetId="12">#REF!</definedName>
    <definedName name="decstdvolpro_oth" localSheetId="14">#REF!</definedName>
    <definedName name="decstdvolpro_oth" localSheetId="16">#REF!</definedName>
    <definedName name="decstdvolpro_oth" localSheetId="17">#REF!</definedName>
    <definedName name="decstdvolpro_oth" localSheetId="18">#REF!</definedName>
    <definedName name="decstdvolpro_oth" localSheetId="25">#REF!</definedName>
    <definedName name="decstdvolpro_oth" localSheetId="24">#REF!</definedName>
    <definedName name="decstdvolpro_oth" localSheetId="23">#REF!</definedName>
    <definedName name="decstdvolpro_oth" localSheetId="22">#REF!</definedName>
    <definedName name="decstdvolpro_oth">#REF!</definedName>
    <definedName name="decstdvolpro_wk" localSheetId="19">#REF!</definedName>
    <definedName name="decstdvolpro_wk" localSheetId="11">#REF!</definedName>
    <definedName name="decstdvolpro_wk" localSheetId="10">#REF!</definedName>
    <definedName name="decstdvolpro_wk" localSheetId="12">#REF!</definedName>
    <definedName name="decstdvolpro_wk" localSheetId="14">#REF!</definedName>
    <definedName name="decstdvolpro_wk" localSheetId="16">#REF!</definedName>
    <definedName name="decstdvolpro_wk" localSheetId="17">#REF!</definedName>
    <definedName name="decstdvolpro_wk" localSheetId="18">#REF!</definedName>
    <definedName name="decstdvolpro_wk" localSheetId="25">#REF!</definedName>
    <definedName name="decstdvolpro_wk" localSheetId="24">#REF!</definedName>
    <definedName name="decstdvolpro_wk" localSheetId="23">#REF!</definedName>
    <definedName name="decstdvolpro_wk" localSheetId="22">#REF!</definedName>
    <definedName name="decstdvolpro_wk">#REF!</definedName>
    <definedName name="decstdvolpro_wkx" localSheetId="19">#REF!</definedName>
    <definedName name="decstdvolpro_wkx" localSheetId="11">#REF!</definedName>
    <definedName name="decstdvolpro_wkx" localSheetId="10">#REF!</definedName>
    <definedName name="decstdvolpro_wkx" localSheetId="12">#REF!</definedName>
    <definedName name="decstdvolpro_wkx" localSheetId="14">#REF!</definedName>
    <definedName name="decstdvolpro_wkx" localSheetId="16">#REF!</definedName>
    <definedName name="decstdvolpro_wkx" localSheetId="17">#REF!</definedName>
    <definedName name="decstdvolpro_wkx" localSheetId="18">#REF!</definedName>
    <definedName name="decstdvolpro_wkx" localSheetId="25">#REF!</definedName>
    <definedName name="decstdvolpro_wkx" localSheetId="24">#REF!</definedName>
    <definedName name="decstdvolpro_wkx" localSheetId="23">#REF!</definedName>
    <definedName name="decstdvolpro_wkx" localSheetId="22">#REF!</definedName>
    <definedName name="decstdvolpro_wkx">#REF!</definedName>
    <definedName name="del" localSheetId="8" hidden="1">{"level1",#N/A,FALSE,"1_LEV";"LEVEL1",#N/A,FALSE,"1_LEV"}</definedName>
    <definedName name="del" hidden="1">{"level1",#N/A,FALSE,"1_LEV";"LEVEL1",#N/A,FALSE,"1_LEV"}</definedName>
    <definedName name="detail" localSheetId="8" hidden="1">{"index",#N/A,FALSE,"INDEX"}</definedName>
    <definedName name="detail" hidden="1">{"index",#N/A,FALSE,"INDEX"}</definedName>
    <definedName name="Discount" localSheetId="19" hidden="1">#REF!</definedName>
    <definedName name="Discount" localSheetId="11" hidden="1">#REF!</definedName>
    <definedName name="Discount" localSheetId="10" hidden="1">#REF!</definedName>
    <definedName name="Discount" localSheetId="12" hidden="1">#REF!</definedName>
    <definedName name="Discount" localSheetId="14" hidden="1">#REF!</definedName>
    <definedName name="Discount" localSheetId="16" hidden="1">#REF!</definedName>
    <definedName name="Discount" localSheetId="17" hidden="1">#REF!</definedName>
    <definedName name="Discount" localSheetId="18" hidden="1">#REF!</definedName>
    <definedName name="Discount" localSheetId="26" hidden="1">#REF!</definedName>
    <definedName name="Discount" localSheetId="25" hidden="1">#REF!</definedName>
    <definedName name="Discount" localSheetId="24" hidden="1">#REF!</definedName>
    <definedName name="Discount" localSheetId="23" hidden="1">#REF!</definedName>
    <definedName name="Discount" localSheetId="22" hidden="1">#REF!</definedName>
    <definedName name="Discount" localSheetId="8" hidden="1">#REF!</definedName>
    <definedName name="Discount" hidden="1">#REF!</definedName>
    <definedName name="display_area_2" localSheetId="19" hidden="1">#REF!</definedName>
    <definedName name="display_area_2" localSheetId="11" hidden="1">#REF!</definedName>
    <definedName name="display_area_2" localSheetId="10" hidden="1">#REF!</definedName>
    <definedName name="display_area_2" localSheetId="12" hidden="1">#REF!</definedName>
    <definedName name="display_area_2" localSheetId="14" hidden="1">#REF!</definedName>
    <definedName name="display_area_2" localSheetId="16" hidden="1">#REF!</definedName>
    <definedName name="display_area_2" localSheetId="17" hidden="1">#REF!</definedName>
    <definedName name="display_area_2" localSheetId="18" hidden="1">#REF!</definedName>
    <definedName name="display_area_2" localSheetId="26" hidden="1">#REF!</definedName>
    <definedName name="display_area_2" localSheetId="25" hidden="1">#REF!</definedName>
    <definedName name="display_area_2" localSheetId="24" hidden="1">#REF!</definedName>
    <definedName name="display_area_2" localSheetId="23" hidden="1">#REF!</definedName>
    <definedName name="display_area_2" localSheetId="22" hidden="1">#REF!</definedName>
    <definedName name="display_area_2" localSheetId="8" hidden="1">#REF!</definedName>
    <definedName name="display_area_2" hidden="1">#REF!</definedName>
    <definedName name="E" localSheetId="19">#REF!</definedName>
    <definedName name="E" localSheetId="11">#REF!</definedName>
    <definedName name="E" localSheetId="10">#REF!</definedName>
    <definedName name="E" localSheetId="12">#REF!</definedName>
    <definedName name="E" localSheetId="14">#REF!</definedName>
    <definedName name="E" localSheetId="16">#REF!</definedName>
    <definedName name="E" localSheetId="17">#REF!</definedName>
    <definedName name="E" localSheetId="18">#REF!</definedName>
    <definedName name="E" localSheetId="25">#REF!</definedName>
    <definedName name="E" localSheetId="24">#REF!</definedName>
    <definedName name="E" localSheetId="23">#REF!</definedName>
    <definedName name="E" localSheetId="22">#REF!</definedName>
    <definedName name="E">#REF!</definedName>
    <definedName name="eee" localSheetId="8" hidden="1">{"revsale",#N/A,FALSE,"REV-ยุพดี"}</definedName>
    <definedName name="eee" hidden="1">{"revsale",#N/A,FALSE,"REV-ยุพดี"}</definedName>
    <definedName name="Fabrication" localSheetId="19">#REF!</definedName>
    <definedName name="Fabrication" localSheetId="11">#REF!</definedName>
    <definedName name="Fabrication" localSheetId="10">#REF!</definedName>
    <definedName name="Fabrication" localSheetId="12">#REF!</definedName>
    <definedName name="Fabrication" localSheetId="14">#REF!</definedName>
    <definedName name="Fabrication" localSheetId="16">#REF!</definedName>
    <definedName name="Fabrication" localSheetId="17">#REF!</definedName>
    <definedName name="Fabrication" localSheetId="18">#REF!</definedName>
    <definedName name="Fabrication" localSheetId="26">#REF!</definedName>
    <definedName name="Fabrication" localSheetId="25">#REF!</definedName>
    <definedName name="Fabrication" localSheetId="24">#REF!</definedName>
    <definedName name="Fabrication" localSheetId="23">#REF!</definedName>
    <definedName name="Fabrication" localSheetId="22">#REF!</definedName>
    <definedName name="Fabrication" localSheetId="8">#REF!</definedName>
    <definedName name="Fabrication">#REF!</definedName>
    <definedName name="FCode" localSheetId="19" hidden="1">#REF!</definedName>
    <definedName name="FCode" localSheetId="11" hidden="1">#REF!</definedName>
    <definedName name="FCode" localSheetId="10" hidden="1">#REF!</definedName>
    <definedName name="FCode" localSheetId="12" hidden="1">#REF!</definedName>
    <definedName name="FCode" localSheetId="14" hidden="1">#REF!</definedName>
    <definedName name="FCode" localSheetId="16" hidden="1">#REF!</definedName>
    <definedName name="FCode" localSheetId="17" hidden="1">#REF!</definedName>
    <definedName name="FCode" localSheetId="18" hidden="1">#REF!</definedName>
    <definedName name="FCode" localSheetId="26" hidden="1">#REF!</definedName>
    <definedName name="FCode" localSheetId="25" hidden="1">#REF!</definedName>
    <definedName name="FCode" localSheetId="24" hidden="1">#REF!</definedName>
    <definedName name="FCode" localSheetId="23" hidden="1">#REF!</definedName>
    <definedName name="FCode" localSheetId="22" hidden="1">#REF!</definedName>
    <definedName name="FCode" localSheetId="8" hidden="1">#REF!</definedName>
    <definedName name="FCode" hidden="1">#REF!</definedName>
    <definedName name="febstdvolpro_aa" localSheetId="19">#REF!</definedName>
    <definedName name="febstdvolpro_aa" localSheetId="11">#REF!</definedName>
    <definedName name="febstdvolpro_aa" localSheetId="10">#REF!</definedName>
    <definedName name="febstdvolpro_aa" localSheetId="12">#REF!</definedName>
    <definedName name="febstdvolpro_aa" localSheetId="14">#REF!</definedName>
    <definedName name="febstdvolpro_aa" localSheetId="16">#REF!</definedName>
    <definedName name="febstdvolpro_aa" localSheetId="17">#REF!</definedName>
    <definedName name="febstdvolpro_aa" localSheetId="18">#REF!</definedName>
    <definedName name="febstdvolpro_aa" localSheetId="25">#REF!</definedName>
    <definedName name="febstdvolpro_aa" localSheetId="24">#REF!</definedName>
    <definedName name="febstdvolpro_aa" localSheetId="23">#REF!</definedName>
    <definedName name="febstdvolpro_aa" localSheetId="22">#REF!</definedName>
    <definedName name="febstdvolpro_aa">#REF!</definedName>
    <definedName name="febstdvolpro_ca1" localSheetId="19">#REF!</definedName>
    <definedName name="febstdvolpro_ca1" localSheetId="11">#REF!</definedName>
    <definedName name="febstdvolpro_ca1" localSheetId="10">#REF!</definedName>
    <definedName name="febstdvolpro_ca1" localSheetId="12">#REF!</definedName>
    <definedName name="febstdvolpro_ca1" localSheetId="14">#REF!</definedName>
    <definedName name="febstdvolpro_ca1" localSheetId="16">#REF!</definedName>
    <definedName name="febstdvolpro_ca1" localSheetId="17">#REF!</definedName>
    <definedName name="febstdvolpro_ca1" localSheetId="18">#REF!</definedName>
    <definedName name="febstdvolpro_ca1" localSheetId="25">#REF!</definedName>
    <definedName name="febstdvolpro_ca1" localSheetId="24">#REF!</definedName>
    <definedName name="febstdvolpro_ca1" localSheetId="23">#REF!</definedName>
    <definedName name="febstdvolpro_ca1" localSheetId="22">#REF!</definedName>
    <definedName name="febstdvolpro_ca1">#REF!</definedName>
    <definedName name="febstdvolpro_ca2" localSheetId="19">#REF!</definedName>
    <definedName name="febstdvolpro_ca2" localSheetId="11">#REF!</definedName>
    <definedName name="febstdvolpro_ca2" localSheetId="10">#REF!</definedName>
    <definedName name="febstdvolpro_ca2" localSheetId="12">#REF!</definedName>
    <definedName name="febstdvolpro_ca2" localSheetId="14">#REF!</definedName>
    <definedName name="febstdvolpro_ca2" localSheetId="16">#REF!</definedName>
    <definedName name="febstdvolpro_ca2" localSheetId="17">#REF!</definedName>
    <definedName name="febstdvolpro_ca2" localSheetId="18">#REF!</definedName>
    <definedName name="febstdvolpro_ca2" localSheetId="25">#REF!</definedName>
    <definedName name="febstdvolpro_ca2" localSheetId="24">#REF!</definedName>
    <definedName name="febstdvolpro_ca2" localSheetId="23">#REF!</definedName>
    <definedName name="febstdvolpro_ca2" localSheetId="22">#REF!</definedName>
    <definedName name="febstdvolpro_ca2">#REF!</definedName>
    <definedName name="febstdvolpro_cmx" localSheetId="19">#REF!</definedName>
    <definedName name="febstdvolpro_cmx" localSheetId="11">#REF!</definedName>
    <definedName name="febstdvolpro_cmx" localSheetId="10">#REF!</definedName>
    <definedName name="febstdvolpro_cmx" localSheetId="12">#REF!</definedName>
    <definedName name="febstdvolpro_cmx" localSheetId="14">#REF!</definedName>
    <definedName name="febstdvolpro_cmx" localSheetId="16">#REF!</definedName>
    <definedName name="febstdvolpro_cmx" localSheetId="17">#REF!</definedName>
    <definedName name="febstdvolpro_cmx" localSheetId="18">#REF!</definedName>
    <definedName name="febstdvolpro_cmx" localSheetId="25">#REF!</definedName>
    <definedName name="febstdvolpro_cmx" localSheetId="24">#REF!</definedName>
    <definedName name="febstdvolpro_cmx" localSheetId="23">#REF!</definedName>
    <definedName name="febstdvolpro_cmx" localSheetId="22">#REF!</definedName>
    <definedName name="febstdvolpro_cmx">#REF!</definedName>
    <definedName name="febstdvolpro_ka" localSheetId="19">#REF!</definedName>
    <definedName name="febstdvolpro_ka" localSheetId="11">#REF!</definedName>
    <definedName name="febstdvolpro_ka" localSheetId="10">#REF!</definedName>
    <definedName name="febstdvolpro_ka" localSheetId="12">#REF!</definedName>
    <definedName name="febstdvolpro_ka" localSheetId="14">#REF!</definedName>
    <definedName name="febstdvolpro_ka" localSheetId="16">#REF!</definedName>
    <definedName name="febstdvolpro_ka" localSheetId="17">#REF!</definedName>
    <definedName name="febstdvolpro_ka" localSheetId="18">#REF!</definedName>
    <definedName name="febstdvolpro_ka" localSheetId="25">#REF!</definedName>
    <definedName name="febstdvolpro_ka" localSheetId="24">#REF!</definedName>
    <definedName name="febstdvolpro_ka" localSheetId="23">#REF!</definedName>
    <definedName name="febstdvolpro_ka" localSheetId="22">#REF!</definedName>
    <definedName name="febstdvolpro_ka">#REF!</definedName>
    <definedName name="febstdvolpro_kb" localSheetId="19">#REF!</definedName>
    <definedName name="febstdvolpro_kb" localSheetId="11">#REF!</definedName>
    <definedName name="febstdvolpro_kb" localSheetId="10">#REF!</definedName>
    <definedName name="febstdvolpro_kb" localSheetId="12">#REF!</definedName>
    <definedName name="febstdvolpro_kb" localSheetId="14">#REF!</definedName>
    <definedName name="febstdvolpro_kb" localSheetId="16">#REF!</definedName>
    <definedName name="febstdvolpro_kb" localSheetId="17">#REF!</definedName>
    <definedName name="febstdvolpro_kb" localSheetId="18">#REF!</definedName>
    <definedName name="febstdvolpro_kb" localSheetId="25">#REF!</definedName>
    <definedName name="febstdvolpro_kb" localSheetId="24">#REF!</definedName>
    <definedName name="febstdvolpro_kb" localSheetId="23">#REF!</definedName>
    <definedName name="febstdvolpro_kb" localSheetId="22">#REF!</definedName>
    <definedName name="febstdvolpro_kb">#REF!</definedName>
    <definedName name="febstdvolpro_ki" localSheetId="19">#REF!</definedName>
    <definedName name="febstdvolpro_ki" localSheetId="11">#REF!</definedName>
    <definedName name="febstdvolpro_ki" localSheetId="10">#REF!</definedName>
    <definedName name="febstdvolpro_ki" localSheetId="12">#REF!</definedName>
    <definedName name="febstdvolpro_ki" localSheetId="14">#REF!</definedName>
    <definedName name="febstdvolpro_ki" localSheetId="16">#REF!</definedName>
    <definedName name="febstdvolpro_ki" localSheetId="17">#REF!</definedName>
    <definedName name="febstdvolpro_ki" localSheetId="18">#REF!</definedName>
    <definedName name="febstdvolpro_ki" localSheetId="25">#REF!</definedName>
    <definedName name="febstdvolpro_ki" localSheetId="24">#REF!</definedName>
    <definedName name="febstdvolpro_ki" localSheetId="23">#REF!</definedName>
    <definedName name="febstdvolpro_ki" localSheetId="22">#REF!</definedName>
    <definedName name="febstdvolpro_ki">#REF!</definedName>
    <definedName name="febstdvolpro_kk" localSheetId="19">#REF!</definedName>
    <definedName name="febstdvolpro_kk" localSheetId="11">#REF!</definedName>
    <definedName name="febstdvolpro_kk" localSheetId="10">#REF!</definedName>
    <definedName name="febstdvolpro_kk" localSheetId="12">#REF!</definedName>
    <definedName name="febstdvolpro_kk" localSheetId="14">#REF!</definedName>
    <definedName name="febstdvolpro_kk" localSheetId="16">#REF!</definedName>
    <definedName name="febstdvolpro_kk" localSheetId="17">#REF!</definedName>
    <definedName name="febstdvolpro_kk" localSheetId="18">#REF!</definedName>
    <definedName name="febstdvolpro_kk" localSheetId="25">#REF!</definedName>
    <definedName name="febstdvolpro_kk" localSheetId="24">#REF!</definedName>
    <definedName name="febstdvolpro_kk" localSheetId="23">#REF!</definedName>
    <definedName name="febstdvolpro_kk" localSheetId="22">#REF!</definedName>
    <definedName name="febstdvolpro_kk">#REF!</definedName>
    <definedName name="febstdvolpro_kpx" localSheetId="19">#REF!</definedName>
    <definedName name="febstdvolpro_kpx" localSheetId="11">#REF!</definedName>
    <definedName name="febstdvolpro_kpx" localSheetId="10">#REF!</definedName>
    <definedName name="febstdvolpro_kpx" localSheetId="12">#REF!</definedName>
    <definedName name="febstdvolpro_kpx" localSheetId="14">#REF!</definedName>
    <definedName name="febstdvolpro_kpx" localSheetId="16">#REF!</definedName>
    <definedName name="febstdvolpro_kpx" localSheetId="17">#REF!</definedName>
    <definedName name="febstdvolpro_kpx" localSheetId="18">#REF!</definedName>
    <definedName name="febstdvolpro_kpx" localSheetId="25">#REF!</definedName>
    <definedName name="febstdvolpro_kpx" localSheetId="24">#REF!</definedName>
    <definedName name="febstdvolpro_kpx" localSheetId="23">#REF!</definedName>
    <definedName name="febstdvolpro_kpx" localSheetId="22">#REF!</definedName>
    <definedName name="febstdvolpro_kpx">#REF!</definedName>
    <definedName name="febstdvolpro_lk" localSheetId="19">#REF!</definedName>
    <definedName name="febstdvolpro_lk" localSheetId="11">#REF!</definedName>
    <definedName name="febstdvolpro_lk" localSheetId="10">#REF!</definedName>
    <definedName name="febstdvolpro_lk" localSheetId="12">#REF!</definedName>
    <definedName name="febstdvolpro_lk" localSheetId="14">#REF!</definedName>
    <definedName name="febstdvolpro_lk" localSheetId="16">#REF!</definedName>
    <definedName name="febstdvolpro_lk" localSheetId="17">#REF!</definedName>
    <definedName name="febstdvolpro_lk" localSheetId="18">#REF!</definedName>
    <definedName name="febstdvolpro_lk" localSheetId="25">#REF!</definedName>
    <definedName name="febstdvolpro_lk" localSheetId="24">#REF!</definedName>
    <definedName name="febstdvolpro_lk" localSheetId="23">#REF!</definedName>
    <definedName name="febstdvolpro_lk" localSheetId="22">#REF!</definedName>
    <definedName name="febstdvolpro_lk">#REF!</definedName>
    <definedName name="febstdvolpro_oth" localSheetId="19">#REF!</definedName>
    <definedName name="febstdvolpro_oth" localSheetId="11">#REF!</definedName>
    <definedName name="febstdvolpro_oth" localSheetId="10">#REF!</definedName>
    <definedName name="febstdvolpro_oth" localSheetId="12">#REF!</definedName>
    <definedName name="febstdvolpro_oth" localSheetId="14">#REF!</definedName>
    <definedName name="febstdvolpro_oth" localSheetId="16">#REF!</definedName>
    <definedName name="febstdvolpro_oth" localSheetId="17">#REF!</definedName>
    <definedName name="febstdvolpro_oth" localSheetId="18">#REF!</definedName>
    <definedName name="febstdvolpro_oth" localSheetId="25">#REF!</definedName>
    <definedName name="febstdvolpro_oth" localSheetId="24">#REF!</definedName>
    <definedName name="febstdvolpro_oth" localSheetId="23">#REF!</definedName>
    <definedName name="febstdvolpro_oth" localSheetId="22">#REF!</definedName>
    <definedName name="febstdvolpro_oth">#REF!</definedName>
    <definedName name="febstdvolpro_wk" localSheetId="19">#REF!</definedName>
    <definedName name="febstdvolpro_wk" localSheetId="11">#REF!</definedName>
    <definedName name="febstdvolpro_wk" localSheetId="10">#REF!</definedName>
    <definedName name="febstdvolpro_wk" localSheetId="12">#REF!</definedName>
    <definedName name="febstdvolpro_wk" localSheetId="14">#REF!</definedName>
    <definedName name="febstdvolpro_wk" localSheetId="16">#REF!</definedName>
    <definedName name="febstdvolpro_wk" localSheetId="17">#REF!</definedName>
    <definedName name="febstdvolpro_wk" localSheetId="18">#REF!</definedName>
    <definedName name="febstdvolpro_wk" localSheetId="25">#REF!</definedName>
    <definedName name="febstdvolpro_wk" localSheetId="24">#REF!</definedName>
    <definedName name="febstdvolpro_wk" localSheetId="23">#REF!</definedName>
    <definedName name="febstdvolpro_wk" localSheetId="22">#REF!</definedName>
    <definedName name="febstdvolpro_wk">#REF!</definedName>
    <definedName name="febstdvolpro_wkx" localSheetId="19">#REF!</definedName>
    <definedName name="febstdvolpro_wkx" localSheetId="11">#REF!</definedName>
    <definedName name="febstdvolpro_wkx" localSheetId="10">#REF!</definedName>
    <definedName name="febstdvolpro_wkx" localSheetId="12">#REF!</definedName>
    <definedName name="febstdvolpro_wkx" localSheetId="14">#REF!</definedName>
    <definedName name="febstdvolpro_wkx" localSheetId="16">#REF!</definedName>
    <definedName name="febstdvolpro_wkx" localSheetId="17">#REF!</definedName>
    <definedName name="febstdvolpro_wkx" localSheetId="18">#REF!</definedName>
    <definedName name="febstdvolpro_wkx" localSheetId="25">#REF!</definedName>
    <definedName name="febstdvolpro_wkx" localSheetId="24">#REF!</definedName>
    <definedName name="febstdvolpro_wkx" localSheetId="23">#REF!</definedName>
    <definedName name="febstdvolpro_wkx" localSheetId="22">#REF!</definedName>
    <definedName name="febstdvolpro_wkx">#REF!</definedName>
    <definedName name="FG" localSheetId="19">#REF!</definedName>
    <definedName name="FG" localSheetId="11">#REF!</definedName>
    <definedName name="FG" localSheetId="10">#REF!</definedName>
    <definedName name="FG" localSheetId="12">#REF!</definedName>
    <definedName name="FG" localSheetId="14">#REF!</definedName>
    <definedName name="FG" localSheetId="16">#REF!</definedName>
    <definedName name="FG" localSheetId="17">#REF!</definedName>
    <definedName name="FG" localSheetId="18">#REF!</definedName>
    <definedName name="FG" localSheetId="25">#REF!</definedName>
    <definedName name="FG" localSheetId="24">#REF!</definedName>
    <definedName name="FG" localSheetId="23">#REF!</definedName>
    <definedName name="FG" localSheetId="22">#REF!</definedName>
    <definedName name="FG">#REF!</definedName>
    <definedName name="fgdf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fhgfhgh" hidden="1">{"revable",#N/A,FALSE,"REVABLE"}</definedName>
    <definedName name="FX" localSheetId="19">[8]!FX</definedName>
    <definedName name="FX" localSheetId="11">[8]!FX</definedName>
    <definedName name="FX" localSheetId="10">[8]!FX</definedName>
    <definedName name="FX" localSheetId="12">[8]!FX</definedName>
    <definedName name="FX" localSheetId="14">[8]!FX</definedName>
    <definedName name="FX" localSheetId="16">[8]!FX</definedName>
    <definedName name="FX" localSheetId="17">[8]!FX</definedName>
    <definedName name="FX" localSheetId="18">[8]!FX</definedName>
    <definedName name="FX" localSheetId="26">[8]!FX</definedName>
    <definedName name="FX" localSheetId="25">[8]!FX</definedName>
    <definedName name="FX" localSheetId="24">[8]!FX</definedName>
    <definedName name="FX" localSheetId="23">[8]!FX</definedName>
    <definedName name="FX" localSheetId="22">[8]!FX</definedName>
    <definedName name="FX">[8]!FX</definedName>
    <definedName name="gh" localSheetId="8" hidden="1">{"revsale",#N/A,FALSE,"REV-ยุพดี"}</definedName>
    <definedName name="gh" hidden="1">{"revsale",#N/A,FALSE,"REV-ยุพดี"}</definedName>
    <definedName name="graph" localSheetId="19">#REF!</definedName>
    <definedName name="graph" localSheetId="11">#REF!</definedName>
    <definedName name="graph" localSheetId="10">#REF!</definedName>
    <definedName name="graph" localSheetId="12">#REF!</definedName>
    <definedName name="graph" localSheetId="14">#REF!</definedName>
    <definedName name="graph" localSheetId="16">#REF!</definedName>
    <definedName name="graph" localSheetId="17">#REF!</definedName>
    <definedName name="graph" localSheetId="18">#REF!</definedName>
    <definedName name="graph" localSheetId="26">#REF!</definedName>
    <definedName name="graph" localSheetId="25">#REF!</definedName>
    <definedName name="graph" localSheetId="24">#REF!</definedName>
    <definedName name="graph" localSheetId="23">#REF!</definedName>
    <definedName name="graph" localSheetId="22">#REF!</definedName>
    <definedName name="graph" localSheetId="8">#REF!</definedName>
    <definedName name="graph">#REF!</definedName>
    <definedName name="h" localSheetId="19">[8]!FX</definedName>
    <definedName name="h" localSheetId="11">[8]!FX</definedName>
    <definedName name="h" localSheetId="10">[8]!FX</definedName>
    <definedName name="h" localSheetId="12">[8]!FX</definedName>
    <definedName name="h" localSheetId="14">[8]!FX</definedName>
    <definedName name="h" localSheetId="16">[8]!FX</definedName>
    <definedName name="h" localSheetId="17">[8]!FX</definedName>
    <definedName name="h" localSheetId="18">[8]!FX</definedName>
    <definedName name="h" localSheetId="26">[8]!FX</definedName>
    <definedName name="h" localSheetId="25">[8]!FX</definedName>
    <definedName name="h" localSheetId="24">[8]!FX</definedName>
    <definedName name="h" localSheetId="23">[8]!FX</definedName>
    <definedName name="h" localSheetId="22">[8]!FX</definedName>
    <definedName name="h">[8]!FX</definedName>
    <definedName name="HiddenRows" localSheetId="19" hidden="1">#REF!</definedName>
    <definedName name="HiddenRows" localSheetId="11" hidden="1">#REF!</definedName>
    <definedName name="HiddenRows" localSheetId="10" hidden="1">#REF!</definedName>
    <definedName name="HiddenRows" localSheetId="12" hidden="1">#REF!</definedName>
    <definedName name="HiddenRows" localSheetId="14" hidden="1">#REF!</definedName>
    <definedName name="HiddenRows" localSheetId="16" hidden="1">#REF!</definedName>
    <definedName name="HiddenRows" localSheetId="17" hidden="1">#REF!</definedName>
    <definedName name="HiddenRows" localSheetId="18" hidden="1">#REF!</definedName>
    <definedName name="HiddenRows" localSheetId="26" hidden="1">#REF!</definedName>
    <definedName name="HiddenRows" localSheetId="25" hidden="1">#REF!</definedName>
    <definedName name="HiddenRows" localSheetId="24" hidden="1">#REF!</definedName>
    <definedName name="HiddenRows" localSheetId="23" hidden="1">#REF!</definedName>
    <definedName name="HiddenRows" localSheetId="22" hidden="1">#REF!</definedName>
    <definedName name="HiddenRows" localSheetId="8" hidden="1">#REF!</definedName>
    <definedName name="HiddenRows" hidden="1">#REF!</definedName>
    <definedName name="hide" localSheetId="19">[9]!hide</definedName>
    <definedName name="hide" localSheetId="11">[9]!hide</definedName>
    <definedName name="hide" localSheetId="10">[9]!hide</definedName>
    <definedName name="hide" localSheetId="12">[9]!hide</definedName>
    <definedName name="hide" localSheetId="14">[9]!hide</definedName>
    <definedName name="hide" localSheetId="16">[9]!hide</definedName>
    <definedName name="hide" localSheetId="17">[9]!hide</definedName>
    <definedName name="hide" localSheetId="18">[9]!hide</definedName>
    <definedName name="hide" localSheetId="25">[9]!hide</definedName>
    <definedName name="hide" localSheetId="24">[9]!hide</definedName>
    <definedName name="hide" localSheetId="23">[9]!hide</definedName>
    <definedName name="hide" localSheetId="22">[9]!hide</definedName>
    <definedName name="hide">[9]!hide</definedName>
    <definedName name="hj" hidden="1">{"hilight3",#N/A,FALSE,"HILIGHT3"}</definedName>
    <definedName name="hjkhgf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hn" hidden="1">{"income",#N/A,FALSE,"INCOME"}</definedName>
    <definedName name="HTML_CodePage" hidden="1">874</definedName>
    <definedName name="HTML_Control" localSheetId="8" hidden="1">{"'Model'!$A$1:$N$53"}</definedName>
    <definedName name="HTML_Control" hidden="1">{"'Model'!$A$1:$N$53"}</definedName>
    <definedName name="HTML_Control1" hidden="1">{"'Model'!$A$1:$N$53"}</definedName>
    <definedName name="HTML_Description" hidden="1">""</definedName>
    <definedName name="HTML_Email" hidden="1">""</definedName>
    <definedName name="HTML_Header" hidden="1">"Model"</definedName>
    <definedName name="HTML_LastUpdate" hidden="1">"31/7/01"</definedName>
    <definedName name="HTML_LineAfter" hidden="1">FALSE</definedName>
    <definedName name="HTML_LineBefore" hidden="1">FALSE</definedName>
    <definedName name="HTML_Name" hidden="1">"Bundit Sanguanprasert"</definedName>
    <definedName name="HTML_OBDlg2" hidden="1">TRUE</definedName>
    <definedName name="HTML_OBDlg4" hidden="1">TRUE</definedName>
    <definedName name="HTML_OS" hidden="1">0</definedName>
    <definedName name="HTML_PathFile" hidden="1">"C:\My Documents\TPS project\Carried Loss\SCC2.htm"</definedName>
    <definedName name="HTML_Title" hidden="1">"Model SCC"</definedName>
    <definedName name="huppc" localSheetId="19">[9]!huppc</definedName>
    <definedName name="huppc" localSheetId="11">[9]!huppc</definedName>
    <definedName name="huppc" localSheetId="10">[9]!huppc</definedName>
    <definedName name="huppc" localSheetId="12">[9]!huppc</definedName>
    <definedName name="huppc" localSheetId="14">[9]!huppc</definedName>
    <definedName name="huppc" localSheetId="16">[9]!huppc</definedName>
    <definedName name="huppc" localSheetId="17">[9]!huppc</definedName>
    <definedName name="huppc" localSheetId="18">[9]!huppc</definedName>
    <definedName name="huppc" localSheetId="25">[9]!huppc</definedName>
    <definedName name="huppc" localSheetId="24">[9]!huppc</definedName>
    <definedName name="huppc" localSheetId="23">[9]!huppc</definedName>
    <definedName name="huppc" localSheetId="22">[9]!huppc</definedName>
    <definedName name="huppc">[9]!huppc</definedName>
    <definedName name="info2" localSheetId="8" hidden="1">{"level1",#N/A,FALSE,"1_LEV";"LEVEL1",#N/A,FALSE,"1_LEV"}</definedName>
    <definedName name="info2" hidden="1">{"level1",#N/A,FALSE,"1_LEV";"LEVEL1",#N/A,FALSE,"1_LEV"}</definedName>
    <definedName name="INPUT" localSheetId="19">#REF!</definedName>
    <definedName name="INPUT" localSheetId="11">#REF!</definedName>
    <definedName name="INPUT" localSheetId="10">#REF!</definedName>
    <definedName name="INPUT" localSheetId="12">#REF!</definedName>
    <definedName name="INPUT" localSheetId="14">#REF!</definedName>
    <definedName name="INPUT" localSheetId="16">#REF!</definedName>
    <definedName name="INPUT" localSheetId="17">#REF!</definedName>
    <definedName name="INPUT" localSheetId="18">#REF!</definedName>
    <definedName name="INPUT" localSheetId="25">#REF!</definedName>
    <definedName name="INPUT" localSheetId="24">#REF!</definedName>
    <definedName name="INPUT" localSheetId="23">#REF!</definedName>
    <definedName name="INPUT" localSheetId="22">#REF!</definedName>
    <definedName name="INPUT">#REF!</definedName>
    <definedName name="janstdvolpro_aa" localSheetId="19">#REF!</definedName>
    <definedName name="janstdvolpro_aa" localSheetId="11">#REF!</definedName>
    <definedName name="janstdvolpro_aa" localSheetId="10">#REF!</definedName>
    <definedName name="janstdvolpro_aa" localSheetId="12">#REF!</definedName>
    <definedName name="janstdvolpro_aa" localSheetId="14">#REF!</definedName>
    <definedName name="janstdvolpro_aa" localSheetId="16">#REF!</definedName>
    <definedName name="janstdvolpro_aa" localSheetId="17">#REF!</definedName>
    <definedName name="janstdvolpro_aa" localSheetId="18">#REF!</definedName>
    <definedName name="janstdvolpro_aa" localSheetId="25">#REF!</definedName>
    <definedName name="janstdvolpro_aa" localSheetId="24">#REF!</definedName>
    <definedName name="janstdvolpro_aa" localSheetId="23">#REF!</definedName>
    <definedName name="janstdvolpro_aa" localSheetId="22">#REF!</definedName>
    <definedName name="janstdvolpro_aa">#REF!</definedName>
    <definedName name="janstdvolpro_ca1" localSheetId="19">#REF!</definedName>
    <definedName name="janstdvolpro_ca1" localSheetId="11">#REF!</definedName>
    <definedName name="janstdvolpro_ca1" localSheetId="10">#REF!</definedName>
    <definedName name="janstdvolpro_ca1" localSheetId="12">#REF!</definedName>
    <definedName name="janstdvolpro_ca1" localSheetId="14">#REF!</definedName>
    <definedName name="janstdvolpro_ca1" localSheetId="16">#REF!</definedName>
    <definedName name="janstdvolpro_ca1" localSheetId="17">#REF!</definedName>
    <definedName name="janstdvolpro_ca1" localSheetId="18">#REF!</definedName>
    <definedName name="janstdvolpro_ca1" localSheetId="25">#REF!</definedName>
    <definedName name="janstdvolpro_ca1" localSheetId="24">#REF!</definedName>
    <definedName name="janstdvolpro_ca1" localSheetId="23">#REF!</definedName>
    <definedName name="janstdvolpro_ca1" localSheetId="22">#REF!</definedName>
    <definedName name="janstdvolpro_ca1">#REF!</definedName>
    <definedName name="janstdvolpro_ca2" localSheetId="19">#REF!</definedName>
    <definedName name="janstdvolpro_ca2" localSheetId="11">#REF!</definedName>
    <definedName name="janstdvolpro_ca2" localSheetId="10">#REF!</definedName>
    <definedName name="janstdvolpro_ca2" localSheetId="12">#REF!</definedName>
    <definedName name="janstdvolpro_ca2" localSheetId="14">#REF!</definedName>
    <definedName name="janstdvolpro_ca2" localSheetId="16">#REF!</definedName>
    <definedName name="janstdvolpro_ca2" localSheetId="17">#REF!</definedName>
    <definedName name="janstdvolpro_ca2" localSheetId="18">#REF!</definedName>
    <definedName name="janstdvolpro_ca2" localSheetId="25">#REF!</definedName>
    <definedName name="janstdvolpro_ca2" localSheetId="24">#REF!</definedName>
    <definedName name="janstdvolpro_ca2" localSheetId="23">#REF!</definedName>
    <definedName name="janstdvolpro_ca2" localSheetId="22">#REF!</definedName>
    <definedName name="janstdvolpro_ca2">#REF!</definedName>
    <definedName name="janstdvolpro_cmx" localSheetId="19">#REF!</definedName>
    <definedName name="janstdvolpro_cmx" localSheetId="11">#REF!</definedName>
    <definedName name="janstdvolpro_cmx" localSheetId="10">#REF!</definedName>
    <definedName name="janstdvolpro_cmx" localSheetId="12">#REF!</definedName>
    <definedName name="janstdvolpro_cmx" localSheetId="14">#REF!</definedName>
    <definedName name="janstdvolpro_cmx" localSheetId="16">#REF!</definedName>
    <definedName name="janstdvolpro_cmx" localSheetId="17">#REF!</definedName>
    <definedName name="janstdvolpro_cmx" localSheetId="18">#REF!</definedName>
    <definedName name="janstdvolpro_cmx" localSheetId="25">#REF!</definedName>
    <definedName name="janstdvolpro_cmx" localSheetId="24">#REF!</definedName>
    <definedName name="janstdvolpro_cmx" localSheetId="23">#REF!</definedName>
    <definedName name="janstdvolpro_cmx" localSheetId="22">#REF!</definedName>
    <definedName name="janstdvolpro_cmx">#REF!</definedName>
    <definedName name="janstdvolpro_ka" localSheetId="19">#REF!</definedName>
    <definedName name="janstdvolpro_ka" localSheetId="11">#REF!</definedName>
    <definedName name="janstdvolpro_ka" localSheetId="10">#REF!</definedName>
    <definedName name="janstdvolpro_ka" localSheetId="12">#REF!</definedName>
    <definedName name="janstdvolpro_ka" localSheetId="14">#REF!</definedName>
    <definedName name="janstdvolpro_ka" localSheetId="16">#REF!</definedName>
    <definedName name="janstdvolpro_ka" localSheetId="17">#REF!</definedName>
    <definedName name="janstdvolpro_ka" localSheetId="18">#REF!</definedName>
    <definedName name="janstdvolpro_ka" localSheetId="25">#REF!</definedName>
    <definedName name="janstdvolpro_ka" localSheetId="24">#REF!</definedName>
    <definedName name="janstdvolpro_ka" localSheetId="23">#REF!</definedName>
    <definedName name="janstdvolpro_ka" localSheetId="22">#REF!</definedName>
    <definedName name="janstdvolpro_ka">#REF!</definedName>
    <definedName name="janstdvolpro_kb" localSheetId="19">#REF!</definedName>
    <definedName name="janstdvolpro_kb" localSheetId="11">#REF!</definedName>
    <definedName name="janstdvolpro_kb" localSheetId="10">#REF!</definedName>
    <definedName name="janstdvolpro_kb" localSheetId="12">#REF!</definedName>
    <definedName name="janstdvolpro_kb" localSheetId="14">#REF!</definedName>
    <definedName name="janstdvolpro_kb" localSheetId="16">#REF!</definedName>
    <definedName name="janstdvolpro_kb" localSheetId="17">#REF!</definedName>
    <definedName name="janstdvolpro_kb" localSheetId="18">#REF!</definedName>
    <definedName name="janstdvolpro_kb" localSheetId="25">#REF!</definedName>
    <definedName name="janstdvolpro_kb" localSheetId="24">#REF!</definedName>
    <definedName name="janstdvolpro_kb" localSheetId="23">#REF!</definedName>
    <definedName name="janstdvolpro_kb" localSheetId="22">#REF!</definedName>
    <definedName name="janstdvolpro_kb">#REF!</definedName>
    <definedName name="janstdvolpro_ki" localSheetId="19">#REF!</definedName>
    <definedName name="janstdvolpro_ki" localSheetId="11">#REF!</definedName>
    <definedName name="janstdvolpro_ki" localSheetId="10">#REF!</definedName>
    <definedName name="janstdvolpro_ki" localSheetId="12">#REF!</definedName>
    <definedName name="janstdvolpro_ki" localSheetId="14">#REF!</definedName>
    <definedName name="janstdvolpro_ki" localSheetId="16">#REF!</definedName>
    <definedName name="janstdvolpro_ki" localSheetId="17">#REF!</definedName>
    <definedName name="janstdvolpro_ki" localSheetId="18">#REF!</definedName>
    <definedName name="janstdvolpro_ki" localSheetId="25">#REF!</definedName>
    <definedName name="janstdvolpro_ki" localSheetId="24">#REF!</definedName>
    <definedName name="janstdvolpro_ki" localSheetId="23">#REF!</definedName>
    <definedName name="janstdvolpro_ki" localSheetId="22">#REF!</definedName>
    <definedName name="janstdvolpro_ki">#REF!</definedName>
    <definedName name="janstdvolpro_kk" localSheetId="19">#REF!</definedName>
    <definedName name="janstdvolpro_kk" localSheetId="11">#REF!</definedName>
    <definedName name="janstdvolpro_kk" localSheetId="10">#REF!</definedName>
    <definedName name="janstdvolpro_kk" localSheetId="12">#REF!</definedName>
    <definedName name="janstdvolpro_kk" localSheetId="14">#REF!</definedName>
    <definedName name="janstdvolpro_kk" localSheetId="16">#REF!</definedName>
    <definedName name="janstdvolpro_kk" localSheetId="17">#REF!</definedName>
    <definedName name="janstdvolpro_kk" localSheetId="18">#REF!</definedName>
    <definedName name="janstdvolpro_kk" localSheetId="25">#REF!</definedName>
    <definedName name="janstdvolpro_kk" localSheetId="24">#REF!</definedName>
    <definedName name="janstdvolpro_kk" localSheetId="23">#REF!</definedName>
    <definedName name="janstdvolpro_kk" localSheetId="22">#REF!</definedName>
    <definedName name="janstdvolpro_kk">#REF!</definedName>
    <definedName name="janstdvolpro_kpx" localSheetId="19">#REF!</definedName>
    <definedName name="janstdvolpro_kpx" localSheetId="11">#REF!</definedName>
    <definedName name="janstdvolpro_kpx" localSheetId="10">#REF!</definedName>
    <definedName name="janstdvolpro_kpx" localSheetId="12">#REF!</definedName>
    <definedName name="janstdvolpro_kpx" localSheetId="14">#REF!</definedName>
    <definedName name="janstdvolpro_kpx" localSheetId="16">#REF!</definedName>
    <definedName name="janstdvolpro_kpx" localSheetId="17">#REF!</definedName>
    <definedName name="janstdvolpro_kpx" localSheetId="18">#REF!</definedName>
    <definedName name="janstdvolpro_kpx" localSheetId="25">#REF!</definedName>
    <definedName name="janstdvolpro_kpx" localSheetId="24">#REF!</definedName>
    <definedName name="janstdvolpro_kpx" localSheetId="23">#REF!</definedName>
    <definedName name="janstdvolpro_kpx" localSheetId="22">#REF!</definedName>
    <definedName name="janstdvolpro_kpx">#REF!</definedName>
    <definedName name="janstdvolpro_lk" localSheetId="19">#REF!</definedName>
    <definedName name="janstdvolpro_lk" localSheetId="11">#REF!</definedName>
    <definedName name="janstdvolpro_lk" localSheetId="10">#REF!</definedName>
    <definedName name="janstdvolpro_lk" localSheetId="12">#REF!</definedName>
    <definedName name="janstdvolpro_lk" localSheetId="14">#REF!</definedName>
    <definedName name="janstdvolpro_lk" localSheetId="16">#REF!</definedName>
    <definedName name="janstdvolpro_lk" localSheetId="17">#REF!</definedName>
    <definedName name="janstdvolpro_lk" localSheetId="18">#REF!</definedName>
    <definedName name="janstdvolpro_lk" localSheetId="25">#REF!</definedName>
    <definedName name="janstdvolpro_lk" localSheetId="24">#REF!</definedName>
    <definedName name="janstdvolpro_lk" localSheetId="23">#REF!</definedName>
    <definedName name="janstdvolpro_lk" localSheetId="22">#REF!</definedName>
    <definedName name="janstdvolpro_lk">#REF!</definedName>
    <definedName name="janstdvolpro_oth" localSheetId="19">#REF!</definedName>
    <definedName name="janstdvolpro_oth" localSheetId="11">#REF!</definedName>
    <definedName name="janstdvolpro_oth" localSheetId="10">#REF!</definedName>
    <definedName name="janstdvolpro_oth" localSheetId="12">#REF!</definedName>
    <definedName name="janstdvolpro_oth" localSheetId="14">#REF!</definedName>
    <definedName name="janstdvolpro_oth" localSheetId="16">#REF!</definedName>
    <definedName name="janstdvolpro_oth" localSheetId="17">#REF!</definedName>
    <definedName name="janstdvolpro_oth" localSheetId="18">#REF!</definedName>
    <definedName name="janstdvolpro_oth" localSheetId="25">#REF!</definedName>
    <definedName name="janstdvolpro_oth" localSheetId="24">#REF!</definedName>
    <definedName name="janstdvolpro_oth" localSheetId="23">#REF!</definedName>
    <definedName name="janstdvolpro_oth" localSheetId="22">#REF!</definedName>
    <definedName name="janstdvolpro_oth">#REF!</definedName>
    <definedName name="janstdvolpro_wk" localSheetId="19">#REF!</definedName>
    <definedName name="janstdvolpro_wk" localSheetId="11">#REF!</definedName>
    <definedName name="janstdvolpro_wk" localSheetId="10">#REF!</definedName>
    <definedName name="janstdvolpro_wk" localSheetId="12">#REF!</definedName>
    <definedName name="janstdvolpro_wk" localSheetId="14">#REF!</definedName>
    <definedName name="janstdvolpro_wk" localSheetId="16">#REF!</definedName>
    <definedName name="janstdvolpro_wk" localSheetId="17">#REF!</definedName>
    <definedName name="janstdvolpro_wk" localSheetId="18">#REF!</definedName>
    <definedName name="janstdvolpro_wk" localSheetId="25">#REF!</definedName>
    <definedName name="janstdvolpro_wk" localSheetId="24">#REF!</definedName>
    <definedName name="janstdvolpro_wk" localSheetId="23">#REF!</definedName>
    <definedName name="janstdvolpro_wk" localSheetId="22">#REF!</definedName>
    <definedName name="janstdvolpro_wk">#REF!</definedName>
    <definedName name="janstdvolpro_wkx" localSheetId="19">#REF!</definedName>
    <definedName name="janstdvolpro_wkx" localSheetId="11">#REF!</definedName>
    <definedName name="janstdvolpro_wkx" localSheetId="10">#REF!</definedName>
    <definedName name="janstdvolpro_wkx" localSheetId="12">#REF!</definedName>
    <definedName name="janstdvolpro_wkx" localSheetId="14">#REF!</definedName>
    <definedName name="janstdvolpro_wkx" localSheetId="16">#REF!</definedName>
    <definedName name="janstdvolpro_wkx" localSheetId="17">#REF!</definedName>
    <definedName name="janstdvolpro_wkx" localSheetId="18">#REF!</definedName>
    <definedName name="janstdvolpro_wkx" localSheetId="25">#REF!</definedName>
    <definedName name="janstdvolpro_wkx" localSheetId="24">#REF!</definedName>
    <definedName name="janstdvolpro_wkx" localSheetId="23">#REF!</definedName>
    <definedName name="janstdvolpro_wkx" localSheetId="22">#REF!</definedName>
    <definedName name="janstdvolpro_wkx">#REF!</definedName>
    <definedName name="jm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JPY" localSheetId="19">'[10]ROC-2003'!#REF!</definedName>
    <definedName name="JPY" localSheetId="11">'[10]ROC-2003'!#REF!</definedName>
    <definedName name="JPY" localSheetId="10">'[10]ROC-2003'!#REF!</definedName>
    <definedName name="JPY" localSheetId="12">'[10]ROC-2003'!#REF!</definedName>
    <definedName name="JPY" localSheetId="14">'[10]ROC-2003'!#REF!</definedName>
    <definedName name="JPY" localSheetId="16">'[10]ROC-2003'!#REF!</definedName>
    <definedName name="JPY" localSheetId="17">'[10]ROC-2003'!#REF!</definedName>
    <definedName name="JPY" localSheetId="18">'[10]ROC-2003'!#REF!</definedName>
    <definedName name="JPY" localSheetId="26">'[10]ROC-2003'!#REF!</definedName>
    <definedName name="JPY" localSheetId="25">'[10]ROC-2003'!#REF!</definedName>
    <definedName name="JPY" localSheetId="24">'[10]ROC-2003'!#REF!</definedName>
    <definedName name="JPY" localSheetId="23">'[10]ROC-2003'!#REF!</definedName>
    <definedName name="JPY" localSheetId="22">'[10]ROC-2003'!#REF!</definedName>
    <definedName name="JPY" localSheetId="8">'[10]ROC-2003'!#REF!</definedName>
    <definedName name="JPY">'[10]ROC-2003'!#REF!</definedName>
    <definedName name="ju" hidden="1">{"sales",#N/A,FALSE,"SALES"}</definedName>
    <definedName name="julstdvolpro_aa" localSheetId="19">#REF!</definedName>
    <definedName name="julstdvolpro_aa" localSheetId="11">#REF!</definedName>
    <definedName name="julstdvolpro_aa" localSheetId="10">#REF!</definedName>
    <definedName name="julstdvolpro_aa" localSheetId="12">#REF!</definedName>
    <definedName name="julstdvolpro_aa" localSheetId="14">#REF!</definedName>
    <definedName name="julstdvolpro_aa" localSheetId="16">#REF!</definedName>
    <definedName name="julstdvolpro_aa" localSheetId="17">#REF!</definedName>
    <definedName name="julstdvolpro_aa" localSheetId="18">#REF!</definedName>
    <definedName name="julstdvolpro_aa" localSheetId="25">#REF!</definedName>
    <definedName name="julstdvolpro_aa" localSheetId="24">#REF!</definedName>
    <definedName name="julstdvolpro_aa" localSheetId="23">#REF!</definedName>
    <definedName name="julstdvolpro_aa" localSheetId="22">#REF!</definedName>
    <definedName name="julstdvolpro_aa">#REF!</definedName>
    <definedName name="julstdvolpro_ca1" localSheetId="19">#REF!</definedName>
    <definedName name="julstdvolpro_ca1" localSheetId="11">#REF!</definedName>
    <definedName name="julstdvolpro_ca1" localSheetId="10">#REF!</definedName>
    <definedName name="julstdvolpro_ca1" localSheetId="12">#REF!</definedName>
    <definedName name="julstdvolpro_ca1" localSheetId="14">#REF!</definedName>
    <definedName name="julstdvolpro_ca1" localSheetId="16">#REF!</definedName>
    <definedName name="julstdvolpro_ca1" localSheetId="17">#REF!</definedName>
    <definedName name="julstdvolpro_ca1" localSheetId="18">#REF!</definedName>
    <definedName name="julstdvolpro_ca1" localSheetId="25">#REF!</definedName>
    <definedName name="julstdvolpro_ca1" localSheetId="24">#REF!</definedName>
    <definedName name="julstdvolpro_ca1" localSheetId="23">#REF!</definedName>
    <definedName name="julstdvolpro_ca1" localSheetId="22">#REF!</definedName>
    <definedName name="julstdvolpro_ca1">#REF!</definedName>
    <definedName name="julstdvolpro_ca2" localSheetId="19">#REF!</definedName>
    <definedName name="julstdvolpro_ca2" localSheetId="11">#REF!</definedName>
    <definedName name="julstdvolpro_ca2" localSheetId="10">#REF!</definedName>
    <definedName name="julstdvolpro_ca2" localSheetId="12">#REF!</definedName>
    <definedName name="julstdvolpro_ca2" localSheetId="14">#REF!</definedName>
    <definedName name="julstdvolpro_ca2" localSheetId="16">#REF!</definedName>
    <definedName name="julstdvolpro_ca2" localSheetId="17">#REF!</definedName>
    <definedName name="julstdvolpro_ca2" localSheetId="18">#REF!</definedName>
    <definedName name="julstdvolpro_ca2" localSheetId="25">#REF!</definedName>
    <definedName name="julstdvolpro_ca2" localSheetId="24">#REF!</definedName>
    <definedName name="julstdvolpro_ca2" localSheetId="23">#REF!</definedName>
    <definedName name="julstdvolpro_ca2" localSheetId="22">#REF!</definedName>
    <definedName name="julstdvolpro_ca2">#REF!</definedName>
    <definedName name="julstdvolpro_cmx" localSheetId="19">#REF!</definedName>
    <definedName name="julstdvolpro_cmx" localSheetId="11">#REF!</definedName>
    <definedName name="julstdvolpro_cmx" localSheetId="10">#REF!</definedName>
    <definedName name="julstdvolpro_cmx" localSheetId="12">#REF!</definedName>
    <definedName name="julstdvolpro_cmx" localSheetId="14">#REF!</definedName>
    <definedName name="julstdvolpro_cmx" localSheetId="16">#REF!</definedName>
    <definedName name="julstdvolpro_cmx" localSheetId="17">#REF!</definedName>
    <definedName name="julstdvolpro_cmx" localSheetId="18">#REF!</definedName>
    <definedName name="julstdvolpro_cmx" localSheetId="25">#REF!</definedName>
    <definedName name="julstdvolpro_cmx" localSheetId="24">#REF!</definedName>
    <definedName name="julstdvolpro_cmx" localSheetId="23">#REF!</definedName>
    <definedName name="julstdvolpro_cmx" localSheetId="22">#REF!</definedName>
    <definedName name="julstdvolpro_cmx">#REF!</definedName>
    <definedName name="julstdvolpro_ka" localSheetId="19">#REF!</definedName>
    <definedName name="julstdvolpro_ka" localSheetId="11">#REF!</definedName>
    <definedName name="julstdvolpro_ka" localSheetId="10">#REF!</definedName>
    <definedName name="julstdvolpro_ka" localSheetId="12">#REF!</definedName>
    <definedName name="julstdvolpro_ka" localSheetId="14">#REF!</definedName>
    <definedName name="julstdvolpro_ka" localSheetId="16">#REF!</definedName>
    <definedName name="julstdvolpro_ka" localSheetId="17">#REF!</definedName>
    <definedName name="julstdvolpro_ka" localSheetId="18">#REF!</definedName>
    <definedName name="julstdvolpro_ka" localSheetId="25">#REF!</definedName>
    <definedName name="julstdvolpro_ka" localSheetId="24">#REF!</definedName>
    <definedName name="julstdvolpro_ka" localSheetId="23">#REF!</definedName>
    <definedName name="julstdvolpro_ka" localSheetId="22">#REF!</definedName>
    <definedName name="julstdvolpro_ka">#REF!</definedName>
    <definedName name="julstdvolpro_kb" localSheetId="19">#REF!</definedName>
    <definedName name="julstdvolpro_kb" localSheetId="11">#REF!</definedName>
    <definedName name="julstdvolpro_kb" localSheetId="10">#REF!</definedName>
    <definedName name="julstdvolpro_kb" localSheetId="12">#REF!</definedName>
    <definedName name="julstdvolpro_kb" localSheetId="14">#REF!</definedName>
    <definedName name="julstdvolpro_kb" localSheetId="16">#REF!</definedName>
    <definedName name="julstdvolpro_kb" localSheetId="17">#REF!</definedName>
    <definedName name="julstdvolpro_kb" localSheetId="18">#REF!</definedName>
    <definedName name="julstdvolpro_kb" localSheetId="25">#REF!</definedName>
    <definedName name="julstdvolpro_kb" localSheetId="24">#REF!</definedName>
    <definedName name="julstdvolpro_kb" localSheetId="23">#REF!</definedName>
    <definedName name="julstdvolpro_kb" localSheetId="22">#REF!</definedName>
    <definedName name="julstdvolpro_kb">#REF!</definedName>
    <definedName name="julstdvolpro_ki" localSheetId="19">#REF!</definedName>
    <definedName name="julstdvolpro_ki" localSheetId="11">#REF!</definedName>
    <definedName name="julstdvolpro_ki" localSheetId="10">#REF!</definedName>
    <definedName name="julstdvolpro_ki" localSheetId="12">#REF!</definedName>
    <definedName name="julstdvolpro_ki" localSheetId="14">#REF!</definedName>
    <definedName name="julstdvolpro_ki" localSheetId="16">#REF!</definedName>
    <definedName name="julstdvolpro_ki" localSheetId="17">#REF!</definedName>
    <definedName name="julstdvolpro_ki" localSheetId="18">#REF!</definedName>
    <definedName name="julstdvolpro_ki" localSheetId="25">#REF!</definedName>
    <definedName name="julstdvolpro_ki" localSheetId="24">#REF!</definedName>
    <definedName name="julstdvolpro_ki" localSheetId="23">#REF!</definedName>
    <definedName name="julstdvolpro_ki" localSheetId="22">#REF!</definedName>
    <definedName name="julstdvolpro_ki">#REF!</definedName>
    <definedName name="julstdvolpro_kk" localSheetId="19">#REF!</definedName>
    <definedName name="julstdvolpro_kk" localSheetId="11">#REF!</definedName>
    <definedName name="julstdvolpro_kk" localSheetId="10">#REF!</definedName>
    <definedName name="julstdvolpro_kk" localSheetId="12">#REF!</definedName>
    <definedName name="julstdvolpro_kk" localSheetId="14">#REF!</definedName>
    <definedName name="julstdvolpro_kk" localSheetId="16">#REF!</definedName>
    <definedName name="julstdvolpro_kk" localSheetId="17">#REF!</definedName>
    <definedName name="julstdvolpro_kk" localSheetId="18">#REF!</definedName>
    <definedName name="julstdvolpro_kk" localSheetId="25">#REF!</definedName>
    <definedName name="julstdvolpro_kk" localSheetId="24">#REF!</definedName>
    <definedName name="julstdvolpro_kk" localSheetId="23">#REF!</definedName>
    <definedName name="julstdvolpro_kk" localSheetId="22">#REF!</definedName>
    <definedName name="julstdvolpro_kk">#REF!</definedName>
    <definedName name="julstdvolpro_kpx" localSheetId="19">#REF!</definedName>
    <definedName name="julstdvolpro_kpx" localSheetId="11">#REF!</definedName>
    <definedName name="julstdvolpro_kpx" localSheetId="10">#REF!</definedName>
    <definedName name="julstdvolpro_kpx" localSheetId="12">#REF!</definedName>
    <definedName name="julstdvolpro_kpx" localSheetId="14">#REF!</definedName>
    <definedName name="julstdvolpro_kpx" localSheetId="16">#REF!</definedName>
    <definedName name="julstdvolpro_kpx" localSheetId="17">#REF!</definedName>
    <definedName name="julstdvolpro_kpx" localSheetId="18">#REF!</definedName>
    <definedName name="julstdvolpro_kpx" localSheetId="25">#REF!</definedName>
    <definedName name="julstdvolpro_kpx" localSheetId="24">#REF!</definedName>
    <definedName name="julstdvolpro_kpx" localSheetId="23">#REF!</definedName>
    <definedName name="julstdvolpro_kpx" localSheetId="22">#REF!</definedName>
    <definedName name="julstdvolpro_kpx">#REF!</definedName>
    <definedName name="julstdvolpro_lk" localSheetId="19">#REF!</definedName>
    <definedName name="julstdvolpro_lk" localSheetId="11">#REF!</definedName>
    <definedName name="julstdvolpro_lk" localSheetId="10">#REF!</definedName>
    <definedName name="julstdvolpro_lk" localSheetId="12">#REF!</definedName>
    <definedName name="julstdvolpro_lk" localSheetId="14">#REF!</definedName>
    <definedName name="julstdvolpro_lk" localSheetId="16">#REF!</definedName>
    <definedName name="julstdvolpro_lk" localSheetId="17">#REF!</definedName>
    <definedName name="julstdvolpro_lk" localSheetId="18">#REF!</definedName>
    <definedName name="julstdvolpro_lk" localSheetId="25">#REF!</definedName>
    <definedName name="julstdvolpro_lk" localSheetId="24">#REF!</definedName>
    <definedName name="julstdvolpro_lk" localSheetId="23">#REF!</definedName>
    <definedName name="julstdvolpro_lk" localSheetId="22">#REF!</definedName>
    <definedName name="julstdvolpro_lk">#REF!</definedName>
    <definedName name="julstdvolpro_oth" localSheetId="19">#REF!</definedName>
    <definedName name="julstdvolpro_oth" localSheetId="11">#REF!</definedName>
    <definedName name="julstdvolpro_oth" localSheetId="10">#REF!</definedName>
    <definedName name="julstdvolpro_oth" localSheetId="12">#REF!</definedName>
    <definedName name="julstdvolpro_oth" localSheetId="14">#REF!</definedName>
    <definedName name="julstdvolpro_oth" localSheetId="16">#REF!</definedName>
    <definedName name="julstdvolpro_oth" localSheetId="17">#REF!</definedName>
    <definedName name="julstdvolpro_oth" localSheetId="18">#REF!</definedName>
    <definedName name="julstdvolpro_oth" localSheetId="25">#REF!</definedName>
    <definedName name="julstdvolpro_oth" localSheetId="24">#REF!</definedName>
    <definedName name="julstdvolpro_oth" localSheetId="23">#REF!</definedName>
    <definedName name="julstdvolpro_oth" localSheetId="22">#REF!</definedName>
    <definedName name="julstdvolpro_oth">#REF!</definedName>
    <definedName name="julstdvolpro_wk" localSheetId="19">#REF!</definedName>
    <definedName name="julstdvolpro_wk" localSheetId="11">#REF!</definedName>
    <definedName name="julstdvolpro_wk" localSheetId="10">#REF!</definedName>
    <definedName name="julstdvolpro_wk" localSheetId="12">#REF!</definedName>
    <definedName name="julstdvolpro_wk" localSheetId="14">#REF!</definedName>
    <definedName name="julstdvolpro_wk" localSheetId="16">#REF!</definedName>
    <definedName name="julstdvolpro_wk" localSheetId="17">#REF!</definedName>
    <definedName name="julstdvolpro_wk" localSheetId="18">#REF!</definedName>
    <definedName name="julstdvolpro_wk" localSheetId="25">#REF!</definedName>
    <definedName name="julstdvolpro_wk" localSheetId="24">#REF!</definedName>
    <definedName name="julstdvolpro_wk" localSheetId="23">#REF!</definedName>
    <definedName name="julstdvolpro_wk" localSheetId="22">#REF!</definedName>
    <definedName name="julstdvolpro_wk">#REF!</definedName>
    <definedName name="julstdvolpro_wkx" localSheetId="19">#REF!</definedName>
    <definedName name="julstdvolpro_wkx" localSheetId="11">#REF!</definedName>
    <definedName name="julstdvolpro_wkx" localSheetId="10">#REF!</definedName>
    <definedName name="julstdvolpro_wkx" localSheetId="12">#REF!</definedName>
    <definedName name="julstdvolpro_wkx" localSheetId="14">#REF!</definedName>
    <definedName name="julstdvolpro_wkx" localSheetId="16">#REF!</definedName>
    <definedName name="julstdvolpro_wkx" localSheetId="17">#REF!</definedName>
    <definedName name="julstdvolpro_wkx" localSheetId="18">#REF!</definedName>
    <definedName name="julstdvolpro_wkx" localSheetId="25">#REF!</definedName>
    <definedName name="julstdvolpro_wkx" localSheetId="24">#REF!</definedName>
    <definedName name="julstdvolpro_wkx" localSheetId="23">#REF!</definedName>
    <definedName name="julstdvolpro_wkx" localSheetId="22">#REF!</definedName>
    <definedName name="julstdvolpro_wkx">#REF!</definedName>
    <definedName name="junstdvolpro_aa" localSheetId="19">#REF!</definedName>
    <definedName name="junstdvolpro_aa" localSheetId="11">#REF!</definedName>
    <definedName name="junstdvolpro_aa" localSheetId="10">#REF!</definedName>
    <definedName name="junstdvolpro_aa" localSheetId="12">#REF!</definedName>
    <definedName name="junstdvolpro_aa" localSheetId="14">#REF!</definedName>
    <definedName name="junstdvolpro_aa" localSheetId="16">#REF!</definedName>
    <definedName name="junstdvolpro_aa" localSheetId="17">#REF!</definedName>
    <definedName name="junstdvolpro_aa" localSheetId="18">#REF!</definedName>
    <definedName name="junstdvolpro_aa" localSheetId="25">#REF!</definedName>
    <definedName name="junstdvolpro_aa" localSheetId="24">#REF!</definedName>
    <definedName name="junstdvolpro_aa" localSheetId="23">#REF!</definedName>
    <definedName name="junstdvolpro_aa" localSheetId="22">#REF!</definedName>
    <definedName name="junstdvolpro_aa">#REF!</definedName>
    <definedName name="junstdvolpro_ca1" localSheetId="19">#REF!</definedName>
    <definedName name="junstdvolpro_ca1" localSheetId="11">#REF!</definedName>
    <definedName name="junstdvolpro_ca1" localSheetId="10">#REF!</definedName>
    <definedName name="junstdvolpro_ca1" localSheetId="12">#REF!</definedName>
    <definedName name="junstdvolpro_ca1" localSheetId="14">#REF!</definedName>
    <definedName name="junstdvolpro_ca1" localSheetId="16">#REF!</definedName>
    <definedName name="junstdvolpro_ca1" localSheetId="17">#REF!</definedName>
    <definedName name="junstdvolpro_ca1" localSheetId="18">#REF!</definedName>
    <definedName name="junstdvolpro_ca1" localSheetId="25">#REF!</definedName>
    <definedName name="junstdvolpro_ca1" localSheetId="24">#REF!</definedName>
    <definedName name="junstdvolpro_ca1" localSheetId="23">#REF!</definedName>
    <definedName name="junstdvolpro_ca1" localSheetId="22">#REF!</definedName>
    <definedName name="junstdvolpro_ca1">#REF!</definedName>
    <definedName name="junstdvolpro_ca2" localSheetId="19">#REF!</definedName>
    <definedName name="junstdvolpro_ca2" localSheetId="11">#REF!</definedName>
    <definedName name="junstdvolpro_ca2" localSheetId="10">#REF!</definedName>
    <definedName name="junstdvolpro_ca2" localSheetId="12">#REF!</definedName>
    <definedName name="junstdvolpro_ca2" localSheetId="14">#REF!</definedName>
    <definedName name="junstdvolpro_ca2" localSheetId="16">#REF!</definedName>
    <definedName name="junstdvolpro_ca2" localSheetId="17">#REF!</definedName>
    <definedName name="junstdvolpro_ca2" localSheetId="18">#REF!</definedName>
    <definedName name="junstdvolpro_ca2" localSheetId="25">#REF!</definedName>
    <definedName name="junstdvolpro_ca2" localSheetId="24">#REF!</definedName>
    <definedName name="junstdvolpro_ca2" localSheetId="23">#REF!</definedName>
    <definedName name="junstdvolpro_ca2" localSheetId="22">#REF!</definedName>
    <definedName name="junstdvolpro_ca2">#REF!</definedName>
    <definedName name="junstdvolpro_cmx" localSheetId="19">#REF!</definedName>
    <definedName name="junstdvolpro_cmx" localSheetId="11">#REF!</definedName>
    <definedName name="junstdvolpro_cmx" localSheetId="10">#REF!</definedName>
    <definedName name="junstdvolpro_cmx" localSheetId="12">#REF!</definedName>
    <definedName name="junstdvolpro_cmx" localSheetId="14">#REF!</definedName>
    <definedName name="junstdvolpro_cmx" localSheetId="16">#REF!</definedName>
    <definedName name="junstdvolpro_cmx" localSheetId="17">#REF!</definedName>
    <definedName name="junstdvolpro_cmx" localSheetId="18">#REF!</definedName>
    <definedName name="junstdvolpro_cmx" localSheetId="25">#REF!</definedName>
    <definedName name="junstdvolpro_cmx" localSheetId="24">#REF!</definedName>
    <definedName name="junstdvolpro_cmx" localSheetId="23">#REF!</definedName>
    <definedName name="junstdvolpro_cmx" localSheetId="22">#REF!</definedName>
    <definedName name="junstdvolpro_cmx">#REF!</definedName>
    <definedName name="junstdvolpro_ka" localSheetId="19">#REF!</definedName>
    <definedName name="junstdvolpro_ka" localSheetId="11">#REF!</definedName>
    <definedName name="junstdvolpro_ka" localSheetId="10">#REF!</definedName>
    <definedName name="junstdvolpro_ka" localSheetId="12">#REF!</definedName>
    <definedName name="junstdvolpro_ka" localSheetId="14">#REF!</definedName>
    <definedName name="junstdvolpro_ka" localSheetId="16">#REF!</definedName>
    <definedName name="junstdvolpro_ka" localSheetId="17">#REF!</definedName>
    <definedName name="junstdvolpro_ka" localSheetId="18">#REF!</definedName>
    <definedName name="junstdvolpro_ka" localSheetId="25">#REF!</definedName>
    <definedName name="junstdvolpro_ka" localSheetId="24">#REF!</definedName>
    <definedName name="junstdvolpro_ka" localSheetId="23">#REF!</definedName>
    <definedName name="junstdvolpro_ka" localSheetId="22">#REF!</definedName>
    <definedName name="junstdvolpro_ka">#REF!</definedName>
    <definedName name="junstdvolpro_kb" localSheetId="19">#REF!</definedName>
    <definedName name="junstdvolpro_kb" localSheetId="11">#REF!</definedName>
    <definedName name="junstdvolpro_kb" localSheetId="10">#REF!</definedName>
    <definedName name="junstdvolpro_kb" localSheetId="12">#REF!</definedName>
    <definedName name="junstdvolpro_kb" localSheetId="14">#REF!</definedName>
    <definedName name="junstdvolpro_kb" localSheetId="16">#REF!</definedName>
    <definedName name="junstdvolpro_kb" localSheetId="17">#REF!</definedName>
    <definedName name="junstdvolpro_kb" localSheetId="18">#REF!</definedName>
    <definedName name="junstdvolpro_kb" localSheetId="25">#REF!</definedName>
    <definedName name="junstdvolpro_kb" localSheetId="24">#REF!</definedName>
    <definedName name="junstdvolpro_kb" localSheetId="23">#REF!</definedName>
    <definedName name="junstdvolpro_kb" localSheetId="22">#REF!</definedName>
    <definedName name="junstdvolpro_kb">#REF!</definedName>
    <definedName name="junstdvolpro_ki" localSheetId="19">#REF!</definedName>
    <definedName name="junstdvolpro_ki" localSheetId="11">#REF!</definedName>
    <definedName name="junstdvolpro_ki" localSheetId="10">#REF!</definedName>
    <definedName name="junstdvolpro_ki" localSheetId="12">#REF!</definedName>
    <definedName name="junstdvolpro_ki" localSheetId="14">#REF!</definedName>
    <definedName name="junstdvolpro_ki" localSheetId="16">#REF!</definedName>
    <definedName name="junstdvolpro_ki" localSheetId="17">#REF!</definedName>
    <definedName name="junstdvolpro_ki" localSheetId="18">#REF!</definedName>
    <definedName name="junstdvolpro_ki" localSheetId="25">#REF!</definedName>
    <definedName name="junstdvolpro_ki" localSheetId="24">#REF!</definedName>
    <definedName name="junstdvolpro_ki" localSheetId="23">#REF!</definedName>
    <definedName name="junstdvolpro_ki" localSheetId="22">#REF!</definedName>
    <definedName name="junstdvolpro_ki">#REF!</definedName>
    <definedName name="junstdvolpro_kk" localSheetId="19">#REF!</definedName>
    <definedName name="junstdvolpro_kk" localSheetId="11">#REF!</definedName>
    <definedName name="junstdvolpro_kk" localSheetId="10">#REF!</definedName>
    <definedName name="junstdvolpro_kk" localSheetId="12">#REF!</definedName>
    <definedName name="junstdvolpro_kk" localSheetId="14">#REF!</definedName>
    <definedName name="junstdvolpro_kk" localSheetId="16">#REF!</definedName>
    <definedName name="junstdvolpro_kk" localSheetId="17">#REF!</definedName>
    <definedName name="junstdvolpro_kk" localSheetId="18">#REF!</definedName>
    <definedName name="junstdvolpro_kk" localSheetId="25">#REF!</definedName>
    <definedName name="junstdvolpro_kk" localSheetId="24">#REF!</definedName>
    <definedName name="junstdvolpro_kk" localSheetId="23">#REF!</definedName>
    <definedName name="junstdvolpro_kk" localSheetId="22">#REF!</definedName>
    <definedName name="junstdvolpro_kk">#REF!</definedName>
    <definedName name="junstdvolpro_kpx" localSheetId="19">#REF!</definedName>
    <definedName name="junstdvolpro_kpx" localSheetId="11">#REF!</definedName>
    <definedName name="junstdvolpro_kpx" localSheetId="10">#REF!</definedName>
    <definedName name="junstdvolpro_kpx" localSheetId="12">#REF!</definedName>
    <definedName name="junstdvolpro_kpx" localSheetId="14">#REF!</definedName>
    <definedName name="junstdvolpro_kpx" localSheetId="16">#REF!</definedName>
    <definedName name="junstdvolpro_kpx" localSheetId="17">#REF!</definedName>
    <definedName name="junstdvolpro_kpx" localSheetId="18">#REF!</definedName>
    <definedName name="junstdvolpro_kpx" localSheetId="25">#REF!</definedName>
    <definedName name="junstdvolpro_kpx" localSheetId="24">#REF!</definedName>
    <definedName name="junstdvolpro_kpx" localSheetId="23">#REF!</definedName>
    <definedName name="junstdvolpro_kpx" localSheetId="22">#REF!</definedName>
    <definedName name="junstdvolpro_kpx">#REF!</definedName>
    <definedName name="junstdvolpro_lk" localSheetId="19">#REF!</definedName>
    <definedName name="junstdvolpro_lk" localSheetId="11">#REF!</definedName>
    <definedName name="junstdvolpro_lk" localSheetId="10">#REF!</definedName>
    <definedName name="junstdvolpro_lk" localSheetId="12">#REF!</definedName>
    <definedName name="junstdvolpro_lk" localSheetId="14">#REF!</definedName>
    <definedName name="junstdvolpro_lk" localSheetId="16">#REF!</definedName>
    <definedName name="junstdvolpro_lk" localSheetId="17">#REF!</definedName>
    <definedName name="junstdvolpro_lk" localSheetId="18">#REF!</definedName>
    <definedName name="junstdvolpro_lk" localSheetId="25">#REF!</definedName>
    <definedName name="junstdvolpro_lk" localSheetId="24">#REF!</definedName>
    <definedName name="junstdvolpro_lk" localSheetId="23">#REF!</definedName>
    <definedName name="junstdvolpro_lk" localSheetId="22">#REF!</definedName>
    <definedName name="junstdvolpro_lk">#REF!</definedName>
    <definedName name="junstdvolpro_oth" localSheetId="19">#REF!</definedName>
    <definedName name="junstdvolpro_oth" localSheetId="11">#REF!</definedName>
    <definedName name="junstdvolpro_oth" localSheetId="10">#REF!</definedName>
    <definedName name="junstdvolpro_oth" localSheetId="12">#REF!</definedName>
    <definedName name="junstdvolpro_oth" localSheetId="14">#REF!</definedName>
    <definedName name="junstdvolpro_oth" localSheetId="16">#REF!</definedName>
    <definedName name="junstdvolpro_oth" localSheetId="17">#REF!</definedName>
    <definedName name="junstdvolpro_oth" localSheetId="18">#REF!</definedName>
    <definedName name="junstdvolpro_oth" localSheetId="25">#REF!</definedName>
    <definedName name="junstdvolpro_oth" localSheetId="24">#REF!</definedName>
    <definedName name="junstdvolpro_oth" localSheetId="23">#REF!</definedName>
    <definedName name="junstdvolpro_oth" localSheetId="22">#REF!</definedName>
    <definedName name="junstdvolpro_oth">#REF!</definedName>
    <definedName name="junstdvolpro_wk" localSheetId="19">#REF!</definedName>
    <definedName name="junstdvolpro_wk" localSheetId="11">#REF!</definedName>
    <definedName name="junstdvolpro_wk" localSheetId="10">#REF!</definedName>
    <definedName name="junstdvolpro_wk" localSheetId="12">#REF!</definedName>
    <definedName name="junstdvolpro_wk" localSheetId="14">#REF!</definedName>
    <definedName name="junstdvolpro_wk" localSheetId="16">#REF!</definedName>
    <definedName name="junstdvolpro_wk" localSheetId="17">#REF!</definedName>
    <definedName name="junstdvolpro_wk" localSheetId="18">#REF!</definedName>
    <definedName name="junstdvolpro_wk" localSheetId="25">#REF!</definedName>
    <definedName name="junstdvolpro_wk" localSheetId="24">#REF!</definedName>
    <definedName name="junstdvolpro_wk" localSheetId="23">#REF!</definedName>
    <definedName name="junstdvolpro_wk" localSheetId="22">#REF!</definedName>
    <definedName name="junstdvolpro_wk">#REF!</definedName>
    <definedName name="junstdvolpro_wkx" localSheetId="19">#REF!</definedName>
    <definedName name="junstdvolpro_wkx" localSheetId="11">#REF!</definedName>
    <definedName name="junstdvolpro_wkx" localSheetId="10">#REF!</definedName>
    <definedName name="junstdvolpro_wkx" localSheetId="12">#REF!</definedName>
    <definedName name="junstdvolpro_wkx" localSheetId="14">#REF!</definedName>
    <definedName name="junstdvolpro_wkx" localSheetId="16">#REF!</definedName>
    <definedName name="junstdvolpro_wkx" localSheetId="17">#REF!</definedName>
    <definedName name="junstdvolpro_wkx" localSheetId="18">#REF!</definedName>
    <definedName name="junstdvolpro_wkx" localSheetId="25">#REF!</definedName>
    <definedName name="junstdvolpro_wkx" localSheetId="24">#REF!</definedName>
    <definedName name="junstdvolpro_wkx" localSheetId="23">#REF!</definedName>
    <definedName name="junstdvolpro_wkx" localSheetId="22">#REF!</definedName>
    <definedName name="junstdvolpro_wkx">#REF!</definedName>
    <definedName name="kjasdf" hidden="1">{"hilight1",#N/A,FALSE,"HILIGHT1"}</definedName>
    <definedName name="kkk" hidden="1">{"revsale",#N/A,FALSE,"REV-ยุพดี"}</definedName>
    <definedName name="kl" hidden="1">{"revsale",#N/A,FALSE,"REV-ยุพดี"}</definedName>
    <definedName name="limcount" hidden="1">1</definedName>
    <definedName name="liza" localSheetId="8" hidden="1">{"level1",#N/A,FALSE,"1_LEV";"LEVEL1",#N/A,FALSE,"1_LEV"}</definedName>
    <definedName name="liza" hidden="1">{"level1",#N/A,FALSE,"1_LEV";"LEVEL1",#N/A,FALSE,"1_LEV"}</definedName>
    <definedName name="lll" localSheetId="8" hidden="1">{"sales",#N/A,FALSE,"SALES"}</definedName>
    <definedName name="lll" hidden="1">{"sales",#N/A,FALSE,"SALES"}</definedName>
    <definedName name="llolo" hidden="1">{"revsale",#N/A,FALSE,"REV-ยุพดี"}</definedName>
    <definedName name="MAIN" localSheetId="19">#REF!</definedName>
    <definedName name="MAIN" localSheetId="11">#REF!</definedName>
    <definedName name="MAIN" localSheetId="10">#REF!</definedName>
    <definedName name="MAIN" localSheetId="12">#REF!</definedName>
    <definedName name="MAIN" localSheetId="14">#REF!</definedName>
    <definedName name="MAIN" localSheetId="16">#REF!</definedName>
    <definedName name="MAIN" localSheetId="17">#REF!</definedName>
    <definedName name="MAIN" localSheetId="18">#REF!</definedName>
    <definedName name="MAIN" localSheetId="25">#REF!</definedName>
    <definedName name="MAIN" localSheetId="24">#REF!</definedName>
    <definedName name="MAIN" localSheetId="23">#REF!</definedName>
    <definedName name="MAIN" localSheetId="22">#REF!</definedName>
    <definedName name="MAIN">#REF!</definedName>
    <definedName name="marstdvolpro_aa" localSheetId="19">#REF!</definedName>
    <definedName name="marstdvolpro_aa" localSheetId="11">#REF!</definedName>
    <definedName name="marstdvolpro_aa" localSheetId="10">#REF!</definedName>
    <definedName name="marstdvolpro_aa" localSheetId="12">#REF!</definedName>
    <definedName name="marstdvolpro_aa" localSheetId="14">#REF!</definedName>
    <definedName name="marstdvolpro_aa" localSheetId="16">#REF!</definedName>
    <definedName name="marstdvolpro_aa" localSheetId="17">#REF!</definedName>
    <definedName name="marstdvolpro_aa" localSheetId="18">#REF!</definedName>
    <definedName name="marstdvolpro_aa" localSheetId="25">#REF!</definedName>
    <definedName name="marstdvolpro_aa" localSheetId="24">#REF!</definedName>
    <definedName name="marstdvolpro_aa" localSheetId="23">#REF!</definedName>
    <definedName name="marstdvolpro_aa" localSheetId="22">#REF!</definedName>
    <definedName name="marstdvolpro_aa">#REF!</definedName>
    <definedName name="marstdvolpro_ca1" localSheetId="19">#REF!</definedName>
    <definedName name="marstdvolpro_ca1" localSheetId="11">#REF!</definedName>
    <definedName name="marstdvolpro_ca1" localSheetId="10">#REF!</definedName>
    <definedName name="marstdvolpro_ca1" localSheetId="12">#REF!</definedName>
    <definedName name="marstdvolpro_ca1" localSheetId="14">#REF!</definedName>
    <definedName name="marstdvolpro_ca1" localSheetId="16">#REF!</definedName>
    <definedName name="marstdvolpro_ca1" localSheetId="17">#REF!</definedName>
    <definedName name="marstdvolpro_ca1" localSheetId="18">#REF!</definedName>
    <definedName name="marstdvolpro_ca1" localSheetId="25">#REF!</definedName>
    <definedName name="marstdvolpro_ca1" localSheetId="24">#REF!</definedName>
    <definedName name="marstdvolpro_ca1" localSheetId="23">#REF!</definedName>
    <definedName name="marstdvolpro_ca1" localSheetId="22">#REF!</definedName>
    <definedName name="marstdvolpro_ca1">#REF!</definedName>
    <definedName name="marstdvolpro_ca2" localSheetId="19">#REF!</definedName>
    <definedName name="marstdvolpro_ca2" localSheetId="11">#REF!</definedName>
    <definedName name="marstdvolpro_ca2" localSheetId="10">#REF!</definedName>
    <definedName name="marstdvolpro_ca2" localSheetId="12">#REF!</definedName>
    <definedName name="marstdvolpro_ca2" localSheetId="14">#REF!</definedName>
    <definedName name="marstdvolpro_ca2" localSheetId="16">#REF!</definedName>
    <definedName name="marstdvolpro_ca2" localSheetId="17">#REF!</definedName>
    <definedName name="marstdvolpro_ca2" localSheetId="18">#REF!</definedName>
    <definedName name="marstdvolpro_ca2" localSheetId="25">#REF!</definedName>
    <definedName name="marstdvolpro_ca2" localSheetId="24">#REF!</definedName>
    <definedName name="marstdvolpro_ca2" localSheetId="23">#REF!</definedName>
    <definedName name="marstdvolpro_ca2" localSheetId="22">#REF!</definedName>
    <definedName name="marstdvolpro_ca2">#REF!</definedName>
    <definedName name="marstdvolpro_cmx" localSheetId="19">#REF!</definedName>
    <definedName name="marstdvolpro_cmx" localSheetId="11">#REF!</definedName>
    <definedName name="marstdvolpro_cmx" localSheetId="10">#REF!</definedName>
    <definedName name="marstdvolpro_cmx" localSheetId="12">#REF!</definedName>
    <definedName name="marstdvolpro_cmx" localSheetId="14">#REF!</definedName>
    <definedName name="marstdvolpro_cmx" localSheetId="16">#REF!</definedName>
    <definedName name="marstdvolpro_cmx" localSheetId="17">#REF!</definedName>
    <definedName name="marstdvolpro_cmx" localSheetId="18">#REF!</definedName>
    <definedName name="marstdvolpro_cmx" localSheetId="25">#REF!</definedName>
    <definedName name="marstdvolpro_cmx" localSheetId="24">#REF!</definedName>
    <definedName name="marstdvolpro_cmx" localSheetId="23">#REF!</definedName>
    <definedName name="marstdvolpro_cmx" localSheetId="22">#REF!</definedName>
    <definedName name="marstdvolpro_cmx">#REF!</definedName>
    <definedName name="marstdvolpro_ka" localSheetId="19">#REF!</definedName>
    <definedName name="marstdvolpro_ka" localSheetId="11">#REF!</definedName>
    <definedName name="marstdvolpro_ka" localSheetId="10">#REF!</definedName>
    <definedName name="marstdvolpro_ka" localSheetId="12">#REF!</definedName>
    <definedName name="marstdvolpro_ka" localSheetId="14">#REF!</definedName>
    <definedName name="marstdvolpro_ka" localSheetId="16">#REF!</definedName>
    <definedName name="marstdvolpro_ka" localSheetId="17">#REF!</definedName>
    <definedName name="marstdvolpro_ka" localSheetId="18">#REF!</definedName>
    <definedName name="marstdvolpro_ka" localSheetId="25">#REF!</definedName>
    <definedName name="marstdvolpro_ka" localSheetId="24">#REF!</definedName>
    <definedName name="marstdvolpro_ka" localSheetId="23">#REF!</definedName>
    <definedName name="marstdvolpro_ka" localSheetId="22">#REF!</definedName>
    <definedName name="marstdvolpro_ka">#REF!</definedName>
    <definedName name="marstdvolpro_kb" localSheetId="19">#REF!</definedName>
    <definedName name="marstdvolpro_kb" localSheetId="11">#REF!</definedName>
    <definedName name="marstdvolpro_kb" localSheetId="10">#REF!</definedName>
    <definedName name="marstdvolpro_kb" localSheetId="12">#REF!</definedName>
    <definedName name="marstdvolpro_kb" localSheetId="14">#REF!</definedName>
    <definedName name="marstdvolpro_kb" localSheetId="16">#REF!</definedName>
    <definedName name="marstdvolpro_kb" localSheetId="17">#REF!</definedName>
    <definedName name="marstdvolpro_kb" localSheetId="18">#REF!</definedName>
    <definedName name="marstdvolpro_kb" localSheetId="25">#REF!</definedName>
    <definedName name="marstdvolpro_kb" localSheetId="24">#REF!</definedName>
    <definedName name="marstdvolpro_kb" localSheetId="23">#REF!</definedName>
    <definedName name="marstdvolpro_kb" localSheetId="22">#REF!</definedName>
    <definedName name="marstdvolpro_kb">#REF!</definedName>
    <definedName name="marstdvolpro_ki" localSheetId="19">#REF!</definedName>
    <definedName name="marstdvolpro_ki" localSheetId="11">#REF!</definedName>
    <definedName name="marstdvolpro_ki" localSheetId="10">#REF!</definedName>
    <definedName name="marstdvolpro_ki" localSheetId="12">#REF!</definedName>
    <definedName name="marstdvolpro_ki" localSheetId="14">#REF!</definedName>
    <definedName name="marstdvolpro_ki" localSheetId="16">#REF!</definedName>
    <definedName name="marstdvolpro_ki" localSheetId="17">#REF!</definedName>
    <definedName name="marstdvolpro_ki" localSheetId="18">#REF!</definedName>
    <definedName name="marstdvolpro_ki" localSheetId="25">#REF!</definedName>
    <definedName name="marstdvolpro_ki" localSheetId="24">#REF!</definedName>
    <definedName name="marstdvolpro_ki" localSheetId="23">#REF!</definedName>
    <definedName name="marstdvolpro_ki" localSheetId="22">#REF!</definedName>
    <definedName name="marstdvolpro_ki">#REF!</definedName>
    <definedName name="marstdvolpro_kk" localSheetId="19">#REF!</definedName>
    <definedName name="marstdvolpro_kk" localSheetId="11">#REF!</definedName>
    <definedName name="marstdvolpro_kk" localSheetId="10">#REF!</definedName>
    <definedName name="marstdvolpro_kk" localSheetId="12">#REF!</definedName>
    <definedName name="marstdvolpro_kk" localSheetId="14">#REF!</definedName>
    <definedName name="marstdvolpro_kk" localSheetId="16">#REF!</definedName>
    <definedName name="marstdvolpro_kk" localSheetId="17">#REF!</definedName>
    <definedName name="marstdvolpro_kk" localSheetId="18">#REF!</definedName>
    <definedName name="marstdvolpro_kk" localSheetId="25">#REF!</definedName>
    <definedName name="marstdvolpro_kk" localSheetId="24">#REF!</definedName>
    <definedName name="marstdvolpro_kk" localSheetId="23">#REF!</definedName>
    <definedName name="marstdvolpro_kk" localSheetId="22">#REF!</definedName>
    <definedName name="marstdvolpro_kk">#REF!</definedName>
    <definedName name="marstdvolpro_kpx" localSheetId="19">#REF!</definedName>
    <definedName name="marstdvolpro_kpx" localSheetId="11">#REF!</definedName>
    <definedName name="marstdvolpro_kpx" localSheetId="10">#REF!</definedName>
    <definedName name="marstdvolpro_kpx" localSheetId="12">#REF!</definedName>
    <definedName name="marstdvolpro_kpx" localSheetId="14">#REF!</definedName>
    <definedName name="marstdvolpro_kpx" localSheetId="16">#REF!</definedName>
    <definedName name="marstdvolpro_kpx" localSheetId="17">#REF!</definedName>
    <definedName name="marstdvolpro_kpx" localSheetId="18">#REF!</definedName>
    <definedName name="marstdvolpro_kpx" localSheetId="25">#REF!</definedName>
    <definedName name="marstdvolpro_kpx" localSheetId="24">#REF!</definedName>
    <definedName name="marstdvolpro_kpx" localSheetId="23">#REF!</definedName>
    <definedName name="marstdvolpro_kpx" localSheetId="22">#REF!</definedName>
    <definedName name="marstdvolpro_kpx">#REF!</definedName>
    <definedName name="marstdvolpro_lk" localSheetId="19">#REF!</definedName>
    <definedName name="marstdvolpro_lk" localSheetId="11">#REF!</definedName>
    <definedName name="marstdvolpro_lk" localSheetId="10">#REF!</definedName>
    <definedName name="marstdvolpro_lk" localSheetId="12">#REF!</definedName>
    <definedName name="marstdvolpro_lk" localSheetId="14">#REF!</definedName>
    <definedName name="marstdvolpro_lk" localSheetId="16">#REF!</definedName>
    <definedName name="marstdvolpro_lk" localSheetId="17">#REF!</definedName>
    <definedName name="marstdvolpro_lk" localSheetId="18">#REF!</definedName>
    <definedName name="marstdvolpro_lk" localSheetId="25">#REF!</definedName>
    <definedName name="marstdvolpro_lk" localSheetId="24">#REF!</definedName>
    <definedName name="marstdvolpro_lk" localSheetId="23">#REF!</definedName>
    <definedName name="marstdvolpro_lk" localSheetId="22">#REF!</definedName>
    <definedName name="marstdvolpro_lk">#REF!</definedName>
    <definedName name="marstdvolpro_oth" localSheetId="19">#REF!</definedName>
    <definedName name="marstdvolpro_oth" localSheetId="11">#REF!</definedName>
    <definedName name="marstdvolpro_oth" localSheetId="10">#REF!</definedName>
    <definedName name="marstdvolpro_oth" localSheetId="12">#REF!</definedName>
    <definedName name="marstdvolpro_oth" localSheetId="14">#REF!</definedName>
    <definedName name="marstdvolpro_oth" localSheetId="16">#REF!</definedName>
    <definedName name="marstdvolpro_oth" localSheetId="17">#REF!</definedName>
    <definedName name="marstdvolpro_oth" localSheetId="18">#REF!</definedName>
    <definedName name="marstdvolpro_oth" localSheetId="25">#REF!</definedName>
    <definedName name="marstdvolpro_oth" localSheetId="24">#REF!</definedName>
    <definedName name="marstdvolpro_oth" localSheetId="23">#REF!</definedName>
    <definedName name="marstdvolpro_oth" localSheetId="22">#REF!</definedName>
    <definedName name="marstdvolpro_oth">#REF!</definedName>
    <definedName name="marstdvolpro_wk" localSheetId="19">#REF!</definedName>
    <definedName name="marstdvolpro_wk" localSheetId="11">#REF!</definedName>
    <definedName name="marstdvolpro_wk" localSheetId="10">#REF!</definedName>
    <definedName name="marstdvolpro_wk" localSheetId="12">#REF!</definedName>
    <definedName name="marstdvolpro_wk" localSheetId="14">#REF!</definedName>
    <definedName name="marstdvolpro_wk" localSheetId="16">#REF!</definedName>
    <definedName name="marstdvolpro_wk" localSheetId="17">#REF!</definedName>
    <definedName name="marstdvolpro_wk" localSheetId="18">#REF!</definedName>
    <definedName name="marstdvolpro_wk" localSheetId="25">#REF!</definedName>
    <definedName name="marstdvolpro_wk" localSheetId="24">#REF!</definedName>
    <definedName name="marstdvolpro_wk" localSheetId="23">#REF!</definedName>
    <definedName name="marstdvolpro_wk" localSheetId="22">#REF!</definedName>
    <definedName name="marstdvolpro_wk">#REF!</definedName>
    <definedName name="marstdvolpro_wkx" localSheetId="19">#REF!</definedName>
    <definedName name="marstdvolpro_wkx" localSheetId="11">#REF!</definedName>
    <definedName name="marstdvolpro_wkx" localSheetId="10">#REF!</definedName>
    <definedName name="marstdvolpro_wkx" localSheetId="12">#REF!</definedName>
    <definedName name="marstdvolpro_wkx" localSheetId="14">#REF!</definedName>
    <definedName name="marstdvolpro_wkx" localSheetId="16">#REF!</definedName>
    <definedName name="marstdvolpro_wkx" localSheetId="17">#REF!</definedName>
    <definedName name="marstdvolpro_wkx" localSheetId="18">#REF!</definedName>
    <definedName name="marstdvolpro_wkx" localSheetId="25">#REF!</definedName>
    <definedName name="marstdvolpro_wkx" localSheetId="24">#REF!</definedName>
    <definedName name="marstdvolpro_wkx" localSheetId="23">#REF!</definedName>
    <definedName name="marstdvolpro_wkx" localSheetId="22">#REF!</definedName>
    <definedName name="marstdvolpro_wkx">#REF!</definedName>
    <definedName name="maystdvolpro_aa" localSheetId="19">#REF!</definedName>
    <definedName name="maystdvolpro_aa" localSheetId="11">#REF!</definedName>
    <definedName name="maystdvolpro_aa" localSheetId="10">#REF!</definedName>
    <definedName name="maystdvolpro_aa" localSheetId="12">#REF!</definedName>
    <definedName name="maystdvolpro_aa" localSheetId="14">#REF!</definedName>
    <definedName name="maystdvolpro_aa" localSheetId="16">#REF!</definedName>
    <definedName name="maystdvolpro_aa" localSheetId="17">#REF!</definedName>
    <definedName name="maystdvolpro_aa" localSheetId="18">#REF!</definedName>
    <definedName name="maystdvolpro_aa" localSheetId="25">#REF!</definedName>
    <definedName name="maystdvolpro_aa" localSheetId="24">#REF!</definedName>
    <definedName name="maystdvolpro_aa" localSheetId="23">#REF!</definedName>
    <definedName name="maystdvolpro_aa" localSheetId="22">#REF!</definedName>
    <definedName name="maystdvolpro_aa">#REF!</definedName>
    <definedName name="maystdvolpro_ca1" localSheetId="19">#REF!</definedName>
    <definedName name="maystdvolpro_ca1" localSheetId="11">#REF!</definedName>
    <definedName name="maystdvolpro_ca1" localSheetId="10">#REF!</definedName>
    <definedName name="maystdvolpro_ca1" localSheetId="12">#REF!</definedName>
    <definedName name="maystdvolpro_ca1" localSheetId="14">#REF!</definedName>
    <definedName name="maystdvolpro_ca1" localSheetId="16">#REF!</definedName>
    <definedName name="maystdvolpro_ca1" localSheetId="17">#REF!</definedName>
    <definedName name="maystdvolpro_ca1" localSheetId="18">#REF!</definedName>
    <definedName name="maystdvolpro_ca1" localSheetId="25">#REF!</definedName>
    <definedName name="maystdvolpro_ca1" localSheetId="24">#REF!</definedName>
    <definedName name="maystdvolpro_ca1" localSheetId="23">#REF!</definedName>
    <definedName name="maystdvolpro_ca1" localSheetId="22">#REF!</definedName>
    <definedName name="maystdvolpro_ca1">#REF!</definedName>
    <definedName name="maystdvolpro_ca2" localSheetId="19">#REF!</definedName>
    <definedName name="maystdvolpro_ca2" localSheetId="11">#REF!</definedName>
    <definedName name="maystdvolpro_ca2" localSheetId="10">#REF!</definedName>
    <definedName name="maystdvolpro_ca2" localSheetId="12">#REF!</definedName>
    <definedName name="maystdvolpro_ca2" localSheetId="14">#REF!</definedName>
    <definedName name="maystdvolpro_ca2" localSheetId="16">#REF!</definedName>
    <definedName name="maystdvolpro_ca2" localSheetId="17">#REF!</definedName>
    <definedName name="maystdvolpro_ca2" localSheetId="18">#REF!</definedName>
    <definedName name="maystdvolpro_ca2" localSheetId="25">#REF!</definedName>
    <definedName name="maystdvolpro_ca2" localSheetId="24">#REF!</definedName>
    <definedName name="maystdvolpro_ca2" localSheetId="23">#REF!</definedName>
    <definedName name="maystdvolpro_ca2" localSheetId="22">#REF!</definedName>
    <definedName name="maystdvolpro_ca2">#REF!</definedName>
    <definedName name="maystdvolpro_cmx" localSheetId="19">#REF!</definedName>
    <definedName name="maystdvolpro_cmx" localSheetId="11">#REF!</definedName>
    <definedName name="maystdvolpro_cmx" localSheetId="10">#REF!</definedName>
    <definedName name="maystdvolpro_cmx" localSheetId="12">#REF!</definedName>
    <definedName name="maystdvolpro_cmx" localSheetId="14">#REF!</definedName>
    <definedName name="maystdvolpro_cmx" localSheetId="16">#REF!</definedName>
    <definedName name="maystdvolpro_cmx" localSheetId="17">#REF!</definedName>
    <definedName name="maystdvolpro_cmx" localSheetId="18">#REF!</definedName>
    <definedName name="maystdvolpro_cmx" localSheetId="25">#REF!</definedName>
    <definedName name="maystdvolpro_cmx" localSheetId="24">#REF!</definedName>
    <definedName name="maystdvolpro_cmx" localSheetId="23">#REF!</definedName>
    <definedName name="maystdvolpro_cmx" localSheetId="22">#REF!</definedName>
    <definedName name="maystdvolpro_cmx">#REF!</definedName>
    <definedName name="maystdvolpro_ka" localSheetId="19">#REF!</definedName>
    <definedName name="maystdvolpro_ka" localSheetId="11">#REF!</definedName>
    <definedName name="maystdvolpro_ka" localSheetId="10">#REF!</definedName>
    <definedName name="maystdvolpro_ka" localSheetId="12">#REF!</definedName>
    <definedName name="maystdvolpro_ka" localSheetId="14">#REF!</definedName>
    <definedName name="maystdvolpro_ka" localSheetId="16">#REF!</definedName>
    <definedName name="maystdvolpro_ka" localSheetId="17">#REF!</definedName>
    <definedName name="maystdvolpro_ka" localSheetId="18">#REF!</definedName>
    <definedName name="maystdvolpro_ka" localSheetId="25">#REF!</definedName>
    <definedName name="maystdvolpro_ka" localSheetId="24">#REF!</definedName>
    <definedName name="maystdvolpro_ka" localSheetId="23">#REF!</definedName>
    <definedName name="maystdvolpro_ka" localSheetId="22">#REF!</definedName>
    <definedName name="maystdvolpro_ka">#REF!</definedName>
    <definedName name="maystdvolpro_kb" localSheetId="19">#REF!</definedName>
    <definedName name="maystdvolpro_kb" localSheetId="11">#REF!</definedName>
    <definedName name="maystdvolpro_kb" localSheetId="10">#REF!</definedName>
    <definedName name="maystdvolpro_kb" localSheetId="12">#REF!</definedName>
    <definedName name="maystdvolpro_kb" localSheetId="14">#REF!</definedName>
    <definedName name="maystdvolpro_kb" localSheetId="16">#REF!</definedName>
    <definedName name="maystdvolpro_kb" localSheetId="17">#REF!</definedName>
    <definedName name="maystdvolpro_kb" localSheetId="18">#REF!</definedName>
    <definedName name="maystdvolpro_kb" localSheetId="25">#REF!</definedName>
    <definedName name="maystdvolpro_kb" localSheetId="24">#REF!</definedName>
    <definedName name="maystdvolpro_kb" localSheetId="23">#REF!</definedName>
    <definedName name="maystdvolpro_kb" localSheetId="22">#REF!</definedName>
    <definedName name="maystdvolpro_kb">#REF!</definedName>
    <definedName name="maystdvolpro_ki" localSheetId="19">#REF!</definedName>
    <definedName name="maystdvolpro_ki" localSheetId="11">#REF!</definedName>
    <definedName name="maystdvolpro_ki" localSheetId="10">#REF!</definedName>
    <definedName name="maystdvolpro_ki" localSheetId="12">#REF!</definedName>
    <definedName name="maystdvolpro_ki" localSheetId="14">#REF!</definedName>
    <definedName name="maystdvolpro_ki" localSheetId="16">#REF!</definedName>
    <definedName name="maystdvolpro_ki" localSheetId="17">#REF!</definedName>
    <definedName name="maystdvolpro_ki" localSheetId="18">#REF!</definedName>
    <definedName name="maystdvolpro_ki" localSheetId="25">#REF!</definedName>
    <definedName name="maystdvolpro_ki" localSheetId="24">#REF!</definedName>
    <definedName name="maystdvolpro_ki" localSheetId="23">#REF!</definedName>
    <definedName name="maystdvolpro_ki" localSheetId="22">#REF!</definedName>
    <definedName name="maystdvolpro_ki">#REF!</definedName>
    <definedName name="maystdvolpro_kk" localSheetId="19">#REF!</definedName>
    <definedName name="maystdvolpro_kk" localSheetId="11">#REF!</definedName>
    <definedName name="maystdvolpro_kk" localSheetId="10">#REF!</definedName>
    <definedName name="maystdvolpro_kk" localSheetId="12">#REF!</definedName>
    <definedName name="maystdvolpro_kk" localSheetId="14">#REF!</definedName>
    <definedName name="maystdvolpro_kk" localSheetId="16">#REF!</definedName>
    <definedName name="maystdvolpro_kk" localSheetId="17">#REF!</definedName>
    <definedName name="maystdvolpro_kk" localSheetId="18">#REF!</definedName>
    <definedName name="maystdvolpro_kk" localSheetId="25">#REF!</definedName>
    <definedName name="maystdvolpro_kk" localSheetId="24">#REF!</definedName>
    <definedName name="maystdvolpro_kk" localSheetId="23">#REF!</definedName>
    <definedName name="maystdvolpro_kk" localSheetId="22">#REF!</definedName>
    <definedName name="maystdvolpro_kk">#REF!</definedName>
    <definedName name="maystdvolpro_kpx" localSheetId="19">#REF!</definedName>
    <definedName name="maystdvolpro_kpx" localSheetId="11">#REF!</definedName>
    <definedName name="maystdvolpro_kpx" localSheetId="10">#REF!</definedName>
    <definedName name="maystdvolpro_kpx" localSheetId="12">#REF!</definedName>
    <definedName name="maystdvolpro_kpx" localSheetId="14">#REF!</definedName>
    <definedName name="maystdvolpro_kpx" localSheetId="16">#REF!</definedName>
    <definedName name="maystdvolpro_kpx" localSheetId="17">#REF!</definedName>
    <definedName name="maystdvolpro_kpx" localSheetId="18">#REF!</definedName>
    <definedName name="maystdvolpro_kpx" localSheetId="25">#REF!</definedName>
    <definedName name="maystdvolpro_kpx" localSheetId="24">#REF!</definedName>
    <definedName name="maystdvolpro_kpx" localSheetId="23">#REF!</definedName>
    <definedName name="maystdvolpro_kpx" localSheetId="22">#REF!</definedName>
    <definedName name="maystdvolpro_kpx">#REF!</definedName>
    <definedName name="maystdvolpro_lk" localSheetId="19">#REF!</definedName>
    <definedName name="maystdvolpro_lk" localSheetId="11">#REF!</definedName>
    <definedName name="maystdvolpro_lk" localSheetId="10">#REF!</definedName>
    <definedName name="maystdvolpro_lk" localSheetId="12">#REF!</definedName>
    <definedName name="maystdvolpro_lk" localSheetId="14">#REF!</definedName>
    <definedName name="maystdvolpro_lk" localSheetId="16">#REF!</definedName>
    <definedName name="maystdvolpro_lk" localSheetId="17">#REF!</definedName>
    <definedName name="maystdvolpro_lk" localSheetId="18">#REF!</definedName>
    <definedName name="maystdvolpro_lk" localSheetId="25">#REF!</definedName>
    <definedName name="maystdvolpro_lk" localSheetId="24">#REF!</definedName>
    <definedName name="maystdvolpro_lk" localSheetId="23">#REF!</definedName>
    <definedName name="maystdvolpro_lk" localSheetId="22">#REF!</definedName>
    <definedName name="maystdvolpro_lk">#REF!</definedName>
    <definedName name="maystdvolpro_oth" localSheetId="19">#REF!</definedName>
    <definedName name="maystdvolpro_oth" localSheetId="11">#REF!</definedName>
    <definedName name="maystdvolpro_oth" localSheetId="10">#REF!</definedName>
    <definedName name="maystdvolpro_oth" localSheetId="12">#REF!</definedName>
    <definedName name="maystdvolpro_oth" localSheetId="14">#REF!</definedName>
    <definedName name="maystdvolpro_oth" localSheetId="16">#REF!</definedName>
    <definedName name="maystdvolpro_oth" localSheetId="17">#REF!</definedName>
    <definedName name="maystdvolpro_oth" localSheetId="18">#REF!</definedName>
    <definedName name="maystdvolpro_oth" localSheetId="25">#REF!</definedName>
    <definedName name="maystdvolpro_oth" localSheetId="24">#REF!</definedName>
    <definedName name="maystdvolpro_oth" localSheetId="23">#REF!</definedName>
    <definedName name="maystdvolpro_oth" localSheetId="22">#REF!</definedName>
    <definedName name="maystdvolpro_oth">#REF!</definedName>
    <definedName name="maystdvolpro_wk" localSheetId="19">#REF!</definedName>
    <definedName name="maystdvolpro_wk" localSheetId="11">#REF!</definedName>
    <definedName name="maystdvolpro_wk" localSheetId="10">#REF!</definedName>
    <definedName name="maystdvolpro_wk" localSheetId="12">#REF!</definedName>
    <definedName name="maystdvolpro_wk" localSheetId="14">#REF!</definedName>
    <definedName name="maystdvolpro_wk" localSheetId="16">#REF!</definedName>
    <definedName name="maystdvolpro_wk" localSheetId="17">#REF!</definedName>
    <definedName name="maystdvolpro_wk" localSheetId="18">#REF!</definedName>
    <definedName name="maystdvolpro_wk" localSheetId="25">#REF!</definedName>
    <definedName name="maystdvolpro_wk" localSheetId="24">#REF!</definedName>
    <definedName name="maystdvolpro_wk" localSheetId="23">#REF!</definedName>
    <definedName name="maystdvolpro_wk" localSheetId="22">#REF!</definedName>
    <definedName name="maystdvolpro_wk">#REF!</definedName>
    <definedName name="maystdvolpro_wkx" localSheetId="19">#REF!</definedName>
    <definedName name="maystdvolpro_wkx" localSheetId="11">#REF!</definedName>
    <definedName name="maystdvolpro_wkx" localSheetId="10">#REF!</definedName>
    <definedName name="maystdvolpro_wkx" localSheetId="12">#REF!</definedName>
    <definedName name="maystdvolpro_wkx" localSheetId="14">#REF!</definedName>
    <definedName name="maystdvolpro_wkx" localSheetId="16">#REF!</definedName>
    <definedName name="maystdvolpro_wkx" localSheetId="17">#REF!</definedName>
    <definedName name="maystdvolpro_wkx" localSheetId="18">#REF!</definedName>
    <definedName name="maystdvolpro_wkx" localSheetId="25">#REF!</definedName>
    <definedName name="maystdvolpro_wkx" localSheetId="24">#REF!</definedName>
    <definedName name="maystdvolpro_wkx" localSheetId="23">#REF!</definedName>
    <definedName name="maystdvolpro_wkx" localSheetId="22">#REF!</definedName>
    <definedName name="maystdvolpro_wkx">#REF!</definedName>
    <definedName name="MONTH" localSheetId="19">#REF!</definedName>
    <definedName name="MONTH" localSheetId="11">#REF!</definedName>
    <definedName name="MONTH" localSheetId="10">#REF!</definedName>
    <definedName name="MONTH" localSheetId="12">#REF!</definedName>
    <definedName name="MONTH" localSheetId="14">#REF!</definedName>
    <definedName name="MONTH" localSheetId="16">#REF!</definedName>
    <definedName name="MONTH" localSheetId="17">#REF!</definedName>
    <definedName name="MONTH" localSheetId="18">#REF!</definedName>
    <definedName name="MONTH" localSheetId="26">#REF!</definedName>
    <definedName name="MONTH" localSheetId="25">#REF!</definedName>
    <definedName name="MONTH" localSheetId="24">#REF!</definedName>
    <definedName name="MONTH" localSheetId="23">#REF!</definedName>
    <definedName name="MONTH" localSheetId="22">#REF!</definedName>
    <definedName name="MONTH" localSheetId="8">#REF!</definedName>
    <definedName name="MONTH">#REF!</definedName>
    <definedName name="NEW" localSheetId="19">#REF!</definedName>
    <definedName name="NEW" localSheetId="11">#REF!</definedName>
    <definedName name="NEW" localSheetId="10">#REF!</definedName>
    <definedName name="NEW" localSheetId="12">#REF!</definedName>
    <definedName name="NEW" localSheetId="14">#REF!</definedName>
    <definedName name="NEW" localSheetId="16">#REF!</definedName>
    <definedName name="NEW" localSheetId="17">#REF!</definedName>
    <definedName name="NEW" localSheetId="18">#REF!</definedName>
    <definedName name="NEW" localSheetId="25">#REF!</definedName>
    <definedName name="NEW" localSheetId="24">#REF!</definedName>
    <definedName name="NEW" localSheetId="23">#REF!</definedName>
    <definedName name="NEW" localSheetId="22">#REF!</definedName>
    <definedName name="NEW">#REF!</definedName>
    <definedName name="nnn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on_Petro" localSheetId="19">#REF!</definedName>
    <definedName name="Non_Petro" localSheetId="11">#REF!</definedName>
    <definedName name="Non_Petro" localSheetId="10">#REF!</definedName>
    <definedName name="Non_Petro" localSheetId="12">#REF!</definedName>
    <definedName name="Non_Petro" localSheetId="14">#REF!</definedName>
    <definedName name="Non_Petro" localSheetId="16">#REF!</definedName>
    <definedName name="Non_Petro" localSheetId="17">#REF!</definedName>
    <definedName name="Non_Petro" localSheetId="18">#REF!</definedName>
    <definedName name="Non_Petro" localSheetId="26">#REF!</definedName>
    <definedName name="Non_Petro" localSheetId="25">#REF!</definedName>
    <definedName name="Non_Petro" localSheetId="24">#REF!</definedName>
    <definedName name="Non_Petro" localSheetId="23">#REF!</definedName>
    <definedName name="Non_Petro" localSheetId="22">#REF!</definedName>
    <definedName name="Non_Petro" localSheetId="8">#REF!</definedName>
    <definedName name="Non_Petro">#REF!</definedName>
    <definedName name="nostdvolpro_ki" localSheetId="19">#REF!</definedName>
    <definedName name="nostdvolpro_ki" localSheetId="11">#REF!</definedName>
    <definedName name="nostdvolpro_ki" localSheetId="10">#REF!</definedName>
    <definedName name="nostdvolpro_ki" localSheetId="12">#REF!</definedName>
    <definedName name="nostdvolpro_ki" localSheetId="14">#REF!</definedName>
    <definedName name="nostdvolpro_ki" localSheetId="16">#REF!</definedName>
    <definedName name="nostdvolpro_ki" localSheetId="17">#REF!</definedName>
    <definedName name="nostdvolpro_ki" localSheetId="18">#REF!</definedName>
    <definedName name="nostdvolpro_ki" localSheetId="25">#REF!</definedName>
    <definedName name="nostdvolpro_ki" localSheetId="24">#REF!</definedName>
    <definedName name="nostdvolpro_ki" localSheetId="23">#REF!</definedName>
    <definedName name="nostdvolpro_ki" localSheetId="22">#REF!</definedName>
    <definedName name="nostdvolpro_ki">#REF!</definedName>
    <definedName name="NotUse" localSheetId="8" hidden="1">{"'ตัวอย่าง'!$A$1:$O$21"}</definedName>
    <definedName name="NotUse" hidden="1">{"'ตัวอย่าง'!$A$1:$O$21"}</definedName>
    <definedName name="novstdvolpro_aa" localSheetId="19">#REF!</definedName>
    <definedName name="novstdvolpro_aa" localSheetId="11">#REF!</definedName>
    <definedName name="novstdvolpro_aa" localSheetId="10">#REF!</definedName>
    <definedName name="novstdvolpro_aa" localSheetId="12">#REF!</definedName>
    <definedName name="novstdvolpro_aa" localSheetId="14">#REF!</definedName>
    <definedName name="novstdvolpro_aa" localSheetId="16">#REF!</definedName>
    <definedName name="novstdvolpro_aa" localSheetId="17">#REF!</definedName>
    <definedName name="novstdvolpro_aa" localSheetId="18">#REF!</definedName>
    <definedName name="novstdvolpro_aa" localSheetId="25">#REF!</definedName>
    <definedName name="novstdvolpro_aa" localSheetId="24">#REF!</definedName>
    <definedName name="novstdvolpro_aa" localSheetId="23">#REF!</definedName>
    <definedName name="novstdvolpro_aa" localSheetId="22">#REF!</definedName>
    <definedName name="novstdvolpro_aa">#REF!</definedName>
    <definedName name="novstdvolpro_ca1" localSheetId="19">#REF!</definedName>
    <definedName name="novstdvolpro_ca1" localSheetId="11">#REF!</definedName>
    <definedName name="novstdvolpro_ca1" localSheetId="10">#REF!</definedName>
    <definedName name="novstdvolpro_ca1" localSheetId="12">#REF!</definedName>
    <definedName name="novstdvolpro_ca1" localSheetId="14">#REF!</definedName>
    <definedName name="novstdvolpro_ca1" localSheetId="16">#REF!</definedName>
    <definedName name="novstdvolpro_ca1" localSheetId="17">#REF!</definedName>
    <definedName name="novstdvolpro_ca1" localSheetId="18">#REF!</definedName>
    <definedName name="novstdvolpro_ca1" localSheetId="25">#REF!</definedName>
    <definedName name="novstdvolpro_ca1" localSheetId="24">#REF!</definedName>
    <definedName name="novstdvolpro_ca1" localSheetId="23">#REF!</definedName>
    <definedName name="novstdvolpro_ca1" localSheetId="22">#REF!</definedName>
    <definedName name="novstdvolpro_ca1">#REF!</definedName>
    <definedName name="novstdvolpro_ca2" localSheetId="19">#REF!</definedName>
    <definedName name="novstdvolpro_ca2" localSheetId="11">#REF!</definedName>
    <definedName name="novstdvolpro_ca2" localSheetId="10">#REF!</definedName>
    <definedName name="novstdvolpro_ca2" localSheetId="12">#REF!</definedName>
    <definedName name="novstdvolpro_ca2" localSheetId="14">#REF!</definedName>
    <definedName name="novstdvolpro_ca2" localSheetId="16">#REF!</definedName>
    <definedName name="novstdvolpro_ca2" localSheetId="17">#REF!</definedName>
    <definedName name="novstdvolpro_ca2" localSheetId="18">#REF!</definedName>
    <definedName name="novstdvolpro_ca2" localSheetId="25">#REF!</definedName>
    <definedName name="novstdvolpro_ca2" localSheetId="24">#REF!</definedName>
    <definedName name="novstdvolpro_ca2" localSheetId="23">#REF!</definedName>
    <definedName name="novstdvolpro_ca2" localSheetId="22">#REF!</definedName>
    <definedName name="novstdvolpro_ca2">#REF!</definedName>
    <definedName name="novstdvolpro_cmx" localSheetId="19">#REF!</definedName>
    <definedName name="novstdvolpro_cmx" localSheetId="11">#REF!</definedName>
    <definedName name="novstdvolpro_cmx" localSheetId="10">#REF!</definedName>
    <definedName name="novstdvolpro_cmx" localSheetId="12">#REF!</definedName>
    <definedName name="novstdvolpro_cmx" localSheetId="14">#REF!</definedName>
    <definedName name="novstdvolpro_cmx" localSheetId="16">#REF!</definedName>
    <definedName name="novstdvolpro_cmx" localSheetId="17">#REF!</definedName>
    <definedName name="novstdvolpro_cmx" localSheetId="18">#REF!</definedName>
    <definedName name="novstdvolpro_cmx" localSheetId="25">#REF!</definedName>
    <definedName name="novstdvolpro_cmx" localSheetId="24">#REF!</definedName>
    <definedName name="novstdvolpro_cmx" localSheetId="23">#REF!</definedName>
    <definedName name="novstdvolpro_cmx" localSheetId="22">#REF!</definedName>
    <definedName name="novstdvolpro_cmx">#REF!</definedName>
    <definedName name="novstdvolpro_ka" localSheetId="19">#REF!</definedName>
    <definedName name="novstdvolpro_ka" localSheetId="11">#REF!</definedName>
    <definedName name="novstdvolpro_ka" localSheetId="10">#REF!</definedName>
    <definedName name="novstdvolpro_ka" localSheetId="12">#REF!</definedName>
    <definedName name="novstdvolpro_ka" localSheetId="14">#REF!</definedName>
    <definedName name="novstdvolpro_ka" localSheetId="16">#REF!</definedName>
    <definedName name="novstdvolpro_ka" localSheetId="17">#REF!</definedName>
    <definedName name="novstdvolpro_ka" localSheetId="18">#REF!</definedName>
    <definedName name="novstdvolpro_ka" localSheetId="25">#REF!</definedName>
    <definedName name="novstdvolpro_ka" localSheetId="24">#REF!</definedName>
    <definedName name="novstdvolpro_ka" localSheetId="23">#REF!</definedName>
    <definedName name="novstdvolpro_ka" localSheetId="22">#REF!</definedName>
    <definedName name="novstdvolpro_ka">#REF!</definedName>
    <definedName name="novstdvolpro_kb" localSheetId="19">#REF!</definedName>
    <definedName name="novstdvolpro_kb" localSheetId="11">#REF!</definedName>
    <definedName name="novstdvolpro_kb" localSheetId="10">#REF!</definedName>
    <definedName name="novstdvolpro_kb" localSheetId="12">#REF!</definedName>
    <definedName name="novstdvolpro_kb" localSheetId="14">#REF!</definedName>
    <definedName name="novstdvolpro_kb" localSheetId="16">#REF!</definedName>
    <definedName name="novstdvolpro_kb" localSheetId="17">#REF!</definedName>
    <definedName name="novstdvolpro_kb" localSheetId="18">#REF!</definedName>
    <definedName name="novstdvolpro_kb" localSheetId="25">#REF!</definedName>
    <definedName name="novstdvolpro_kb" localSheetId="24">#REF!</definedName>
    <definedName name="novstdvolpro_kb" localSheetId="23">#REF!</definedName>
    <definedName name="novstdvolpro_kb" localSheetId="22">#REF!</definedName>
    <definedName name="novstdvolpro_kb">#REF!</definedName>
    <definedName name="novstdvolpro_ki" localSheetId="19">#REF!</definedName>
    <definedName name="novstdvolpro_ki" localSheetId="11">#REF!</definedName>
    <definedName name="novstdvolpro_ki" localSheetId="10">#REF!</definedName>
    <definedName name="novstdvolpro_ki" localSheetId="12">#REF!</definedName>
    <definedName name="novstdvolpro_ki" localSheetId="14">#REF!</definedName>
    <definedName name="novstdvolpro_ki" localSheetId="16">#REF!</definedName>
    <definedName name="novstdvolpro_ki" localSheetId="17">#REF!</definedName>
    <definedName name="novstdvolpro_ki" localSheetId="18">#REF!</definedName>
    <definedName name="novstdvolpro_ki" localSheetId="25">#REF!</definedName>
    <definedName name="novstdvolpro_ki" localSheetId="24">#REF!</definedName>
    <definedName name="novstdvolpro_ki" localSheetId="23">#REF!</definedName>
    <definedName name="novstdvolpro_ki" localSheetId="22">#REF!</definedName>
    <definedName name="novstdvolpro_ki">#REF!</definedName>
    <definedName name="novstdvolpro_kk" localSheetId="19">#REF!</definedName>
    <definedName name="novstdvolpro_kk" localSheetId="11">#REF!</definedName>
    <definedName name="novstdvolpro_kk" localSheetId="10">#REF!</definedName>
    <definedName name="novstdvolpro_kk" localSheetId="12">#REF!</definedName>
    <definedName name="novstdvolpro_kk" localSheetId="14">#REF!</definedName>
    <definedName name="novstdvolpro_kk" localSheetId="16">#REF!</definedName>
    <definedName name="novstdvolpro_kk" localSheetId="17">#REF!</definedName>
    <definedName name="novstdvolpro_kk" localSheetId="18">#REF!</definedName>
    <definedName name="novstdvolpro_kk" localSheetId="25">#REF!</definedName>
    <definedName name="novstdvolpro_kk" localSheetId="24">#REF!</definedName>
    <definedName name="novstdvolpro_kk" localSheetId="23">#REF!</definedName>
    <definedName name="novstdvolpro_kk" localSheetId="22">#REF!</definedName>
    <definedName name="novstdvolpro_kk">#REF!</definedName>
    <definedName name="novstdvolpro_kpx" localSheetId="19">#REF!</definedName>
    <definedName name="novstdvolpro_kpx" localSheetId="11">#REF!</definedName>
    <definedName name="novstdvolpro_kpx" localSheetId="10">#REF!</definedName>
    <definedName name="novstdvolpro_kpx" localSheetId="12">#REF!</definedName>
    <definedName name="novstdvolpro_kpx" localSheetId="14">#REF!</definedName>
    <definedName name="novstdvolpro_kpx" localSheetId="16">#REF!</definedName>
    <definedName name="novstdvolpro_kpx" localSheetId="17">#REF!</definedName>
    <definedName name="novstdvolpro_kpx" localSheetId="18">#REF!</definedName>
    <definedName name="novstdvolpro_kpx" localSheetId="25">#REF!</definedName>
    <definedName name="novstdvolpro_kpx" localSheetId="24">#REF!</definedName>
    <definedName name="novstdvolpro_kpx" localSheetId="23">#REF!</definedName>
    <definedName name="novstdvolpro_kpx" localSheetId="22">#REF!</definedName>
    <definedName name="novstdvolpro_kpx">#REF!</definedName>
    <definedName name="novstdvolpro_lk" localSheetId="19">#REF!</definedName>
    <definedName name="novstdvolpro_lk" localSheetId="11">#REF!</definedName>
    <definedName name="novstdvolpro_lk" localSheetId="10">#REF!</definedName>
    <definedName name="novstdvolpro_lk" localSheetId="12">#REF!</definedName>
    <definedName name="novstdvolpro_lk" localSheetId="14">#REF!</definedName>
    <definedName name="novstdvolpro_lk" localSheetId="16">#REF!</definedName>
    <definedName name="novstdvolpro_lk" localSheetId="17">#REF!</definedName>
    <definedName name="novstdvolpro_lk" localSheetId="18">#REF!</definedName>
    <definedName name="novstdvolpro_lk" localSheetId="25">#REF!</definedName>
    <definedName name="novstdvolpro_lk" localSheetId="24">#REF!</definedName>
    <definedName name="novstdvolpro_lk" localSheetId="23">#REF!</definedName>
    <definedName name="novstdvolpro_lk" localSheetId="22">#REF!</definedName>
    <definedName name="novstdvolpro_lk">#REF!</definedName>
    <definedName name="novstdvolpro_oth" localSheetId="19">#REF!</definedName>
    <definedName name="novstdvolpro_oth" localSheetId="11">#REF!</definedName>
    <definedName name="novstdvolpro_oth" localSheetId="10">#REF!</definedName>
    <definedName name="novstdvolpro_oth" localSheetId="12">#REF!</definedName>
    <definedName name="novstdvolpro_oth" localSheetId="14">#REF!</definedName>
    <definedName name="novstdvolpro_oth" localSheetId="16">#REF!</definedName>
    <definedName name="novstdvolpro_oth" localSheetId="17">#REF!</definedName>
    <definedName name="novstdvolpro_oth" localSheetId="18">#REF!</definedName>
    <definedName name="novstdvolpro_oth" localSheetId="25">#REF!</definedName>
    <definedName name="novstdvolpro_oth" localSheetId="24">#REF!</definedName>
    <definedName name="novstdvolpro_oth" localSheetId="23">#REF!</definedName>
    <definedName name="novstdvolpro_oth" localSheetId="22">#REF!</definedName>
    <definedName name="novstdvolpro_oth">#REF!</definedName>
    <definedName name="novstdvolpro_wk" localSheetId="19">#REF!</definedName>
    <definedName name="novstdvolpro_wk" localSheetId="11">#REF!</definedName>
    <definedName name="novstdvolpro_wk" localSheetId="10">#REF!</definedName>
    <definedName name="novstdvolpro_wk" localSheetId="12">#REF!</definedName>
    <definedName name="novstdvolpro_wk" localSheetId="14">#REF!</definedName>
    <definedName name="novstdvolpro_wk" localSheetId="16">#REF!</definedName>
    <definedName name="novstdvolpro_wk" localSheetId="17">#REF!</definedName>
    <definedName name="novstdvolpro_wk" localSheetId="18">#REF!</definedName>
    <definedName name="novstdvolpro_wk" localSheetId="25">#REF!</definedName>
    <definedName name="novstdvolpro_wk" localSheetId="24">#REF!</definedName>
    <definedName name="novstdvolpro_wk" localSheetId="23">#REF!</definedName>
    <definedName name="novstdvolpro_wk" localSheetId="22">#REF!</definedName>
    <definedName name="novstdvolpro_wk">#REF!</definedName>
    <definedName name="novstdvolpro_wkx" localSheetId="19">#REF!</definedName>
    <definedName name="novstdvolpro_wkx" localSheetId="11">#REF!</definedName>
    <definedName name="novstdvolpro_wkx" localSheetId="10">#REF!</definedName>
    <definedName name="novstdvolpro_wkx" localSheetId="12">#REF!</definedName>
    <definedName name="novstdvolpro_wkx" localSheetId="14">#REF!</definedName>
    <definedName name="novstdvolpro_wkx" localSheetId="16">#REF!</definedName>
    <definedName name="novstdvolpro_wkx" localSheetId="17">#REF!</definedName>
    <definedName name="novstdvolpro_wkx" localSheetId="18">#REF!</definedName>
    <definedName name="novstdvolpro_wkx" localSheetId="25">#REF!</definedName>
    <definedName name="novstdvolpro_wkx" localSheetId="24">#REF!</definedName>
    <definedName name="novstdvolpro_wkx" localSheetId="23">#REF!</definedName>
    <definedName name="novstdvolpro_wkx" localSheetId="22">#REF!</definedName>
    <definedName name="novstdvolpro_wkx">#REF!</definedName>
    <definedName name="num" localSheetId="19">#REF!</definedName>
    <definedName name="num" localSheetId="11">#REF!</definedName>
    <definedName name="num" localSheetId="10">#REF!</definedName>
    <definedName name="num" localSheetId="12">#REF!</definedName>
    <definedName name="num" localSheetId="14">#REF!</definedName>
    <definedName name="num" localSheetId="16">#REF!</definedName>
    <definedName name="num" localSheetId="17">#REF!</definedName>
    <definedName name="num" localSheetId="18">#REF!</definedName>
    <definedName name="num" localSheetId="25">#REF!</definedName>
    <definedName name="num" localSheetId="24">#REF!</definedName>
    <definedName name="num" localSheetId="23">#REF!</definedName>
    <definedName name="num" localSheetId="22">#REF!</definedName>
    <definedName name="num">#REF!</definedName>
    <definedName name="octstdvolpro_aa" localSheetId="19">#REF!</definedName>
    <definedName name="octstdvolpro_aa" localSheetId="11">#REF!</definedName>
    <definedName name="octstdvolpro_aa" localSheetId="10">#REF!</definedName>
    <definedName name="octstdvolpro_aa" localSheetId="12">#REF!</definedName>
    <definedName name="octstdvolpro_aa" localSheetId="14">#REF!</definedName>
    <definedName name="octstdvolpro_aa" localSheetId="16">#REF!</definedName>
    <definedName name="octstdvolpro_aa" localSheetId="17">#REF!</definedName>
    <definedName name="octstdvolpro_aa" localSheetId="18">#REF!</definedName>
    <definedName name="octstdvolpro_aa" localSheetId="25">#REF!</definedName>
    <definedName name="octstdvolpro_aa" localSheetId="24">#REF!</definedName>
    <definedName name="octstdvolpro_aa" localSheetId="23">#REF!</definedName>
    <definedName name="octstdvolpro_aa" localSheetId="22">#REF!</definedName>
    <definedName name="octstdvolpro_aa">#REF!</definedName>
    <definedName name="octstdvolpro_ca1" localSheetId="19">#REF!</definedName>
    <definedName name="octstdvolpro_ca1" localSheetId="11">#REF!</definedName>
    <definedName name="octstdvolpro_ca1" localSheetId="10">#REF!</definedName>
    <definedName name="octstdvolpro_ca1" localSheetId="12">#REF!</definedName>
    <definedName name="octstdvolpro_ca1" localSheetId="14">#REF!</definedName>
    <definedName name="octstdvolpro_ca1" localSheetId="16">#REF!</definedName>
    <definedName name="octstdvolpro_ca1" localSheetId="17">#REF!</definedName>
    <definedName name="octstdvolpro_ca1" localSheetId="18">#REF!</definedName>
    <definedName name="octstdvolpro_ca1" localSheetId="25">#REF!</definedName>
    <definedName name="octstdvolpro_ca1" localSheetId="24">#REF!</definedName>
    <definedName name="octstdvolpro_ca1" localSheetId="23">#REF!</definedName>
    <definedName name="octstdvolpro_ca1" localSheetId="22">#REF!</definedName>
    <definedName name="octstdvolpro_ca1">#REF!</definedName>
    <definedName name="octstdvolpro_ca2" localSheetId="19">#REF!</definedName>
    <definedName name="octstdvolpro_ca2" localSheetId="11">#REF!</definedName>
    <definedName name="octstdvolpro_ca2" localSheetId="10">#REF!</definedName>
    <definedName name="octstdvolpro_ca2" localSheetId="12">#REF!</definedName>
    <definedName name="octstdvolpro_ca2" localSheetId="14">#REF!</definedName>
    <definedName name="octstdvolpro_ca2" localSheetId="16">#REF!</definedName>
    <definedName name="octstdvolpro_ca2" localSheetId="17">#REF!</definedName>
    <definedName name="octstdvolpro_ca2" localSheetId="18">#REF!</definedName>
    <definedName name="octstdvolpro_ca2" localSheetId="25">#REF!</definedName>
    <definedName name="octstdvolpro_ca2" localSheetId="24">#REF!</definedName>
    <definedName name="octstdvolpro_ca2" localSheetId="23">#REF!</definedName>
    <definedName name="octstdvolpro_ca2" localSheetId="22">#REF!</definedName>
    <definedName name="octstdvolpro_ca2">#REF!</definedName>
    <definedName name="octstdvolpro_cmx" localSheetId="19">#REF!</definedName>
    <definedName name="octstdvolpro_cmx" localSheetId="11">#REF!</definedName>
    <definedName name="octstdvolpro_cmx" localSheetId="10">#REF!</definedName>
    <definedName name="octstdvolpro_cmx" localSheetId="12">#REF!</definedName>
    <definedName name="octstdvolpro_cmx" localSheetId="14">#REF!</definedName>
    <definedName name="octstdvolpro_cmx" localSheetId="16">#REF!</definedName>
    <definedName name="octstdvolpro_cmx" localSheetId="17">#REF!</definedName>
    <definedName name="octstdvolpro_cmx" localSheetId="18">#REF!</definedName>
    <definedName name="octstdvolpro_cmx" localSheetId="25">#REF!</definedName>
    <definedName name="octstdvolpro_cmx" localSheetId="24">#REF!</definedName>
    <definedName name="octstdvolpro_cmx" localSheetId="23">#REF!</definedName>
    <definedName name="octstdvolpro_cmx" localSheetId="22">#REF!</definedName>
    <definedName name="octstdvolpro_cmx">#REF!</definedName>
    <definedName name="octstdvolpro_ka" localSheetId="19">#REF!</definedName>
    <definedName name="octstdvolpro_ka" localSheetId="11">#REF!</definedName>
    <definedName name="octstdvolpro_ka" localSheetId="10">#REF!</definedName>
    <definedName name="octstdvolpro_ka" localSheetId="12">#REF!</definedName>
    <definedName name="octstdvolpro_ka" localSheetId="14">#REF!</definedName>
    <definedName name="octstdvolpro_ka" localSheetId="16">#REF!</definedName>
    <definedName name="octstdvolpro_ka" localSheetId="17">#REF!</definedName>
    <definedName name="octstdvolpro_ka" localSheetId="18">#REF!</definedName>
    <definedName name="octstdvolpro_ka" localSheetId="25">#REF!</definedName>
    <definedName name="octstdvolpro_ka" localSheetId="24">#REF!</definedName>
    <definedName name="octstdvolpro_ka" localSheetId="23">#REF!</definedName>
    <definedName name="octstdvolpro_ka" localSheetId="22">#REF!</definedName>
    <definedName name="octstdvolpro_ka">#REF!</definedName>
    <definedName name="octstdvolpro_kb" localSheetId="19">#REF!</definedName>
    <definedName name="octstdvolpro_kb" localSheetId="11">#REF!</definedName>
    <definedName name="octstdvolpro_kb" localSheetId="10">#REF!</definedName>
    <definedName name="octstdvolpro_kb" localSheetId="12">#REF!</definedName>
    <definedName name="octstdvolpro_kb" localSheetId="14">#REF!</definedName>
    <definedName name="octstdvolpro_kb" localSheetId="16">#REF!</definedName>
    <definedName name="octstdvolpro_kb" localSheetId="17">#REF!</definedName>
    <definedName name="octstdvolpro_kb" localSheetId="18">#REF!</definedName>
    <definedName name="octstdvolpro_kb" localSheetId="25">#REF!</definedName>
    <definedName name="octstdvolpro_kb" localSheetId="24">#REF!</definedName>
    <definedName name="octstdvolpro_kb" localSheetId="23">#REF!</definedName>
    <definedName name="octstdvolpro_kb" localSheetId="22">#REF!</definedName>
    <definedName name="octstdvolpro_kb">#REF!</definedName>
    <definedName name="octstdvolpro_ki" localSheetId="19">#REF!</definedName>
    <definedName name="octstdvolpro_ki" localSheetId="11">#REF!</definedName>
    <definedName name="octstdvolpro_ki" localSheetId="10">#REF!</definedName>
    <definedName name="octstdvolpro_ki" localSheetId="12">#REF!</definedName>
    <definedName name="octstdvolpro_ki" localSheetId="14">#REF!</definedName>
    <definedName name="octstdvolpro_ki" localSheetId="16">#REF!</definedName>
    <definedName name="octstdvolpro_ki" localSheetId="17">#REF!</definedName>
    <definedName name="octstdvolpro_ki" localSheetId="18">#REF!</definedName>
    <definedName name="octstdvolpro_ki" localSheetId="25">#REF!</definedName>
    <definedName name="octstdvolpro_ki" localSheetId="24">#REF!</definedName>
    <definedName name="octstdvolpro_ki" localSheetId="23">#REF!</definedName>
    <definedName name="octstdvolpro_ki" localSheetId="22">#REF!</definedName>
    <definedName name="octstdvolpro_ki">#REF!</definedName>
    <definedName name="octstdvolpro_kk" localSheetId="19">#REF!</definedName>
    <definedName name="octstdvolpro_kk" localSheetId="11">#REF!</definedName>
    <definedName name="octstdvolpro_kk" localSheetId="10">#REF!</definedName>
    <definedName name="octstdvolpro_kk" localSheetId="12">#REF!</definedName>
    <definedName name="octstdvolpro_kk" localSheetId="14">#REF!</definedName>
    <definedName name="octstdvolpro_kk" localSheetId="16">#REF!</definedName>
    <definedName name="octstdvolpro_kk" localSheetId="17">#REF!</definedName>
    <definedName name="octstdvolpro_kk" localSheetId="18">#REF!</definedName>
    <definedName name="octstdvolpro_kk" localSheetId="25">#REF!</definedName>
    <definedName name="octstdvolpro_kk" localSheetId="24">#REF!</definedName>
    <definedName name="octstdvolpro_kk" localSheetId="23">#REF!</definedName>
    <definedName name="octstdvolpro_kk" localSheetId="22">#REF!</definedName>
    <definedName name="octstdvolpro_kk">#REF!</definedName>
    <definedName name="octstdvolpro_kpx" localSheetId="19">#REF!</definedName>
    <definedName name="octstdvolpro_kpx" localSheetId="11">#REF!</definedName>
    <definedName name="octstdvolpro_kpx" localSheetId="10">#REF!</definedName>
    <definedName name="octstdvolpro_kpx" localSheetId="12">#REF!</definedName>
    <definedName name="octstdvolpro_kpx" localSheetId="14">#REF!</definedName>
    <definedName name="octstdvolpro_kpx" localSheetId="16">#REF!</definedName>
    <definedName name="octstdvolpro_kpx" localSheetId="17">#REF!</definedName>
    <definedName name="octstdvolpro_kpx" localSheetId="18">#REF!</definedName>
    <definedName name="octstdvolpro_kpx" localSheetId="25">#REF!</definedName>
    <definedName name="octstdvolpro_kpx" localSheetId="24">#REF!</definedName>
    <definedName name="octstdvolpro_kpx" localSheetId="23">#REF!</definedName>
    <definedName name="octstdvolpro_kpx" localSheetId="22">#REF!</definedName>
    <definedName name="octstdvolpro_kpx">#REF!</definedName>
    <definedName name="octstdvolpro_lk" localSheetId="19">#REF!</definedName>
    <definedName name="octstdvolpro_lk" localSheetId="11">#REF!</definedName>
    <definedName name="octstdvolpro_lk" localSheetId="10">#REF!</definedName>
    <definedName name="octstdvolpro_lk" localSheetId="12">#REF!</definedName>
    <definedName name="octstdvolpro_lk" localSheetId="14">#REF!</definedName>
    <definedName name="octstdvolpro_lk" localSheetId="16">#REF!</definedName>
    <definedName name="octstdvolpro_lk" localSheetId="17">#REF!</definedName>
    <definedName name="octstdvolpro_lk" localSheetId="18">#REF!</definedName>
    <definedName name="octstdvolpro_lk" localSheetId="25">#REF!</definedName>
    <definedName name="octstdvolpro_lk" localSheetId="24">#REF!</definedName>
    <definedName name="octstdvolpro_lk" localSheetId="23">#REF!</definedName>
    <definedName name="octstdvolpro_lk" localSheetId="22">#REF!</definedName>
    <definedName name="octstdvolpro_lk">#REF!</definedName>
    <definedName name="octstdvolpro_oth" localSheetId="19">#REF!</definedName>
    <definedName name="octstdvolpro_oth" localSheetId="11">#REF!</definedName>
    <definedName name="octstdvolpro_oth" localSheetId="10">#REF!</definedName>
    <definedName name="octstdvolpro_oth" localSheetId="12">#REF!</definedName>
    <definedName name="octstdvolpro_oth" localSheetId="14">#REF!</definedName>
    <definedName name="octstdvolpro_oth" localSheetId="16">#REF!</definedName>
    <definedName name="octstdvolpro_oth" localSheetId="17">#REF!</definedName>
    <definedName name="octstdvolpro_oth" localSheetId="18">#REF!</definedName>
    <definedName name="octstdvolpro_oth" localSheetId="25">#REF!</definedName>
    <definedName name="octstdvolpro_oth" localSheetId="24">#REF!</definedName>
    <definedName name="octstdvolpro_oth" localSheetId="23">#REF!</definedName>
    <definedName name="octstdvolpro_oth" localSheetId="22">#REF!</definedName>
    <definedName name="octstdvolpro_oth">#REF!</definedName>
    <definedName name="octstdvolpro_wk" localSheetId="19">#REF!</definedName>
    <definedName name="octstdvolpro_wk" localSheetId="11">#REF!</definedName>
    <definedName name="octstdvolpro_wk" localSheetId="10">#REF!</definedName>
    <definedName name="octstdvolpro_wk" localSheetId="12">#REF!</definedName>
    <definedName name="octstdvolpro_wk" localSheetId="14">#REF!</definedName>
    <definedName name="octstdvolpro_wk" localSheetId="16">#REF!</definedName>
    <definedName name="octstdvolpro_wk" localSheetId="17">#REF!</definedName>
    <definedName name="octstdvolpro_wk" localSheetId="18">#REF!</definedName>
    <definedName name="octstdvolpro_wk" localSheetId="25">#REF!</definedName>
    <definedName name="octstdvolpro_wk" localSheetId="24">#REF!</definedName>
    <definedName name="octstdvolpro_wk" localSheetId="23">#REF!</definedName>
    <definedName name="octstdvolpro_wk" localSheetId="22">#REF!</definedName>
    <definedName name="octstdvolpro_wk">#REF!</definedName>
    <definedName name="octstdvolpro_wkx" localSheetId="19">#REF!</definedName>
    <definedName name="octstdvolpro_wkx" localSheetId="11">#REF!</definedName>
    <definedName name="octstdvolpro_wkx" localSheetId="10">#REF!</definedName>
    <definedName name="octstdvolpro_wkx" localSheetId="12">#REF!</definedName>
    <definedName name="octstdvolpro_wkx" localSheetId="14">#REF!</definedName>
    <definedName name="octstdvolpro_wkx" localSheetId="16">#REF!</definedName>
    <definedName name="octstdvolpro_wkx" localSheetId="17">#REF!</definedName>
    <definedName name="octstdvolpro_wkx" localSheetId="18">#REF!</definedName>
    <definedName name="octstdvolpro_wkx" localSheetId="25">#REF!</definedName>
    <definedName name="octstdvolpro_wkx" localSheetId="24">#REF!</definedName>
    <definedName name="octstdvolpro_wkx" localSheetId="23">#REF!</definedName>
    <definedName name="octstdvolpro_wkx" localSheetId="22">#REF!</definedName>
    <definedName name="octstdvolpro_wkx">#REF!</definedName>
    <definedName name="ol" hidden="1">{"revable",#N/A,FALSE,"REVABLE"}</definedName>
    <definedName name="ooooo" hidden="1">{"'connew '!$C$40:$C$60"}</definedName>
    <definedName name="OrderTable" localSheetId="19" hidden="1">#REF!</definedName>
    <definedName name="OrderTable" localSheetId="11" hidden="1">#REF!</definedName>
    <definedName name="OrderTable" localSheetId="10" hidden="1">#REF!</definedName>
    <definedName name="OrderTable" localSheetId="12" hidden="1">#REF!</definedName>
    <definedName name="OrderTable" localSheetId="14" hidden="1">#REF!</definedName>
    <definedName name="OrderTable" localSheetId="16" hidden="1">#REF!</definedName>
    <definedName name="OrderTable" localSheetId="17" hidden="1">#REF!</definedName>
    <definedName name="OrderTable" localSheetId="18" hidden="1">#REF!</definedName>
    <definedName name="OrderTable" localSheetId="26" hidden="1">#REF!</definedName>
    <definedName name="OrderTable" localSheetId="25" hidden="1">#REF!</definedName>
    <definedName name="OrderTable" localSheetId="24" hidden="1">#REF!</definedName>
    <definedName name="OrderTable" localSheetId="23" hidden="1">#REF!</definedName>
    <definedName name="OrderTable" localSheetId="22" hidden="1">#REF!</definedName>
    <definedName name="OrderTable" localSheetId="8" hidden="1">#REF!</definedName>
    <definedName name="OrderTable" hidden="1">#REF!</definedName>
    <definedName name="PE_PP_HVA" localSheetId="19">#REF!</definedName>
    <definedName name="PE_PP_HVA" localSheetId="11">#REF!</definedName>
    <definedName name="PE_PP_HVA" localSheetId="10">#REF!</definedName>
    <definedName name="PE_PP_HVA" localSheetId="12">#REF!</definedName>
    <definedName name="PE_PP_HVA" localSheetId="14">#REF!</definedName>
    <definedName name="PE_PP_HVA" localSheetId="16">#REF!</definedName>
    <definedName name="PE_PP_HVA" localSheetId="17">#REF!</definedName>
    <definedName name="PE_PP_HVA" localSheetId="18">#REF!</definedName>
    <definedName name="PE_PP_HVA" localSheetId="26">#REF!</definedName>
    <definedName name="PE_PP_HVA" localSheetId="25">#REF!</definedName>
    <definedName name="PE_PP_HVA" localSheetId="24">#REF!</definedName>
    <definedName name="PE_PP_HVA" localSheetId="23">#REF!</definedName>
    <definedName name="PE_PP_HVA" localSheetId="22">#REF!</definedName>
    <definedName name="PE_PP_HVA" localSheetId="8">#REF!</definedName>
    <definedName name="PE_PP_HVA">#REF!</definedName>
    <definedName name="pison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M" localSheetId="19">#REF!</definedName>
    <definedName name="PM" localSheetId="11">#REF!</definedName>
    <definedName name="PM" localSheetId="10">#REF!</definedName>
    <definedName name="PM" localSheetId="12">#REF!</definedName>
    <definedName name="PM" localSheetId="14">#REF!</definedName>
    <definedName name="PM" localSheetId="16">#REF!</definedName>
    <definedName name="PM" localSheetId="17">#REF!</definedName>
    <definedName name="PM" localSheetId="18">#REF!</definedName>
    <definedName name="PM" localSheetId="25">#REF!</definedName>
    <definedName name="PM" localSheetId="24">#REF!</definedName>
    <definedName name="PM" localSheetId="23">#REF!</definedName>
    <definedName name="PM" localSheetId="22">#REF!</definedName>
    <definedName name="PM">#REF!</definedName>
    <definedName name="PP" localSheetId="8" hidden="1">{"'Model'!$A$1:$N$53"}</definedName>
    <definedName name="PP" hidden="1">{"'Model'!$A$1:$N$53"}</definedName>
    <definedName name="PRINT" localSheetId="19">#REF!</definedName>
    <definedName name="PRINT" localSheetId="11">#REF!</definedName>
    <definedName name="PRINT" localSheetId="10">#REF!</definedName>
    <definedName name="PRINT" localSheetId="12">#REF!</definedName>
    <definedName name="PRINT" localSheetId="14">#REF!</definedName>
    <definedName name="PRINT" localSheetId="16">#REF!</definedName>
    <definedName name="PRINT" localSheetId="17">#REF!</definedName>
    <definedName name="PRINT" localSheetId="18">#REF!</definedName>
    <definedName name="PRINT" localSheetId="25">#REF!</definedName>
    <definedName name="PRINT" localSheetId="24">#REF!</definedName>
    <definedName name="PRINT" localSheetId="23">#REF!</definedName>
    <definedName name="PRINT" localSheetId="22">#REF!</definedName>
    <definedName name="PRINT">#REF!</definedName>
    <definedName name="Print_Titles_MI">[7]SHARE!$A$1:$IV$9,[7]SHARE!$A$1:$B$65536</definedName>
    <definedName name="PRN" localSheetId="19">#REF!</definedName>
    <definedName name="PRN" localSheetId="11">#REF!</definedName>
    <definedName name="PRN" localSheetId="10">#REF!</definedName>
    <definedName name="PRN" localSheetId="12">#REF!</definedName>
    <definedName name="PRN" localSheetId="14">#REF!</definedName>
    <definedName name="PRN" localSheetId="16">#REF!</definedName>
    <definedName name="PRN" localSheetId="17">#REF!</definedName>
    <definedName name="PRN" localSheetId="18">#REF!</definedName>
    <definedName name="PRN" localSheetId="25">#REF!</definedName>
    <definedName name="PRN" localSheetId="24">#REF!</definedName>
    <definedName name="PRN" localSheetId="23">#REF!</definedName>
    <definedName name="PRN" localSheetId="22">#REF!</definedName>
    <definedName name="PRN">#REF!</definedName>
    <definedName name="ProdForm" localSheetId="19" hidden="1">#REF!</definedName>
    <definedName name="ProdForm" localSheetId="11" hidden="1">#REF!</definedName>
    <definedName name="ProdForm" localSheetId="10" hidden="1">#REF!</definedName>
    <definedName name="ProdForm" localSheetId="12" hidden="1">#REF!</definedName>
    <definedName name="ProdForm" localSheetId="14" hidden="1">#REF!</definedName>
    <definedName name="ProdForm" localSheetId="16" hidden="1">#REF!</definedName>
    <definedName name="ProdForm" localSheetId="17" hidden="1">#REF!</definedName>
    <definedName name="ProdForm" localSheetId="18" hidden="1">#REF!</definedName>
    <definedName name="ProdForm" localSheetId="26" hidden="1">#REF!</definedName>
    <definedName name="ProdForm" localSheetId="25" hidden="1">#REF!</definedName>
    <definedName name="ProdForm" localSheetId="24" hidden="1">#REF!</definedName>
    <definedName name="ProdForm" localSheetId="23" hidden="1">#REF!</definedName>
    <definedName name="ProdForm" localSheetId="22" hidden="1">#REF!</definedName>
    <definedName name="ProdForm" localSheetId="8" hidden="1">#REF!</definedName>
    <definedName name="ProdForm" hidden="1">#REF!</definedName>
    <definedName name="Product" localSheetId="19" hidden="1">#REF!</definedName>
    <definedName name="Product" localSheetId="11" hidden="1">#REF!</definedName>
    <definedName name="Product" localSheetId="10" hidden="1">#REF!</definedName>
    <definedName name="Product" localSheetId="12" hidden="1">#REF!</definedName>
    <definedName name="Product" localSheetId="14" hidden="1">#REF!</definedName>
    <definedName name="Product" localSheetId="16" hidden="1">#REF!</definedName>
    <definedName name="Product" localSheetId="17" hidden="1">#REF!</definedName>
    <definedName name="Product" localSheetId="18" hidden="1">#REF!</definedName>
    <definedName name="Product" localSheetId="26" hidden="1">#REF!</definedName>
    <definedName name="Product" localSheetId="25" hidden="1">#REF!</definedName>
    <definedName name="Product" localSheetId="24" hidden="1">#REF!</definedName>
    <definedName name="Product" localSheetId="23" hidden="1">#REF!</definedName>
    <definedName name="Product" localSheetId="22" hidden="1">#REF!</definedName>
    <definedName name="Product" localSheetId="8" hidden="1">#REF!</definedName>
    <definedName name="Product" hidden="1">#REF!</definedName>
    <definedName name="PUTA" localSheetId="8" hidden="1">{"revsale",#N/A,FALSE,"REV-ยุพดี"}</definedName>
    <definedName name="PUTA" hidden="1">{"revsale",#N/A,FALSE,"REV-ยุพดี"}</definedName>
    <definedName name="qqq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s" hidden="1">{"PRINT_EST",#N/A,FALSE,"ESTMON"}</definedName>
    <definedName name="RCArea" localSheetId="19" hidden="1">#REF!</definedName>
    <definedName name="RCArea" localSheetId="11" hidden="1">#REF!</definedName>
    <definedName name="RCArea" localSheetId="10" hidden="1">#REF!</definedName>
    <definedName name="RCArea" localSheetId="12" hidden="1">#REF!</definedName>
    <definedName name="RCArea" localSheetId="14" hidden="1">#REF!</definedName>
    <definedName name="RCArea" localSheetId="16" hidden="1">#REF!</definedName>
    <definedName name="RCArea" localSheetId="17" hidden="1">#REF!</definedName>
    <definedName name="RCArea" localSheetId="18" hidden="1">#REF!</definedName>
    <definedName name="RCArea" localSheetId="26" hidden="1">#REF!</definedName>
    <definedName name="RCArea" localSheetId="25" hidden="1">#REF!</definedName>
    <definedName name="RCArea" localSheetId="24" hidden="1">#REF!</definedName>
    <definedName name="RCArea" localSheetId="23" hidden="1">#REF!</definedName>
    <definedName name="RCArea" localSheetId="22" hidden="1">#REF!</definedName>
    <definedName name="RCArea" localSheetId="8" hidden="1">#REF!</definedName>
    <definedName name="RCArea" hidden="1">#REF!</definedName>
    <definedName name="rd" localSheetId="8" hidden="1">{"'ตัวอย่าง'!$A$1:$O$21"}</definedName>
    <definedName name="rd" hidden="1">{"'ตัวอย่าง'!$A$1:$O$21"}</definedName>
    <definedName name="RE" localSheetId="19">#REF!</definedName>
    <definedName name="RE" localSheetId="11">#REF!</definedName>
    <definedName name="RE" localSheetId="10">#REF!</definedName>
    <definedName name="RE" localSheetId="12">#REF!</definedName>
    <definedName name="RE" localSheetId="14">#REF!</definedName>
    <definedName name="RE" localSheetId="16">#REF!</definedName>
    <definedName name="RE" localSheetId="17">#REF!</definedName>
    <definedName name="RE" localSheetId="18">#REF!</definedName>
    <definedName name="RE" localSheetId="25">#REF!</definedName>
    <definedName name="RE" localSheetId="24">#REF!</definedName>
    <definedName name="RE" localSheetId="23">#REF!</definedName>
    <definedName name="RE" localSheetId="22">#REF!</definedName>
    <definedName name="RE">#REF!</definedName>
    <definedName name="_xlnm.Recorder" localSheetId="19">#REF!</definedName>
    <definedName name="_xlnm.Recorder" localSheetId="11">#REF!</definedName>
    <definedName name="_xlnm.Recorder" localSheetId="10">#REF!</definedName>
    <definedName name="_xlnm.Recorder" localSheetId="12">#REF!</definedName>
    <definedName name="_xlnm.Recorder" localSheetId="14">#REF!</definedName>
    <definedName name="_xlnm.Recorder" localSheetId="16">#REF!</definedName>
    <definedName name="_xlnm.Recorder" localSheetId="17">#REF!</definedName>
    <definedName name="_xlnm.Recorder" localSheetId="18">#REF!</definedName>
    <definedName name="_xlnm.Recorder" localSheetId="26">#REF!</definedName>
    <definedName name="_xlnm.Recorder" localSheetId="25">#REF!</definedName>
    <definedName name="_xlnm.Recorder" localSheetId="24">#REF!</definedName>
    <definedName name="_xlnm.Recorder" localSheetId="23">#REF!</definedName>
    <definedName name="_xlnm.Recorder" localSheetId="22">#REF!</definedName>
    <definedName name="_xlnm.Recorder" localSheetId="8">#REF!</definedName>
    <definedName name="_xlnm.Recorder">#REF!</definedName>
    <definedName name="rung" hidden="1">"sci"</definedName>
    <definedName name="ry" hidden="1">{"hilight1",#N/A,FALSE,"HILIGHT1"}</definedName>
    <definedName name="SAPBEXrevision" hidden="1">2</definedName>
    <definedName name="SAPBEXsysID" hidden="1">"BWP"</definedName>
    <definedName name="SAPBEXwbID" hidden="1">"45TSOG149EJ5R0N9HDKCO6BXG"</definedName>
    <definedName name="sas" hidden="1">{"'ตัวอย่าง'!$A$1:$O$21"}</definedName>
    <definedName name="sc" hidden="1">{"index",#N/A,FALSE,"INDEX"}</definedName>
    <definedName name="sdf" hidden="1">{"'ตัวอย่าง'!$A$1:$O$21"}</definedName>
    <definedName name="sencount" hidden="1">1</definedName>
    <definedName name="SEPFIX01" localSheetId="8" hidden="1">{"income",#N/A,FALSE,"INCOME"}</definedName>
    <definedName name="SEPFIX01" hidden="1">{"income",#N/A,FALSE,"INCOME"}</definedName>
    <definedName name="sepstdvolpro_aa" localSheetId="19">#REF!</definedName>
    <definedName name="sepstdvolpro_aa" localSheetId="11">#REF!</definedName>
    <definedName name="sepstdvolpro_aa" localSheetId="10">#REF!</definedName>
    <definedName name="sepstdvolpro_aa" localSheetId="12">#REF!</definedName>
    <definedName name="sepstdvolpro_aa" localSheetId="14">#REF!</definedName>
    <definedName name="sepstdvolpro_aa" localSheetId="16">#REF!</definedName>
    <definedName name="sepstdvolpro_aa" localSheetId="17">#REF!</definedName>
    <definedName name="sepstdvolpro_aa" localSheetId="18">#REF!</definedName>
    <definedName name="sepstdvolpro_aa" localSheetId="25">#REF!</definedName>
    <definedName name="sepstdvolpro_aa" localSheetId="24">#REF!</definedName>
    <definedName name="sepstdvolpro_aa" localSheetId="23">#REF!</definedName>
    <definedName name="sepstdvolpro_aa" localSheetId="22">#REF!</definedName>
    <definedName name="sepstdvolpro_aa">#REF!</definedName>
    <definedName name="sepstdvolpro_ca1" localSheetId="19">#REF!</definedName>
    <definedName name="sepstdvolpro_ca1" localSheetId="11">#REF!</definedName>
    <definedName name="sepstdvolpro_ca1" localSheetId="10">#REF!</definedName>
    <definedName name="sepstdvolpro_ca1" localSheetId="12">#REF!</definedName>
    <definedName name="sepstdvolpro_ca1" localSheetId="14">#REF!</definedName>
    <definedName name="sepstdvolpro_ca1" localSheetId="16">#REF!</definedName>
    <definedName name="sepstdvolpro_ca1" localSheetId="17">#REF!</definedName>
    <definedName name="sepstdvolpro_ca1" localSheetId="18">#REF!</definedName>
    <definedName name="sepstdvolpro_ca1" localSheetId="25">#REF!</definedName>
    <definedName name="sepstdvolpro_ca1" localSheetId="24">#REF!</definedName>
    <definedName name="sepstdvolpro_ca1" localSheetId="23">#REF!</definedName>
    <definedName name="sepstdvolpro_ca1" localSheetId="22">#REF!</definedName>
    <definedName name="sepstdvolpro_ca1">#REF!</definedName>
    <definedName name="sepstdvolpro_ca2" localSheetId="19">#REF!</definedName>
    <definedName name="sepstdvolpro_ca2" localSheetId="11">#REF!</definedName>
    <definedName name="sepstdvolpro_ca2" localSheetId="10">#REF!</definedName>
    <definedName name="sepstdvolpro_ca2" localSheetId="12">#REF!</definedName>
    <definedName name="sepstdvolpro_ca2" localSheetId="14">#REF!</definedName>
    <definedName name="sepstdvolpro_ca2" localSheetId="16">#REF!</definedName>
    <definedName name="sepstdvolpro_ca2" localSheetId="17">#REF!</definedName>
    <definedName name="sepstdvolpro_ca2" localSheetId="18">#REF!</definedName>
    <definedName name="sepstdvolpro_ca2" localSheetId="25">#REF!</definedName>
    <definedName name="sepstdvolpro_ca2" localSheetId="24">#REF!</definedName>
    <definedName name="sepstdvolpro_ca2" localSheetId="23">#REF!</definedName>
    <definedName name="sepstdvolpro_ca2" localSheetId="22">#REF!</definedName>
    <definedName name="sepstdvolpro_ca2">#REF!</definedName>
    <definedName name="sepstdvolpro_cmx" localSheetId="19">#REF!</definedName>
    <definedName name="sepstdvolpro_cmx" localSheetId="11">#REF!</definedName>
    <definedName name="sepstdvolpro_cmx" localSheetId="10">#REF!</definedName>
    <definedName name="sepstdvolpro_cmx" localSheetId="12">#REF!</definedName>
    <definedName name="sepstdvolpro_cmx" localSheetId="14">#REF!</definedName>
    <definedName name="sepstdvolpro_cmx" localSheetId="16">#REF!</definedName>
    <definedName name="sepstdvolpro_cmx" localSheetId="17">#REF!</definedName>
    <definedName name="sepstdvolpro_cmx" localSheetId="18">#REF!</definedName>
    <definedName name="sepstdvolpro_cmx" localSheetId="25">#REF!</definedName>
    <definedName name="sepstdvolpro_cmx" localSheetId="24">#REF!</definedName>
    <definedName name="sepstdvolpro_cmx" localSheetId="23">#REF!</definedName>
    <definedName name="sepstdvolpro_cmx" localSheetId="22">#REF!</definedName>
    <definedName name="sepstdvolpro_cmx">#REF!</definedName>
    <definedName name="sepstdvolpro_ka" localSheetId="19">#REF!</definedName>
    <definedName name="sepstdvolpro_ka" localSheetId="11">#REF!</definedName>
    <definedName name="sepstdvolpro_ka" localSheetId="10">#REF!</definedName>
    <definedName name="sepstdvolpro_ka" localSheetId="12">#REF!</definedName>
    <definedName name="sepstdvolpro_ka" localSheetId="14">#REF!</definedName>
    <definedName name="sepstdvolpro_ka" localSheetId="16">#REF!</definedName>
    <definedName name="sepstdvolpro_ka" localSheetId="17">#REF!</definedName>
    <definedName name="sepstdvolpro_ka" localSheetId="18">#REF!</definedName>
    <definedName name="sepstdvolpro_ka" localSheetId="25">#REF!</definedName>
    <definedName name="sepstdvolpro_ka" localSheetId="24">#REF!</definedName>
    <definedName name="sepstdvolpro_ka" localSheetId="23">#REF!</definedName>
    <definedName name="sepstdvolpro_ka" localSheetId="22">#REF!</definedName>
    <definedName name="sepstdvolpro_ka">#REF!</definedName>
    <definedName name="sepstdvolpro_kb" localSheetId="19">#REF!</definedName>
    <definedName name="sepstdvolpro_kb" localSheetId="11">#REF!</definedName>
    <definedName name="sepstdvolpro_kb" localSheetId="10">#REF!</definedName>
    <definedName name="sepstdvolpro_kb" localSheetId="12">#REF!</definedName>
    <definedName name="sepstdvolpro_kb" localSheetId="14">#REF!</definedName>
    <definedName name="sepstdvolpro_kb" localSheetId="16">#REF!</definedName>
    <definedName name="sepstdvolpro_kb" localSheetId="17">#REF!</definedName>
    <definedName name="sepstdvolpro_kb" localSheetId="18">#REF!</definedName>
    <definedName name="sepstdvolpro_kb" localSheetId="25">#REF!</definedName>
    <definedName name="sepstdvolpro_kb" localSheetId="24">#REF!</definedName>
    <definedName name="sepstdvolpro_kb" localSheetId="23">#REF!</definedName>
    <definedName name="sepstdvolpro_kb" localSheetId="22">#REF!</definedName>
    <definedName name="sepstdvolpro_kb">#REF!</definedName>
    <definedName name="sepstdvolpro_ki" localSheetId="19">#REF!</definedName>
    <definedName name="sepstdvolpro_ki" localSheetId="11">#REF!</definedName>
    <definedName name="sepstdvolpro_ki" localSheetId="10">#REF!</definedName>
    <definedName name="sepstdvolpro_ki" localSheetId="12">#REF!</definedName>
    <definedName name="sepstdvolpro_ki" localSheetId="14">#REF!</definedName>
    <definedName name="sepstdvolpro_ki" localSheetId="16">#REF!</definedName>
    <definedName name="sepstdvolpro_ki" localSheetId="17">#REF!</definedName>
    <definedName name="sepstdvolpro_ki" localSheetId="18">#REF!</definedName>
    <definedName name="sepstdvolpro_ki" localSheetId="25">#REF!</definedName>
    <definedName name="sepstdvolpro_ki" localSheetId="24">#REF!</definedName>
    <definedName name="sepstdvolpro_ki" localSheetId="23">#REF!</definedName>
    <definedName name="sepstdvolpro_ki" localSheetId="22">#REF!</definedName>
    <definedName name="sepstdvolpro_ki">#REF!</definedName>
    <definedName name="sepstdvolpro_kk" localSheetId="19">#REF!</definedName>
    <definedName name="sepstdvolpro_kk" localSheetId="11">#REF!</definedName>
    <definedName name="sepstdvolpro_kk" localSheetId="10">#REF!</definedName>
    <definedName name="sepstdvolpro_kk" localSheetId="12">#REF!</definedName>
    <definedName name="sepstdvolpro_kk" localSheetId="14">#REF!</definedName>
    <definedName name="sepstdvolpro_kk" localSheetId="16">#REF!</definedName>
    <definedName name="sepstdvolpro_kk" localSheetId="17">#REF!</definedName>
    <definedName name="sepstdvolpro_kk" localSheetId="18">#REF!</definedName>
    <definedName name="sepstdvolpro_kk" localSheetId="25">#REF!</definedName>
    <definedName name="sepstdvolpro_kk" localSheetId="24">#REF!</definedName>
    <definedName name="sepstdvolpro_kk" localSheetId="23">#REF!</definedName>
    <definedName name="sepstdvolpro_kk" localSheetId="22">#REF!</definedName>
    <definedName name="sepstdvolpro_kk">#REF!</definedName>
    <definedName name="sepstdvolpro_kpx" localSheetId="19">#REF!</definedName>
    <definedName name="sepstdvolpro_kpx" localSheetId="11">#REF!</definedName>
    <definedName name="sepstdvolpro_kpx" localSheetId="10">#REF!</definedName>
    <definedName name="sepstdvolpro_kpx" localSheetId="12">#REF!</definedName>
    <definedName name="sepstdvolpro_kpx" localSheetId="14">#REF!</definedName>
    <definedName name="sepstdvolpro_kpx" localSheetId="16">#REF!</definedName>
    <definedName name="sepstdvolpro_kpx" localSheetId="17">#REF!</definedName>
    <definedName name="sepstdvolpro_kpx" localSheetId="18">#REF!</definedName>
    <definedName name="sepstdvolpro_kpx" localSheetId="25">#REF!</definedName>
    <definedName name="sepstdvolpro_kpx" localSheetId="24">#REF!</definedName>
    <definedName name="sepstdvolpro_kpx" localSheetId="23">#REF!</definedName>
    <definedName name="sepstdvolpro_kpx" localSheetId="22">#REF!</definedName>
    <definedName name="sepstdvolpro_kpx">#REF!</definedName>
    <definedName name="sepstdvolpro_lk" localSheetId="19">#REF!</definedName>
    <definedName name="sepstdvolpro_lk" localSheetId="11">#REF!</definedName>
    <definedName name="sepstdvolpro_lk" localSheetId="10">#REF!</definedName>
    <definedName name="sepstdvolpro_lk" localSheetId="12">#REF!</definedName>
    <definedName name="sepstdvolpro_lk" localSheetId="14">#REF!</definedName>
    <definedName name="sepstdvolpro_lk" localSheetId="16">#REF!</definedName>
    <definedName name="sepstdvolpro_lk" localSheetId="17">#REF!</definedName>
    <definedName name="sepstdvolpro_lk" localSheetId="18">#REF!</definedName>
    <definedName name="sepstdvolpro_lk" localSheetId="25">#REF!</definedName>
    <definedName name="sepstdvolpro_lk" localSheetId="24">#REF!</definedName>
    <definedName name="sepstdvolpro_lk" localSheetId="23">#REF!</definedName>
    <definedName name="sepstdvolpro_lk" localSheetId="22">#REF!</definedName>
    <definedName name="sepstdvolpro_lk">#REF!</definedName>
    <definedName name="sepstdvolpro_oth" localSheetId="19">#REF!</definedName>
    <definedName name="sepstdvolpro_oth" localSheetId="11">#REF!</definedName>
    <definedName name="sepstdvolpro_oth" localSheetId="10">#REF!</definedName>
    <definedName name="sepstdvolpro_oth" localSheetId="12">#REF!</definedName>
    <definedName name="sepstdvolpro_oth" localSheetId="14">#REF!</definedName>
    <definedName name="sepstdvolpro_oth" localSheetId="16">#REF!</definedName>
    <definedName name="sepstdvolpro_oth" localSheetId="17">#REF!</definedName>
    <definedName name="sepstdvolpro_oth" localSheetId="18">#REF!</definedName>
    <definedName name="sepstdvolpro_oth" localSheetId="25">#REF!</definedName>
    <definedName name="sepstdvolpro_oth" localSheetId="24">#REF!</definedName>
    <definedName name="sepstdvolpro_oth" localSheetId="23">#REF!</definedName>
    <definedName name="sepstdvolpro_oth" localSheetId="22">#REF!</definedName>
    <definedName name="sepstdvolpro_oth">#REF!</definedName>
    <definedName name="sepstdvolpro_wk" localSheetId="19">#REF!</definedName>
    <definedName name="sepstdvolpro_wk" localSheetId="11">#REF!</definedName>
    <definedName name="sepstdvolpro_wk" localSheetId="10">#REF!</definedName>
    <definedName name="sepstdvolpro_wk" localSheetId="12">#REF!</definedName>
    <definedName name="sepstdvolpro_wk" localSheetId="14">#REF!</definedName>
    <definedName name="sepstdvolpro_wk" localSheetId="16">#REF!</definedName>
    <definedName name="sepstdvolpro_wk" localSheetId="17">#REF!</definedName>
    <definedName name="sepstdvolpro_wk" localSheetId="18">#REF!</definedName>
    <definedName name="sepstdvolpro_wk" localSheetId="25">#REF!</definedName>
    <definedName name="sepstdvolpro_wk" localSheetId="24">#REF!</definedName>
    <definedName name="sepstdvolpro_wk" localSheetId="23">#REF!</definedName>
    <definedName name="sepstdvolpro_wk" localSheetId="22">#REF!</definedName>
    <definedName name="sepstdvolpro_wk">#REF!</definedName>
    <definedName name="sepstdvolpro_wkx" localSheetId="19">#REF!</definedName>
    <definedName name="sepstdvolpro_wkx" localSheetId="11">#REF!</definedName>
    <definedName name="sepstdvolpro_wkx" localSheetId="10">#REF!</definedName>
    <definedName name="sepstdvolpro_wkx" localSheetId="12">#REF!</definedName>
    <definedName name="sepstdvolpro_wkx" localSheetId="14">#REF!</definedName>
    <definedName name="sepstdvolpro_wkx" localSheetId="16">#REF!</definedName>
    <definedName name="sepstdvolpro_wkx" localSheetId="17">#REF!</definedName>
    <definedName name="sepstdvolpro_wkx" localSheetId="18">#REF!</definedName>
    <definedName name="sepstdvolpro_wkx" localSheetId="25">#REF!</definedName>
    <definedName name="sepstdvolpro_wkx" localSheetId="24">#REF!</definedName>
    <definedName name="sepstdvolpro_wkx" localSheetId="23">#REF!</definedName>
    <definedName name="sepstdvolpro_wkx" localSheetId="22">#REF!</definedName>
    <definedName name="sepstdvolpro_wkx">#REF!</definedName>
    <definedName name="Service" localSheetId="19">#REF!</definedName>
    <definedName name="Service" localSheetId="11">#REF!</definedName>
    <definedName name="Service" localSheetId="10">#REF!</definedName>
    <definedName name="Service" localSheetId="12">#REF!</definedName>
    <definedName name="Service" localSheetId="14">#REF!</definedName>
    <definedName name="Service" localSheetId="16">#REF!</definedName>
    <definedName name="Service" localSheetId="17">#REF!</definedName>
    <definedName name="Service" localSheetId="18">#REF!</definedName>
    <definedName name="Service" localSheetId="26">#REF!</definedName>
    <definedName name="Service" localSheetId="25">#REF!</definedName>
    <definedName name="Service" localSheetId="24">#REF!</definedName>
    <definedName name="Service" localSheetId="23">#REF!</definedName>
    <definedName name="Service" localSheetId="22">#REF!</definedName>
    <definedName name="Service" localSheetId="8">#REF!</definedName>
    <definedName name="Service">#REF!</definedName>
    <definedName name="sfe" hidden="1">{"'ตัวอย่าง'!$A$1:$O$21"}</definedName>
    <definedName name="sheet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IS" localSheetId="19">#REF!</definedName>
    <definedName name="SIS" localSheetId="11">#REF!</definedName>
    <definedName name="SIS" localSheetId="10">#REF!</definedName>
    <definedName name="SIS" localSheetId="12">#REF!</definedName>
    <definedName name="SIS" localSheetId="14">#REF!</definedName>
    <definedName name="SIS" localSheetId="16">#REF!</definedName>
    <definedName name="SIS" localSheetId="17">#REF!</definedName>
    <definedName name="SIS" localSheetId="18">#REF!</definedName>
    <definedName name="SIS" localSheetId="26">#REF!</definedName>
    <definedName name="SIS" localSheetId="25">#REF!</definedName>
    <definedName name="SIS" localSheetId="24">#REF!</definedName>
    <definedName name="SIS" localSheetId="23">#REF!</definedName>
    <definedName name="SIS" localSheetId="22">#REF!</definedName>
    <definedName name="SIS" localSheetId="8">#REF!</definedName>
    <definedName name="SIS">#REF!</definedName>
    <definedName name="SpecialPrice" localSheetId="19" hidden="1">#REF!</definedName>
    <definedName name="SpecialPrice" localSheetId="11" hidden="1">#REF!</definedName>
    <definedName name="SpecialPrice" localSheetId="10" hidden="1">#REF!</definedName>
    <definedName name="SpecialPrice" localSheetId="12" hidden="1">#REF!</definedName>
    <definedName name="SpecialPrice" localSheetId="14" hidden="1">#REF!</definedName>
    <definedName name="SpecialPrice" localSheetId="16" hidden="1">#REF!</definedName>
    <definedName name="SpecialPrice" localSheetId="17" hidden="1">#REF!</definedName>
    <definedName name="SpecialPrice" localSheetId="18" hidden="1">#REF!</definedName>
    <definedName name="SpecialPrice" localSheetId="26" hidden="1">#REF!</definedName>
    <definedName name="SpecialPrice" localSheetId="25" hidden="1">#REF!</definedName>
    <definedName name="SpecialPrice" localSheetId="24" hidden="1">#REF!</definedName>
    <definedName name="SpecialPrice" localSheetId="23" hidden="1">#REF!</definedName>
    <definedName name="SpecialPrice" localSheetId="22" hidden="1">#REF!</definedName>
    <definedName name="SpecialPrice" localSheetId="8" hidden="1">#REF!</definedName>
    <definedName name="SpecialPrice" hidden="1">#REF!</definedName>
    <definedName name="SSF" localSheetId="19">#REF!</definedName>
    <definedName name="SSF" localSheetId="11">#REF!</definedName>
    <definedName name="SSF" localSheetId="10">#REF!</definedName>
    <definedName name="SSF" localSheetId="12">#REF!</definedName>
    <definedName name="SSF" localSheetId="14">#REF!</definedName>
    <definedName name="SSF" localSheetId="16">#REF!</definedName>
    <definedName name="SSF" localSheetId="17">#REF!</definedName>
    <definedName name="SSF" localSheetId="18">#REF!</definedName>
    <definedName name="SSF" localSheetId="26">#REF!</definedName>
    <definedName name="SSF" localSheetId="25">#REF!</definedName>
    <definedName name="SSF" localSheetId="24">#REF!</definedName>
    <definedName name="SSF" localSheetId="23">#REF!</definedName>
    <definedName name="SSF" localSheetId="22">#REF!</definedName>
    <definedName name="SSF" localSheetId="8">#REF!</definedName>
    <definedName name="SSF">#REF!</definedName>
    <definedName name="sss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W" localSheetId="19">#REF!</definedName>
    <definedName name="SSW" localSheetId="11">#REF!</definedName>
    <definedName name="SSW" localSheetId="10">#REF!</definedName>
    <definedName name="SSW" localSheetId="12">#REF!</definedName>
    <definedName name="SSW" localSheetId="14">#REF!</definedName>
    <definedName name="SSW" localSheetId="16">#REF!</definedName>
    <definedName name="SSW" localSheetId="17">#REF!</definedName>
    <definedName name="SSW" localSheetId="18">#REF!</definedName>
    <definedName name="SSW" localSheetId="26">#REF!</definedName>
    <definedName name="SSW" localSheetId="25">#REF!</definedName>
    <definedName name="SSW" localSheetId="24">#REF!</definedName>
    <definedName name="SSW" localSheetId="23">#REF!</definedName>
    <definedName name="SSW" localSheetId="22">#REF!</definedName>
    <definedName name="SSW" localSheetId="8">#REF!</definedName>
    <definedName name="SSW">#REF!</definedName>
    <definedName name="Strategy_Type" localSheetId="19">#REF!</definedName>
    <definedName name="Strategy_Type" localSheetId="11">#REF!</definedName>
    <definedName name="Strategy_Type" localSheetId="10">#REF!</definedName>
    <definedName name="Strategy_Type" localSheetId="12">#REF!</definedName>
    <definedName name="Strategy_Type" localSheetId="14">#REF!</definedName>
    <definedName name="Strategy_Type" localSheetId="16">#REF!</definedName>
    <definedName name="Strategy_Type" localSheetId="17">#REF!</definedName>
    <definedName name="Strategy_Type" localSheetId="18">#REF!</definedName>
    <definedName name="Strategy_Type" localSheetId="26">#REF!</definedName>
    <definedName name="Strategy_Type" localSheetId="25">#REF!</definedName>
    <definedName name="Strategy_Type" localSheetId="24">#REF!</definedName>
    <definedName name="Strategy_Type" localSheetId="23">#REF!</definedName>
    <definedName name="Strategy_Type" localSheetId="22">#REF!</definedName>
    <definedName name="Strategy_Type" localSheetId="8">#REF!</definedName>
    <definedName name="Strategy_Type">#REF!</definedName>
    <definedName name="SUMVR" localSheetId="19">#REF!</definedName>
    <definedName name="SUMVR" localSheetId="11">#REF!</definedName>
    <definedName name="SUMVR" localSheetId="10">#REF!</definedName>
    <definedName name="SUMVR" localSheetId="12">#REF!</definedName>
    <definedName name="SUMVR" localSheetId="14">#REF!</definedName>
    <definedName name="SUMVR" localSheetId="16">#REF!</definedName>
    <definedName name="SUMVR" localSheetId="17">#REF!</definedName>
    <definedName name="SUMVR" localSheetId="18">#REF!</definedName>
    <definedName name="SUMVR" localSheetId="25">#REF!</definedName>
    <definedName name="SUMVR" localSheetId="24">#REF!</definedName>
    <definedName name="SUMVR" localSheetId="23">#REF!</definedName>
    <definedName name="SUMVR" localSheetId="22">#REF!</definedName>
    <definedName name="SUMVR">#REF!</definedName>
    <definedName name="SVG" localSheetId="19">#REF!</definedName>
    <definedName name="SVG" localSheetId="11">#REF!</definedName>
    <definedName name="SVG" localSheetId="10">#REF!</definedName>
    <definedName name="SVG" localSheetId="12">#REF!</definedName>
    <definedName name="SVG" localSheetId="14">#REF!</definedName>
    <definedName name="SVG" localSheetId="16">#REF!</definedName>
    <definedName name="SVG" localSheetId="17">#REF!</definedName>
    <definedName name="SVG" localSheetId="18">#REF!</definedName>
    <definedName name="SVG" localSheetId="25">#REF!</definedName>
    <definedName name="SVG" localSheetId="24">#REF!</definedName>
    <definedName name="SVG" localSheetId="23">#REF!</definedName>
    <definedName name="SVG" localSheetId="22">#REF!</definedName>
    <definedName name="SVG">#REF!</definedName>
    <definedName name="tast" hidden="1">{"'connew '!$C$40:$C$60"}</definedName>
    <definedName name="tbl_ProdInfo" localSheetId="19" hidden="1">#REF!</definedName>
    <definedName name="tbl_ProdInfo" localSheetId="11" hidden="1">#REF!</definedName>
    <definedName name="tbl_ProdInfo" localSheetId="10" hidden="1">#REF!</definedName>
    <definedName name="tbl_ProdInfo" localSheetId="12" hidden="1">#REF!</definedName>
    <definedName name="tbl_ProdInfo" localSheetId="14" hidden="1">#REF!</definedName>
    <definedName name="tbl_ProdInfo" localSheetId="16" hidden="1">#REF!</definedName>
    <definedName name="tbl_ProdInfo" localSheetId="17" hidden="1">#REF!</definedName>
    <definedName name="tbl_ProdInfo" localSheetId="18" hidden="1">#REF!</definedName>
    <definedName name="tbl_ProdInfo" localSheetId="26" hidden="1">#REF!</definedName>
    <definedName name="tbl_ProdInfo" localSheetId="25" hidden="1">#REF!</definedName>
    <definedName name="tbl_ProdInfo" localSheetId="24" hidden="1">#REF!</definedName>
    <definedName name="tbl_ProdInfo" localSheetId="23" hidden="1">#REF!</definedName>
    <definedName name="tbl_ProdInfo" localSheetId="22" hidden="1">#REF!</definedName>
    <definedName name="tbl_ProdInfo" localSheetId="8" hidden="1">#REF!</definedName>
    <definedName name="tbl_ProdInfo" hidden="1">#REF!</definedName>
    <definedName name="TCC" localSheetId="19">#REF!</definedName>
    <definedName name="TCC" localSheetId="11">#REF!</definedName>
    <definedName name="TCC" localSheetId="10">#REF!</definedName>
    <definedName name="TCC" localSheetId="12">#REF!</definedName>
    <definedName name="TCC" localSheetId="14">#REF!</definedName>
    <definedName name="TCC" localSheetId="16">#REF!</definedName>
    <definedName name="TCC" localSheetId="17">#REF!</definedName>
    <definedName name="TCC" localSheetId="18">#REF!</definedName>
    <definedName name="TCC" localSheetId="26">#REF!</definedName>
    <definedName name="TCC" localSheetId="25">#REF!</definedName>
    <definedName name="TCC" localSheetId="24">#REF!</definedName>
    <definedName name="TCC" localSheetId="23">#REF!</definedName>
    <definedName name="TCC" localSheetId="22">#REF!</definedName>
    <definedName name="TCC" localSheetId="8">#REF!</definedName>
    <definedName name="TCC">#REF!</definedName>
    <definedName name="TCOR1" localSheetId="19">#REF!</definedName>
    <definedName name="TCOR1" localSheetId="11">#REF!</definedName>
    <definedName name="TCOR1" localSheetId="10">#REF!</definedName>
    <definedName name="TCOR1" localSheetId="12">#REF!</definedName>
    <definedName name="TCOR1" localSheetId="14">#REF!</definedName>
    <definedName name="TCOR1" localSheetId="16">#REF!</definedName>
    <definedName name="TCOR1" localSheetId="17">#REF!</definedName>
    <definedName name="TCOR1" localSheetId="18">#REF!</definedName>
    <definedName name="TCOR1" localSheetId="25">#REF!</definedName>
    <definedName name="TCOR1" localSheetId="24">#REF!</definedName>
    <definedName name="TCOR1" localSheetId="23">#REF!</definedName>
    <definedName name="TCOR1" localSheetId="22">#REF!</definedName>
    <definedName name="TCOR1">#REF!</definedName>
    <definedName name="TCOR2" localSheetId="19">#REF!</definedName>
    <definedName name="TCOR2" localSheetId="11">#REF!</definedName>
    <definedName name="TCOR2" localSheetId="10">#REF!</definedName>
    <definedName name="TCOR2" localSheetId="12">#REF!</definedName>
    <definedName name="TCOR2" localSheetId="14">#REF!</definedName>
    <definedName name="TCOR2" localSheetId="16">#REF!</definedName>
    <definedName name="TCOR2" localSheetId="17">#REF!</definedName>
    <definedName name="TCOR2" localSheetId="18">#REF!</definedName>
    <definedName name="TCOR2" localSheetId="25">#REF!</definedName>
    <definedName name="TCOR2" localSheetId="24">#REF!</definedName>
    <definedName name="TCOR2" localSheetId="23">#REF!</definedName>
    <definedName name="TCOR2" localSheetId="22">#REF!</definedName>
    <definedName name="TCOR2">#REF!</definedName>
    <definedName name="TCOR3" localSheetId="19">#REF!</definedName>
    <definedName name="TCOR3" localSheetId="11">#REF!</definedName>
    <definedName name="TCOR3" localSheetId="10">#REF!</definedName>
    <definedName name="TCOR3" localSheetId="12">#REF!</definedName>
    <definedName name="TCOR3" localSheetId="14">#REF!</definedName>
    <definedName name="TCOR3" localSheetId="16">#REF!</definedName>
    <definedName name="TCOR3" localSheetId="17">#REF!</definedName>
    <definedName name="TCOR3" localSheetId="18">#REF!</definedName>
    <definedName name="TCOR3" localSheetId="25">#REF!</definedName>
    <definedName name="TCOR3" localSheetId="24">#REF!</definedName>
    <definedName name="TCOR3" localSheetId="23">#REF!</definedName>
    <definedName name="TCOR3" localSheetId="22">#REF!</definedName>
    <definedName name="TCOR3">#REF!</definedName>
    <definedName name="TCOR4" localSheetId="19">#REF!</definedName>
    <definedName name="TCOR4" localSheetId="11">#REF!</definedName>
    <definedName name="TCOR4" localSheetId="10">#REF!</definedName>
    <definedName name="TCOR4" localSheetId="12">#REF!</definedName>
    <definedName name="TCOR4" localSheetId="14">#REF!</definedName>
    <definedName name="TCOR4" localSheetId="16">#REF!</definedName>
    <definedName name="TCOR4" localSheetId="17">#REF!</definedName>
    <definedName name="TCOR4" localSheetId="18">#REF!</definedName>
    <definedName name="TCOR4" localSheetId="25">#REF!</definedName>
    <definedName name="TCOR4" localSheetId="24">#REF!</definedName>
    <definedName name="TCOR4" localSheetId="23">#REF!</definedName>
    <definedName name="TCOR4" localSheetId="22">#REF!</definedName>
    <definedName name="TCOR4">#REF!</definedName>
    <definedName name="TCOR5" localSheetId="19">#REF!</definedName>
    <definedName name="TCOR5" localSheetId="11">#REF!</definedName>
    <definedName name="TCOR5" localSheetId="10">#REF!</definedName>
    <definedName name="TCOR5" localSheetId="12">#REF!</definedName>
    <definedName name="TCOR5" localSheetId="14">#REF!</definedName>
    <definedName name="TCOR5" localSheetId="16">#REF!</definedName>
    <definedName name="TCOR5" localSheetId="17">#REF!</definedName>
    <definedName name="TCOR5" localSheetId="18">#REF!</definedName>
    <definedName name="TCOR5" localSheetId="25">#REF!</definedName>
    <definedName name="TCOR5" localSheetId="24">#REF!</definedName>
    <definedName name="TCOR5" localSheetId="23">#REF!</definedName>
    <definedName name="TCOR5" localSheetId="22">#REF!</definedName>
    <definedName name="TCOR5">#REF!</definedName>
    <definedName name="TCOR6" localSheetId="19">#REF!</definedName>
    <definedName name="TCOR6" localSheetId="11">#REF!</definedName>
    <definedName name="TCOR6" localSheetId="10">#REF!</definedName>
    <definedName name="TCOR6" localSheetId="12">#REF!</definedName>
    <definedName name="TCOR6" localSheetId="14">#REF!</definedName>
    <definedName name="TCOR6" localSheetId="16">#REF!</definedName>
    <definedName name="TCOR6" localSheetId="17">#REF!</definedName>
    <definedName name="TCOR6" localSheetId="18">#REF!</definedName>
    <definedName name="TCOR6" localSheetId="25">#REF!</definedName>
    <definedName name="TCOR6" localSheetId="24">#REF!</definedName>
    <definedName name="TCOR6" localSheetId="23">#REF!</definedName>
    <definedName name="TCOR6" localSheetId="22">#REF!</definedName>
    <definedName name="TCOR6">#REF!</definedName>
    <definedName name="TCOR7" localSheetId="19">#REF!</definedName>
    <definedName name="TCOR7" localSheetId="11">#REF!</definedName>
    <definedName name="TCOR7" localSheetId="10">#REF!</definedName>
    <definedName name="TCOR7" localSheetId="12">#REF!</definedName>
    <definedName name="TCOR7" localSheetId="14">#REF!</definedName>
    <definedName name="TCOR7" localSheetId="16">#REF!</definedName>
    <definedName name="TCOR7" localSheetId="17">#REF!</definedName>
    <definedName name="TCOR7" localSheetId="18">#REF!</definedName>
    <definedName name="TCOR7" localSheetId="25">#REF!</definedName>
    <definedName name="TCOR7" localSheetId="24">#REF!</definedName>
    <definedName name="TCOR7" localSheetId="23">#REF!</definedName>
    <definedName name="TCOR7" localSheetId="22">#REF!</definedName>
    <definedName name="TCOR7">#REF!</definedName>
    <definedName name="Technology" localSheetId="19">#REF!</definedName>
    <definedName name="Technology" localSheetId="11">#REF!</definedName>
    <definedName name="Technology" localSheetId="10">#REF!</definedName>
    <definedName name="Technology" localSheetId="12">#REF!</definedName>
    <definedName name="Technology" localSheetId="14">#REF!</definedName>
    <definedName name="Technology" localSheetId="16">#REF!</definedName>
    <definedName name="Technology" localSheetId="17">#REF!</definedName>
    <definedName name="Technology" localSheetId="18">#REF!</definedName>
    <definedName name="Technology" localSheetId="26">#REF!</definedName>
    <definedName name="Technology" localSheetId="25">#REF!</definedName>
    <definedName name="Technology" localSheetId="24">#REF!</definedName>
    <definedName name="Technology" localSheetId="23">#REF!</definedName>
    <definedName name="Technology" localSheetId="22">#REF!</definedName>
    <definedName name="Technology" localSheetId="8">#REF!</definedName>
    <definedName name="Technology">#REF!</definedName>
    <definedName name="TEKT1" localSheetId="19">#REF!</definedName>
    <definedName name="TEKT1" localSheetId="11">#REF!</definedName>
    <definedName name="TEKT1" localSheetId="10">#REF!</definedName>
    <definedName name="TEKT1" localSheetId="12">#REF!</definedName>
    <definedName name="TEKT1" localSheetId="14">#REF!</definedName>
    <definedName name="TEKT1" localSheetId="16">#REF!</definedName>
    <definedName name="TEKT1" localSheetId="17">#REF!</definedName>
    <definedName name="TEKT1" localSheetId="18">#REF!</definedName>
    <definedName name="TEKT1" localSheetId="25">#REF!</definedName>
    <definedName name="TEKT1" localSheetId="24">#REF!</definedName>
    <definedName name="TEKT1" localSheetId="23">#REF!</definedName>
    <definedName name="TEKT1" localSheetId="22">#REF!</definedName>
    <definedName name="TEKT1">#REF!</definedName>
    <definedName name="TEKT2" localSheetId="19">#REF!</definedName>
    <definedName name="TEKT2" localSheetId="11">#REF!</definedName>
    <definedName name="TEKT2" localSheetId="10">#REF!</definedName>
    <definedName name="TEKT2" localSheetId="12">#REF!</definedName>
    <definedName name="TEKT2" localSheetId="14">#REF!</definedName>
    <definedName name="TEKT2" localSheetId="16">#REF!</definedName>
    <definedName name="TEKT2" localSheetId="17">#REF!</definedName>
    <definedName name="TEKT2" localSheetId="18">#REF!</definedName>
    <definedName name="TEKT2" localSheetId="25">#REF!</definedName>
    <definedName name="TEKT2" localSheetId="24">#REF!</definedName>
    <definedName name="TEKT2" localSheetId="23">#REF!</definedName>
    <definedName name="TEKT2" localSheetId="22">#REF!</definedName>
    <definedName name="TEKT2">#REF!</definedName>
    <definedName name="TEKT3" localSheetId="19">#REF!</definedName>
    <definedName name="TEKT3" localSheetId="11">#REF!</definedName>
    <definedName name="TEKT3" localSheetId="10">#REF!</definedName>
    <definedName name="TEKT3" localSheetId="12">#REF!</definedName>
    <definedName name="TEKT3" localSheetId="14">#REF!</definedName>
    <definedName name="TEKT3" localSheetId="16">#REF!</definedName>
    <definedName name="TEKT3" localSheetId="17">#REF!</definedName>
    <definedName name="TEKT3" localSheetId="18">#REF!</definedName>
    <definedName name="TEKT3" localSheetId="25">#REF!</definedName>
    <definedName name="TEKT3" localSheetId="24">#REF!</definedName>
    <definedName name="TEKT3" localSheetId="23">#REF!</definedName>
    <definedName name="TEKT3" localSheetId="22">#REF!</definedName>
    <definedName name="TEKT3">#REF!</definedName>
    <definedName name="TEKT4" localSheetId="19">#REF!</definedName>
    <definedName name="TEKT4" localSheetId="11">#REF!</definedName>
    <definedName name="TEKT4" localSheetId="10">#REF!</definedName>
    <definedName name="TEKT4" localSheetId="12">#REF!</definedName>
    <definedName name="TEKT4" localSheetId="14">#REF!</definedName>
    <definedName name="TEKT4" localSheetId="16">#REF!</definedName>
    <definedName name="TEKT4" localSheetId="17">#REF!</definedName>
    <definedName name="TEKT4" localSheetId="18">#REF!</definedName>
    <definedName name="TEKT4" localSheetId="25">#REF!</definedName>
    <definedName name="TEKT4" localSheetId="24">#REF!</definedName>
    <definedName name="TEKT4" localSheetId="23">#REF!</definedName>
    <definedName name="TEKT4" localSheetId="22">#REF!</definedName>
    <definedName name="TEKT4">#REF!</definedName>
    <definedName name="TEKT5" localSheetId="19">#REF!</definedName>
    <definedName name="TEKT5" localSheetId="11">#REF!</definedName>
    <definedName name="TEKT5" localSheetId="10">#REF!</definedName>
    <definedName name="TEKT5" localSheetId="12">#REF!</definedName>
    <definedName name="TEKT5" localSheetId="14">#REF!</definedName>
    <definedName name="TEKT5" localSheetId="16">#REF!</definedName>
    <definedName name="TEKT5" localSheetId="17">#REF!</definedName>
    <definedName name="TEKT5" localSheetId="18">#REF!</definedName>
    <definedName name="TEKT5" localSheetId="25">#REF!</definedName>
    <definedName name="TEKT5" localSheetId="24">#REF!</definedName>
    <definedName name="TEKT5" localSheetId="23">#REF!</definedName>
    <definedName name="TEKT5" localSheetId="22">#REF!</definedName>
    <definedName name="TEKT5">#REF!</definedName>
    <definedName name="TEKT6" localSheetId="19">#REF!</definedName>
    <definedName name="TEKT6" localSheetId="11">#REF!</definedName>
    <definedName name="TEKT6" localSheetId="10">#REF!</definedName>
    <definedName name="TEKT6" localSheetId="12">#REF!</definedName>
    <definedName name="TEKT6" localSheetId="14">#REF!</definedName>
    <definedName name="TEKT6" localSheetId="16">#REF!</definedName>
    <definedName name="TEKT6" localSheetId="17">#REF!</definedName>
    <definedName name="TEKT6" localSheetId="18">#REF!</definedName>
    <definedName name="TEKT6" localSheetId="25">#REF!</definedName>
    <definedName name="TEKT6" localSheetId="24">#REF!</definedName>
    <definedName name="TEKT6" localSheetId="23">#REF!</definedName>
    <definedName name="TEKT6" localSheetId="22">#REF!</definedName>
    <definedName name="TEKT6">#REF!</definedName>
    <definedName name="TEKT7" localSheetId="19">#REF!</definedName>
    <definedName name="TEKT7" localSheetId="11">#REF!</definedName>
    <definedName name="TEKT7" localSheetId="10">#REF!</definedName>
    <definedName name="TEKT7" localSheetId="12">#REF!</definedName>
    <definedName name="TEKT7" localSheetId="14">#REF!</definedName>
    <definedName name="TEKT7" localSheetId="16">#REF!</definedName>
    <definedName name="TEKT7" localSheetId="17">#REF!</definedName>
    <definedName name="TEKT7" localSheetId="18">#REF!</definedName>
    <definedName name="TEKT7" localSheetId="25">#REF!</definedName>
    <definedName name="TEKT7" localSheetId="24">#REF!</definedName>
    <definedName name="TEKT7" localSheetId="23">#REF!</definedName>
    <definedName name="TEKT7" localSheetId="22">#REF!</definedName>
    <definedName name="TEKT7">#REF!</definedName>
    <definedName name="test" localSheetId="8" hidden="1">{"'ตัวอย่าง'!$A$1:$O$21"}</definedName>
    <definedName name="test" hidden="1">{"'ตัวอย่าง'!$A$1:$O$21"}</definedName>
    <definedName name="test77" hidden="1">{"'ตัวอย่าง'!$A$1:$O$21"}</definedName>
    <definedName name="test8888" hidden="1">{"'ตัวอย่าง'!$A$1:$O$21"}</definedName>
    <definedName name="testa" hidden="1">{"'ตัวอย่าง'!$A$1:$O$21"}</definedName>
    <definedName name="TextRefCopyRangeCount" hidden="1">5</definedName>
    <definedName name="TFC" localSheetId="19">#REF!</definedName>
    <definedName name="TFC" localSheetId="11">#REF!</definedName>
    <definedName name="TFC" localSheetId="10">#REF!</definedName>
    <definedName name="TFC" localSheetId="12">#REF!</definedName>
    <definedName name="TFC" localSheetId="14">#REF!</definedName>
    <definedName name="TFC" localSheetId="16">#REF!</definedName>
    <definedName name="TFC" localSheetId="17">#REF!</definedName>
    <definedName name="TFC" localSheetId="18">#REF!</definedName>
    <definedName name="TFC" localSheetId="26">#REF!</definedName>
    <definedName name="TFC" localSheetId="25">#REF!</definedName>
    <definedName name="TFC" localSheetId="24">#REF!</definedName>
    <definedName name="TFC" localSheetId="23">#REF!</definedName>
    <definedName name="TFC" localSheetId="22">#REF!</definedName>
    <definedName name="TFC" localSheetId="8">#REF!</definedName>
    <definedName name="TFC">#REF!</definedName>
    <definedName name="TKAF1" localSheetId="19">#REF!</definedName>
    <definedName name="TKAF1" localSheetId="11">#REF!</definedName>
    <definedName name="TKAF1" localSheetId="10">#REF!</definedName>
    <definedName name="TKAF1" localSheetId="12">#REF!</definedName>
    <definedName name="TKAF1" localSheetId="14">#REF!</definedName>
    <definedName name="TKAF1" localSheetId="16">#REF!</definedName>
    <definedName name="TKAF1" localSheetId="17">#REF!</definedName>
    <definedName name="TKAF1" localSheetId="18">#REF!</definedName>
    <definedName name="TKAF1" localSheetId="25">#REF!</definedName>
    <definedName name="TKAF1" localSheetId="24">#REF!</definedName>
    <definedName name="TKAF1" localSheetId="23">#REF!</definedName>
    <definedName name="TKAF1" localSheetId="22">#REF!</definedName>
    <definedName name="TKAF1">#REF!</definedName>
    <definedName name="TKAF2" localSheetId="19">#REF!</definedName>
    <definedName name="TKAF2" localSheetId="11">#REF!</definedName>
    <definedName name="TKAF2" localSheetId="10">#REF!</definedName>
    <definedName name="TKAF2" localSheetId="12">#REF!</definedName>
    <definedName name="TKAF2" localSheetId="14">#REF!</definedName>
    <definedName name="TKAF2" localSheetId="16">#REF!</definedName>
    <definedName name="TKAF2" localSheetId="17">#REF!</definedName>
    <definedName name="TKAF2" localSheetId="18">#REF!</definedName>
    <definedName name="TKAF2" localSheetId="25">#REF!</definedName>
    <definedName name="TKAF2" localSheetId="24">#REF!</definedName>
    <definedName name="TKAF2" localSheetId="23">#REF!</definedName>
    <definedName name="TKAF2" localSheetId="22">#REF!</definedName>
    <definedName name="TKAF2">#REF!</definedName>
    <definedName name="TKAF3" localSheetId="19">#REF!</definedName>
    <definedName name="TKAF3" localSheetId="11">#REF!</definedName>
    <definedName name="TKAF3" localSheetId="10">#REF!</definedName>
    <definedName name="TKAF3" localSheetId="12">#REF!</definedName>
    <definedName name="TKAF3" localSheetId="14">#REF!</definedName>
    <definedName name="TKAF3" localSheetId="16">#REF!</definedName>
    <definedName name="TKAF3" localSheetId="17">#REF!</definedName>
    <definedName name="TKAF3" localSheetId="18">#REF!</definedName>
    <definedName name="TKAF3" localSheetId="25">#REF!</definedName>
    <definedName name="TKAF3" localSheetId="24">#REF!</definedName>
    <definedName name="TKAF3" localSheetId="23">#REF!</definedName>
    <definedName name="TKAF3" localSheetId="22">#REF!</definedName>
    <definedName name="TKAF3">#REF!</definedName>
    <definedName name="TKAF4" localSheetId="19">#REF!</definedName>
    <definedName name="TKAF4" localSheetId="11">#REF!</definedName>
    <definedName name="TKAF4" localSheetId="10">#REF!</definedName>
    <definedName name="TKAF4" localSheetId="12">#REF!</definedName>
    <definedName name="TKAF4" localSheetId="14">#REF!</definedName>
    <definedName name="TKAF4" localSheetId="16">#REF!</definedName>
    <definedName name="TKAF4" localSheetId="17">#REF!</definedName>
    <definedName name="TKAF4" localSheetId="18">#REF!</definedName>
    <definedName name="TKAF4" localSheetId="25">#REF!</definedName>
    <definedName name="TKAF4" localSheetId="24">#REF!</definedName>
    <definedName name="TKAF4" localSheetId="23">#REF!</definedName>
    <definedName name="TKAF4" localSheetId="22">#REF!</definedName>
    <definedName name="TKAF4">#REF!</definedName>
    <definedName name="TKAF5" localSheetId="19">#REF!</definedName>
    <definedName name="TKAF5" localSheetId="11">#REF!</definedName>
    <definedName name="TKAF5" localSheetId="10">#REF!</definedName>
    <definedName name="TKAF5" localSheetId="12">#REF!</definedName>
    <definedName name="TKAF5" localSheetId="14">#REF!</definedName>
    <definedName name="TKAF5" localSheetId="16">#REF!</definedName>
    <definedName name="TKAF5" localSheetId="17">#REF!</definedName>
    <definedName name="TKAF5" localSheetId="18">#REF!</definedName>
    <definedName name="TKAF5" localSheetId="25">#REF!</definedName>
    <definedName name="TKAF5" localSheetId="24">#REF!</definedName>
    <definedName name="TKAF5" localSheetId="23">#REF!</definedName>
    <definedName name="TKAF5" localSheetId="22">#REF!</definedName>
    <definedName name="TKAF5">#REF!</definedName>
    <definedName name="TKAF6" localSheetId="19">#REF!</definedName>
    <definedName name="TKAF6" localSheetId="11">#REF!</definedName>
    <definedName name="TKAF6" localSheetId="10">#REF!</definedName>
    <definedName name="TKAF6" localSheetId="12">#REF!</definedName>
    <definedName name="TKAF6" localSheetId="14">#REF!</definedName>
    <definedName name="TKAF6" localSheetId="16">#REF!</definedName>
    <definedName name="TKAF6" localSheetId="17">#REF!</definedName>
    <definedName name="TKAF6" localSheetId="18">#REF!</definedName>
    <definedName name="TKAF6" localSheetId="25">#REF!</definedName>
    <definedName name="TKAF6" localSheetId="24">#REF!</definedName>
    <definedName name="TKAF6" localSheetId="23">#REF!</definedName>
    <definedName name="TKAF6" localSheetId="22">#REF!</definedName>
    <definedName name="TKAF6">#REF!</definedName>
    <definedName name="TKAF7" localSheetId="19">#REF!</definedName>
    <definedName name="TKAF7" localSheetId="11">#REF!</definedName>
    <definedName name="TKAF7" localSheetId="10">#REF!</definedName>
    <definedName name="TKAF7" localSheetId="12">#REF!</definedName>
    <definedName name="TKAF7" localSheetId="14">#REF!</definedName>
    <definedName name="TKAF7" localSheetId="16">#REF!</definedName>
    <definedName name="TKAF7" localSheetId="17">#REF!</definedName>
    <definedName name="TKAF7" localSheetId="18">#REF!</definedName>
    <definedName name="TKAF7" localSheetId="25">#REF!</definedName>
    <definedName name="TKAF7" localSheetId="24">#REF!</definedName>
    <definedName name="TKAF7" localSheetId="23">#REF!</definedName>
    <definedName name="TKAF7" localSheetId="22">#REF!</definedName>
    <definedName name="TKAF7">#REF!</definedName>
    <definedName name="TMWL1" localSheetId="19">#REF!</definedName>
    <definedName name="TMWL1" localSheetId="11">#REF!</definedName>
    <definedName name="TMWL1" localSheetId="10">#REF!</definedName>
    <definedName name="TMWL1" localSheetId="12">#REF!</definedName>
    <definedName name="TMWL1" localSheetId="14">#REF!</definedName>
    <definedName name="TMWL1" localSheetId="16">#REF!</definedName>
    <definedName name="TMWL1" localSheetId="17">#REF!</definedName>
    <definedName name="TMWL1" localSheetId="18">#REF!</definedName>
    <definedName name="TMWL1" localSheetId="25">#REF!</definedName>
    <definedName name="TMWL1" localSheetId="24">#REF!</definedName>
    <definedName name="TMWL1" localSheetId="23">#REF!</definedName>
    <definedName name="TMWL1" localSheetId="22">#REF!</definedName>
    <definedName name="TMWL1">#REF!</definedName>
    <definedName name="TMWL2" localSheetId="19">#REF!</definedName>
    <definedName name="TMWL2" localSheetId="11">#REF!</definedName>
    <definedName name="TMWL2" localSheetId="10">#REF!</definedName>
    <definedName name="TMWL2" localSheetId="12">#REF!</definedName>
    <definedName name="TMWL2" localSheetId="14">#REF!</definedName>
    <definedName name="TMWL2" localSheetId="16">#REF!</definedName>
    <definedName name="TMWL2" localSheetId="17">#REF!</definedName>
    <definedName name="TMWL2" localSheetId="18">#REF!</definedName>
    <definedName name="TMWL2" localSheetId="25">#REF!</definedName>
    <definedName name="TMWL2" localSheetId="24">#REF!</definedName>
    <definedName name="TMWL2" localSheetId="23">#REF!</definedName>
    <definedName name="TMWL2" localSheetId="22">#REF!</definedName>
    <definedName name="TMWL2">#REF!</definedName>
    <definedName name="TMWL3" localSheetId="19">#REF!</definedName>
    <definedName name="TMWL3" localSheetId="11">#REF!</definedName>
    <definedName name="TMWL3" localSheetId="10">#REF!</definedName>
    <definedName name="TMWL3" localSheetId="12">#REF!</definedName>
    <definedName name="TMWL3" localSheetId="14">#REF!</definedName>
    <definedName name="TMWL3" localSheetId="16">#REF!</definedName>
    <definedName name="TMWL3" localSheetId="17">#REF!</definedName>
    <definedName name="TMWL3" localSheetId="18">#REF!</definedName>
    <definedName name="TMWL3" localSheetId="25">#REF!</definedName>
    <definedName name="TMWL3" localSheetId="24">#REF!</definedName>
    <definedName name="TMWL3" localSheetId="23">#REF!</definedName>
    <definedName name="TMWL3" localSheetId="22">#REF!</definedName>
    <definedName name="TMWL3">#REF!</definedName>
    <definedName name="TMWL4" localSheetId="19">#REF!</definedName>
    <definedName name="TMWL4" localSheetId="11">#REF!</definedName>
    <definedName name="TMWL4" localSheetId="10">#REF!</definedName>
    <definedName name="TMWL4" localSheetId="12">#REF!</definedName>
    <definedName name="TMWL4" localSheetId="14">#REF!</definedName>
    <definedName name="TMWL4" localSheetId="16">#REF!</definedName>
    <definedName name="TMWL4" localSheetId="17">#REF!</definedName>
    <definedName name="TMWL4" localSheetId="18">#REF!</definedName>
    <definedName name="TMWL4" localSheetId="25">#REF!</definedName>
    <definedName name="TMWL4" localSheetId="24">#REF!</definedName>
    <definedName name="TMWL4" localSheetId="23">#REF!</definedName>
    <definedName name="TMWL4" localSheetId="22">#REF!</definedName>
    <definedName name="TMWL4">#REF!</definedName>
    <definedName name="TMWL5" localSheetId="19">#REF!</definedName>
    <definedName name="TMWL5" localSheetId="11">#REF!</definedName>
    <definedName name="TMWL5" localSheetId="10">#REF!</definedName>
    <definedName name="TMWL5" localSheetId="12">#REF!</definedName>
    <definedName name="TMWL5" localSheetId="14">#REF!</definedName>
    <definedName name="TMWL5" localSheetId="16">#REF!</definedName>
    <definedName name="TMWL5" localSheetId="17">#REF!</definedName>
    <definedName name="TMWL5" localSheetId="18">#REF!</definedName>
    <definedName name="TMWL5" localSheetId="25">#REF!</definedName>
    <definedName name="TMWL5" localSheetId="24">#REF!</definedName>
    <definedName name="TMWL5" localSheetId="23">#REF!</definedName>
    <definedName name="TMWL5" localSheetId="22">#REF!</definedName>
    <definedName name="TMWL5">#REF!</definedName>
    <definedName name="TMWL6" localSheetId="19">#REF!</definedName>
    <definedName name="TMWL6" localSheetId="11">#REF!</definedName>
    <definedName name="TMWL6" localSheetId="10">#REF!</definedName>
    <definedName name="TMWL6" localSheetId="12">#REF!</definedName>
    <definedName name="TMWL6" localSheetId="14">#REF!</definedName>
    <definedName name="TMWL6" localSheetId="16">#REF!</definedName>
    <definedName name="TMWL6" localSheetId="17">#REF!</definedName>
    <definedName name="TMWL6" localSheetId="18">#REF!</definedName>
    <definedName name="TMWL6" localSheetId="25">#REF!</definedName>
    <definedName name="TMWL6" localSheetId="24">#REF!</definedName>
    <definedName name="TMWL6" localSheetId="23">#REF!</definedName>
    <definedName name="TMWL6" localSheetId="22">#REF!</definedName>
    <definedName name="TMWL6">#REF!</definedName>
    <definedName name="TMWL7" localSheetId="19">#REF!</definedName>
    <definedName name="TMWL7" localSheetId="11">#REF!</definedName>
    <definedName name="TMWL7" localSheetId="10">#REF!</definedName>
    <definedName name="TMWL7" localSheetId="12">#REF!</definedName>
    <definedName name="TMWL7" localSheetId="14">#REF!</definedName>
    <definedName name="TMWL7" localSheetId="16">#REF!</definedName>
    <definedName name="TMWL7" localSheetId="17">#REF!</definedName>
    <definedName name="TMWL7" localSheetId="18">#REF!</definedName>
    <definedName name="TMWL7" localSheetId="25">#REF!</definedName>
    <definedName name="TMWL7" localSheetId="24">#REF!</definedName>
    <definedName name="TMWL7" localSheetId="23">#REF!</definedName>
    <definedName name="TMWL7" localSheetId="22">#REF!</definedName>
    <definedName name="TMWL7">#REF!</definedName>
    <definedName name="TOTH1" localSheetId="19">#REF!</definedName>
    <definedName name="TOTH1" localSheetId="11">#REF!</definedName>
    <definedName name="TOTH1" localSheetId="10">#REF!</definedName>
    <definedName name="TOTH1" localSheetId="12">#REF!</definedName>
    <definedName name="TOTH1" localSheetId="14">#REF!</definedName>
    <definedName name="TOTH1" localSheetId="16">#REF!</definedName>
    <definedName name="TOTH1" localSheetId="17">#REF!</definedName>
    <definedName name="TOTH1" localSheetId="18">#REF!</definedName>
    <definedName name="TOTH1" localSheetId="25">#REF!</definedName>
    <definedName name="TOTH1" localSheetId="24">#REF!</definedName>
    <definedName name="TOTH1" localSheetId="23">#REF!</definedName>
    <definedName name="TOTH1" localSheetId="22">#REF!</definedName>
    <definedName name="TOTH1">#REF!</definedName>
    <definedName name="TOTH2" localSheetId="19">#REF!</definedName>
    <definedName name="TOTH2" localSheetId="11">#REF!</definedName>
    <definedName name="TOTH2" localSheetId="10">#REF!</definedName>
    <definedName name="TOTH2" localSheetId="12">#REF!</definedName>
    <definedName name="TOTH2" localSheetId="14">#REF!</definedName>
    <definedName name="TOTH2" localSheetId="16">#REF!</definedName>
    <definedName name="TOTH2" localSheetId="17">#REF!</definedName>
    <definedName name="TOTH2" localSheetId="18">#REF!</definedName>
    <definedName name="TOTH2" localSheetId="25">#REF!</definedName>
    <definedName name="TOTH2" localSheetId="24">#REF!</definedName>
    <definedName name="TOTH2" localSheetId="23">#REF!</definedName>
    <definedName name="TOTH2" localSheetId="22">#REF!</definedName>
    <definedName name="TOTH2">#REF!</definedName>
    <definedName name="TOTH3" localSheetId="19">#REF!</definedName>
    <definedName name="TOTH3" localSheetId="11">#REF!</definedName>
    <definedName name="TOTH3" localSheetId="10">#REF!</definedName>
    <definedName name="TOTH3" localSheetId="12">#REF!</definedName>
    <definedName name="TOTH3" localSheetId="14">#REF!</definedName>
    <definedName name="TOTH3" localSheetId="16">#REF!</definedName>
    <definedName name="TOTH3" localSheetId="17">#REF!</definedName>
    <definedName name="TOTH3" localSheetId="18">#REF!</definedName>
    <definedName name="TOTH3" localSheetId="25">#REF!</definedName>
    <definedName name="TOTH3" localSheetId="24">#REF!</definedName>
    <definedName name="TOTH3" localSheetId="23">#REF!</definedName>
    <definedName name="TOTH3" localSheetId="22">#REF!</definedName>
    <definedName name="TOTH3">#REF!</definedName>
    <definedName name="TOTH4" localSheetId="19">#REF!</definedName>
    <definedName name="TOTH4" localSheetId="11">#REF!</definedName>
    <definedName name="TOTH4" localSheetId="10">#REF!</definedName>
    <definedName name="TOTH4" localSheetId="12">#REF!</definedName>
    <definedName name="TOTH4" localSheetId="14">#REF!</definedName>
    <definedName name="TOTH4" localSheetId="16">#REF!</definedName>
    <definedName name="TOTH4" localSheetId="17">#REF!</definedName>
    <definedName name="TOTH4" localSheetId="18">#REF!</definedName>
    <definedName name="TOTH4" localSheetId="25">#REF!</definedName>
    <definedName name="TOTH4" localSheetId="24">#REF!</definedName>
    <definedName name="TOTH4" localSheetId="23">#REF!</definedName>
    <definedName name="TOTH4" localSheetId="22">#REF!</definedName>
    <definedName name="TOTH4">#REF!</definedName>
    <definedName name="TOTH5" localSheetId="19">#REF!</definedName>
    <definedName name="TOTH5" localSheetId="11">#REF!</definedName>
    <definedName name="TOTH5" localSheetId="10">#REF!</definedName>
    <definedName name="TOTH5" localSheetId="12">#REF!</definedName>
    <definedName name="TOTH5" localSheetId="14">#REF!</definedName>
    <definedName name="TOTH5" localSheetId="16">#REF!</definedName>
    <definedName name="TOTH5" localSheetId="17">#REF!</definedName>
    <definedName name="TOTH5" localSheetId="18">#REF!</definedName>
    <definedName name="TOTH5" localSheetId="25">#REF!</definedName>
    <definedName name="TOTH5" localSheetId="24">#REF!</definedName>
    <definedName name="TOTH5" localSheetId="23">#REF!</definedName>
    <definedName name="TOTH5" localSheetId="22">#REF!</definedName>
    <definedName name="TOTH5">#REF!</definedName>
    <definedName name="TOTH6" localSheetId="19">#REF!</definedName>
    <definedName name="TOTH6" localSheetId="11">#REF!</definedName>
    <definedName name="TOTH6" localSheetId="10">#REF!</definedName>
    <definedName name="TOTH6" localSheetId="12">#REF!</definedName>
    <definedName name="TOTH6" localSheetId="14">#REF!</definedName>
    <definedName name="TOTH6" localSheetId="16">#REF!</definedName>
    <definedName name="TOTH6" localSheetId="17">#REF!</definedName>
    <definedName name="TOTH6" localSheetId="18">#REF!</definedName>
    <definedName name="TOTH6" localSheetId="25">#REF!</definedName>
    <definedName name="TOTH6" localSheetId="24">#REF!</definedName>
    <definedName name="TOTH6" localSheetId="23">#REF!</definedName>
    <definedName name="TOTH6" localSheetId="22">#REF!</definedName>
    <definedName name="TOTH6">#REF!</definedName>
    <definedName name="TOTH7" localSheetId="19">#REF!</definedName>
    <definedName name="TOTH7" localSheetId="11">#REF!</definedName>
    <definedName name="TOTH7" localSheetId="10">#REF!</definedName>
    <definedName name="TOTH7" localSheetId="12">#REF!</definedName>
    <definedName name="TOTH7" localSheetId="14">#REF!</definedName>
    <definedName name="TOTH7" localSheetId="16">#REF!</definedName>
    <definedName name="TOTH7" localSheetId="17">#REF!</definedName>
    <definedName name="TOTH7" localSheetId="18">#REF!</definedName>
    <definedName name="TOTH7" localSheetId="25">#REF!</definedName>
    <definedName name="TOTH7" localSheetId="24">#REF!</definedName>
    <definedName name="TOTH7" localSheetId="23">#REF!</definedName>
    <definedName name="TOTH7" localSheetId="22">#REF!</definedName>
    <definedName name="TOTH7">#REF!</definedName>
    <definedName name="tr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tt" hidden="1">{"'connew '!$C$40:$C$60"}</definedName>
    <definedName name="TU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YPE" localSheetId="19">#REF!</definedName>
    <definedName name="TYPE" localSheetId="11">#REF!</definedName>
    <definedName name="TYPE" localSheetId="10">#REF!</definedName>
    <definedName name="TYPE" localSheetId="12">#REF!</definedName>
    <definedName name="TYPE" localSheetId="14">#REF!</definedName>
    <definedName name="TYPE" localSheetId="16">#REF!</definedName>
    <definedName name="TYPE" localSheetId="17">#REF!</definedName>
    <definedName name="TYPE" localSheetId="18">#REF!</definedName>
    <definedName name="TYPE" localSheetId="26">#REF!</definedName>
    <definedName name="TYPE" localSheetId="25">#REF!</definedName>
    <definedName name="TYPE" localSheetId="24">#REF!</definedName>
    <definedName name="TYPE" localSheetId="23">#REF!</definedName>
    <definedName name="TYPE" localSheetId="22">#REF!</definedName>
    <definedName name="TYPE" localSheetId="8">#REF!</definedName>
    <definedName name="TYPE">#REF!</definedName>
    <definedName name="uhuppc" localSheetId="19">[9]!uhuppc</definedName>
    <definedName name="uhuppc" localSheetId="11">[9]!uhuppc</definedName>
    <definedName name="uhuppc" localSheetId="10">[9]!uhuppc</definedName>
    <definedName name="uhuppc" localSheetId="12">[9]!uhuppc</definedName>
    <definedName name="uhuppc" localSheetId="14">[9]!uhuppc</definedName>
    <definedName name="uhuppc" localSheetId="16">[9]!uhuppc</definedName>
    <definedName name="uhuppc" localSheetId="17">[9]!uhuppc</definedName>
    <definedName name="uhuppc" localSheetId="18">[9]!uhuppc</definedName>
    <definedName name="uhuppc" localSheetId="25">[9]!uhuppc</definedName>
    <definedName name="uhuppc" localSheetId="24">[9]!uhuppc</definedName>
    <definedName name="uhuppc" localSheetId="23">[9]!uhuppc</definedName>
    <definedName name="uhuppc" localSheetId="22">[9]!uhuppc</definedName>
    <definedName name="uhuppc">[9]!uhuppc</definedName>
    <definedName name="unhide" localSheetId="19">[9]!unhide</definedName>
    <definedName name="unhide" localSheetId="11">[9]!unhide</definedName>
    <definedName name="unhide" localSheetId="10">[9]!unhide</definedName>
    <definedName name="unhide" localSheetId="12">[9]!unhide</definedName>
    <definedName name="unhide" localSheetId="14">[9]!unhide</definedName>
    <definedName name="unhide" localSheetId="16">[9]!unhide</definedName>
    <definedName name="unhide" localSheetId="17">[9]!unhide</definedName>
    <definedName name="unhide" localSheetId="18">[9]!unhide</definedName>
    <definedName name="unhide" localSheetId="25">[9]!unhide</definedName>
    <definedName name="unhide" localSheetId="24">[9]!unhide</definedName>
    <definedName name="unhide" localSheetId="23">[9]!unhide</definedName>
    <definedName name="unhide" localSheetId="22">[9]!unhide</definedName>
    <definedName name="unhide">[9]!unhide</definedName>
    <definedName name="USD" localSheetId="19">'[10]ROC-2003'!#REF!</definedName>
    <definedName name="USD" localSheetId="11">'[10]ROC-2003'!#REF!</definedName>
    <definedName name="USD" localSheetId="10">'[10]ROC-2003'!#REF!</definedName>
    <definedName name="USD" localSheetId="12">'[10]ROC-2003'!#REF!</definedName>
    <definedName name="USD" localSheetId="14">'[10]ROC-2003'!#REF!</definedName>
    <definedName name="USD" localSheetId="16">'[10]ROC-2003'!#REF!</definedName>
    <definedName name="USD" localSheetId="17">'[10]ROC-2003'!#REF!</definedName>
    <definedName name="USD" localSheetId="18">'[10]ROC-2003'!#REF!</definedName>
    <definedName name="USD" localSheetId="26">'[10]ROC-2003'!#REF!</definedName>
    <definedName name="USD" localSheetId="25">'[10]ROC-2003'!#REF!</definedName>
    <definedName name="USD" localSheetId="24">'[10]ROC-2003'!#REF!</definedName>
    <definedName name="USD" localSheetId="23">'[10]ROC-2003'!#REF!</definedName>
    <definedName name="USD" localSheetId="22">'[10]ROC-2003'!#REF!</definedName>
    <definedName name="USD" localSheetId="8">'[10]ROC-2003'!#REF!</definedName>
    <definedName name="USD">'[10]ROC-2003'!#REF!</definedName>
    <definedName name="V">#N/A</definedName>
    <definedName name="VCA" localSheetId="19">#REF!</definedName>
    <definedName name="VCA" localSheetId="11">#REF!</definedName>
    <definedName name="VCA" localSheetId="10">#REF!</definedName>
    <definedName name="VCA" localSheetId="12">#REF!</definedName>
    <definedName name="VCA" localSheetId="14">#REF!</definedName>
    <definedName name="VCA" localSheetId="16">#REF!</definedName>
    <definedName name="VCA" localSheetId="17">#REF!</definedName>
    <definedName name="VCA" localSheetId="18">#REF!</definedName>
    <definedName name="VCA" localSheetId="25">#REF!</definedName>
    <definedName name="VCA" localSheetId="24">#REF!</definedName>
    <definedName name="VCA" localSheetId="23">#REF!</definedName>
    <definedName name="VCA" localSheetId="22">#REF!</definedName>
    <definedName name="VCA">#REF!</definedName>
    <definedName name="VEK" localSheetId="19">#REF!</definedName>
    <definedName name="VEK" localSheetId="11">#REF!</definedName>
    <definedName name="VEK" localSheetId="10">#REF!</definedName>
    <definedName name="VEK" localSheetId="12">#REF!</definedName>
    <definedName name="VEK" localSheetId="14">#REF!</definedName>
    <definedName name="VEK" localSheetId="16">#REF!</definedName>
    <definedName name="VEK" localSheetId="17">#REF!</definedName>
    <definedName name="VEK" localSheetId="18">#REF!</definedName>
    <definedName name="VEK" localSheetId="25">#REF!</definedName>
    <definedName name="VEK" localSheetId="24">#REF!</definedName>
    <definedName name="VEK" localSheetId="23">#REF!</definedName>
    <definedName name="VEK" localSheetId="22">#REF!</definedName>
    <definedName name="VEK">#REF!</definedName>
    <definedName name="Vinyl" localSheetId="19">#REF!</definedName>
    <definedName name="Vinyl" localSheetId="11">#REF!</definedName>
    <definedName name="Vinyl" localSheetId="10">#REF!</definedName>
    <definedName name="Vinyl" localSheetId="12">#REF!</definedName>
    <definedName name="Vinyl" localSheetId="14">#REF!</definedName>
    <definedName name="Vinyl" localSheetId="16">#REF!</definedName>
    <definedName name="Vinyl" localSheetId="17">#REF!</definedName>
    <definedName name="Vinyl" localSheetId="18">#REF!</definedName>
    <definedName name="Vinyl" localSheetId="26">#REF!</definedName>
    <definedName name="Vinyl" localSheetId="25">#REF!</definedName>
    <definedName name="Vinyl" localSheetId="24">#REF!</definedName>
    <definedName name="Vinyl" localSheetId="23">#REF!</definedName>
    <definedName name="Vinyl" localSheetId="22">#REF!</definedName>
    <definedName name="Vinyl" localSheetId="8">#REF!</definedName>
    <definedName name="Vinyl">#REF!</definedName>
    <definedName name="VKA" localSheetId="19">#REF!</definedName>
    <definedName name="VKA" localSheetId="11">#REF!</definedName>
    <definedName name="VKA" localSheetId="10">#REF!</definedName>
    <definedName name="VKA" localSheetId="12">#REF!</definedName>
    <definedName name="VKA" localSheetId="14">#REF!</definedName>
    <definedName name="VKA" localSheetId="16">#REF!</definedName>
    <definedName name="VKA" localSheetId="17">#REF!</definedName>
    <definedName name="VKA" localSheetId="18">#REF!</definedName>
    <definedName name="VKA" localSheetId="25">#REF!</definedName>
    <definedName name="VKA" localSheetId="24">#REF!</definedName>
    <definedName name="VKA" localSheetId="23">#REF!</definedName>
    <definedName name="VKA" localSheetId="22">#REF!</definedName>
    <definedName name="VKA">#REF!</definedName>
    <definedName name="VMW" localSheetId="19">#REF!</definedName>
    <definedName name="VMW" localSheetId="11">#REF!</definedName>
    <definedName name="VMW" localSheetId="10">#REF!</definedName>
    <definedName name="VMW" localSheetId="12">#REF!</definedName>
    <definedName name="VMW" localSheetId="14">#REF!</definedName>
    <definedName name="VMW" localSheetId="16">#REF!</definedName>
    <definedName name="VMW" localSheetId="17">#REF!</definedName>
    <definedName name="VMW" localSheetId="18">#REF!</definedName>
    <definedName name="VMW" localSheetId="25">#REF!</definedName>
    <definedName name="VMW" localSheetId="24">#REF!</definedName>
    <definedName name="VMW" localSheetId="23">#REF!</definedName>
    <definedName name="VMW" localSheetId="22">#REF!</definedName>
    <definedName name="VMW">#REF!</definedName>
    <definedName name="VOT" localSheetId="19">#REF!</definedName>
    <definedName name="VOT" localSheetId="11">#REF!</definedName>
    <definedName name="VOT" localSheetId="10">#REF!</definedName>
    <definedName name="VOT" localSheetId="12">#REF!</definedName>
    <definedName name="VOT" localSheetId="14">#REF!</definedName>
    <definedName name="VOT" localSheetId="16">#REF!</definedName>
    <definedName name="VOT" localSheetId="17">#REF!</definedName>
    <definedName name="VOT" localSheetId="18">#REF!</definedName>
    <definedName name="VOT" localSheetId="25">#REF!</definedName>
    <definedName name="VOT" localSheetId="24">#REF!</definedName>
    <definedName name="VOT" localSheetId="23">#REF!</definedName>
    <definedName name="VOT" localSheetId="22">#REF!</definedName>
    <definedName name="VOT">#REF!</definedName>
    <definedName name="VTT" localSheetId="19">#REF!</definedName>
    <definedName name="VTT" localSheetId="11">#REF!</definedName>
    <definedName name="VTT" localSheetId="10">#REF!</definedName>
    <definedName name="VTT" localSheetId="12">#REF!</definedName>
    <definedName name="VTT" localSheetId="14">#REF!</definedName>
    <definedName name="VTT" localSheetId="16">#REF!</definedName>
    <definedName name="VTT" localSheetId="17">#REF!</definedName>
    <definedName name="VTT" localSheetId="18">#REF!</definedName>
    <definedName name="VTT" localSheetId="25">#REF!</definedName>
    <definedName name="VTT" localSheetId="24">#REF!</definedName>
    <definedName name="VTT" localSheetId="23">#REF!</definedName>
    <definedName name="VTT" localSheetId="22">#REF!</definedName>
    <definedName name="VTT">#REF!</definedName>
    <definedName name="we" hidden="1">{"lev2ytd",#N/A,FALSE,"2_LEVYTD"}</definedName>
    <definedName name="wrn.1_lev." localSheetId="8" hidden="1">{"level1",#N/A,FALSE,"1_LEV";"LEVEL1",#N/A,FALSE,"1_LEV"}</definedName>
    <definedName name="wrn.1_lev." hidden="1">{"level1",#N/A,FALSE,"1_LEV";"LEVEL1",#N/A,FALSE,"1_LEV"}</definedName>
    <definedName name="wrn.1_levbt." localSheetId="8" hidden="1">{"lev1bt",#N/A,FALSE,"1_LEVB-T"}</definedName>
    <definedName name="wrn.1_levbt." hidden="1">{"lev1bt",#N/A,FALSE,"1_LEVB-T"}</definedName>
    <definedName name="wrn.2_levmon." localSheetId="8" hidden="1">{"lev2mon",#N/A,FALSE,"2_levmon"}</definedName>
    <definedName name="wrn.2_levmon." hidden="1">{"lev2mon",#N/A,FALSE,"2_levmon"}</definedName>
    <definedName name="wrn.2_levmonbt." localSheetId="8" hidden="1">{"lev2monbt",#N/A,FALSE,"2_levmonB-T"}</definedName>
    <definedName name="wrn.2_levmonbt." hidden="1">{"lev2monbt",#N/A,FALSE,"2_levmonB-T"}</definedName>
    <definedName name="wrn.2_levytd." localSheetId="8" hidden="1">{"lev2ytd",#N/A,FALSE,"2_LEVYTD"}</definedName>
    <definedName name="wrn.2_levytd." hidden="1">{"lev2ytd",#N/A,FALSE,"2_LEVYTD"}</definedName>
    <definedName name="wrn.2_levytdbt." localSheetId="8" hidden="1">{"lev2tytbt",#N/A,FALSE,"2_LEVYTDB-T"}</definedName>
    <definedName name="wrn.2_levytdbt." hidden="1">{"lev2tytbt",#N/A,FALSE,"2_LEVYTDB-T"}</definedName>
    <definedName name="wrn.ANG." hidden="1">{#N/A,#N/A,FALSE,"starprint";#N/A,#N/A,FALSE,"srithai";#N/A,#N/A,FALSE,"LLH";#N/A,#N/A,FALSE,"TPN";#N/A,#N/A,FALSE,"reanthai";#N/A,#N/A,FALSE,"SPP";#N/A,#N/A,FALSE,"rungroj";#N/A,#N/A,FALSE,"pakorn";#N/A,#N/A,FALSE,"LION";#N/A,#N/A,FALSE,"hongthai";#N/A,#N/A,FALSE,"fancy";#N/A,#N/A,FALSE,"hua num";#N/A,#N/A,FALSE,"siriporn";#N/A,#N/A,FALSE,"TPP";#N/A,#N/A,FALSE,"CONTI";#N/A,#N/A,FALSE,"BTC";#N/A,#N/A,FALSE,"S.SILPA";#N/A,#N/A,FALSE,"SAHATHAI-GRAND";#N/A,#N/A,FALSE,"NANSING";#N/A,#N/A,FALSE,"PAPER BOX";#N/A,#N/A,FALSE,"ROYAL P.";#N/A,#N/A,FALSE,"S&amp;P";#N/A,#N/A,FALSE,"KURUSAPA";#N/A,#N/A,FALSE,"S.SATANA";#N/A,#N/A,FALSE,"PAKNUM";#N/A,#N/A,FALSE,"SUNSHINE";#N/A,#N/A,FALSE,"EPPE ASIA";#N/A,#N/A,FALSE,"AH";#N/A,#N/A,FALSE,"SAHAYONG";#N/A,#N/A,FALSE,"KITTIMA";#N/A,#N/A,FALSE,"KITTIMA (2)";#N/A,#N/A,FALSE,"hk-rain";#N/A,#N/A,FALSE,"hk-nd";#N/A,#N/A,FALSE,"hk";#N/A,#N/A,FALSE,"hk-ckp";#N/A,#N/A,FALSE,"hk-g.pack";#N/A,#N/A,FALSE,"rtkp";#N/A,#N/A,FALSE,"pc.printing"}</definedName>
    <definedName name="wrn.ASSDEPART2." localSheetId="8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BALANCE." localSheetId="8" hidden="1">{"balance",#N/A,FALSE,"BALANCE"}</definedName>
    <definedName name="wrn.BALANCE." hidden="1">{"balance",#N/A,FALSE,"BALANCE"}</definedName>
    <definedName name="wrn.cashflow." localSheetId="8" hidden="1">{"cashflow",#N/A,FALSE,"CASHFLOW "}</definedName>
    <definedName name="wrn.cashflow." hidden="1">{"cashflow",#N/A,FALSE,"CASHFLOW "}</definedName>
    <definedName name="wrn.COST._.REPORT." hidden="1">{#N/A,#N/A,FALSE,"ACVPM_12";#N/A,#N/A,FALSE,"ACCON_12";#N/A,#N/A,FALSE,"VARI_12"}</definedName>
    <definedName name="wrn.dep12." localSheetId="8" hidden="1">{#N/A,#N/A,FALSE,"PM1";#N/A,#N/A,FALSE,"PM2";#N/A,#N/A,FALSE,"PM3";#N/A,#N/A,FALSE,"PM4";#N/A,#N/A,FALSE,"PM5";#N/A,#N/A,FALSE,"PM6";#N/A,#N/A,FALSE,"CM1"}</definedName>
    <definedName name="wrn.dep12." hidden="1">{#N/A,#N/A,FALSE,"PM1";#N/A,#N/A,FALSE,"PM2";#N/A,#N/A,FALSE,"PM3";#N/A,#N/A,FALSE,"PM4";#N/A,#N/A,FALSE,"PM5";#N/A,#N/A,FALSE,"PM6";#N/A,#N/A,FALSE,"CM1"}</definedName>
    <definedName name="wrn.FIX." localSheetId="8" hidden="1">{#N/A,#N/A,FALSE,"TL";#N/A,#N/A,FALSE,"KK";#N/A,#N/A,FALSE,"TS";#N/A,#N/A,FALSE,"KW";#N/A,#N/A,FALSE,"LP";#N/A,#N/A,FALSE,"DC"}</definedName>
    <definedName name="wrn.FIX." hidden="1">{#N/A,#N/A,FALSE,"TL";#N/A,#N/A,FALSE,"KK";#N/A,#N/A,FALSE,"TS";#N/A,#N/A,FALSE,"KW";#N/A,#N/A,FALSE,"LP";#N/A,#N/A,FALSE,"DC"}</definedName>
    <definedName name="wrn.FURDEPART2." localSheetId="8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hilight1." localSheetId="8" hidden="1">{"hilight1",#N/A,FALSE,"HILIGHT1"}</definedName>
    <definedName name="wrn.hilight1." hidden="1">{"hilight1",#N/A,FALSE,"HILIGHT1"}</definedName>
    <definedName name="wrn.hilight2." localSheetId="8" hidden="1">{"hilight2",#N/A,FALSE,"HILIGHT2"}</definedName>
    <definedName name="wrn.hilight2." hidden="1">{"hilight2",#N/A,FALSE,"HILIGHT2"}</definedName>
    <definedName name="wrn.hilight3." localSheetId="8" hidden="1">{"hilight3",#N/A,FALSE,"HILIGHT3"}</definedName>
    <definedName name="wrn.hilight3." hidden="1">{"hilight3",#N/A,FALSE,"HILIGHT3"}</definedName>
    <definedName name="wrn.income." localSheetId="8" hidden="1">{"income",#N/A,FALSE,"INCOME"}</definedName>
    <definedName name="wrn.income." hidden="1">{"income",#N/A,FALSE,"INCOME"}</definedName>
    <definedName name="wrn.index." localSheetId="8" hidden="1">{"index",#N/A,FALSE,"INDEX"}</definedName>
    <definedName name="wrn.index." hidden="1">{"index",#N/A,FALSE,"INDEX"}</definedName>
    <definedName name="wrn.MONTHLY.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PMDEPAER2." localSheetId="8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REPORT_EST." localSheetId="8" hidden="1">{"PRINT_EST",#N/A,FALSE,"ESTMON"}</definedName>
    <definedName name="wrn.REPORT_EST." hidden="1">{"PRINT_EST",#N/A,FALSE,"ESTMON"}</definedName>
    <definedName name="wrn.rev_sale._.report." localSheetId="8" hidden="1">{"revsale",#N/A,FALSE,"REV-ยุพดี"}</definedName>
    <definedName name="wrn.rev_sale._.report." hidden="1">{"revsale",#N/A,FALSE,"REV-ยุพดี"}</definedName>
    <definedName name="wrn.revable." localSheetId="8" hidden="1">{"revable",#N/A,FALSE,"REVABLE"}</definedName>
    <definedName name="wrn.revable." hidden="1">{"revable",#N/A,FALSE,"REVABLE"}</definedName>
    <definedName name="wrn.RLDEPART2.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sales._.report." localSheetId="8" hidden="1">{"sales",#N/A,FALSE,"SALES"}</definedName>
    <definedName name="wrn.sales._.report." hidden="1">{"sales",#N/A,FALSE,"SALES"}</definedName>
    <definedName name="wrn.TUIVARINCE." hidden="1">{"AMT",#N/A,FALSE,"DW";"PER",#N/A,FALSE,"DW";"AMT",#N/A,FALSE,"WR";"PER",#N/A,FALSE,"WR";"AMT",#N/A,FALSE,"WT";"PER",#N/A,FALSE,"WT";"FG",#N/A,FALSE,"PB";"PER",#N/A,FALSE,"PB";"AMT",#N/A,FALSE,"PK";"PER",#N/A,FALSE,"PK"}</definedName>
    <definedName name="wrn.Validation._.Report." localSheetId="8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w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XTRACT" localSheetId="19">#REF!</definedName>
    <definedName name="XTRACT" localSheetId="11">#REF!</definedName>
    <definedName name="XTRACT" localSheetId="10">#REF!</definedName>
    <definedName name="XTRACT" localSheetId="12">#REF!</definedName>
    <definedName name="XTRACT" localSheetId="14">#REF!</definedName>
    <definedName name="XTRACT" localSheetId="16">#REF!</definedName>
    <definedName name="XTRACT" localSheetId="17">#REF!</definedName>
    <definedName name="XTRACT" localSheetId="18">#REF!</definedName>
    <definedName name="XTRACT" localSheetId="25">#REF!</definedName>
    <definedName name="XTRACT" localSheetId="24">#REF!</definedName>
    <definedName name="XTRACT" localSheetId="23">#REF!</definedName>
    <definedName name="XTRACT" localSheetId="22">#REF!</definedName>
    <definedName name="XTRACT">#REF!</definedName>
    <definedName name="yj" hidden="1">{"hilight2",#N/A,FALSE,"HILIGHT2"}</definedName>
    <definedName name="z" hidden="1">{"level1",#N/A,FALSE,"1_LEV";"LEVEL1",#N/A,FALSE,"1_LEV"}</definedName>
    <definedName name="zx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" localSheetId="8" hidden="1">{"cashflow",#N/A,FALSE,"CASHFLOW "}</definedName>
    <definedName name="zz" hidden="1">{"cashflow",#N/A,FALSE,"CASHFLOW "}</definedName>
    <definedName name="zzz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ก" hidden="1">{"index",#N/A,FALSE,"INDEX"}</definedName>
    <definedName name="กกกกกก" hidden="1">{"PRINT_EST",#N/A,FALSE,"ESTMON"}</definedName>
    <definedName name="งบลงทุน50" hidden="1">{"cashflow",#N/A,FALSE,"CASHFLOW "}</definedName>
    <definedName name="ชัยเจริญมารีน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ะฟรส" hidden="1">{#N/A,#N/A,FALSE,"PM1";#N/A,#N/A,FALSE,"PM2";#N/A,#N/A,FALSE,"PM3";#N/A,#N/A,FALSE,"PM4";#N/A,#N/A,FALSE,"PM5";#N/A,#N/A,FALSE,"PM6";#N/A,#N/A,FALSE,"CM1"}</definedName>
    <definedName name="พ.ค." hidden="1">{"'ตัวอย่าง'!$A$1:$O$21"}</definedName>
    <definedName name="พด" hidden="1">{"'ตัวอย่าง'!$A$1:$O$21"}</definedName>
    <definedName name="พฤษภาคม" hidden="1">{"'ตัวอย่าง'!$A$1:$O$21"}</definedName>
    <definedName name="ฟ" localSheetId="8" hidden="1">{"'Model'!$A$1:$N$53"}</definedName>
    <definedName name="ฟ" hidden="1">{"hilight2",#N/A,FALSE,"HILIGHT2"}</definedName>
    <definedName name="ฟฟ" hidden="1">{"cashflow",#N/A,FALSE,"CASHFLOW "}</definedName>
    <definedName name="ฟภ" hidden="1">{"index",#N/A,FALSE,"INDEX"}</definedName>
    <definedName name="ฟหด" hidden="1">{"'ตัวอย่าง'!$A$1:$O$21"}</definedName>
    <definedName name="ฟำ" hidden="1">{"'ตัวอย่าง'!$A$1:$O$21"}</definedName>
    <definedName name="ฟำดฟำ" hidden="1">{"'ตัวอย่าง'!$A$1:$O$21"}</definedName>
    <definedName name="เม.ย" hidden="1">{"'ตัวอย่าง'!$A$1:$O$21"}</definedName>
    <definedName name="เมษายน" hidden="1">{"'ตัวอย่าง'!$A$1:$O$21"}</definedName>
    <definedName name="เมษายน๑" hidden="1">{"'ตัวอย่าง'!$A$1:$O$21"}</definedName>
    <definedName name="ศูนย์พัฒนา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8" i="24" l="1"/>
  <c r="R26" i="24" l="1"/>
  <c r="R24" i="24"/>
  <c r="R23" i="24"/>
  <c r="R22" i="24"/>
  <c r="R21" i="24"/>
  <c r="R18" i="24"/>
  <c r="R17" i="24"/>
  <c r="R16" i="24"/>
  <c r="R14" i="24"/>
  <c r="R13" i="24"/>
  <c r="R12" i="24"/>
  <c r="R11" i="24"/>
  <c r="R10" i="24"/>
  <c r="R8" i="24"/>
  <c r="R7" i="24"/>
  <c r="R6" i="24"/>
  <c r="R5" i="24"/>
  <c r="Q5" i="24" l="1"/>
  <c r="Q26" i="24"/>
  <c r="Q24" i="24"/>
  <c r="Q23" i="24"/>
  <c r="Q22" i="24"/>
  <c r="Q21" i="24"/>
  <c r="Q18" i="24"/>
  <c r="Q17" i="24"/>
  <c r="Q16" i="24"/>
  <c r="Q14" i="24"/>
  <c r="Q13" i="24"/>
  <c r="Q12" i="24"/>
  <c r="Q11" i="24"/>
  <c r="Q10" i="24"/>
  <c r="Q8" i="24"/>
  <c r="Q7" i="24"/>
  <c r="Q6" i="24"/>
  <c r="Q27" i="24"/>
  <c r="P26" i="24" l="1"/>
  <c r="P24" i="24"/>
  <c r="P23" i="24"/>
  <c r="P22" i="24"/>
  <c r="P21" i="24"/>
  <c r="P18" i="24"/>
  <c r="P17" i="24"/>
  <c r="P16" i="24"/>
  <c r="P14" i="24"/>
  <c r="P13" i="24"/>
  <c r="P12" i="24"/>
  <c r="P11" i="24"/>
  <c r="P10" i="24"/>
  <c r="P8" i="24"/>
  <c r="P7" i="24"/>
  <c r="P6" i="24"/>
  <c r="P5" i="24"/>
  <c r="P27" i="24"/>
  <c r="L19" i="1" l="1"/>
  <c r="O5" i="24" l="1"/>
  <c r="O26" i="24"/>
  <c r="O24" i="24"/>
  <c r="O23" i="24"/>
  <c r="O22" i="24"/>
  <c r="O21" i="24"/>
  <c r="O27" i="24" s="1"/>
  <c r="O18" i="24"/>
  <c r="O17" i="24"/>
  <c r="O16" i="24"/>
  <c r="O14" i="24"/>
  <c r="O13" i="24"/>
  <c r="O12" i="24"/>
  <c r="O11" i="24"/>
  <c r="O10" i="24"/>
  <c r="O8" i="24"/>
  <c r="O7" i="24"/>
  <c r="O6" i="24"/>
  <c r="N21" i="24" l="1"/>
  <c r="N26" i="24"/>
  <c r="N24" i="24"/>
  <c r="N23" i="24"/>
  <c r="N22" i="24"/>
  <c r="N5" i="24"/>
  <c r="N18" i="24"/>
  <c r="N17" i="24"/>
  <c r="N16" i="24"/>
  <c r="N14" i="24"/>
  <c r="N13" i="24"/>
  <c r="N12" i="24"/>
  <c r="N11" i="24"/>
  <c r="N10" i="24"/>
  <c r="N8" i="24"/>
  <c r="N7" i="24"/>
  <c r="N6" i="24"/>
  <c r="N27" i="24" l="1"/>
  <c r="M5" i="24"/>
  <c r="M26" i="24"/>
  <c r="M24" i="24"/>
  <c r="M23" i="24"/>
  <c r="M22" i="24"/>
  <c r="M21" i="24"/>
  <c r="M18" i="24"/>
  <c r="M17" i="24"/>
  <c r="M16" i="24"/>
  <c r="M14" i="24"/>
  <c r="M13" i="24"/>
  <c r="M12" i="24"/>
  <c r="M11" i="24"/>
  <c r="M10" i="24"/>
  <c r="M8" i="24"/>
  <c r="M7" i="24"/>
  <c r="M6" i="24"/>
  <c r="M27" i="24"/>
  <c r="L5" i="24" l="1"/>
  <c r="L26" i="24"/>
  <c r="L24" i="24"/>
  <c r="L23" i="24"/>
  <c r="L22" i="24"/>
  <c r="L21" i="24"/>
  <c r="L18" i="24"/>
  <c r="L17" i="24"/>
  <c r="L16" i="24"/>
  <c r="L14" i="24"/>
  <c r="L13" i="24"/>
  <c r="L12" i="24"/>
  <c r="L11" i="24"/>
  <c r="L10" i="24"/>
  <c r="L8" i="24"/>
  <c r="L7" i="24"/>
  <c r="L6" i="24"/>
  <c r="L27" i="24"/>
  <c r="K5" i="24" l="1"/>
  <c r="K26" i="24"/>
  <c r="K24" i="24"/>
  <c r="K23" i="24"/>
  <c r="K22" i="24"/>
  <c r="K21" i="24"/>
  <c r="K18" i="24"/>
  <c r="K17" i="24"/>
  <c r="K16" i="24"/>
  <c r="K14" i="24"/>
  <c r="K13" i="24"/>
  <c r="K12" i="24"/>
  <c r="K11" i="24"/>
  <c r="K10" i="24"/>
  <c r="K8" i="24"/>
  <c r="K7" i="24"/>
  <c r="K6" i="24"/>
  <c r="K27" i="24" l="1"/>
  <c r="J26" i="24"/>
  <c r="J24" i="24"/>
  <c r="J23" i="24"/>
  <c r="J22" i="24"/>
  <c r="J21" i="24"/>
  <c r="J18" i="24"/>
  <c r="J17" i="24"/>
  <c r="J16" i="24"/>
  <c r="J14" i="24"/>
  <c r="J13" i="24"/>
  <c r="J12" i="24"/>
  <c r="J11" i="24"/>
  <c r="J10" i="24"/>
  <c r="J8" i="24"/>
  <c r="J7" i="24"/>
  <c r="J6" i="24"/>
  <c r="J5" i="24"/>
  <c r="J27" i="24"/>
  <c r="I26" i="24" l="1"/>
  <c r="I24" i="24"/>
  <c r="I23" i="24"/>
  <c r="I22" i="24"/>
  <c r="I21" i="24"/>
  <c r="I18" i="24"/>
  <c r="I17" i="24"/>
  <c r="I16" i="24"/>
  <c r="I14" i="24"/>
  <c r="I13" i="24"/>
  <c r="I12" i="24"/>
  <c r="I11" i="24"/>
  <c r="I10" i="24"/>
  <c r="I8" i="24"/>
  <c r="I7" i="24"/>
  <c r="I6" i="24"/>
  <c r="I5" i="24"/>
  <c r="I27" i="24"/>
  <c r="H21" i="24" l="1"/>
  <c r="H26" i="24"/>
  <c r="H24" i="24"/>
  <c r="H23" i="24"/>
  <c r="H22" i="24"/>
  <c r="H10" i="24"/>
  <c r="H18" i="24"/>
  <c r="H17" i="24"/>
  <c r="H16" i="24"/>
  <c r="H14" i="24"/>
  <c r="H13" i="24"/>
  <c r="H12" i="24"/>
  <c r="H11" i="24"/>
  <c r="H5" i="24"/>
  <c r="H8" i="24"/>
  <c r="H7" i="24"/>
  <c r="H6" i="24"/>
  <c r="H27" i="24" l="1"/>
  <c r="G10" i="24"/>
  <c r="G7" i="24"/>
  <c r="G5" i="24" l="1"/>
  <c r="G26" i="24"/>
  <c r="G24" i="24"/>
  <c r="G23" i="24"/>
  <c r="G22" i="24"/>
  <c r="G21" i="24"/>
  <c r="G18" i="24"/>
  <c r="G17" i="24"/>
  <c r="G16" i="24"/>
  <c r="G14" i="24"/>
  <c r="G13" i="24"/>
  <c r="G12" i="24"/>
  <c r="G11" i="24"/>
  <c r="G8" i="24"/>
  <c r="G6" i="24"/>
  <c r="G15" i="24"/>
  <c r="H15" i="24" s="1"/>
  <c r="I15" i="24" s="1"/>
  <c r="J15" i="24" l="1"/>
  <c r="I19" i="24"/>
  <c r="I28" i="24" s="1"/>
  <c r="G27" i="24"/>
  <c r="G19" i="24"/>
  <c r="J19" i="24" l="1"/>
  <c r="J28" i="24" s="1"/>
  <c r="K15" i="24"/>
  <c r="K19" i="24" l="1"/>
  <c r="K28" i="24" s="1"/>
  <c r="L15" i="24"/>
  <c r="L19" i="24" l="1"/>
  <c r="L28" i="24" s="1"/>
  <c r="M15" i="24"/>
  <c r="M19" i="24" l="1"/>
  <c r="N15" i="24"/>
  <c r="O15" i="24" s="1"/>
  <c r="D9" i="36"/>
  <c r="E9" i="36"/>
  <c r="F9" i="36"/>
  <c r="G9" i="36"/>
  <c r="H9" i="36"/>
  <c r="I9" i="36"/>
  <c r="J9" i="36"/>
  <c r="K9" i="36"/>
  <c r="L9" i="36"/>
  <c r="M9" i="36"/>
  <c r="N9" i="36"/>
  <c r="C9" i="36"/>
  <c r="O19" i="24" l="1"/>
  <c r="O28" i="24" s="1"/>
  <c r="P15" i="24"/>
  <c r="P19" i="24" l="1"/>
  <c r="P28" i="24" s="1"/>
  <c r="Q15" i="24"/>
  <c r="R15" i="24" l="1"/>
  <c r="R19" i="24" s="1"/>
  <c r="Q19" i="24"/>
  <c r="Q28" i="24" s="1"/>
  <c r="S9" i="24" l="1"/>
  <c r="S20" i="24"/>
  <c r="S25" i="24"/>
  <c r="S16" i="24" l="1"/>
  <c r="S14" i="24"/>
  <c r="S6" i="24"/>
  <c r="S7" i="24" l="1"/>
  <c r="S17" i="24"/>
  <c r="S22" i="24"/>
  <c r="S8" i="24"/>
  <c r="S18" i="24"/>
  <c r="S23" i="24"/>
  <c r="S5" i="24"/>
  <c r="S11" i="24"/>
  <c r="S26" i="24"/>
  <c r="S12" i="24"/>
  <c r="S21" i="24"/>
  <c r="S13" i="24"/>
  <c r="L19" i="2" l="1"/>
  <c r="S15" i="24" l="1"/>
  <c r="H21" i="2" l="1"/>
  <c r="I21" i="2"/>
  <c r="M21" i="2"/>
  <c r="N21" i="2"/>
  <c r="O21" i="2"/>
  <c r="E21" i="2"/>
  <c r="F19" i="1"/>
  <c r="J3" i="24"/>
  <c r="D19" i="2" l="1"/>
  <c r="E19" i="2"/>
  <c r="F19" i="2"/>
  <c r="D21" i="2"/>
  <c r="G21" i="2" l="1"/>
  <c r="E3" i="38" l="1"/>
  <c r="E4" i="38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2" i="38"/>
  <c r="U6" i="38" l="1"/>
  <c r="U12" i="38"/>
  <c r="U21" i="38"/>
  <c r="U13" i="38"/>
  <c r="U5" i="38"/>
  <c r="U4" i="38"/>
  <c r="U19" i="38"/>
  <c r="U11" i="38"/>
  <c r="U20" i="38"/>
  <c r="U18" i="38"/>
  <c r="U10" i="38"/>
  <c r="U17" i="38"/>
  <c r="U9" i="38"/>
  <c r="U16" i="38"/>
  <c r="U8" i="38"/>
  <c r="U3" i="38"/>
  <c r="U15" i="38"/>
  <c r="U7" i="38"/>
  <c r="U22" i="38"/>
  <c r="U14" i="38"/>
  <c r="F21" i="2" l="1"/>
  <c r="I10" i="2" l="1"/>
  <c r="I10" i="1"/>
  <c r="D10" i="2"/>
  <c r="D10" i="1"/>
  <c r="O10" i="2"/>
  <c r="O10" i="1"/>
  <c r="N10" i="2"/>
  <c r="N10" i="1"/>
  <c r="F10" i="2"/>
  <c r="F10" i="1"/>
  <c r="M10" i="2"/>
  <c r="M10" i="1"/>
  <c r="E10" i="2"/>
  <c r="E10" i="1"/>
  <c r="H10" i="2"/>
  <c r="H10" i="1"/>
  <c r="G10" i="2"/>
  <c r="G10" i="1"/>
  <c r="M14" i="35" l="1"/>
  <c r="L14" i="35"/>
  <c r="K14" i="35"/>
  <c r="J14" i="35"/>
  <c r="I14" i="35"/>
  <c r="H14" i="35"/>
  <c r="G14" i="35"/>
  <c r="F14" i="35"/>
  <c r="E14" i="35"/>
  <c r="D14" i="35"/>
  <c r="C14" i="35"/>
  <c r="B14" i="35"/>
  <c r="H19" i="24" l="1"/>
  <c r="H28" i="24" s="1"/>
  <c r="D3" i="5" l="1"/>
  <c r="D2" i="5" l="1"/>
  <c r="J26" i="25" l="1"/>
  <c r="J25" i="25"/>
  <c r="J24" i="25"/>
  <c r="J23" i="25"/>
  <c r="J22" i="25"/>
  <c r="J21" i="25"/>
  <c r="J20" i="25"/>
  <c r="J19" i="25"/>
  <c r="J18" i="25"/>
  <c r="J17" i="25"/>
  <c r="J16" i="25"/>
  <c r="J15" i="25"/>
  <c r="J14" i="25"/>
  <c r="J9" i="25" l="1"/>
  <c r="J10" i="25"/>
  <c r="J11" i="25"/>
  <c r="J8" i="25"/>
  <c r="J4" i="25"/>
  <c r="J5" i="25"/>
  <c r="J3" i="25"/>
  <c r="T25" i="24" l="1"/>
  <c r="F3" i="5"/>
  <c r="M3" i="5"/>
  <c r="N3" i="5"/>
  <c r="F2" i="5"/>
  <c r="G2" i="5"/>
  <c r="H2" i="5"/>
  <c r="I2" i="5"/>
  <c r="J2" i="5"/>
  <c r="K2" i="5"/>
  <c r="L2" i="5"/>
  <c r="N2" i="5"/>
  <c r="O2" i="5"/>
  <c r="P2" i="5"/>
  <c r="M5" i="1" l="1"/>
  <c r="K3" i="5"/>
  <c r="J5" i="1" s="1"/>
  <c r="L3" i="5"/>
  <c r="K5" i="1" s="1"/>
  <c r="J3" i="5"/>
  <c r="I5" i="1" s="1"/>
  <c r="I3" i="5"/>
  <c r="H5" i="1" s="1"/>
  <c r="P3" i="5"/>
  <c r="O5" i="1" s="1"/>
  <c r="H3" i="5"/>
  <c r="G5" i="1" s="1"/>
  <c r="M2" i="5"/>
  <c r="L5" i="1" s="1"/>
  <c r="O3" i="5"/>
  <c r="N5" i="1" s="1"/>
  <c r="G3" i="5"/>
  <c r="F5" i="1" s="1"/>
  <c r="E5" i="1"/>
  <c r="T21" i="24"/>
  <c r="U25" i="24"/>
  <c r="U21" i="24" l="1"/>
  <c r="V25" i="24"/>
  <c r="V21" i="24" l="1"/>
  <c r="T26" i="24"/>
  <c r="W25" i="24"/>
  <c r="W21" i="24" l="1"/>
  <c r="U26" i="24"/>
  <c r="X25" i="24"/>
  <c r="X21" i="24" l="1"/>
  <c r="Y25" i="24"/>
  <c r="V26" i="24" l="1"/>
  <c r="Y21" i="24"/>
  <c r="W26" i="24"/>
  <c r="Z25" i="24"/>
  <c r="Z21" i="24" l="1"/>
  <c r="X26" i="24"/>
  <c r="AA25" i="24"/>
  <c r="AA21" i="24" l="1"/>
  <c r="Y26" i="24"/>
  <c r="AB25" i="24"/>
  <c r="AB21" i="24" l="1"/>
  <c r="Z26" i="24"/>
  <c r="AC25" i="24"/>
  <c r="AC21" i="24" l="1"/>
  <c r="AA26" i="24"/>
  <c r="AD25" i="24"/>
  <c r="AE21" i="24" l="1"/>
  <c r="AD21" i="24"/>
  <c r="AB26" i="24"/>
  <c r="AE25" i="24"/>
  <c r="AC26" i="24" l="1"/>
  <c r="AD26" i="24" l="1"/>
  <c r="AE26" i="24" l="1"/>
  <c r="Z16" i="24" l="1"/>
  <c r="Y16" i="24" l="1"/>
  <c r="AC7" i="24"/>
  <c r="V7" i="24"/>
  <c r="AD7" i="24"/>
  <c r="AE7" i="24"/>
  <c r="W7" i="24"/>
  <c r="AA16" i="24"/>
  <c r="AA7" i="24"/>
  <c r="AE16" i="24"/>
  <c r="W16" i="24"/>
  <c r="U7" i="24"/>
  <c r="T7" i="24"/>
  <c r="AB16" i="24"/>
  <c r="X7" i="24"/>
  <c r="Z7" i="24"/>
  <c r="AD16" i="24"/>
  <c r="V16" i="24"/>
  <c r="AB7" i="24"/>
  <c r="X16" i="24"/>
  <c r="T16" i="24"/>
  <c r="Y7" i="24"/>
  <c r="AC16" i="24"/>
  <c r="U16" i="24"/>
  <c r="T17" i="24"/>
  <c r="H29" i="24" l="1"/>
  <c r="T10" i="24"/>
  <c r="U10" i="24"/>
  <c r="U24" i="24"/>
  <c r="T24" i="24"/>
  <c r="T27" i="24"/>
  <c r="U17" i="24"/>
  <c r="T5" i="24"/>
  <c r="U27" i="24" l="1"/>
  <c r="V17" i="24"/>
  <c r="AE5" i="24"/>
  <c r="X5" i="24" l="1"/>
  <c r="AC5" i="24"/>
  <c r="AD5" i="24"/>
  <c r="Z5" i="24"/>
  <c r="Y5" i="24"/>
  <c r="W5" i="24"/>
  <c r="W17" i="24"/>
  <c r="U5" i="24"/>
  <c r="V5" i="24" l="1"/>
  <c r="X17" i="24"/>
  <c r="AA5" i="24" l="1"/>
  <c r="AB5" i="24"/>
  <c r="Y17" i="24"/>
  <c r="Z17" i="24" l="1"/>
  <c r="AA17" i="24" l="1"/>
  <c r="AB17" i="24" l="1"/>
  <c r="AC17" i="24" l="1"/>
  <c r="AD17" i="24" l="1"/>
  <c r="AE17" i="24" l="1"/>
  <c r="T12" i="24" l="1"/>
  <c r="V11" i="24" l="1"/>
  <c r="U12" i="24"/>
  <c r="T11" i="24"/>
  <c r="U11" i="24"/>
  <c r="W11" i="24" l="1"/>
  <c r="T19" i="24"/>
  <c r="D3" i="2"/>
  <c r="B5" i="35"/>
  <c r="B6" i="35" s="1"/>
  <c r="C5" i="35" l="1"/>
  <c r="C6" i="35" s="1"/>
  <c r="X11" i="24"/>
  <c r="T28" i="24"/>
  <c r="D3" i="1"/>
  <c r="V12" i="24"/>
  <c r="U19" i="24"/>
  <c r="E3" i="2"/>
  <c r="W12" i="24" l="1"/>
  <c r="Y11" i="24"/>
  <c r="U28" i="24"/>
  <c r="E3" i="1"/>
  <c r="X12" i="24" l="1"/>
  <c r="Z11" i="24"/>
  <c r="Y12" i="24" l="1"/>
  <c r="AA11" i="24"/>
  <c r="AB11" i="24" l="1"/>
  <c r="Z12" i="24"/>
  <c r="AA12" i="24" l="1"/>
  <c r="AC11" i="24"/>
  <c r="AD11" i="24" l="1"/>
  <c r="AB12" i="24"/>
  <c r="AC12" i="24" l="1"/>
  <c r="B18" i="13"/>
  <c r="C18" i="13"/>
  <c r="D18" i="13"/>
  <c r="E18" i="13"/>
  <c r="G18" i="13"/>
  <c r="H18" i="13"/>
  <c r="K18" i="13"/>
  <c r="L18" i="13"/>
  <c r="M18" i="13"/>
  <c r="M22" i="13"/>
  <c r="L22" i="13"/>
  <c r="I22" i="13"/>
  <c r="H22" i="13"/>
  <c r="G22" i="13"/>
  <c r="E22" i="13"/>
  <c r="M21" i="13"/>
  <c r="L21" i="13"/>
  <c r="K21" i="13"/>
  <c r="J21" i="13"/>
  <c r="I21" i="13"/>
  <c r="H21" i="13"/>
  <c r="E21" i="13"/>
  <c r="C3" i="13"/>
  <c r="B3" i="13"/>
  <c r="J18" i="13"/>
  <c r="I18" i="13"/>
  <c r="F18" i="13"/>
  <c r="K22" i="13"/>
  <c r="J22" i="13"/>
  <c r="F22" i="13"/>
  <c r="C22" i="13"/>
  <c r="B22" i="13"/>
  <c r="F21" i="13"/>
  <c r="C4" i="13"/>
  <c r="B4" i="13"/>
  <c r="AE11" i="24" l="1"/>
  <c r="AD12" i="24"/>
  <c r="AE12" i="24"/>
  <c r="B21" i="13"/>
  <c r="B24" i="13" s="1"/>
  <c r="B14" i="13" s="1"/>
  <c r="G21" i="13"/>
  <c r="G24" i="13" s="1"/>
  <c r="G14" i="13" s="1"/>
  <c r="D4" i="13"/>
  <c r="M4" i="13"/>
  <c r="L4" i="13"/>
  <c r="I3" i="13"/>
  <c r="L24" i="13"/>
  <c r="L14" i="13" s="1"/>
  <c r="H3" i="13"/>
  <c r="C21" i="13"/>
  <c r="C24" i="13" s="1"/>
  <c r="C14" i="13" s="1"/>
  <c r="H24" i="13"/>
  <c r="H14" i="13" s="1"/>
  <c r="E24" i="13"/>
  <c r="E14" i="13" s="1"/>
  <c r="F24" i="13"/>
  <c r="F14" i="13" s="1"/>
  <c r="M24" i="13"/>
  <c r="M14" i="13" s="1"/>
  <c r="I24" i="13"/>
  <c r="I14" i="13" s="1"/>
  <c r="J24" i="13"/>
  <c r="J14" i="13" s="1"/>
  <c r="K24" i="13"/>
  <c r="K14" i="13" s="1"/>
  <c r="J3" i="13"/>
  <c r="F4" i="13"/>
  <c r="K3" i="13"/>
  <c r="G4" i="13"/>
  <c r="D3" i="13"/>
  <c r="L3" i="13"/>
  <c r="H4" i="13"/>
  <c r="D22" i="13"/>
  <c r="E3" i="13"/>
  <c r="M3" i="13"/>
  <c r="I4" i="13"/>
  <c r="F3" i="13"/>
  <c r="J4" i="13"/>
  <c r="G3" i="13"/>
  <c r="K4" i="13"/>
  <c r="D21" i="13"/>
  <c r="E4" i="13"/>
  <c r="D24" i="13" l="1"/>
  <c r="D14" i="13" s="1"/>
  <c r="C6" i="13"/>
  <c r="B6" i="13"/>
  <c r="D6" i="13"/>
  <c r="H6" i="13"/>
  <c r="G6" i="13"/>
  <c r="E6" i="13"/>
  <c r="M6" i="13"/>
  <c r="J6" i="13"/>
  <c r="L6" i="13"/>
  <c r="F6" i="13"/>
  <c r="I6" i="13"/>
  <c r="K6" i="13"/>
  <c r="E3" i="5" l="1"/>
  <c r="E2" i="5"/>
  <c r="D5" i="1" l="1"/>
  <c r="D6" i="1" s="1"/>
  <c r="AE20" i="2"/>
  <c r="AD20" i="2"/>
  <c r="AG20" i="2" s="1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6" i="2"/>
  <c r="O18" i="2" s="1"/>
  <c r="H16" i="2"/>
  <c r="H18" i="2" s="1"/>
  <c r="G16" i="2"/>
  <c r="G18" i="2" s="1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AE14" i="2"/>
  <c r="AD14" i="2"/>
  <c r="AG14" i="2" s="1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AE12" i="2"/>
  <c r="AD12" i="2"/>
  <c r="AC12" i="2"/>
  <c r="AF12" i="2" s="1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AE11" i="2"/>
  <c r="AC11" i="2"/>
  <c r="AB11" i="2"/>
  <c r="AA11" i="2"/>
  <c r="Z11" i="2"/>
  <c r="W11" i="2"/>
  <c r="V11" i="2"/>
  <c r="U11" i="2"/>
  <c r="T11" i="2"/>
  <c r="S11" i="2"/>
  <c r="R11" i="2"/>
  <c r="Q11" i="2"/>
  <c r="P11" i="2"/>
  <c r="Y11" i="2"/>
  <c r="AE10" i="2"/>
  <c r="Q10" i="2"/>
  <c r="N16" i="2"/>
  <c r="N18" i="2" s="1"/>
  <c r="M16" i="2"/>
  <c r="M18" i="2" s="1"/>
  <c r="M22" i="2" s="1"/>
  <c r="I16" i="2"/>
  <c r="I18" i="2" s="1"/>
  <c r="F16" i="2"/>
  <c r="F18" i="2" s="1"/>
  <c r="E16" i="2"/>
  <c r="E18" i="2" s="1"/>
  <c r="E22" i="2" s="1"/>
  <c r="U10" i="2"/>
  <c r="D6" i="2"/>
  <c r="AA5" i="2"/>
  <c r="AE5" i="2" s="1"/>
  <c r="AG5" i="2" s="1"/>
  <c r="AH5" i="2" s="1"/>
  <c r="Z5" i="2"/>
  <c r="Y5" i="2"/>
  <c r="X5" i="2"/>
  <c r="AD5" i="2" s="1"/>
  <c r="W5" i="2"/>
  <c r="V5" i="2"/>
  <c r="U5" i="2"/>
  <c r="AC5" i="2" s="1"/>
  <c r="AF5" i="2" s="1"/>
  <c r="T5" i="2"/>
  <c r="S5" i="2"/>
  <c r="R5" i="2"/>
  <c r="AB5" i="2" s="1"/>
  <c r="Q5" i="2"/>
  <c r="P5" i="2"/>
  <c r="AA4" i="2"/>
  <c r="AE4" i="2" s="1"/>
  <c r="AG4" i="2" s="1"/>
  <c r="AH4" i="2" s="1"/>
  <c r="Z4" i="2"/>
  <c r="Y4" i="2"/>
  <c r="X4" i="2"/>
  <c r="AD4" i="2" s="1"/>
  <c r="W4" i="2"/>
  <c r="V4" i="2"/>
  <c r="U4" i="2"/>
  <c r="AC4" i="2" s="1"/>
  <c r="AF4" i="2" s="1"/>
  <c r="T4" i="2"/>
  <c r="S4" i="2"/>
  <c r="R4" i="2"/>
  <c r="AB4" i="2" s="1"/>
  <c r="Q4" i="2"/>
  <c r="P4" i="2"/>
  <c r="Q3" i="2"/>
  <c r="P3" i="2"/>
  <c r="C6" i="2"/>
  <c r="AE45" i="1"/>
  <c r="AE42" i="1"/>
  <c r="AD42" i="1"/>
  <c r="AG42" i="1" s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AE38" i="1"/>
  <c r="AD38" i="1"/>
  <c r="AC38" i="1"/>
  <c r="AB38" i="1"/>
  <c r="AF38" i="1" s="1"/>
  <c r="AA38" i="1"/>
  <c r="Z38" i="1"/>
  <c r="Y38" i="1"/>
  <c r="X38" i="1"/>
  <c r="W38" i="1"/>
  <c r="V38" i="1"/>
  <c r="U38" i="1"/>
  <c r="T38" i="1"/>
  <c r="S38" i="1"/>
  <c r="R38" i="1"/>
  <c r="Q38" i="1"/>
  <c r="P38" i="1"/>
  <c r="AE37" i="1"/>
  <c r="AD37" i="1"/>
  <c r="AC37" i="1"/>
  <c r="AB37" i="1"/>
  <c r="AF37" i="1" s="1"/>
  <c r="AA37" i="1"/>
  <c r="Z37" i="1"/>
  <c r="Y37" i="1"/>
  <c r="X37" i="1"/>
  <c r="W37" i="1"/>
  <c r="V37" i="1"/>
  <c r="U37" i="1"/>
  <c r="T37" i="1"/>
  <c r="S37" i="1"/>
  <c r="R37" i="1"/>
  <c r="Q37" i="1"/>
  <c r="P37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AE32" i="1"/>
  <c r="AD32" i="1"/>
  <c r="AG32" i="1" s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AE30" i="1"/>
  <c r="AD30" i="1"/>
  <c r="AG30" i="1" s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AE29" i="1"/>
  <c r="AD29" i="1"/>
  <c r="AG29" i="1" s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7" i="1"/>
  <c r="O13" i="1" s="1"/>
  <c r="AD28" i="1"/>
  <c r="N27" i="1"/>
  <c r="N13" i="1" s="1"/>
  <c r="M27" i="1"/>
  <c r="M13" i="1" s="1"/>
  <c r="L27" i="1"/>
  <c r="L13" i="1" s="1"/>
  <c r="K27" i="1"/>
  <c r="K13" i="1" s="1"/>
  <c r="J27" i="1"/>
  <c r="J13" i="1" s="1"/>
  <c r="I27" i="1"/>
  <c r="I13" i="1" s="1"/>
  <c r="H27" i="1"/>
  <c r="H13" i="1" s="1"/>
  <c r="F27" i="1"/>
  <c r="F13" i="1" s="1"/>
  <c r="E27" i="1"/>
  <c r="E13" i="1" s="1"/>
  <c r="D27" i="1"/>
  <c r="D13" i="1" s="1"/>
  <c r="Q21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AE19" i="1"/>
  <c r="AC19" i="1"/>
  <c r="AB19" i="1"/>
  <c r="W19" i="1"/>
  <c r="V19" i="1"/>
  <c r="U19" i="1"/>
  <c r="T19" i="1"/>
  <c r="S19" i="1"/>
  <c r="R19" i="1"/>
  <c r="Q19" i="1"/>
  <c r="P19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O14" i="1" s="1"/>
  <c r="N15" i="1"/>
  <c r="N14" i="1" s="1"/>
  <c r="M15" i="1"/>
  <c r="M14" i="1" s="1"/>
  <c r="L15" i="1"/>
  <c r="K15" i="1"/>
  <c r="J15" i="1"/>
  <c r="I15" i="1"/>
  <c r="H15" i="1"/>
  <c r="G15" i="1"/>
  <c r="F15" i="1"/>
  <c r="F14" i="1" s="1"/>
  <c r="E15" i="1"/>
  <c r="D15" i="1"/>
  <c r="AE12" i="1"/>
  <c r="AD12" i="1"/>
  <c r="AG12" i="1" s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AE11" i="1"/>
  <c r="Q11" i="1"/>
  <c r="P11" i="1"/>
  <c r="U11" i="1"/>
  <c r="S10" i="1"/>
  <c r="Q10" i="1"/>
  <c r="P10" i="1"/>
  <c r="Q5" i="1"/>
  <c r="AA5" i="1"/>
  <c r="AE5" i="1" s="1"/>
  <c r="AG5" i="1" s="1"/>
  <c r="AH5" i="1" s="1"/>
  <c r="Z5" i="1"/>
  <c r="Y5" i="1"/>
  <c r="X5" i="1"/>
  <c r="AD5" i="1" s="1"/>
  <c r="W5" i="1"/>
  <c r="V5" i="1"/>
  <c r="U5" i="1"/>
  <c r="AC5" i="1" s="1"/>
  <c r="AF5" i="1" s="1"/>
  <c r="S5" i="1"/>
  <c r="R5" i="1"/>
  <c r="AB5" i="1" s="1"/>
  <c r="W4" i="1"/>
  <c r="V4" i="1"/>
  <c r="Q4" i="1"/>
  <c r="P4" i="1"/>
  <c r="AA4" i="1"/>
  <c r="AE4" i="1" s="1"/>
  <c r="AG4" i="1" s="1"/>
  <c r="AH4" i="1" s="1"/>
  <c r="Z4" i="1"/>
  <c r="Y4" i="1"/>
  <c r="X4" i="1"/>
  <c r="AD4" i="1" s="1"/>
  <c r="U4" i="1"/>
  <c r="AC4" i="1" s="1"/>
  <c r="AF4" i="1" s="1"/>
  <c r="T4" i="1"/>
  <c r="S4" i="1"/>
  <c r="R4" i="1"/>
  <c r="AB4" i="1" s="1"/>
  <c r="Q3" i="1"/>
  <c r="P3" i="1"/>
  <c r="E6" i="1"/>
  <c r="C6" i="1"/>
  <c r="AG31" i="1" l="1"/>
  <c r="AG34" i="1"/>
  <c r="AF40" i="1"/>
  <c r="AF29" i="1"/>
  <c r="AF30" i="1"/>
  <c r="AF35" i="1"/>
  <c r="AG39" i="1"/>
  <c r="AG37" i="1"/>
  <c r="AH37" i="1" s="1"/>
  <c r="AG41" i="1"/>
  <c r="P5" i="1"/>
  <c r="P6" i="1" s="1"/>
  <c r="P8" i="1" s="1"/>
  <c r="AF12" i="1"/>
  <c r="AF32" i="1"/>
  <c r="AH32" i="1" s="1"/>
  <c r="AF33" i="1"/>
  <c r="AF34" i="1"/>
  <c r="AH34" i="1" s="1"/>
  <c r="AG13" i="2"/>
  <c r="AG33" i="1"/>
  <c r="AG12" i="2"/>
  <c r="AH12" i="2" s="1"/>
  <c r="AF19" i="2"/>
  <c r="U16" i="2"/>
  <c r="U18" i="2" s="1"/>
  <c r="Q16" i="2"/>
  <c r="Q18" i="2" s="1"/>
  <c r="AF20" i="1"/>
  <c r="G22" i="2"/>
  <c r="O22" i="2"/>
  <c r="I22" i="2"/>
  <c r="AE21" i="2"/>
  <c r="AH12" i="1"/>
  <c r="AF19" i="1"/>
  <c r="AG20" i="1"/>
  <c r="AH20" i="1" s="1"/>
  <c r="AF31" i="1"/>
  <c r="AH31" i="1" s="1"/>
  <c r="AG38" i="1"/>
  <c r="AF42" i="1"/>
  <c r="AH42" i="1" s="1"/>
  <c r="AG19" i="2"/>
  <c r="H22" i="2"/>
  <c r="AE16" i="2"/>
  <c r="AE18" i="2" s="1"/>
  <c r="P21" i="1"/>
  <c r="AF36" i="1"/>
  <c r="AG36" i="1"/>
  <c r="AF11" i="2"/>
  <c r="AF13" i="2"/>
  <c r="AF14" i="2"/>
  <c r="AH14" i="2" s="1"/>
  <c r="AC21" i="2"/>
  <c r="AE21" i="1"/>
  <c r="P6" i="2"/>
  <c r="P8" i="2" s="1"/>
  <c r="Q6" i="2"/>
  <c r="Q8" i="2" s="1"/>
  <c r="E14" i="1"/>
  <c r="G14" i="1"/>
  <c r="H14" i="1"/>
  <c r="AC11" i="1"/>
  <c r="S45" i="1"/>
  <c r="D14" i="1"/>
  <c r="D16" i="1" s="1"/>
  <c r="D18" i="1" s="1"/>
  <c r="D22" i="1" s="1"/>
  <c r="R45" i="1"/>
  <c r="N16" i="1"/>
  <c r="N18" i="1" s="1"/>
  <c r="N22" i="1" s="1"/>
  <c r="M16" i="1"/>
  <c r="M18" i="1" s="1"/>
  <c r="M22" i="1" s="1"/>
  <c r="F16" i="1"/>
  <c r="Q6" i="1"/>
  <c r="Q8" i="1" s="1"/>
  <c r="AC28" i="1"/>
  <c r="AC27" i="1" s="1"/>
  <c r="W28" i="1"/>
  <c r="W27" i="1" s="1"/>
  <c r="G27" i="1"/>
  <c r="G13" i="1" s="1"/>
  <c r="X13" i="1" s="1"/>
  <c r="O16" i="1"/>
  <c r="O18" i="1" s="1"/>
  <c r="O22" i="1" s="1"/>
  <c r="AE14" i="1"/>
  <c r="R13" i="1"/>
  <c r="Q13" i="1"/>
  <c r="P13" i="1"/>
  <c r="AB13" i="1"/>
  <c r="Z28" i="1"/>
  <c r="Z27" i="1" s="1"/>
  <c r="AH30" i="1"/>
  <c r="AD27" i="1"/>
  <c r="Z19" i="1"/>
  <c r="Y19" i="1"/>
  <c r="X19" i="1"/>
  <c r="AD19" i="1"/>
  <c r="AG19" i="1" s="1"/>
  <c r="Z11" i="1"/>
  <c r="D8" i="1"/>
  <c r="T28" i="1"/>
  <c r="T27" i="1" s="1"/>
  <c r="E8" i="1"/>
  <c r="AB11" i="1"/>
  <c r="T11" i="1"/>
  <c r="S11" i="1"/>
  <c r="R21" i="1"/>
  <c r="R11" i="1"/>
  <c r="W11" i="1"/>
  <c r="V11" i="1"/>
  <c r="AD13" i="1"/>
  <c r="AG35" i="1"/>
  <c r="AH35" i="1" s="1"/>
  <c r="AE13" i="1"/>
  <c r="AA19" i="1"/>
  <c r="X28" i="1"/>
  <c r="X27" i="1" s="1"/>
  <c r="AE28" i="1"/>
  <c r="AE27" i="1" s="1"/>
  <c r="T5" i="1"/>
  <c r="T10" i="1"/>
  <c r="AB10" i="1"/>
  <c r="P28" i="1"/>
  <c r="P27" i="1" s="1"/>
  <c r="AA28" i="1"/>
  <c r="AA27" i="1" s="1"/>
  <c r="AF39" i="1"/>
  <c r="AH39" i="1" s="1"/>
  <c r="S21" i="2"/>
  <c r="U10" i="1"/>
  <c r="AC10" i="1"/>
  <c r="R28" i="1"/>
  <c r="R27" i="1" s="1"/>
  <c r="AB28" i="1"/>
  <c r="T21" i="2"/>
  <c r="S28" i="1"/>
  <c r="S27" i="1" s="1"/>
  <c r="AH33" i="1"/>
  <c r="E6" i="2"/>
  <c r="AE10" i="1"/>
  <c r="AH38" i="1"/>
  <c r="AG40" i="1"/>
  <c r="AH40" i="1" s="1"/>
  <c r="AF41" i="1"/>
  <c r="AH41" i="1" s="1"/>
  <c r="F22" i="2"/>
  <c r="N22" i="2"/>
  <c r="Y28" i="1"/>
  <c r="Y27" i="1" s="1"/>
  <c r="Q28" i="1"/>
  <c r="Q27" i="1" s="1"/>
  <c r="U28" i="1"/>
  <c r="U27" i="1" s="1"/>
  <c r="V28" i="1"/>
  <c r="V27" i="1" s="1"/>
  <c r="D8" i="2"/>
  <c r="AC10" i="2"/>
  <c r="AC16" i="2" s="1"/>
  <c r="AC18" i="2" s="1"/>
  <c r="R21" i="2"/>
  <c r="Q21" i="2"/>
  <c r="P21" i="2"/>
  <c r="U21" i="2"/>
  <c r="AB21" i="2"/>
  <c r="R10" i="1"/>
  <c r="AH29" i="1"/>
  <c r="AF20" i="2"/>
  <c r="AH20" i="2" s="1"/>
  <c r="AB45" i="1"/>
  <c r="P10" i="2"/>
  <c r="P16" i="2" s="1"/>
  <c r="P18" i="2" s="1"/>
  <c r="R10" i="2"/>
  <c r="R16" i="2" s="1"/>
  <c r="R18" i="2" s="1"/>
  <c r="AD11" i="2"/>
  <c r="AG11" i="2" s="1"/>
  <c r="S10" i="2"/>
  <c r="S16" i="2" s="1"/>
  <c r="S18" i="2" s="1"/>
  <c r="S22" i="2" s="1"/>
  <c r="D16" i="2"/>
  <c r="D18" i="2" s="1"/>
  <c r="D22" i="2" s="1"/>
  <c r="P45" i="1"/>
  <c r="T10" i="2"/>
  <c r="T16" i="2" s="1"/>
  <c r="T18" i="2" s="1"/>
  <c r="AB10" i="2"/>
  <c r="X11" i="2"/>
  <c r="Q45" i="1"/>
  <c r="AH13" i="2" l="1"/>
  <c r="AF11" i="1"/>
  <c r="AH36" i="1"/>
  <c r="AH19" i="2"/>
  <c r="AE22" i="2"/>
  <c r="AF21" i="2"/>
  <c r="R22" i="2"/>
  <c r="Q22" i="2"/>
  <c r="Q23" i="2" s="1"/>
  <c r="U22" i="2"/>
  <c r="F18" i="1"/>
  <c r="F22" i="1" s="1"/>
  <c r="AH11" i="2"/>
  <c r="AH19" i="1"/>
  <c r="AC22" i="2"/>
  <c r="Q14" i="1"/>
  <c r="Q16" i="1" s="1"/>
  <c r="Q18" i="1" s="1"/>
  <c r="Q22" i="1" s="1"/>
  <c r="Q23" i="1" s="1"/>
  <c r="T21" i="1"/>
  <c r="AB21" i="1"/>
  <c r="E16" i="1"/>
  <c r="E18" i="1" s="1"/>
  <c r="E22" i="1" s="1"/>
  <c r="E23" i="1" s="1"/>
  <c r="AC21" i="1"/>
  <c r="R14" i="1"/>
  <c r="R16" i="1" s="1"/>
  <c r="R18" i="1" s="1"/>
  <c r="R22" i="1" s="1"/>
  <c r="D23" i="2"/>
  <c r="X11" i="1"/>
  <c r="P14" i="1"/>
  <c r="P16" i="1" s="1"/>
  <c r="P18" i="1" s="1"/>
  <c r="P22" i="1" s="1"/>
  <c r="P23" i="1" s="1"/>
  <c r="T45" i="1"/>
  <c r="S14" i="1"/>
  <c r="I14" i="1"/>
  <c r="I16" i="1" s="1"/>
  <c r="I18" i="1" s="1"/>
  <c r="I22" i="1" s="1"/>
  <c r="AA11" i="1"/>
  <c r="H16" i="1"/>
  <c r="H18" i="1" s="1"/>
  <c r="H22" i="1" s="1"/>
  <c r="T14" i="1"/>
  <c r="AB14" i="1"/>
  <c r="AB16" i="1" s="1"/>
  <c r="AB18" i="1" s="1"/>
  <c r="U13" i="1"/>
  <c r="V13" i="1"/>
  <c r="Z13" i="1"/>
  <c r="V21" i="1"/>
  <c r="U21" i="1"/>
  <c r="P22" i="2"/>
  <c r="P23" i="2" s="1"/>
  <c r="Y11" i="1"/>
  <c r="AG28" i="1"/>
  <c r="AG27" i="1" s="1"/>
  <c r="AC13" i="1"/>
  <c r="S13" i="1"/>
  <c r="AA13" i="1"/>
  <c r="AB16" i="2"/>
  <c r="AB18" i="2" s="1"/>
  <c r="AB22" i="2" s="1"/>
  <c r="AF10" i="2"/>
  <c r="AB27" i="1"/>
  <c r="AF28" i="1"/>
  <c r="AG13" i="1"/>
  <c r="T13" i="1"/>
  <c r="Y13" i="1"/>
  <c r="T22" i="2"/>
  <c r="AF10" i="1"/>
  <c r="W21" i="1"/>
  <c r="S21" i="1"/>
  <c r="D23" i="1"/>
  <c r="AE16" i="1"/>
  <c r="AE18" i="1" s="1"/>
  <c r="AE22" i="1" s="1"/>
  <c r="AA21" i="1"/>
  <c r="AD11" i="1"/>
  <c r="AG11" i="1" s="1"/>
  <c r="AH11" i="1" s="1"/>
  <c r="G16" i="1"/>
  <c r="G18" i="1" s="1"/>
  <c r="G22" i="1" s="1"/>
  <c r="E8" i="2"/>
  <c r="E23" i="2" s="1"/>
  <c r="W13" i="1"/>
  <c r="AF21" i="1" l="1"/>
  <c r="AB22" i="1"/>
  <c r="T16" i="1"/>
  <c r="T18" i="1" s="1"/>
  <c r="T22" i="1" s="1"/>
  <c r="S16" i="1"/>
  <c r="S18" i="1" s="1"/>
  <c r="S22" i="1" s="1"/>
  <c r="AC14" i="1"/>
  <c r="AF14" i="1" s="1"/>
  <c r="V45" i="1"/>
  <c r="AC45" i="1"/>
  <c r="AF45" i="1" s="1"/>
  <c r="W45" i="1"/>
  <c r="U14" i="1"/>
  <c r="U16" i="1" s="1"/>
  <c r="U18" i="1" s="1"/>
  <c r="U22" i="1" s="1"/>
  <c r="U45" i="1"/>
  <c r="AF13" i="1"/>
  <c r="AH13" i="1" s="1"/>
  <c r="AF16" i="2"/>
  <c r="AF18" i="2" s="1"/>
  <c r="AF22" i="2" s="1"/>
  <c r="AF27" i="1"/>
  <c r="AH28" i="1"/>
  <c r="AH27" i="1" s="1"/>
  <c r="AD21" i="1"/>
  <c r="AG21" i="1" s="1"/>
  <c r="AH21" i="1" s="1"/>
  <c r="Z21" i="1"/>
  <c r="X21" i="1"/>
  <c r="Y21" i="1"/>
  <c r="J14" i="1" l="1"/>
  <c r="AC16" i="1"/>
  <c r="AC18" i="1" s="1"/>
  <c r="AC22" i="1" s="1"/>
  <c r="K14" i="1"/>
  <c r="AD45" i="1"/>
  <c r="AG45" i="1" s="1"/>
  <c r="AH45" i="1" s="1"/>
  <c r="AF16" i="1"/>
  <c r="AF18" i="1" s="1"/>
  <c r="AF22" i="1" s="1"/>
  <c r="V14" i="1" l="1"/>
  <c r="W14" i="1"/>
  <c r="L14" i="1"/>
  <c r="Z14" i="1" s="1"/>
  <c r="X45" i="1"/>
  <c r="Y45" i="1"/>
  <c r="Z45" i="1"/>
  <c r="AA45" i="1"/>
  <c r="X14" i="1" l="1"/>
  <c r="AA14" i="1"/>
  <c r="AD14" i="1"/>
  <c r="Y14" i="1"/>
  <c r="AG14" i="1" l="1"/>
  <c r="AH14" i="1" l="1"/>
  <c r="I29" i="24" l="1"/>
  <c r="V10" i="24" l="1"/>
  <c r="V24" i="24"/>
  <c r="V27" i="24" l="1"/>
  <c r="D5" i="35"/>
  <c r="D6" i="35" s="1"/>
  <c r="V19" i="24"/>
  <c r="F3" i="2"/>
  <c r="V28" i="24" l="1"/>
  <c r="F3" i="1"/>
  <c r="F6" i="2"/>
  <c r="R3" i="2"/>
  <c r="F8" i="2" l="1"/>
  <c r="F23" i="2" s="1"/>
  <c r="R6" i="2"/>
  <c r="R8" i="2" s="1"/>
  <c r="R23" i="2" s="1"/>
  <c r="AB3" i="2"/>
  <c r="AB6" i="2" s="1"/>
  <c r="F6" i="1"/>
  <c r="R3" i="1"/>
  <c r="F8" i="1" l="1"/>
  <c r="F23" i="1" s="1"/>
  <c r="AB8" i="2"/>
  <c r="AB23" i="2" s="1"/>
  <c r="R6" i="1"/>
  <c r="R8" i="1" s="1"/>
  <c r="R23" i="1" s="1"/>
  <c r="AB3" i="1"/>
  <c r="AB6" i="1" s="1"/>
  <c r="AB8" i="1" l="1"/>
  <c r="AB23" i="1" s="1"/>
  <c r="J29" i="24" l="1"/>
  <c r="Q29" i="24"/>
  <c r="L29" i="24" l="1"/>
  <c r="M29" i="24"/>
  <c r="R27" i="24"/>
  <c r="R29" i="24" s="1"/>
  <c r="P29" i="24"/>
  <c r="K29" i="24"/>
  <c r="R28" i="24" l="1"/>
  <c r="M5" i="35" s="1"/>
  <c r="N19" i="24"/>
  <c r="N28" i="24" s="1"/>
  <c r="M28" i="24"/>
  <c r="AD24" i="24"/>
  <c r="AE24" i="24"/>
  <c r="W24" i="24"/>
  <c r="W27" i="24"/>
  <c r="K3" i="24" l="1"/>
  <c r="M3" i="24"/>
  <c r="L3" i="24"/>
  <c r="O29" i="24"/>
  <c r="S24" i="24"/>
  <c r="S10" i="24"/>
  <c r="AE10" i="24"/>
  <c r="AE27" i="24"/>
  <c r="AD10" i="24"/>
  <c r="X10" i="24"/>
  <c r="X24" i="24"/>
  <c r="X27" i="24"/>
  <c r="Y24" i="24"/>
  <c r="Z10" i="24"/>
  <c r="M3" i="2"/>
  <c r="Y10" i="24"/>
  <c r="Z24" i="24"/>
  <c r="AA10" i="24"/>
  <c r="W10" i="24"/>
  <c r="AA24" i="24"/>
  <c r="N29" i="24"/>
  <c r="AD27" i="24"/>
  <c r="S28" i="24" l="1"/>
  <c r="S19" i="24"/>
  <c r="S27" i="24"/>
  <c r="AD19" i="24"/>
  <c r="N3" i="2"/>
  <c r="Z3" i="2" s="1"/>
  <c r="Z6" i="2" s="1"/>
  <c r="Z8" i="2" s="1"/>
  <c r="AA27" i="24"/>
  <c r="O3" i="2"/>
  <c r="O6" i="2" s="1"/>
  <c r="AE19" i="24"/>
  <c r="Z27" i="24"/>
  <c r="Y3" i="2"/>
  <c r="Y6" i="2" s="1"/>
  <c r="Y8" i="2" s="1"/>
  <c r="M6" i="2"/>
  <c r="O3" i="1"/>
  <c r="AE28" i="24"/>
  <c r="M6" i="35"/>
  <c r="AA19" i="24"/>
  <c r="K3" i="2"/>
  <c r="Y27" i="24"/>
  <c r="X19" i="24"/>
  <c r="H3" i="2"/>
  <c r="I3" i="2"/>
  <c r="Y19" i="24"/>
  <c r="AB10" i="24"/>
  <c r="AC10" i="24"/>
  <c r="K5" i="35"/>
  <c r="K6" i="35" s="1"/>
  <c r="M3" i="1"/>
  <c r="AB24" i="24"/>
  <c r="AC24" i="24"/>
  <c r="Z19" i="24"/>
  <c r="J3" i="2"/>
  <c r="L5" i="35"/>
  <c r="L6" i="35" s="1"/>
  <c r="AD28" i="24"/>
  <c r="N3" i="1"/>
  <c r="W19" i="24"/>
  <c r="G3" i="2"/>
  <c r="N6" i="2" l="1"/>
  <c r="O8" i="2" s="1"/>
  <c r="O23" i="2" s="1"/>
  <c r="AA3" i="2"/>
  <c r="AE3" i="2" s="1"/>
  <c r="G3" i="1"/>
  <c r="E5" i="35"/>
  <c r="E6" i="35" s="1"/>
  <c r="W28" i="24"/>
  <c r="AB19" i="24"/>
  <c r="L3" i="2"/>
  <c r="AC19" i="24"/>
  <c r="W3" i="2"/>
  <c r="W6" i="2" s="1"/>
  <c r="W8" i="2" s="1"/>
  <c r="K6" i="2"/>
  <c r="G5" i="35"/>
  <c r="G6" i="35" s="1"/>
  <c r="Y28" i="24"/>
  <c r="I3" i="1"/>
  <c r="AA28" i="24"/>
  <c r="K3" i="1"/>
  <c r="I5" i="35"/>
  <c r="I6" i="35" s="1"/>
  <c r="AB27" i="24"/>
  <c r="AC27" i="24"/>
  <c r="Z3" i="1"/>
  <c r="Z6" i="1" s="1"/>
  <c r="Z8" i="1" s="1"/>
  <c r="N6" i="1"/>
  <c r="M6" i="1"/>
  <c r="Y3" i="1"/>
  <c r="Y6" i="1" s="1"/>
  <c r="Y8" i="1" s="1"/>
  <c r="I6" i="2"/>
  <c r="U3" i="2"/>
  <c r="J6" i="2"/>
  <c r="V3" i="2"/>
  <c r="V6" i="2" s="1"/>
  <c r="V8" i="2" s="1"/>
  <c r="F5" i="35"/>
  <c r="F6" i="35" s="1"/>
  <c r="X28" i="24"/>
  <c r="H3" i="1"/>
  <c r="O6" i="1"/>
  <c r="AA3" i="1"/>
  <c r="T3" i="2"/>
  <c r="T6" i="2" s="1"/>
  <c r="T8" i="2" s="1"/>
  <c r="T23" i="2" s="1"/>
  <c r="H6" i="2"/>
  <c r="S3" i="2"/>
  <c r="S6" i="2" s="1"/>
  <c r="S8" i="2" s="1"/>
  <c r="S23" i="2" s="1"/>
  <c r="G6" i="2"/>
  <c r="J3" i="1"/>
  <c r="H5" i="35"/>
  <c r="H6" i="35" s="1"/>
  <c r="Z28" i="24"/>
  <c r="N8" i="2" l="1"/>
  <c r="N23" i="2" s="1"/>
  <c r="AA6" i="2"/>
  <c r="AA8" i="2" s="1"/>
  <c r="K8" i="2"/>
  <c r="I8" i="2"/>
  <c r="I23" i="2" s="1"/>
  <c r="N8" i="1"/>
  <c r="N23" i="1" s="1"/>
  <c r="J8" i="2"/>
  <c r="K6" i="1"/>
  <c r="W3" i="1"/>
  <c r="W6" i="1" s="1"/>
  <c r="W8" i="1" s="1"/>
  <c r="X3" i="2"/>
  <c r="L6" i="2"/>
  <c r="M8" i="2" s="1"/>
  <c r="M23" i="2" s="1"/>
  <c r="AC3" i="2"/>
  <c r="U6" i="2"/>
  <c r="U8" i="2" s="1"/>
  <c r="U23" i="2" s="1"/>
  <c r="J6" i="1"/>
  <c r="V3" i="1"/>
  <c r="V6" i="1" s="1"/>
  <c r="V8" i="1" s="1"/>
  <c r="I6" i="1"/>
  <c r="U3" i="1"/>
  <c r="J5" i="35"/>
  <c r="J6" i="35" s="1"/>
  <c r="L3" i="1"/>
  <c r="AB28" i="24"/>
  <c r="AC28" i="24"/>
  <c r="AE3" i="1"/>
  <c r="AA6" i="1"/>
  <c r="AA8" i="1" s="1"/>
  <c r="H8" i="2"/>
  <c r="H23" i="2" s="1"/>
  <c r="G8" i="2"/>
  <c r="G23" i="2" s="1"/>
  <c r="T3" i="1"/>
  <c r="T6" i="1" s="1"/>
  <c r="T8" i="1" s="1"/>
  <c r="T23" i="1" s="1"/>
  <c r="H6" i="1"/>
  <c r="O8" i="1"/>
  <c r="O23" i="1" s="1"/>
  <c r="AE6" i="2"/>
  <c r="AG3" i="2"/>
  <c r="S3" i="1"/>
  <c r="S6" i="1" s="1"/>
  <c r="S8" i="1" s="1"/>
  <c r="S23" i="1" s="1"/>
  <c r="G6" i="1"/>
  <c r="K8" i="1" l="1"/>
  <c r="J8" i="1"/>
  <c r="AG6" i="2"/>
  <c r="AH3" i="2"/>
  <c r="AE6" i="1"/>
  <c r="AG3" i="1"/>
  <c r="AD3" i="2"/>
  <c r="AD6" i="2" s="1"/>
  <c r="AE8" i="2" s="1"/>
  <c r="AE23" i="2" s="1"/>
  <c r="X6" i="2"/>
  <c r="X8" i="2" s="1"/>
  <c r="AC6" i="2"/>
  <c r="AF3" i="2"/>
  <c r="AF6" i="2" s="1"/>
  <c r="I8" i="1"/>
  <c r="I23" i="1" s="1"/>
  <c r="X3" i="1"/>
  <c r="L6" i="1"/>
  <c r="M8" i="1" s="1"/>
  <c r="M23" i="1" s="1"/>
  <c r="G8" i="1"/>
  <c r="G23" i="1" s="1"/>
  <c r="H8" i="1"/>
  <c r="H23" i="1" s="1"/>
  <c r="U6" i="1"/>
  <c r="U8" i="1" s="1"/>
  <c r="U23" i="1" s="1"/>
  <c r="AC3" i="1"/>
  <c r="L8" i="2"/>
  <c r="AH6" i="2" l="1"/>
  <c r="L8" i="1"/>
  <c r="AG8" i="2"/>
  <c r="AF8" i="2"/>
  <c r="AF23" i="2" s="1"/>
  <c r="AC8" i="2"/>
  <c r="AC23" i="2" s="1"/>
  <c r="AD8" i="2"/>
  <c r="AH3" i="1"/>
  <c r="AG6" i="1"/>
  <c r="AC6" i="1"/>
  <c r="AF3" i="1"/>
  <c r="AF6" i="1" s="1"/>
  <c r="AD3" i="1"/>
  <c r="AD6" i="1" s="1"/>
  <c r="AE8" i="1" s="1"/>
  <c r="AE23" i="1" s="1"/>
  <c r="X6" i="1"/>
  <c r="X8" i="1" s="1"/>
  <c r="AH6" i="1" l="1"/>
  <c r="AH8" i="2"/>
  <c r="AF8" i="1"/>
  <c r="AF23" i="1" s="1"/>
  <c r="AG8" i="1"/>
  <c r="AD8" i="1"/>
  <c r="AC8" i="1"/>
  <c r="AC23" i="1" s="1"/>
  <c r="AH8" i="1" l="1"/>
  <c r="L10" i="1" l="1"/>
  <c r="L16" i="1" s="1"/>
  <c r="L18" i="1" s="1"/>
  <c r="L22" i="1" s="1"/>
  <c r="L23" i="1" s="1"/>
  <c r="K10" i="2"/>
  <c r="K16" i="2" s="1"/>
  <c r="K18" i="2" s="1"/>
  <c r="L21" i="2"/>
  <c r="L10" i="2"/>
  <c r="L16" i="2" s="1"/>
  <c r="L18" i="2" s="1"/>
  <c r="K21" i="2"/>
  <c r="K10" i="1"/>
  <c r="K16" i="1" s="1"/>
  <c r="K18" i="1" s="1"/>
  <c r="K22" i="1" s="1"/>
  <c r="K23" i="1" s="1"/>
  <c r="J10" i="1"/>
  <c r="J21" i="2"/>
  <c r="J10" i="2"/>
  <c r="W10" i="2" l="1"/>
  <c r="W16" i="2" s="1"/>
  <c r="W18" i="2" s="1"/>
  <c r="W10" i="1"/>
  <c r="W16" i="1" s="1"/>
  <c r="W18" i="1" s="1"/>
  <c r="W22" i="1" s="1"/>
  <c r="W23" i="1" s="1"/>
  <c r="Y10" i="1"/>
  <c r="Y16" i="1" s="1"/>
  <c r="Y18" i="1" s="1"/>
  <c r="Y22" i="1" s="1"/>
  <c r="Y23" i="1" s="1"/>
  <c r="AA10" i="2"/>
  <c r="AA16" i="2" s="1"/>
  <c r="AA18" i="2" s="1"/>
  <c r="X10" i="2"/>
  <c r="X16" i="2" s="1"/>
  <c r="X18" i="2" s="1"/>
  <c r="Y10" i="2"/>
  <c r="Y16" i="2" s="1"/>
  <c r="Y18" i="2" s="1"/>
  <c r="L22" i="2"/>
  <c r="L23" i="2" s="1"/>
  <c r="Z21" i="2"/>
  <c r="X21" i="2"/>
  <c r="W21" i="2"/>
  <c r="W22" i="2" s="1"/>
  <c r="W23" i="2" s="1"/>
  <c r="AD21" i="2"/>
  <c r="AG21" i="2" s="1"/>
  <c r="AH21" i="2" s="1"/>
  <c r="AA21" i="2"/>
  <c r="AA22" i="2" s="1"/>
  <c r="AA23" i="2" s="1"/>
  <c r="Y21" i="2"/>
  <c r="V21" i="2"/>
  <c r="K22" i="2"/>
  <c r="K23" i="2" s="1"/>
  <c r="AD10" i="2"/>
  <c r="V10" i="2"/>
  <c r="V16" i="2" s="1"/>
  <c r="V18" i="2" s="1"/>
  <c r="V10" i="1"/>
  <c r="V16" i="1" s="1"/>
  <c r="V18" i="1" s="1"/>
  <c r="V22" i="1" s="1"/>
  <c r="V23" i="1" s="1"/>
  <c r="AA10" i="1"/>
  <c r="AA16" i="1" s="1"/>
  <c r="AA18" i="1" s="1"/>
  <c r="AA22" i="1" s="1"/>
  <c r="AA23" i="1" s="1"/>
  <c r="Z10" i="2"/>
  <c r="Z16" i="2" s="1"/>
  <c r="Z18" i="2" s="1"/>
  <c r="Z10" i="1"/>
  <c r="Z16" i="1" s="1"/>
  <c r="Z18" i="1" s="1"/>
  <c r="Z22" i="1" s="1"/>
  <c r="Z23" i="1" s="1"/>
  <c r="J16" i="2"/>
  <c r="J18" i="2" s="1"/>
  <c r="J22" i="2" s="1"/>
  <c r="J23" i="2" s="1"/>
  <c r="AD10" i="1"/>
  <c r="X10" i="1"/>
  <c r="X16" i="1" s="1"/>
  <c r="X18" i="1" s="1"/>
  <c r="X22" i="1" s="1"/>
  <c r="X23" i="1" s="1"/>
  <c r="J16" i="1"/>
  <c r="J18" i="1" s="1"/>
  <c r="J22" i="1" s="1"/>
  <c r="J23" i="1" s="1"/>
  <c r="X22" i="2" l="1"/>
  <c r="X23" i="2" s="1"/>
  <c r="Y22" i="2"/>
  <c r="Y23" i="2" s="1"/>
  <c r="Z22" i="2"/>
  <c r="Z23" i="2" s="1"/>
  <c r="V22" i="2"/>
  <c r="V23" i="2" s="1"/>
  <c r="AD16" i="2"/>
  <c r="AD18" i="2" s="1"/>
  <c r="AD22" i="2" s="1"/>
  <c r="AD23" i="2" s="1"/>
  <c r="AG10" i="2"/>
  <c r="AD16" i="1"/>
  <c r="AD18" i="1" s="1"/>
  <c r="AD22" i="1" s="1"/>
  <c r="AD23" i="1" s="1"/>
  <c r="AG10" i="1"/>
  <c r="AH10" i="1" l="1"/>
  <c r="AH16" i="1" s="1"/>
  <c r="AH18" i="1" s="1"/>
  <c r="AH22" i="1" s="1"/>
  <c r="AH23" i="1" s="1"/>
  <c r="AG16" i="1"/>
  <c r="AG18" i="1" s="1"/>
  <c r="AG22" i="1" s="1"/>
  <c r="AG23" i="1" s="1"/>
  <c r="AG16" i="2"/>
  <c r="AG18" i="2" s="1"/>
  <c r="AG22" i="2" s="1"/>
  <c r="AG23" i="2" s="1"/>
  <c r="AH10" i="2"/>
  <c r="AH16" i="2" s="1"/>
  <c r="AH18" i="2" s="1"/>
  <c r="AH22" i="2" s="1"/>
  <c r="AH2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Som</author>
  </authors>
  <commentList>
    <comment ref="B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Net Tax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SCGDXC</author>
    <author>Som</author>
  </authors>
  <commentList>
    <comment ref="B11" authorId="0" shapeId="0" xr:uid="{00000000-0006-0000-0600-000003000000}">
      <text>
        <r>
          <rPr>
            <sz val="9"/>
            <color indexed="81"/>
            <rFont val="Tahoma"/>
            <family val="2"/>
          </rPr>
          <t xml:space="preserve">UPPC Adjust
</t>
        </r>
      </text>
    </comment>
    <comment ref="B12" authorId="0" shapeId="0" xr:uid="{00000000-0006-0000-0600-000004000000}">
      <text>
        <r>
          <rPr>
            <sz val="9"/>
            <color indexed="81"/>
            <rFont val="Tahoma"/>
            <family val="2"/>
          </rPr>
          <t xml:space="preserve">SCGPSS Adjust
OCI-SCGPSS ซื้อหุ้น Fajar เพิ่ม 0.235% @ 11 Sep 19 - FV
</t>
        </r>
      </text>
    </comment>
    <comment ref="G16" authorId="0" shapeId="0" xr:uid="{AB377244-E5D2-4B54-B04A-673A5D141269}">
      <text>
        <r>
          <rPr>
            <b/>
            <sz val="9"/>
            <color indexed="81"/>
            <rFont val="Tahoma"/>
            <family val="2"/>
          </rPr>
          <t>TCP เพิ่ม</t>
        </r>
      </text>
    </comment>
    <comment ref="H16" authorId="0" shapeId="0" xr:uid="{B8889326-07E8-4140-80BD-43977FF70B62}">
      <text>
        <r>
          <rPr>
            <b/>
            <sz val="9"/>
            <color indexed="81"/>
            <rFont val="Tahoma"/>
            <family val="2"/>
          </rPr>
          <t>TCP เพิ่ม</t>
        </r>
      </text>
    </comment>
    <comment ref="H41" authorId="1" shapeId="0" xr:uid="{00000000-0006-0000-0600-000006000000}">
      <text>
        <r>
          <rPr>
            <sz val="9"/>
            <color indexed="81"/>
            <rFont val="Tahoma"/>
            <family val="2"/>
          </rPr>
          <t xml:space="preserve">Update from BPC
</t>
        </r>
      </text>
    </comment>
    <comment ref="F78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SCGDXC: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<sst xmlns="http://schemas.openxmlformats.org/spreadsheetml/2006/main" count="26795" uniqueCount="2223">
  <si>
    <t>รายละเอียดสูตร ROIC</t>
  </si>
  <si>
    <t>Return on Invested Capital (ROIC) หรืออัตราส่วนผลตอบแทนต่อเงินลงทุนเพื่อการดำเนินงานของบริษัท</t>
  </si>
  <si>
    <t>อัตราส่วนผลตอบแทนต่อเงินทุน = กำไรก่อนหักดอกเบี้ย / (ส่วนของผู้ถือหุ้นเฉลี่ย + หนี้สินระยะยาวเฉลี่ย)</t>
  </si>
  <si>
    <t xml:space="preserve">ตัวเศษ : </t>
  </si>
  <si>
    <t>เป็นอัตราส่วนที่บอกว่า เงินที่ลงทุนไปได้รับผลตอบแทนกลับมาเท่าไร</t>
  </si>
  <si>
    <t>1.    ใช้ Operating Profit for the Period (After Tax and NCI)</t>
  </si>
  <si>
    <t xml:space="preserve">เงินลงทุนจะคำนวณจาก ส่วนของผู้ถือหุ้นเฉลี่ย และหนี้สินระยะยาวเฉลี่ย </t>
  </si>
  <si>
    <t>2.    บวกกลับ NCI  (เพื่อหากำไร OPAT ก่อนหัก NCI)</t>
  </si>
  <si>
    <t>เนื่องจากอยากรู้ว่าบริษัทจัดหาเงินมาจากแหล่งไหนอย่างไรซึ่งเงินลงทุนแต่ละแหล่งจะมีต้นทุนเงินทุนที่ไม่เท่ากัน</t>
  </si>
  <si>
    <t>3.    บวกกลับ Finance Cost-net Tax (Tax rate = 20%)</t>
  </si>
  <si>
    <t>ต้นทุนเงินทุนของหนี้สิน คืออัตราดอกเบี้ย</t>
  </si>
  <si>
    <t>4.    Annualized (รายเดือน *12 , ราย Quarter * 4)</t>
  </si>
  <si>
    <t>ต้นทุนเงินทุนของส่วนของผู้ถือหุ้น</t>
  </si>
  <si>
    <t>5.    บวกกลับรายการ Non Recurring Items ใหญ่ เช่น Impairment Q3</t>
  </si>
  <si>
    <t>เหตุผลที่ใช้กำไรก่อนหักดอกเบี้ยเนื่องจากดอกเบี้ยเป็นต้นทุนของเจ้าหนี้ เราอยากรู้ว่าผลตอบแทนที่บริษัทสร้างได้คุ้มกับต้นทุนเงินทุนหรือไม่ ตัวเศษเลยคิดจากกำไรก่อนหักดอกเบี้ย</t>
  </si>
  <si>
    <r>
      <t xml:space="preserve">ตัวส่วน </t>
    </r>
    <r>
      <rPr>
        <sz val="11"/>
        <color theme="1"/>
        <rFont val="Calibri"/>
        <family val="2"/>
      </rPr>
      <t>:  Total Equity + Current Liability Interest Bearing Debt + Non Current Liability – Cash</t>
    </r>
  </si>
  <si>
    <t>Return on Invested Capital (ROIC) ลดลงเรื่อยๆ แสดงว่าบริษัทไม่สามารถสร้างผลตอบแทน</t>
  </si>
  <si>
    <t>ให้มาสู่ผู้ถือหุ้นได้ อาจมาจากมีการเพิ่มทุนหรือกู้ยืมมาเยอะ ไม่ก็ลงทุนแล้วไม่คุ้มตามแผนงาน</t>
  </si>
  <si>
    <t>ที่วางเอาไว้ เช่นลงทุนหนักเกิน ไม่ก็คุมรายได้ไม่ดี หรือตลาดไม่ดีอย่างที่หวังไว้ตอนแรก</t>
  </si>
  <si>
    <t>ROIC เท่าไรจึงดี เราก็ต้องนำไปเที่ยบกับต้นทุนเงินทุนถัวเฉลี่ยถ่วงน้ำหนัก WACC </t>
  </si>
  <si>
    <t>ถ้าบริษัทสามารถทำ ROIC ได้มากกว่าต้นทุนเงินทุนถัวเฉลี่ยก็ถือว่าดี ระยะยาวจะเป็นการสร้างมูลค่าเพิ่มทางเศรษฐกิจ EVA ให้กับผู้ถือหุ้น</t>
  </si>
  <si>
    <t>สรุปคือ ROIC เป็นการวัดผลตอบแทนที่ให้ภาพของผลตอบแทนจากเงินลงทุนที่ชัดเจนว่าโดยเฉลี่ยแล้วให้ผลตอบแทนกลับมาเท่าไรกับทุน </t>
  </si>
  <si>
    <t>เราก็เอาไปเทียบกับ WACC ที่เราคำนวณได้เท่านั้นเอง</t>
  </si>
  <si>
    <t xml:space="preserve"> Debt:Equity Ratio</t>
  </si>
  <si>
    <t>Estimate Year 2022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</si>
  <si>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</si>
  <si>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</si>
  <si>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</si>
  <si>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</si>
  <si>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</si>
  <si>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</si>
  <si>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</si>
  <si>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</si>
  <si>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</si>
  <si>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</si>
  <si>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</si>
  <si>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</si>
  <si>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Liability (MB)</t>
  </si>
  <si>
    <t>Total Equity</t>
  </si>
  <si>
    <t>DE Ratio</t>
  </si>
  <si>
    <t>AP 2022</t>
  </si>
  <si>
    <t>Jan'22</t>
  </si>
  <si>
    <t>Feb'22</t>
  </si>
  <si>
    <t>Mar'22</t>
  </si>
  <si>
    <t>Apr'22</t>
  </si>
  <si>
    <t>May'22</t>
  </si>
  <si>
    <t>Jun'22</t>
  </si>
  <si>
    <t>Jul'22</t>
  </si>
  <si>
    <t>Aug'22</t>
  </si>
  <si>
    <t>Sep'22</t>
  </si>
  <si>
    <t>Oct'22</t>
  </si>
  <si>
    <t>Nov'22</t>
  </si>
  <si>
    <t>Dec'22</t>
  </si>
  <si>
    <t>NPAT</t>
  </si>
  <si>
    <t xml:space="preserve"> - G/(L)  FX from investment</t>
  </si>
  <si>
    <t xml:space="preserve"> - Extra : Employee Transfer from TCG to SCGP</t>
  </si>
  <si>
    <t xml:space="preserve"> - WHT ใช้สิทธิ์ไม่ได้</t>
  </si>
  <si>
    <t xml:space="preserve"> - Change Tax rate Indo</t>
  </si>
  <si>
    <t>OPAT</t>
  </si>
  <si>
    <t>Calculation ROIC</t>
  </si>
  <si>
    <t>Dec'21</t>
  </si>
  <si>
    <t>YTD Jan</t>
  </si>
  <si>
    <t>YTD Feb</t>
  </si>
  <si>
    <t>YTD Mar</t>
  </si>
  <si>
    <t>YTD Apr</t>
  </si>
  <si>
    <t>YTD May</t>
  </si>
  <si>
    <t>YTD Jun</t>
  </si>
  <si>
    <t>YTD Jul</t>
  </si>
  <si>
    <t>YTD Aug</t>
  </si>
  <si>
    <t>YTD Sep</t>
  </si>
  <si>
    <t>YTD Oct</t>
  </si>
  <si>
    <t>YTD Nov</t>
  </si>
  <si>
    <t>YTD Dec</t>
  </si>
  <si>
    <t>Q1</t>
  </si>
  <si>
    <t>Q2</t>
  </si>
  <si>
    <t>Q3</t>
  </si>
  <si>
    <t>Q4</t>
  </si>
  <si>
    <t>H1</t>
  </si>
  <si>
    <t>H2</t>
  </si>
  <si>
    <t>Year</t>
  </si>
  <si>
    <t>Cash</t>
  </si>
  <si>
    <t>Current Liability Interest Bearing Debt + Non Current Liability</t>
  </si>
  <si>
    <t>Total Equity+Net Debt</t>
  </si>
  <si>
    <t>AVG Equity+Net Debt</t>
  </si>
  <si>
    <t>A</t>
  </si>
  <si>
    <t>Non-Recurring Items included in OPAT - Net Tax</t>
  </si>
  <si>
    <t>NCI</t>
  </si>
  <si>
    <t>Finance Cost net Tax</t>
  </si>
  <si>
    <t>Tax Rate</t>
  </si>
  <si>
    <t>Net Operating Profit After Tax (Before Finance cost)</t>
  </si>
  <si>
    <t>Annualized (*12 Month)</t>
  </si>
  <si>
    <t>Impairment at Sep - Net Tax</t>
  </si>
  <si>
    <t>Dividend from other company</t>
  </si>
  <si>
    <t>Others</t>
  </si>
  <si>
    <t>Annualized Net Operating Profit After Tax</t>
  </si>
  <si>
    <t>B</t>
  </si>
  <si>
    <t>ROIC</t>
  </si>
  <si>
    <t>A/B</t>
  </si>
  <si>
    <t>Detail for Calculation</t>
  </si>
  <si>
    <t>Total NCI</t>
  </si>
  <si>
    <t>NCI - Performance</t>
  </si>
  <si>
    <t>NCI - Extra excluded OPAT</t>
  </si>
  <si>
    <t xml:space="preserve">Adj G/L from derivative Loan </t>
  </si>
  <si>
    <t>Finance Cost (exc.Interest Income) : PL05</t>
  </si>
  <si>
    <t>Sign - รายได้, Sign + คชจ.</t>
  </si>
  <si>
    <t>  (Loss) gain on Derivative - IRS</t>
  </si>
  <si>
    <t>Calculation ROE</t>
  </si>
  <si>
    <t>EQUITY ATTRIBUTACLE TO OWNERS OF THE COMPANY (BSLI 39999)</t>
  </si>
  <si>
    <t>Non-Recurring Items included in OPAT - Net Tax, NCI</t>
  </si>
  <si>
    <t>Impairment at Sep - Net Tax, NCI</t>
  </si>
  <si>
    <t>ROE</t>
  </si>
  <si>
    <t>Current Liability Interest Bearing Debt</t>
  </si>
  <si>
    <t>Non Current Liability</t>
  </si>
  <si>
    <t>21100</t>
  </si>
  <si>
    <t>C</t>
  </si>
  <si>
    <t>  Bank overdrafts and short-term loans from financial institutions</t>
  </si>
  <si>
    <t>21410</t>
  </si>
  <si>
    <t>     Promissory notes and loans from related parties</t>
  </si>
  <si>
    <t>21500</t>
  </si>
  <si>
    <t>  Short-term loans from other parties</t>
  </si>
  <si>
    <t>21610</t>
  </si>
  <si>
    <t>  Current portion of long-term loans from related parties</t>
  </si>
  <si>
    <t>21620</t>
  </si>
  <si>
    <t>  Current portion of long-term loans from other parties</t>
  </si>
  <si>
    <t>21710</t>
  </si>
  <si>
    <t>  Current portion of long-term debt</t>
  </si>
  <si>
    <t>21720</t>
  </si>
  <si>
    <t>  Current portion of debentures</t>
  </si>
  <si>
    <t>21730</t>
  </si>
  <si>
    <t>  Current portion of lease liabilities</t>
  </si>
  <si>
    <t>23110</t>
  </si>
  <si>
    <t>  Long-term loans from related parties</t>
  </si>
  <si>
    <t>23120</t>
  </si>
  <si>
    <t>  Long-term loans from other parties</t>
  </si>
  <si>
    <t>23210</t>
  </si>
  <si>
    <t>  Long-term debt</t>
  </si>
  <si>
    <t>23230</t>
  </si>
  <si>
    <t>  Lease liabilities</t>
  </si>
  <si>
    <t>23400</t>
  </si>
  <si>
    <t>  Employee benefits liabilities - Non-current</t>
  </si>
  <si>
    <t>23900</t>
  </si>
  <si>
    <t>  Other non-current liabilities</t>
  </si>
  <si>
    <t>ถ้าแม่ไม่มีเพิ่มทุน ต้องเท่าเดือนก่อน</t>
  </si>
  <si>
    <t>Act</t>
  </si>
  <si>
    <t>Aug'21</t>
  </si>
  <si>
    <t>Sep'21</t>
  </si>
  <si>
    <t>Oct'21</t>
  </si>
  <si>
    <t>Nov'21</t>
  </si>
  <si>
    <t>Issued &amp; Paid Share capital - Preferred stock</t>
  </si>
  <si>
    <t>Issued &amp; Paid Share capital - Common stock</t>
  </si>
  <si>
    <t>(Premium)Discount on share capital - Preferred stock</t>
  </si>
  <si>
    <t>(Premium) Discount  on share capital - Common stock</t>
  </si>
  <si>
    <t>Components-OCI-Reclass to P/L:Exchange diff on translate FS</t>
  </si>
  <si>
    <t>Investments in debt instrument revaluation</t>
  </si>
  <si>
    <t>Components-OCI-Not reclasstoP/L:(G)/L-invest in equity-FVOCI</t>
  </si>
  <si>
    <t>Components-OCI-Not reclass to P/L:Other components of OCI</t>
  </si>
  <si>
    <t>Changes in ownership interests in subsidiaries</t>
  </si>
  <si>
    <t>Retained earnings - Appropriated - Legal reserve</t>
  </si>
  <si>
    <t>Retained earnings - Unappropriated</t>
  </si>
  <si>
    <t>Surplus - treasury shares</t>
  </si>
  <si>
    <t>Equity attribute to owner of the company</t>
  </si>
  <si>
    <t>NCI - Capital</t>
  </si>
  <si>
    <t>NCI - Profit and loss</t>
  </si>
  <si>
    <t>NCI - Dividend</t>
  </si>
  <si>
    <t>NCI - Components of OCI that will be reclass. to profit/loss</t>
  </si>
  <si>
    <t>     NCI - Investments revaluation</t>
  </si>
  <si>
    <t>NCI-Component of OCI that will not be reclass to profit/loss</t>
  </si>
  <si>
    <t>Non-controlling interest</t>
  </si>
  <si>
    <t>Total equity</t>
  </si>
  <si>
    <t>GroupCode</t>
  </si>
  <si>
    <t>Month</t>
  </si>
  <si>
    <t>Version</t>
  </si>
  <si>
    <t>FormCode</t>
  </si>
  <si>
    <t>LineCode</t>
  </si>
  <si>
    <t>LineName</t>
  </si>
  <si>
    <t>EntityInConso</t>
  </si>
  <si>
    <t>AmountOriginal</t>
  </si>
  <si>
    <t>AmountAdjust</t>
  </si>
  <si>
    <t>AmountCurrent</t>
  </si>
  <si>
    <t>AmountForeignOriginal</t>
  </si>
  <si>
    <t>AmountForeignAdjust</t>
  </si>
  <si>
    <t>AmountForeignCurrent</t>
  </si>
  <si>
    <t>0PKP</t>
  </si>
  <si>
    <t>2021</t>
  </si>
  <si>
    <t>03</t>
  </si>
  <si>
    <t>0</t>
  </si>
  <si>
    <t>BSLI</t>
  </si>
  <si>
    <t>21800</t>
  </si>
  <si>
    <t>Accrued expenses</t>
  </si>
  <si>
    <t>E3240</t>
  </si>
  <si>
    <t>21320</t>
  </si>
  <si>
    <t>Trade payables - Related parties</t>
  </si>
  <si>
    <t>E7540</t>
  </si>
  <si>
    <t>E7960</t>
  </si>
  <si>
    <t>E6590</t>
  </si>
  <si>
    <t>22900</t>
  </si>
  <si>
    <t>Other current liabilities</t>
  </si>
  <si>
    <t>E3170</t>
  </si>
  <si>
    <t>21370</t>
  </si>
  <si>
    <t>Contract liabilities</t>
  </si>
  <si>
    <t>E0750</t>
  </si>
  <si>
    <t>22200</t>
  </si>
  <si>
    <t>Derivative liabilities - Current</t>
  </si>
  <si>
    <t>E2210</t>
  </si>
  <si>
    <t>Long-term debt</t>
  </si>
  <si>
    <t>Lease liabilities</t>
  </si>
  <si>
    <t>21310</t>
  </si>
  <si>
    <t>Trade payables - Other parties</t>
  </si>
  <si>
    <t>Promissory notes and loans from related parties</t>
  </si>
  <si>
    <t>21900</t>
  </si>
  <si>
    <t>Income tax payable</t>
  </si>
  <si>
    <t>Current portion of lease liabilities</t>
  </si>
  <si>
    <t>23300</t>
  </si>
  <si>
    <t>Long-term provisions</t>
  </si>
  <si>
    <t>Other non-current liabilities</t>
  </si>
  <si>
    <t>Current portion of long-term debt</t>
  </si>
  <si>
    <t>23600</t>
  </si>
  <si>
    <t>Deferred tax liabilities</t>
  </si>
  <si>
    <t>22000</t>
  </si>
  <si>
    <t>Short-term provisions</t>
  </si>
  <si>
    <t>Employee benefits liabilities - Non-current</t>
  </si>
  <si>
    <t>23500</t>
  </si>
  <si>
    <t>Derivative liabilities - Non-current</t>
  </si>
  <si>
    <t>Bank overdrafts and short-term loans from financial institutions</t>
  </si>
  <si>
    <t>22100</t>
  </si>
  <si>
    <t>Employee benefits liabilities - Current</t>
  </si>
  <si>
    <t>E2800</t>
  </si>
  <si>
    <t>YTD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</si>
  <si>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</si>
  <si>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</si>
  <si>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</si>
  <si>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</si>
  <si>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</si>
  <si>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</si>
  <si>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</si>
  <si>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</si>
  <si>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</si>
  <si>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</si>
  <si>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</si>
  <si>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</si>
  <si>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Depreciation</t>
  </si>
  <si>
    <t>Dr. Depre (Unappropriated RE)</t>
  </si>
  <si>
    <t>Cr. Acc. Depre</t>
  </si>
  <si>
    <t>Amortize DTL</t>
  </si>
  <si>
    <t>Dr. DTL</t>
  </si>
  <si>
    <t>Cr. Tax  (Unappropriated RE)</t>
  </si>
  <si>
    <t>NCI Fajar + VKPC + UPPC</t>
  </si>
  <si>
    <t>Dr. Unappropriated RE</t>
  </si>
  <si>
    <t>Cr. NCI (Equity)</t>
  </si>
  <si>
    <t>Current MTH</t>
  </si>
  <si>
    <t>Profit VKPC</t>
  </si>
  <si>
    <t>Profit Fajar</t>
  </si>
  <si>
    <t>Profit to NCI - UPPC</t>
  </si>
  <si>
    <t>SCGPSS</t>
  </si>
  <si>
    <t>Investments in Subsidiaries</t>
  </si>
  <si>
    <t xml:space="preserve">Revalue GW </t>
  </si>
  <si>
    <t>VKPC</t>
  </si>
  <si>
    <t>Foreign currency translation to NCI</t>
  </si>
  <si>
    <t>   </t>
  </si>
  <si>
    <t>Others                                            </t>
  </si>
  <si>
    <t>FX-Translation Revalue GW</t>
  </si>
  <si>
    <t>Gain/loss on sales of fixed assets</t>
  </si>
  <si>
    <t>EPMReportOptions on report 000;001</t>
  </si>
  <si>
    <t>JP Theme Light</t>
  </si>
  <si>
    <t>t</t>
  </si>
  <si>
    <t>Actual Groupings / Packaging Paper / Thai Baht / PERIODIC</t>
  </si>
  <si>
    <t/>
  </si>
  <si>
    <t>E0750 - Siam Kraft Industry Co., Ltd.</t>
  </si>
  <si>
    <t>E2210 - SCG Paper Energy Co., Ltd.</t>
  </si>
  <si>
    <t>E2800 - SCGP Solutions (Singapore) Pte. Ltd.</t>
  </si>
  <si>
    <t>E3170 - PT Fajar Surya Wisesa Tbk.</t>
  </si>
  <si>
    <t>E6590 - United Pulp and Paper Co., Inc.</t>
  </si>
  <si>
    <t>E7540 - Thai Cane Paper Public Company Limited</t>
  </si>
  <si>
    <t>E7960 - Vina Kraft Paper Co., Ltd.</t>
  </si>
  <si>
    <t>G330 - Packaging Paper</t>
  </si>
  <si>
    <t>JP_CONSOLIDATION</t>
  </si>
  <si>
    <t>ID</t>
  </si>
  <si>
    <t>Description</t>
  </si>
  <si>
    <t>A1000 - Pre Consolidated</t>
  </si>
  <si>
    <t>A0000 - Statutory Reporting</t>
  </si>
  <si>
    <t>111010100 - Cash</t>
  </si>
  <si>
    <t>111010100</t>
  </si>
  <si>
    <t>ENTITY:G330</t>
  </si>
  <si>
    <t>Packaging Paper</t>
  </si>
  <si>
    <t>111010200 - Current A/C Balance</t>
  </si>
  <si>
    <t>111010200</t>
  </si>
  <si>
    <t>Current A/C Balance</t>
  </si>
  <si>
    <t>ACTUAL</t>
  </si>
  <si>
    <t>Actual</t>
  </si>
  <si>
    <t>111010300 - Saving A/C Balance</t>
  </si>
  <si>
    <t>111010300</t>
  </si>
  <si>
    <t>Saving A/C Balance</t>
  </si>
  <si>
    <t>2021.P06</t>
  </si>
  <si>
    <t>2021 JUN</t>
  </si>
  <si>
    <t>111010000 - Cash</t>
  </si>
  <si>
    <t>111010000</t>
  </si>
  <si>
    <t>A0000</t>
  </si>
  <si>
    <t>Statutory Reporting</t>
  </si>
  <si>
    <t>111020400 - Cash in bank-fixed deposit (not over 3 mths)</t>
  </si>
  <si>
    <t>111020200</t>
  </si>
  <si>
    <t>Cash in transit</t>
  </si>
  <si>
    <t>Year To Date</t>
  </si>
  <si>
    <t>111020000 - Cash equivalents</t>
  </si>
  <si>
    <t>111020400</t>
  </si>
  <si>
    <t>Cash in bank-fixed deposit (not over 3 mths)</t>
  </si>
  <si>
    <t>F99</t>
  </si>
  <si>
    <t>Ending</t>
  </si>
  <si>
    <t>111000000 - Cash and cash equivalents</t>
  </si>
  <si>
    <t>111020000</t>
  </si>
  <si>
    <t>Cash equivalents</t>
  </si>
  <si>
    <t>I_NONE</t>
  </si>
  <si>
    <t>Total (External &amp; Interco)</t>
  </si>
  <si>
    <t>112010100 - Trade receivables - Related parties</t>
  </si>
  <si>
    <t>111000000</t>
  </si>
  <si>
    <t>Cash and cash equivalents</t>
  </si>
  <si>
    <t>GROUPS:G330</t>
  </si>
  <si>
    <t>112010110 - Allowance for impair loss-trade receivables - Related</t>
  </si>
  <si>
    <t>112010100</t>
  </si>
  <si>
    <t>Trade receivables - Related parties</t>
  </si>
  <si>
    <t>THB</t>
  </si>
  <si>
    <t>Thai Baht</t>
  </si>
  <si>
    <t>112010200 - Trade receivables - Other parties</t>
  </si>
  <si>
    <t>112010200</t>
  </si>
  <si>
    <t>Trade receivables - Other parties</t>
  </si>
  <si>
    <t>112010210 - Allowance for impair loss-trade receivables - Other parties</t>
  </si>
  <si>
    <t>112010210</t>
  </si>
  <si>
    <t>Allowance for impair loss-trade receivables - Other parties</t>
  </si>
  <si>
    <t>112010300 - Notes receivable</t>
  </si>
  <si>
    <t>112010300</t>
  </si>
  <si>
    <t>Notes receivable</t>
  </si>
  <si>
    <t>112010000 - Trade receivables</t>
  </si>
  <si>
    <t>112010000</t>
  </si>
  <si>
    <t>Trade receivables</t>
  </si>
  <si>
    <t>112020150 - Other receivable - Employees</t>
  </si>
  <si>
    <t>112020150</t>
  </si>
  <si>
    <t>Other receivable - Employees</t>
  </si>
  <si>
    <t>112020200 - Other receivable - Others</t>
  </si>
  <si>
    <t>112020200</t>
  </si>
  <si>
    <t>Other receivable - Others</t>
  </si>
  <si>
    <t>112020210 - Allowance for impairment loss on other receivables</t>
  </si>
  <si>
    <t>112020210</t>
  </si>
  <si>
    <t>Allowance for impairment loss on other receivables</t>
  </si>
  <si>
    <t>=EPMAxisOverride("000","TRUE",A23,B23,A24,B24,A25,B25,A26,B26)</t>
  </si>
  <si>
    <t>112020410 - Accrued interest income</t>
  </si>
  <si>
    <t>112020410</t>
  </si>
  <si>
    <t>Accrued interest income</t>
  </si>
  <si>
    <t>ROW</t>
  </si>
  <si>
    <t>112020490 - Accrued incomes - Others</t>
  </si>
  <si>
    <t>112020490</t>
  </si>
  <si>
    <t>Accrued incomes - Others</t>
  </si>
  <si>
    <t>ACCOUNT</t>
  </si>
  <si>
    <t>ALL(BS),PARENTAFTER,BS</t>
  </si>
  <si>
    <t>112020500 - Prepaid expenses - Royalty fee &amp; License</t>
  </si>
  <si>
    <t>112020500</t>
  </si>
  <si>
    <t>Prepaid expenses - Royalty fee &amp; License</t>
  </si>
  <si>
    <t>112020510 - Prepaid expense - Other tax</t>
  </si>
  <si>
    <t>112020510</t>
  </si>
  <si>
    <t>Prepaid expense - Other tax</t>
  </si>
  <si>
    <t>112020520 - Prepaid Expense-Rent</t>
  </si>
  <si>
    <t>112020520</t>
  </si>
  <si>
    <t>Prepaid Expense-Rent</t>
  </si>
  <si>
    <t>112020590 - Prepaid expenses - Others</t>
  </si>
  <si>
    <t>112020590</t>
  </si>
  <si>
    <t>Prepaid expenses - Others</t>
  </si>
  <si>
    <t>112020600 - Advances payment-Goods/Services</t>
  </si>
  <si>
    <t>112020600</t>
  </si>
  <si>
    <t>Advances payment-Goods/Services</t>
  </si>
  <si>
    <t>112020610 - Advance payment for PPE</t>
  </si>
  <si>
    <t>112020610</t>
  </si>
  <si>
    <t>Advance payment for PPE</t>
  </si>
  <si>
    <t>=@EPMAxisOverride("000","FALSE",A31,B31,A32,B32,A33,B33,A34,B34)</t>
  </si>
  <si>
    <t>112020690 - Advance payment for Others</t>
  </si>
  <si>
    <t>112020690</t>
  </si>
  <si>
    <t>Advance payment for Others</t>
  </si>
  <si>
    <t>COL</t>
  </si>
  <si>
    <t>112020700 - Deposits - Paid</t>
  </si>
  <si>
    <t>112020700</t>
  </si>
  <si>
    <t>Deposits - Paid</t>
  </si>
  <si>
    <t>ENTITY</t>
  </si>
  <si>
    <t>BAS(ENTITY:G330)</t>
  </si>
  <si>
    <t>112020910 - Refundable Tax (Non CIT)</t>
  </si>
  <si>
    <t>112020910</t>
  </si>
  <si>
    <t>Refundable Tax (Non CIT)</t>
  </si>
  <si>
    <t>DATASET</t>
  </si>
  <si>
    <t>A1000</t>
  </si>
  <si>
    <t>112020920 - Value added tax (Input tax &gt; Output tax)</t>
  </si>
  <si>
    <t>112020920</t>
  </si>
  <si>
    <t>Value added tax (Input tax &gt; Output tax)</t>
  </si>
  <si>
    <t>112020930 - VAT-Input Tax - Deferred (Recoverable)</t>
  </si>
  <si>
    <t>112020930</t>
  </si>
  <si>
    <t>VAT-Input Tax - Deferred (Recoverable)</t>
  </si>
  <si>
    <t>112020940 - Import duty refund</t>
  </si>
  <si>
    <t>112020940</t>
  </si>
  <si>
    <t>Import duty refund</t>
  </si>
  <si>
    <t>112020950 - Tax refund coupon</t>
  </si>
  <si>
    <t>112020950</t>
  </si>
  <si>
    <t>Tax refund coupon</t>
  </si>
  <si>
    <t>112020000 - Other receivables</t>
  </si>
  <si>
    <t>112020000</t>
  </si>
  <si>
    <t>Other receivables</t>
  </si>
  <si>
    <t>112030100 - Contract assets</t>
  </si>
  <si>
    <t>112030100</t>
  </si>
  <si>
    <t>Contract assets</t>
  </si>
  <si>
    <t>=@EPMAxisOverride("001","FALSE",A40,B40,A41,B41,A42,B42,A43,B43)</t>
  </si>
  <si>
    <t>112030000 - Current contract assets</t>
  </si>
  <si>
    <t>112030000</t>
  </si>
  <si>
    <t>Current contract assets</t>
  </si>
  <si>
    <t>112000000 - Trade and other current receivables</t>
  </si>
  <si>
    <t>112000000</t>
  </si>
  <si>
    <t>Trade and other current receivables</t>
  </si>
  <si>
    <t>SELF</t>
  </si>
  <si>
    <t>113020100 - Short-term loans - Related parties</t>
  </si>
  <si>
    <t>113020100</t>
  </si>
  <si>
    <t>Short-term loans - Related parties</t>
  </si>
  <si>
    <t>A2000,A0000</t>
  </si>
  <si>
    <t>113020000 - Short-term loans</t>
  </si>
  <si>
    <t>113020000</t>
  </si>
  <si>
    <t>Short-term loans</t>
  </si>
  <si>
    <t>113000000 - Short-term Loans</t>
  </si>
  <si>
    <t>113000000</t>
  </si>
  <si>
    <t>Short-term Loans</t>
  </si>
  <si>
    <t>114010100 - Finished goods</t>
  </si>
  <si>
    <t>114010100</t>
  </si>
  <si>
    <t>Finished goods</t>
  </si>
  <si>
    <t>114010110 - Accumulated decline in value of finished goods</t>
  </si>
  <si>
    <t>114010110</t>
  </si>
  <si>
    <t>Accumulated decline in value of finished goods</t>
  </si>
  <si>
    <t>114010000 - Finished goods</t>
  </si>
  <si>
    <t>114010000</t>
  </si>
  <si>
    <t>114020100 - Goods in process</t>
  </si>
  <si>
    <t>114020100</t>
  </si>
  <si>
    <t>Goods in process</t>
  </si>
  <si>
    <t>114020110 - Accumulated decline in value of goods in process</t>
  </si>
  <si>
    <t>114020110</t>
  </si>
  <si>
    <t>Accumulated decline in value of goods in process</t>
  </si>
  <si>
    <t>114020000 - Goods in process</t>
  </si>
  <si>
    <t>114020000</t>
  </si>
  <si>
    <t>114030100 - Raw materials</t>
  </si>
  <si>
    <t>114030100</t>
  </si>
  <si>
    <t>Raw materials</t>
  </si>
  <si>
    <t>114030110 - Accumulated decline in value of raw materials</t>
  </si>
  <si>
    <t>114030110</t>
  </si>
  <si>
    <t>Accumulated decline in value of raw materials</t>
  </si>
  <si>
    <t>114030000 - Raw materials</t>
  </si>
  <si>
    <t>114030000</t>
  </si>
  <si>
    <t>114040100 - Spare parts</t>
  </si>
  <si>
    <t>114040100</t>
  </si>
  <si>
    <t>Spare parts</t>
  </si>
  <si>
    <t>114040120 - Accumulated other write-down of spare parts</t>
  </si>
  <si>
    <t>114040120</t>
  </si>
  <si>
    <t>Accumulated other write-down of spare parts</t>
  </si>
  <si>
    <t>114040000 - Spare parts</t>
  </si>
  <si>
    <t>114040000</t>
  </si>
  <si>
    <t>114050100 - Stores, supplies and others</t>
  </si>
  <si>
    <t>114050100</t>
  </si>
  <si>
    <t>Stores, supplies and others</t>
  </si>
  <si>
    <t>114050110 - Accumulated decline in value of stores, supplies and others</t>
  </si>
  <si>
    <t>114050110</t>
  </si>
  <si>
    <t>Accumulated decline in value of stores, supplies and others</t>
  </si>
  <si>
    <t>114050120 - Accumulated other write-down of stores, supplies and others</t>
  </si>
  <si>
    <t>114050120</t>
  </si>
  <si>
    <t>Accumulated other write-down of stores, supplies and others</t>
  </si>
  <si>
    <t>114050000 - Stores, supplies and others</t>
  </si>
  <si>
    <t>114050000</t>
  </si>
  <si>
    <t>114060100 - Goods in transit</t>
  </si>
  <si>
    <t>114060100</t>
  </si>
  <si>
    <t>Goods in transit</t>
  </si>
  <si>
    <t>114060000 - Goods in transit</t>
  </si>
  <si>
    <t>114060000</t>
  </si>
  <si>
    <t>114000000 - Inventories</t>
  </si>
  <si>
    <t>114000000</t>
  </si>
  <si>
    <t>Inventories</t>
  </si>
  <si>
    <t>115040100 - Fixed deposit maturity within 1 year - Amortized cost</t>
  </si>
  <si>
    <t>115040100</t>
  </si>
  <si>
    <t>Fixed deposit maturity within 1 year - Amortized cost</t>
  </si>
  <si>
    <t>115040000 - Fixed deposit maturity within 1 year - Amortized cost</t>
  </si>
  <si>
    <t>115040000</t>
  </si>
  <si>
    <t>115080210 - Derivative assets - Foreign exchange risk - Fair value adj.</t>
  </si>
  <si>
    <t>115080210</t>
  </si>
  <si>
    <t>Derivative assets - Foreign exchange risk - Fair value adj.</t>
  </si>
  <si>
    <t>115080000 - Derivative assets</t>
  </si>
  <si>
    <t>115080310</t>
  </si>
  <si>
    <t>Derivative assets - Interest risk- Fair value adj.</t>
  </si>
  <si>
    <t>115000000 - Other current financial assets</t>
  </si>
  <si>
    <t>115080000</t>
  </si>
  <si>
    <t>Derivative assets</t>
  </si>
  <si>
    <t>116010100 - Corporate income tax assets - Current Year</t>
  </si>
  <si>
    <t>115000000</t>
  </si>
  <si>
    <t>Other current financial assets</t>
  </si>
  <si>
    <t>116010200 - Corporate income tax assets - Prior Year</t>
  </si>
  <si>
    <t>116010100</t>
  </si>
  <si>
    <t>Corporate income tax assets - Current Year</t>
  </si>
  <si>
    <t>116010000 - Corporate income tax assets</t>
  </si>
  <si>
    <t>116010200</t>
  </si>
  <si>
    <t>Corporate income tax assets - Prior Year</t>
  </si>
  <si>
    <t>116000000 - Other current assets</t>
  </si>
  <si>
    <t>116010000</t>
  </si>
  <si>
    <t>Corporate income tax assets</t>
  </si>
  <si>
    <t>119900100 - Interco.elim.offset-Trade receivables</t>
  </si>
  <si>
    <t>116000000</t>
  </si>
  <si>
    <t>Other current assets</t>
  </si>
  <si>
    <t>119900350 - Interco.elim.offset-Contract assets</t>
  </si>
  <si>
    <t>119900100</t>
  </si>
  <si>
    <t>Interco.elim.offset-Trade receivables</t>
  </si>
  <si>
    <t>119900400 - Interco.elim.offset-Short-term loans</t>
  </si>
  <si>
    <t>119900250</t>
  </si>
  <si>
    <t>Interco.elim.offset-Prepaid expenses</t>
  </si>
  <si>
    <t>119900000 - Other current assets - Intercompany eliminations offset</t>
  </si>
  <si>
    <t>119900350</t>
  </si>
  <si>
    <t>Interco.elim.offset-Contract assets</t>
  </si>
  <si>
    <t>110000000 - Total current assets</t>
  </si>
  <si>
    <t>119900400</t>
  </si>
  <si>
    <t>Interco.elim.offset-Short-term loans</t>
  </si>
  <si>
    <t>121060100 - Investment in equity instrument - FVOCI</t>
  </si>
  <si>
    <t>119900000</t>
  </si>
  <si>
    <t>Other current assets - Intercompany eliminations offset</t>
  </si>
  <si>
    <t>121060110 - Invest in equity instrument - FVOCI - Fair Value adj.</t>
  </si>
  <si>
    <t>110000000</t>
  </si>
  <si>
    <t>Total current assets</t>
  </si>
  <si>
    <t>121060000 - Investment in equity instrument - FVOCI</t>
  </si>
  <si>
    <t>121060100</t>
  </si>
  <si>
    <t>Investment in equity instrument - FVOCI</t>
  </si>
  <si>
    <t>121080210 - Derivative assets -Non-current - Foreign excha risk - FV adj</t>
  </si>
  <si>
    <t>121060110</t>
  </si>
  <si>
    <t>Invest in equity instrument - FVOCI - Fair Value adj.</t>
  </si>
  <si>
    <t>121080000 - Derivative assets - Non-current</t>
  </si>
  <si>
    <t>121060000</t>
  </si>
  <si>
    <t>121000000 - Other non-current financial assets</t>
  </si>
  <si>
    <t>121080310</t>
  </si>
  <si>
    <t>Derivative assets -Non-current - Interest risk- FV adj.</t>
  </si>
  <si>
    <t>122010100 - Investments in subsidiaries - Cost</t>
  </si>
  <si>
    <t>121080000</t>
  </si>
  <si>
    <t>Derivative assets - Non-current</t>
  </si>
  <si>
    <t>122010000 - Investments in subsidiaries</t>
  </si>
  <si>
    <t>121000000</t>
  </si>
  <si>
    <t>Other non-current financial assets</t>
  </si>
  <si>
    <t>122000000 - Investments in subsidiaries, joint ventures and associates</t>
  </si>
  <si>
    <t>122010100</t>
  </si>
  <si>
    <t>Investments in subsidiaries - Cost</t>
  </si>
  <si>
    <t>123020100 - Other receivable - Non-current</t>
  </si>
  <si>
    <t>122010000</t>
  </si>
  <si>
    <t>Investments in subsidiaries</t>
  </si>
  <si>
    <t>123020300 - Prepaid expenses - Royalty fee &amp; License - Non-current</t>
  </si>
  <si>
    <t>122000000</t>
  </si>
  <si>
    <t>Investments in subsidiaries, joint ventures and associates</t>
  </si>
  <si>
    <t>123020310 - Prepaid Expense-Rent-Non-current</t>
  </si>
  <si>
    <t>123020100</t>
  </si>
  <si>
    <t>Other receivable - Non-current</t>
  </si>
  <si>
    <t>123020390 - Prepaid expenses - Other - Non-current</t>
  </si>
  <si>
    <t>123020300</t>
  </si>
  <si>
    <t>Prepaid expenses - Royalty fee &amp; License - Non-current</t>
  </si>
  <si>
    <t>123020500 - Deposits for import duty</t>
  </si>
  <si>
    <t>123020310</t>
  </si>
  <si>
    <t>Prepaid Expense-Rent-Non-current</t>
  </si>
  <si>
    <t>123020510 - Deposits - Paid - Non-current</t>
  </si>
  <si>
    <t>123020390</t>
  </si>
  <si>
    <t>Prepaid expenses - Other - Non-current</t>
  </si>
  <si>
    <t>123020600 - Deferred factory expenses</t>
  </si>
  <si>
    <t>123020500</t>
  </si>
  <si>
    <t>Deposits for import duty</t>
  </si>
  <si>
    <t>123020000 - Other receivables - Non-current</t>
  </si>
  <si>
    <t>123020510</t>
  </si>
  <si>
    <t>Deposits - Paid - Non-current</t>
  </si>
  <si>
    <t>123000000 - Other non-current receivables</t>
  </si>
  <si>
    <t>123020600</t>
  </si>
  <si>
    <t>Deferred factory expenses</t>
  </si>
  <si>
    <t>125010100 - Investment property - Land &amp; Land improvements</t>
  </si>
  <si>
    <t>123020000</t>
  </si>
  <si>
    <t>Other receivables - Non-current</t>
  </si>
  <si>
    <t>125010110 - Accumulated depreciation -IP- Land &amp; Land improvements</t>
  </si>
  <si>
    <t>123000000</t>
  </si>
  <si>
    <t>Other non-current receivables</t>
  </si>
  <si>
    <t>125010000 - Investment property - Land &amp; Land improvements</t>
  </si>
  <si>
    <t>125010100</t>
  </si>
  <si>
    <t>Investment property - Land &amp; Land improvements</t>
  </si>
  <si>
    <t>125000000 - Investment property</t>
  </si>
  <si>
    <t>125010110</t>
  </si>
  <si>
    <t>Accumulated depreciation -IP- Land &amp; Land improvements</t>
  </si>
  <si>
    <t>126010100 - Land</t>
  </si>
  <si>
    <t>125010000</t>
  </si>
  <si>
    <t>126010200 - Land improvements</t>
  </si>
  <si>
    <t>125000000</t>
  </si>
  <si>
    <t>Investment property</t>
  </si>
  <si>
    <t>126010210 - Accumulated depreciation  - Land improvements</t>
  </si>
  <si>
    <t>126010100</t>
  </si>
  <si>
    <t>Land</t>
  </si>
  <si>
    <t>126010000 - Land and Land improvements</t>
  </si>
  <si>
    <t>126010200</t>
  </si>
  <si>
    <t>Land improvements</t>
  </si>
  <si>
    <t>126020100 - Building and structures</t>
  </si>
  <si>
    <t>126010210</t>
  </si>
  <si>
    <t>Accumulated depreciation  - Land improvements</t>
  </si>
  <si>
    <t>126020110 - Accumulated depreciation  - Building and structures</t>
  </si>
  <si>
    <t>126010000</t>
  </si>
  <si>
    <t>Land and Land improvements</t>
  </si>
  <si>
    <t>126020000 - Building and structures</t>
  </si>
  <si>
    <t>126020100</t>
  </si>
  <si>
    <t>Building and structures</t>
  </si>
  <si>
    <t>126025100 - Machinery and equipment</t>
  </si>
  <si>
    <t>126020110</t>
  </si>
  <si>
    <t>Accumulated depreciation  - Building and structures</t>
  </si>
  <si>
    <t>126025110 - Accumulated depreciation  - Machinery&amp;equipment</t>
  </si>
  <si>
    <t>126020000</t>
  </si>
  <si>
    <t>126025120 - Accumulated impairment - Machinery&amp;equip.</t>
  </si>
  <si>
    <t>126025100</t>
  </si>
  <si>
    <t>Machinery and equipment</t>
  </si>
  <si>
    <t>126025000 - Machinery and equipment</t>
  </si>
  <si>
    <t>126025110</t>
  </si>
  <si>
    <t>Accumulated depreciation  - Machinery&amp;equipment</t>
  </si>
  <si>
    <t>126030100 - Transportation equipment</t>
  </si>
  <si>
    <t>126025120</t>
  </si>
  <si>
    <t>Accumulated impairment - Machinery&amp;equip.</t>
  </si>
  <si>
    <t>126030110 - Accumulated depreciation and - Transportation equipment</t>
  </si>
  <si>
    <t>126025000</t>
  </si>
  <si>
    <t>126030000 - Transportation equipment</t>
  </si>
  <si>
    <t>126030100</t>
  </si>
  <si>
    <t>Transportation equipment</t>
  </si>
  <si>
    <t>126035100 - Office furniture and equipment</t>
  </si>
  <si>
    <t>126030110</t>
  </si>
  <si>
    <t>Accumulated depreciation and - Transportation equipment</t>
  </si>
  <si>
    <t>126035110 - Accumulated depreciation - Office furniture&amp;equipment</t>
  </si>
  <si>
    <t>126030000</t>
  </si>
  <si>
    <t>126035000 - Office furniture and equipment</t>
  </si>
  <si>
    <t>126035100</t>
  </si>
  <si>
    <t>Office furniture and equipment</t>
  </si>
  <si>
    <t>126040100 - Construction work in progress</t>
  </si>
  <si>
    <t>126035110</t>
  </si>
  <si>
    <t>Accumulated depreciation - Office furniture&amp;equipment</t>
  </si>
  <si>
    <t>126040000 - Construction work in progress</t>
  </si>
  <si>
    <t>126035000</t>
  </si>
  <si>
    <t>126060100 - ROU - Land and land improvements</t>
  </si>
  <si>
    <t>126040100</t>
  </si>
  <si>
    <t>Construction work in progress</t>
  </si>
  <si>
    <t>126060110 - ROU - Accumulated depreciation - Land and land improvements</t>
  </si>
  <si>
    <t>126040000</t>
  </si>
  <si>
    <t>126060000 - ROU - Land and land improvements</t>
  </si>
  <si>
    <t>126060100</t>
  </si>
  <si>
    <t>ROU - Land and land improvements</t>
  </si>
  <si>
    <t>126065100 - ROU - Building and structures</t>
  </si>
  <si>
    <t>126060110</t>
  </si>
  <si>
    <t>ROU - Accumulated depreciation - Land and land improvements</t>
  </si>
  <si>
    <t>126065110 - ROU - Accumulated depreciation - Building and structures</t>
  </si>
  <si>
    <t>126060000</t>
  </si>
  <si>
    <t>126065000 - ROU - Building and structures</t>
  </si>
  <si>
    <t>126065100</t>
  </si>
  <si>
    <t>ROU - Building and structures</t>
  </si>
  <si>
    <t>126070100 - ROU - Plant machinery and equipment</t>
  </si>
  <si>
    <t>126065110</t>
  </si>
  <si>
    <t>ROU - Accumulated depreciation - Building and structures</t>
  </si>
  <si>
    <t>126070110 - ROU - Accum. depreciation - Plant machinery and equipment</t>
  </si>
  <si>
    <t>126065000</t>
  </si>
  <si>
    <t>126070000 - ROU - Plant machinery and equipment</t>
  </si>
  <si>
    <t>126070100</t>
  </si>
  <si>
    <t>ROU - Plant machinery and equipment</t>
  </si>
  <si>
    <t>126075100 - ROU - Transportation equipment</t>
  </si>
  <si>
    <t>126070110</t>
  </si>
  <si>
    <t>ROU - Accum. depreciation - Plant machinery and equipment</t>
  </si>
  <si>
    <t>126075110 - ROU - Accumulated depreciation - Transportation equipment</t>
  </si>
  <si>
    <t>126070000</t>
  </si>
  <si>
    <t>126075000 - ROU - Transportation equipment</t>
  </si>
  <si>
    <t>126075100</t>
  </si>
  <si>
    <t>ROU - Transportation equipment</t>
  </si>
  <si>
    <t>126080100 - ROU - Office furniture and equipment</t>
  </si>
  <si>
    <t>126075110</t>
  </si>
  <si>
    <t>ROU - Accumulated depreciation - Transportation equipment</t>
  </si>
  <si>
    <t>126080110 - ROU - Accum. depreciation - Office furniture and equipment</t>
  </si>
  <si>
    <t>126075000</t>
  </si>
  <si>
    <t>126080000 - ROU - Office furniture and equipment</t>
  </si>
  <si>
    <t>126080100</t>
  </si>
  <si>
    <t>ROU - Office furniture and equipment</t>
  </si>
  <si>
    <t>126000000 - Property, plant and equipment</t>
  </si>
  <si>
    <t>126080110</t>
  </si>
  <si>
    <t>ROU - Accum. depreciation - Office furniture and equipment</t>
  </si>
  <si>
    <t>127010100 - Goodwill</t>
  </si>
  <si>
    <t>126080000</t>
  </si>
  <si>
    <t>127010000 - Goodwill</t>
  </si>
  <si>
    <t>126000000</t>
  </si>
  <si>
    <t>Property, plant and equipment</t>
  </si>
  <si>
    <t>127000000 - Goodwill</t>
  </si>
  <si>
    <t>127010100</t>
  </si>
  <si>
    <t>Goodwill</t>
  </si>
  <si>
    <t>127110100 - Software licenses</t>
  </si>
  <si>
    <t>127010000</t>
  </si>
  <si>
    <t>127110110 - Accumulated amortization - Software licenses</t>
  </si>
  <si>
    <t>127000000</t>
  </si>
  <si>
    <t>127110000 - Software licenses</t>
  </si>
  <si>
    <t>127110100</t>
  </si>
  <si>
    <t>Software licenses</t>
  </si>
  <si>
    <t>127115100 - Patent, copyright and trade secret - Purchase from outside</t>
  </si>
  <si>
    <t>127110110</t>
  </si>
  <si>
    <t>Accumulated amortization - Software licenses</t>
  </si>
  <si>
    <t>127115110 - Accum. Amortize- Patent, copyright &amp; trade secret-Purchase</t>
  </si>
  <si>
    <t>127110000</t>
  </si>
  <si>
    <t>127115000 - Patent, copyright and trade secret - Purchase from outside</t>
  </si>
  <si>
    <t>127115100</t>
  </si>
  <si>
    <t>Patent, copyright and trade secret - Purchase from outside</t>
  </si>
  <si>
    <t>127135100 - Intangible assets work in progress (AUC)</t>
  </si>
  <si>
    <t>127115110</t>
  </si>
  <si>
    <t>Accum. Amortize- Patent, copyright &amp; trade secret-Purchase</t>
  </si>
  <si>
    <t>127135000 - Intangible assets work in progress (AUC)</t>
  </si>
  <si>
    <t>127115000</t>
  </si>
  <si>
    <t>127155100 - Intangible Assets - Others</t>
  </si>
  <si>
    <t>127120100</t>
  </si>
  <si>
    <t>Patent, copyright and trade secret - Self development</t>
  </si>
  <si>
    <t>127155110 - Accumulated amortization - Intangible Assets - Others</t>
  </si>
  <si>
    <t>127120110</t>
  </si>
  <si>
    <t>Accum. Amort.-Patent,copyright&amp;trade secret - Self develop</t>
  </si>
  <si>
    <t>127155000 - Intangible assets - Others</t>
  </si>
  <si>
    <t>127120000</t>
  </si>
  <si>
    <t>127100000 - Other intangible assets</t>
  </si>
  <si>
    <t>127130100</t>
  </si>
  <si>
    <t>Intangible assets from development process (RMA)</t>
  </si>
  <si>
    <t>128010100 - Deferred income tax-Receivables</t>
  </si>
  <si>
    <t>127130110</t>
  </si>
  <si>
    <t>Accum. Amortize- Intangible assets from development (RMA)</t>
  </si>
  <si>
    <t>128010150 - Deferred income tax-Inventories</t>
  </si>
  <si>
    <t>127130000</t>
  </si>
  <si>
    <t>128010300 - Deferred income tax-Property, plant and equipment</t>
  </si>
  <si>
    <t>127135100</t>
  </si>
  <si>
    <t>Intangible assets work in progress (AUC)</t>
  </si>
  <si>
    <t>128010350 - Deferred income tax-Intangible assets</t>
  </si>
  <si>
    <t>127135000</t>
  </si>
  <si>
    <t>128010500 - Deferred income tax-Employee benefits</t>
  </si>
  <si>
    <t>127155100</t>
  </si>
  <si>
    <t>Intangible Assets - Others</t>
  </si>
  <si>
    <t>128010550 - Deferred income tax-Provisions</t>
  </si>
  <si>
    <t>127155110</t>
  </si>
  <si>
    <t>Accumulated amortization - Intangible Assets - Others</t>
  </si>
  <si>
    <t>128010650 - Deferred income tax-Leases-Leasee</t>
  </si>
  <si>
    <t>127155000</t>
  </si>
  <si>
    <t>Intangible assets - Others</t>
  </si>
  <si>
    <t>128010800 - Deferred income tax-Derivative</t>
  </si>
  <si>
    <t>127100000</t>
  </si>
  <si>
    <t>Other intangible assets</t>
  </si>
  <si>
    <t>128010900 - Deferred income tax-Loss carry forward</t>
  </si>
  <si>
    <t>128010100</t>
  </si>
  <si>
    <t>Deferred income tax-Receivables</t>
  </si>
  <si>
    <t>128010990 - Deferred income tax-Others</t>
  </si>
  <si>
    <t>128010150</t>
  </si>
  <si>
    <t>Deferred income tax-Inventories</t>
  </si>
  <si>
    <t>128010999 - Deferred income tax-DTA-Offseting</t>
  </si>
  <si>
    <t>128010300</t>
  </si>
  <si>
    <t>Deferred income tax-Property, plant and equipment</t>
  </si>
  <si>
    <t>128010000 - Deferred tax assets</t>
  </si>
  <si>
    <t>128010500</t>
  </si>
  <si>
    <t>Deferred income tax-Employee benefits</t>
  </si>
  <si>
    <t>128000000 - Deferred tax assets</t>
  </si>
  <si>
    <t>128010550</t>
  </si>
  <si>
    <t>Deferred income tax-Provisions</t>
  </si>
  <si>
    <t>120000000 - Total non-current assets</t>
  </si>
  <si>
    <t>128010650</t>
  </si>
  <si>
    <t>Deferred income tax-Leases-Leasee</t>
  </si>
  <si>
    <t>100000000 - Total assets</t>
  </si>
  <si>
    <t>128010800</t>
  </si>
  <si>
    <t>Deferred income tax-Derivative</t>
  </si>
  <si>
    <t>211020100 - Short-term borrowings from financial institutions</t>
  </si>
  <si>
    <t>128010900</t>
  </si>
  <si>
    <t>Deferred income tax-Loss carry forward</t>
  </si>
  <si>
    <t>211020000 - Short-term borrowings from financial institutions</t>
  </si>
  <si>
    <t>128010990</t>
  </si>
  <si>
    <t>Deferred income tax-Others</t>
  </si>
  <si>
    <t>211000000 - Bank overdrafts &amp; ST borrowings from financial institutions</t>
  </si>
  <si>
    <t>128010999</t>
  </si>
  <si>
    <t>Deferred income tax-DTA-Offseting</t>
  </si>
  <si>
    <t>212010100 - Trade payables - Related parties</t>
  </si>
  <si>
    <t>128010000</t>
  </si>
  <si>
    <t>Deferred tax assets</t>
  </si>
  <si>
    <t>212010200 - Trade payables - Other parties</t>
  </si>
  <si>
    <t>128000000</t>
  </si>
  <si>
    <t>212010000 - Trade payables</t>
  </si>
  <si>
    <t>120000000</t>
  </si>
  <si>
    <t>Total non-current assets</t>
  </si>
  <si>
    <t>212020110 - Other payables - Property, plant and equipment</t>
  </si>
  <si>
    <t>100000000</t>
  </si>
  <si>
    <t>Total assets</t>
  </si>
  <si>
    <t>212020190 - Other payables - Others</t>
  </si>
  <si>
    <t>211020100</t>
  </si>
  <si>
    <t>Short-term borrowings from financial institutions</t>
  </si>
  <si>
    <t>212020200 - Employee payables</t>
  </si>
  <si>
    <t>211020200</t>
  </si>
  <si>
    <t>Promissory notes from financial institutions</t>
  </si>
  <si>
    <t>212020300 - Accrued dividend expenses</t>
  </si>
  <si>
    <t>211020000</t>
  </si>
  <si>
    <t>212020310 - Accrued interest expenses</t>
  </si>
  <si>
    <t>211000000</t>
  </si>
  <si>
    <t>Bank overdrafts &amp; ST borrowings from financial institutions</t>
  </si>
  <si>
    <t>212020320 - Accrued interest expenses - ROU</t>
  </si>
  <si>
    <t>212010100</t>
  </si>
  <si>
    <t>212020330 - Accrued expenses -  Wages / Bonus / MSP</t>
  </si>
  <si>
    <t>212010200</t>
  </si>
  <si>
    <t>212020340 - Accrued expenses -  Contract labour and Wages from outside</t>
  </si>
  <si>
    <t>212010000</t>
  </si>
  <si>
    <t>Trade payables</t>
  </si>
  <si>
    <t>212020350 - Accrued expenses -  Freight / Delivery expenses</t>
  </si>
  <si>
    <t>212020110</t>
  </si>
  <si>
    <t>Other payables - Property, plant and equipment</t>
  </si>
  <si>
    <t>212020360 - Accrued expenses -  Rebate</t>
  </si>
  <si>
    <t>212020190</t>
  </si>
  <si>
    <t>Other payables - Others</t>
  </si>
  <si>
    <t>212020370 - Accrued expenses -  Sale promotion / Commission / Royalty</t>
  </si>
  <si>
    <t>212020200</t>
  </si>
  <si>
    <t>Employee payables</t>
  </si>
  <si>
    <t>212020390 - Accrued exp. - Electric/Power/Water/Insurance/Factory</t>
  </si>
  <si>
    <t>212020310</t>
  </si>
  <si>
    <t>Accrued interest expenses</t>
  </si>
  <si>
    <t>212020400 - Accrued exp. - professional and consultant fee</t>
  </si>
  <si>
    <t>212020320</t>
  </si>
  <si>
    <t>Accrued interest expenses - ROU</t>
  </si>
  <si>
    <t>212020420 - Accrued expenses - Rent</t>
  </si>
  <si>
    <t>212020330</t>
  </si>
  <si>
    <t>Accrued expenses -  Wages / Bonus / MSP</t>
  </si>
  <si>
    <t>212020430 - Accrued expenses - Property, plant and equipment</t>
  </si>
  <si>
    <t>212020340</t>
  </si>
  <si>
    <t>Accrued expenses -  Contract labour and Wages from outside</t>
  </si>
  <si>
    <t>212020450 - Accrued expenses -  Tax</t>
  </si>
  <si>
    <t>212020350</t>
  </si>
  <si>
    <t>Accrued expenses -  Freight / Delivery expenses</t>
  </si>
  <si>
    <t>212020460 - Accrued expenses&amp;Unbilled trade payable-Goods&amp;Services</t>
  </si>
  <si>
    <t>212020360</t>
  </si>
  <si>
    <t>Accrued expenses -  Rebate</t>
  </si>
  <si>
    <t>212020490 - Accrued expenses - Others</t>
  </si>
  <si>
    <t>212020370</t>
  </si>
  <si>
    <t>Accrued expenses -  Sale promotion / Commission / Royalty</t>
  </si>
  <si>
    <t>212020600 - Deposits - Received</t>
  </si>
  <si>
    <t>212020390</t>
  </si>
  <si>
    <t>Accrued exp. - Electric/Power/Water/Insurance/Factory</t>
  </si>
  <si>
    <t>212020610 - Vendor retention</t>
  </si>
  <si>
    <t>212020400</t>
  </si>
  <si>
    <t>Accrued exp. - professional and consultant fee</t>
  </si>
  <si>
    <t>212020700 - Deferred rent income</t>
  </si>
  <si>
    <t>212020410</t>
  </si>
  <si>
    <t>Accrued expenses - Concession and royalty fee</t>
  </si>
  <si>
    <t>212020900 - Revenue Department &amp; Others government tax payble</t>
  </si>
  <si>
    <t>212020420</t>
  </si>
  <si>
    <t>Accrued expenses - Rent</t>
  </si>
  <si>
    <t>212020910 - Employee income tax deducted at source</t>
  </si>
  <si>
    <t>212020450</t>
  </si>
  <si>
    <t>Accrued expenses -  Tax</t>
  </si>
  <si>
    <t>212020920 - Income tax deducted at source by company</t>
  </si>
  <si>
    <t>212020460</t>
  </si>
  <si>
    <t>Accrued expenses&amp;Unbilled trade payable-Goods&amp;Services</t>
  </si>
  <si>
    <t>212020930 - Value added tax (Output tax &gt; Input tax)</t>
  </si>
  <si>
    <t>212020490</t>
  </si>
  <si>
    <t>Accrued expenses - Others</t>
  </si>
  <si>
    <t>212020940 - VAT Output Tax-Deferred (Payable)</t>
  </si>
  <si>
    <t>212020600</t>
  </si>
  <si>
    <t>Deposits - Received</t>
  </si>
  <si>
    <t>212020000 - Other payables</t>
  </si>
  <si>
    <t>212020610</t>
  </si>
  <si>
    <t>Vendor retention</t>
  </si>
  <si>
    <t>212030100 - Contract liabilities</t>
  </si>
  <si>
    <t>212020700</t>
  </si>
  <si>
    <t>Deferred rent income</t>
  </si>
  <si>
    <t>212030000 - Current contract liabilities</t>
  </si>
  <si>
    <t>212020900</t>
  </si>
  <si>
    <t>Revenue Department &amp; Others government tax payble</t>
  </si>
  <si>
    <t>212000000 - Trade and other current payables</t>
  </si>
  <si>
    <t>212020910</t>
  </si>
  <si>
    <t>Employee income tax deducted at source</t>
  </si>
  <si>
    <t>213000200 - Current portion of long-term borrowings - other parties</t>
  </si>
  <si>
    <t>212020920</t>
  </si>
  <si>
    <t>Income tax deducted at source by company</t>
  </si>
  <si>
    <t>213000000 - Current portion of long-term borrowings</t>
  </si>
  <si>
    <t>212020930</t>
  </si>
  <si>
    <t>Value added tax (Output tax &gt; Input tax)</t>
  </si>
  <si>
    <t>215000100 - Current portion AP - Lease liabilities</t>
  </si>
  <si>
    <t>212020940</t>
  </si>
  <si>
    <t>VAT Output Tax-Deferred (Payable)</t>
  </si>
  <si>
    <t>215000110 - Current portion deferred interest expense-Lease liabilities</t>
  </si>
  <si>
    <t>212020000</t>
  </si>
  <si>
    <t>Other payables</t>
  </si>
  <si>
    <t>215000000 - Current portion of lease liabilities</t>
  </si>
  <si>
    <t>212030100</t>
  </si>
  <si>
    <t>216000100 - Short-term borrowings - Related parties</t>
  </si>
  <si>
    <t>212030000</t>
  </si>
  <si>
    <t>Current contract liabilities</t>
  </si>
  <si>
    <t>216000000 - Short-term borrowings</t>
  </si>
  <si>
    <t>212000000</t>
  </si>
  <si>
    <t>Trade and other current payables</t>
  </si>
  <si>
    <t>217000100 - Income tax payable</t>
  </si>
  <si>
    <t>213000200</t>
  </si>
  <si>
    <t>Current portion of long-term borrowings - other parties</t>
  </si>
  <si>
    <t>217000000 - Income tax payable</t>
  </si>
  <si>
    <t>213000000</t>
  </si>
  <si>
    <t>Current portion of long-term borrowings</t>
  </si>
  <si>
    <t>218010100 - Provision accumulated absence</t>
  </si>
  <si>
    <t>215000100</t>
  </si>
  <si>
    <t>Current portion AP - Lease liabilities</t>
  </si>
  <si>
    <t>218010200 - Short-term provision-employee benefit (non-actuarial method)</t>
  </si>
  <si>
    <t>215000110</t>
  </si>
  <si>
    <t>Current portion deferred interest expense-Lease liabilities</t>
  </si>
  <si>
    <t>218010000 - Current provisions for employee benefits</t>
  </si>
  <si>
    <t>215000000</t>
  </si>
  <si>
    <t>218020100 - Short-term provisions-Contingent Consideration-Investments</t>
  </si>
  <si>
    <t>216000100</t>
  </si>
  <si>
    <t>Short-term borrowings - Related parties</t>
  </si>
  <si>
    <t>218020000 - Other current provisions</t>
  </si>
  <si>
    <t>216000000</t>
  </si>
  <si>
    <t>Short-term borrowings</t>
  </si>
  <si>
    <t>218030210 - Derivative liabilities - Foreign exchange risk-FV adj.</t>
  </si>
  <si>
    <t>217000100</t>
  </si>
  <si>
    <t>218030000 - Derivative liabilities</t>
  </si>
  <si>
    <t>217000000</t>
  </si>
  <si>
    <t>218090100 - Other current liabilities - others</t>
  </si>
  <si>
    <t>218010100</t>
  </si>
  <si>
    <t>Provision accumulated absence</t>
  </si>
  <si>
    <t>218090000 - Other current liabilities - others</t>
  </si>
  <si>
    <t>218010000</t>
  </si>
  <si>
    <t>Current provisions for employee benefits</t>
  </si>
  <si>
    <t>218000000 - Other current liabilities</t>
  </si>
  <si>
    <t>218020100</t>
  </si>
  <si>
    <t>Short-term provisions-Contingent Consideration-Investments</t>
  </si>
  <si>
    <t>219900200 - Interco.elim.offset-Accrued expenses</t>
  </si>
  <si>
    <t>218020000</t>
  </si>
  <si>
    <t>Other current provisions</t>
  </si>
  <si>
    <t>219900400 - Interco.elim.offset-Short-term borrowings</t>
  </si>
  <si>
    <t>218030210</t>
  </si>
  <si>
    <t>Derivative liabilities - Foreign exchange risk-FV adj.</t>
  </si>
  <si>
    <t>219900000 - Other current liabilities - Intercompany eliminations offset</t>
  </si>
  <si>
    <t>218030000</t>
  </si>
  <si>
    <t>Derivative liabilities</t>
  </si>
  <si>
    <t>210000000 - Total current liabilities</t>
  </si>
  <si>
    <t>218090100</t>
  </si>
  <si>
    <t>Other current liabilities - others</t>
  </si>
  <si>
    <t>221000200 - Long-term borrowings - other parties</t>
  </si>
  <si>
    <t>218090000</t>
  </si>
  <si>
    <t>221000000 - Long-term borrowings</t>
  </si>
  <si>
    <t>218000000</t>
  </si>
  <si>
    <t>222000100 - Long-term lease liabilities</t>
  </si>
  <si>
    <t>219900100</t>
  </si>
  <si>
    <t>Interco.elim.offset-Trade payables</t>
  </si>
  <si>
    <t>222000200 - Long-term deferred interest expense - Lease liabilities</t>
  </si>
  <si>
    <t>219900200</t>
  </si>
  <si>
    <t>Interco.elim.offset-Accrued expenses</t>
  </si>
  <si>
    <t>222000000 - Lease liabilities</t>
  </si>
  <si>
    <t>219900350</t>
  </si>
  <si>
    <t>Interco.elim.offset-Contract liabilities</t>
  </si>
  <si>
    <t>223020300 - Accrued dividend expenses - Non-current</t>
  </si>
  <si>
    <t>219900400</t>
  </si>
  <si>
    <t>Interco.elim.offset-Short-term borrowings</t>
  </si>
  <si>
    <t>223020610 - Vendor retention - Non-current</t>
  </si>
  <si>
    <t>219900000</t>
  </si>
  <si>
    <t>Other current liabilities - Intercompany eliminations offset</t>
  </si>
  <si>
    <t>223020000 - Other payables - Non-current</t>
  </si>
  <si>
    <t>210000000</t>
  </si>
  <si>
    <t>Total current liabilities</t>
  </si>
  <si>
    <t>223000000 - Trade and other non-current payables</t>
  </si>
  <si>
    <t>221000200</t>
  </si>
  <si>
    <t>Long-term borrowings - other parties</t>
  </si>
  <si>
    <t>225000100 - Deferred income tax-Receivables</t>
  </si>
  <si>
    <t>221000000</t>
  </si>
  <si>
    <t>Long-term borrowings</t>
  </si>
  <si>
    <t>225000150 - Deferred income tax-Inventories</t>
  </si>
  <si>
    <t>222000100</t>
  </si>
  <si>
    <t>Long-term lease liabilities</t>
  </si>
  <si>
    <t>225000200 - Deferred income tax-Tax Coupon</t>
  </si>
  <si>
    <t>222000200</t>
  </si>
  <si>
    <t>Long-term deferred interest expense - Lease liabilities</t>
  </si>
  <si>
    <t>225000250 - Deferred income tax-Investments</t>
  </si>
  <si>
    <t>222000000</t>
  </si>
  <si>
    <t>225000300 - Deferred income tax-Property, plant and equipment</t>
  </si>
  <si>
    <t>223020300</t>
  </si>
  <si>
    <t>Accrued dividend expenses - Non-current</t>
  </si>
  <si>
    <t>225000350 - Deferred income tax-Intangible assets</t>
  </si>
  <si>
    <t>223020610</t>
  </si>
  <si>
    <t>Vendor retention - Non-current</t>
  </si>
  <si>
    <t>225000800 - Deferred income tax-Derivative</t>
  </si>
  <si>
    <t>223020000</t>
  </si>
  <si>
    <t>Other payables - Non-current</t>
  </si>
  <si>
    <t>225000990 - Deferred income tax-Others</t>
  </si>
  <si>
    <t>223000000</t>
  </si>
  <si>
    <t>Trade and other non-current payables</t>
  </si>
  <si>
    <t>225000999 - Deferred income tax-DTL-Offseting</t>
  </si>
  <si>
    <t>225000200</t>
  </si>
  <si>
    <t>Deferred income tax-Tax Coupon</t>
  </si>
  <si>
    <t>225000000 - Deferred tax liabilities</t>
  </si>
  <si>
    <t>225000250</t>
  </si>
  <si>
    <t>Deferred income tax-Investments</t>
  </si>
  <si>
    <t>226000100 - Legal serverance payment</t>
  </si>
  <si>
    <t>225000300</t>
  </si>
  <si>
    <t>226000300 - Long service award</t>
  </si>
  <si>
    <t>225000350</t>
  </si>
  <si>
    <t>Deferred income tax-Intangible assets</t>
  </si>
  <si>
    <t>226000900 - Non-current provisions for employee benefits-Others</t>
  </si>
  <si>
    <t>225000800</t>
  </si>
  <si>
    <t>226000000 - Non-current provisions for employee benefits</t>
  </si>
  <si>
    <t>225000990</t>
  </si>
  <si>
    <t>227010210 - Derivative liabilities-Foreign exch risk -FV adj-Non-current</t>
  </si>
  <si>
    <t>225000999</t>
  </si>
  <si>
    <t>Deferred income tax-DTL-Offseting</t>
  </si>
  <si>
    <t>227010000 - Derivative liabilities-Non-current</t>
  </si>
  <si>
    <t>225000900</t>
  </si>
  <si>
    <t>Deferred income tax-Different between  exchange buying rate</t>
  </si>
  <si>
    <t>227090100 - Long-term provisions-Contingent Consideration-Investments</t>
  </si>
  <si>
    <t>225000000</t>
  </si>
  <si>
    <t>227090000 - Other non-current liabilities-Other</t>
  </si>
  <si>
    <t>226000100</t>
  </si>
  <si>
    <t>Legal serverance payment</t>
  </si>
  <si>
    <t>227000000 - Other non-current liabilities</t>
  </si>
  <si>
    <t>226000300</t>
  </si>
  <si>
    <t>Long service award</t>
  </si>
  <si>
    <t>220000000 - Total Non-current liabilities</t>
  </si>
  <si>
    <t>226000900</t>
  </si>
  <si>
    <t>Non-current provisions for employee benefits-Others</t>
  </si>
  <si>
    <t>200000000 - Total liabilities</t>
  </si>
  <si>
    <t>226000000</t>
  </si>
  <si>
    <t>Non-current provisions for employee benefits</t>
  </si>
  <si>
    <t>311100100 - Issued &amp; Paid Share capital - Preferred stock</t>
  </si>
  <si>
    <t>227010210</t>
  </si>
  <si>
    <t>Derivative liabilities-Foreign exch risk -FV adj-Non-current</t>
  </si>
  <si>
    <t>311100000 - Issued &amp; Paid Share capital - Preferred stock</t>
  </si>
  <si>
    <t>227010000</t>
  </si>
  <si>
    <t>Derivative liabilities-Non-current</t>
  </si>
  <si>
    <t>311500100 - Issued &amp; Paid Share capital - Common stock</t>
  </si>
  <si>
    <t>227090100</t>
  </si>
  <si>
    <t>Long-term provisions-Contingent Consideration-Investments</t>
  </si>
  <si>
    <t>311500000 - Issued &amp; Paid Share capital - Common stock</t>
  </si>
  <si>
    <t>227090000</t>
  </si>
  <si>
    <t>Other non-current liabilities-Other</t>
  </si>
  <si>
    <t>312100100 - (Premium)Discount on share capital - Preferred stock</t>
  </si>
  <si>
    <t>227000000</t>
  </si>
  <si>
    <t>312100000 - (Premium)Discount on share capital - Preferred stock</t>
  </si>
  <si>
    <t>220000000</t>
  </si>
  <si>
    <t>Total Non-current liabilities</t>
  </si>
  <si>
    <t>312500100 - (Premium) Discount  on share capital - Common stock</t>
  </si>
  <si>
    <t>200000000</t>
  </si>
  <si>
    <t>Total liabilities</t>
  </si>
  <si>
    <t>312500000 - (Premium) Discount  on share capital - Common stock</t>
  </si>
  <si>
    <t>311100100</t>
  </si>
  <si>
    <t>315100100 - Retained earnings - Appropriated - Legal reserve</t>
  </si>
  <si>
    <t>311100000</t>
  </si>
  <si>
    <t>315100000 - Retained earnings - Appropriated - Legal reserve</t>
  </si>
  <si>
    <t>311500100</t>
  </si>
  <si>
    <t>315500100 - Retained earning-Unappropriated-Beginning</t>
  </si>
  <si>
    <t>311500000</t>
  </si>
  <si>
    <t>315500110 - Retained earning-Unappropriated-Adjust</t>
  </si>
  <si>
    <t>312100100</t>
  </si>
  <si>
    <t>315500200 - Profit/Loss for the period</t>
  </si>
  <si>
    <t>312100000</t>
  </si>
  <si>
    <t>315500300 - Final Dividend</t>
  </si>
  <si>
    <t>312500100</t>
  </si>
  <si>
    <t>315500500 - Transfer to Legal Reserve</t>
  </si>
  <si>
    <t>312500000</t>
  </si>
  <si>
    <t>315500800 - Transfer to R/E-Components of OCI(Not be reclass to P/L)</t>
  </si>
  <si>
    <t>313500100</t>
  </si>
  <si>
    <t>315500000 - Retained earnings - Unappropriated</t>
  </si>
  <si>
    <t>313500000</t>
  </si>
  <si>
    <t>319010100 - Exchange differences on translating F/S</t>
  </si>
  <si>
    <t>315100100</t>
  </si>
  <si>
    <t>319010300 - Exchange differences on translating F/S-NCI</t>
  </si>
  <si>
    <t>315100000</t>
  </si>
  <si>
    <t>319010000 - Components-OCI-Reclass to P/L:Exchange diff on translate FS</t>
  </si>
  <si>
    <t>315500100</t>
  </si>
  <si>
    <t>Retained earning-Unappropriated-Beginning</t>
  </si>
  <si>
    <t>319040100 - (Gain)loss-invest in equity designated at FVOCI</t>
  </si>
  <si>
    <t>315500110</t>
  </si>
  <si>
    <t>Retained earning-Unappropriated-Adjust</t>
  </si>
  <si>
    <t>319040200 - (Gain)loss-invest in equity designated at FVOCI-Tax</t>
  </si>
  <si>
    <t>315500200</t>
  </si>
  <si>
    <t>Profit/Loss for the period</t>
  </si>
  <si>
    <t>319040300 - Gain/Loss-invest in equity designated at FVOCI-NCI</t>
  </si>
  <si>
    <t>315500000</t>
  </si>
  <si>
    <t>319040000 - Components-OCI-Not reclasstoP/L:(G)/L-invest in equity-FVOCI</t>
  </si>
  <si>
    <t>319010100</t>
  </si>
  <si>
    <t>Exchange differences on translating F/S</t>
  </si>
  <si>
    <t>319055100 - Investments in debt instrument revaluation</t>
  </si>
  <si>
    <t>319010300</t>
  </si>
  <si>
    <t>Exchange differences on translating F/S-NCI</t>
  </si>
  <si>
    <t>319055300 - Investments in debt instrument revaluation-NCI</t>
  </si>
  <si>
    <t>319010000</t>
  </si>
  <si>
    <t>319055000 - Compo-OCI-NotReclassToP/L:Change in FV-Fin. lia.-Credit risk</t>
  </si>
  <si>
    <t>319040100</t>
  </si>
  <si>
    <t>(Gain)loss-invest in equity designated at FVOCI</t>
  </si>
  <si>
    <t>319080100 - ChangInOwnerInterestInSub-Not result in LossControl</t>
  </si>
  <si>
    <t>319040200</t>
  </si>
  <si>
    <t>(Gain)loss-invest in equity designated at FVOCI-Tax</t>
  </si>
  <si>
    <t>319080000 - Changes in ownership interests in subsidiaries</t>
  </si>
  <si>
    <t>319040300</t>
  </si>
  <si>
    <t>Gain/Loss-invest in equity designated at FVOCI-NCI</t>
  </si>
  <si>
    <t>319000000 - Other components of shareholders' equity</t>
  </si>
  <si>
    <t>319040000</t>
  </si>
  <si>
    <t>319900100 - Interco.elim.offset-Investment &amp; Share capital</t>
  </si>
  <si>
    <t>319055300</t>
  </si>
  <si>
    <t>Investments in debt instrument revaluation-NCI</t>
  </si>
  <si>
    <t>319900000 - Changes in other-Investment&amp;Share capital-Inter.Elim.Offset</t>
  </si>
  <si>
    <t>319055000</t>
  </si>
  <si>
    <t>Compo-OCI-NotReclassToP/L:Change in FV-Fin. lia.-Credit risk</t>
  </si>
  <si>
    <t>310000000 - Equity attribute to owner of the company</t>
  </si>
  <si>
    <t>319080100</t>
  </si>
  <si>
    <t>ChangInOwnerInterestInSub-Not result in LossControl</t>
  </si>
  <si>
    <t>321010100 - NCI - Capital</t>
  </si>
  <si>
    <t>319080000</t>
  </si>
  <si>
    <t>321010000 - NCI - Capital</t>
  </si>
  <si>
    <t>319000000</t>
  </si>
  <si>
    <t>Other components of shareholders' equity</t>
  </si>
  <si>
    <t>321020100 - NCI - Profit and loss</t>
  </si>
  <si>
    <t>319900100</t>
  </si>
  <si>
    <t>Interco.elim.offset-Investment &amp; Share capital</t>
  </si>
  <si>
    <t>321020000 - NCI - Profit and loss</t>
  </si>
  <si>
    <t>319900000</t>
  </si>
  <si>
    <t>Changes in other-Investment&amp;Share capital-Inter.Elim.Offset</t>
  </si>
  <si>
    <t>321030100 - NCI - Dividend</t>
  </si>
  <si>
    <t>310000000</t>
  </si>
  <si>
    <t>321030000 - NCI - Dividend</t>
  </si>
  <si>
    <t>321010100</t>
  </si>
  <si>
    <t>321040100 - NCI - Exchange diff. on translating F/S</t>
  </si>
  <si>
    <t>321010000</t>
  </si>
  <si>
    <t>321040000 - NCI - Components of OCI that will be reclass. to profit/loss</t>
  </si>
  <si>
    <t>321020100</t>
  </si>
  <si>
    <t>321050100 - NCI-(Gain)loss-invest in equity designated at FVOCI</t>
  </si>
  <si>
    <t>321020000</t>
  </si>
  <si>
    <t>321050300 - NCI-(Gain)loss on re-measure. of defined benefit plans</t>
  </si>
  <si>
    <t>321030100</t>
  </si>
  <si>
    <t>321050400 - NCI-Change in FV-Fin lia. attribute- Credit risk</t>
  </si>
  <si>
    <t>321030000</t>
  </si>
  <si>
    <t>321050000 - NCI-Component of OCI that will not be reclass to profit/loss</t>
  </si>
  <si>
    <t>321040100</t>
  </si>
  <si>
    <t>NCI - Exchange diff. on translating F/S</t>
  </si>
  <si>
    <t>321000000 - non-controlling interest</t>
  </si>
  <si>
    <t>321040000</t>
  </si>
  <si>
    <t>320000000 - Non-controlling interest</t>
  </si>
  <si>
    <t>321050100</t>
  </si>
  <si>
    <t>NCI-(Gain)loss-invest in equity designated at FVOCI</t>
  </si>
  <si>
    <t>300000000 - Total equity</t>
  </si>
  <si>
    <t>321050300</t>
  </si>
  <si>
    <t>NCI-(Gain)loss on re-measure. of defined benefit plans</t>
  </si>
  <si>
    <t>390000000 - Total liabilities and shareholders' equity</t>
  </si>
  <si>
    <t>321050400</t>
  </si>
  <si>
    <t>NCI-Change in FV-Fin lia. attribute- Credit risk</t>
  </si>
  <si>
    <t>BS - Statement of financial position</t>
  </si>
  <si>
    <t>321050000</t>
  </si>
  <si>
    <t>321000000</t>
  </si>
  <si>
    <t>non-controlling interest</t>
  </si>
  <si>
    <t>320000000</t>
  </si>
  <si>
    <t>300000000</t>
  </si>
  <si>
    <t>390000000</t>
  </si>
  <si>
    <t>Total liabilities and shareholders' equity</t>
  </si>
  <si>
    <t>BS</t>
  </si>
  <si>
    <t>Statement of financial position</t>
  </si>
  <si>
    <t>Report Refreshed at 09-Feb-22 16:25:21</t>
  </si>
  <si>
    <t>INTERCO: GI000 / GROUPS: GROUPS:G330 / MEASURES: PERIODIC / GRPCURRENCY: THB</t>
  </si>
  <si>
    <t>Report run by MG3013</t>
  </si>
  <si>
    <t>315500800</t>
  </si>
  <si>
    <t>Transfer to R/E-Components of OCI(Not be reclass to P/L)</t>
  </si>
  <si>
    <t>Report Refreshed at 09-Mar-22 00:33:01</t>
  </si>
  <si>
    <t>Actual / Packaging Paper / Thai Baht / YTD</t>
  </si>
  <si>
    <t>112020400</t>
  </si>
  <si>
    <t>Accrued dividend incomes</t>
  </si>
  <si>
    <t>212020300</t>
  </si>
  <si>
    <t>Accrued dividend expenses</t>
  </si>
  <si>
    <t>315500300</t>
  </si>
  <si>
    <t>Final Dividend</t>
  </si>
  <si>
    <t>315500500</t>
  </si>
  <si>
    <t>Transfer to Legal Reserve</t>
  </si>
  <si>
    <t>319075100</t>
  </si>
  <si>
    <t>Not reclass to P/L: Other components of OCI</t>
  </si>
  <si>
    <t>319075000</t>
  </si>
  <si>
    <t>Report Refreshed at 11-Apr-22 03:26:23</t>
  </si>
  <si>
    <t>INTERCO: I_NONE / GROUPS: GROUPS:G330 / MEASURES: YTD / GRPCURRENCY: THB</t>
  </si>
  <si>
    <t>Report Refreshed at 11-May-22 08:49:57</t>
  </si>
  <si>
    <t>Actual / Integrated Packaging / Thai Baht / YTD</t>
  </si>
  <si>
    <t>211010100</t>
  </si>
  <si>
    <t>Bank overdraft</t>
  </si>
  <si>
    <t>211010000</t>
  </si>
  <si>
    <t>Report Refreshed at 07-Jun-22 21:45:11</t>
  </si>
  <si>
    <t>INTERCO: GI000 / GROUPS: GROUPS:G320 / MEASURES: YTD / GRPCURRENCY: THB</t>
  </si>
  <si>
    <t>112020630</t>
  </si>
  <si>
    <t>Advance payment - Share</t>
  </si>
  <si>
    <t>121080210</t>
  </si>
  <si>
    <t>Derivative assets -Non-current - Foreign excha risk - FV adj</t>
  </si>
  <si>
    <t>212020100</t>
  </si>
  <si>
    <t>Other payables - Purchase of investments</t>
  </si>
  <si>
    <t>Report Refreshed at 11-Jan-23 4:13:55 PM</t>
  </si>
  <si>
    <t>Report Refreshed at 08-Dec-22 2:19:37 PM</t>
  </si>
  <si>
    <t>Report run by G33001</t>
  </si>
  <si>
    <t>Report Refreshed at 09-Nov-22 4:21:40 PM</t>
  </si>
  <si>
    <t>111020100</t>
  </si>
  <si>
    <t>Monetary gold</t>
  </si>
  <si>
    <t>111020300</t>
  </si>
  <si>
    <t>Cash in transit- Transfer</t>
  </si>
  <si>
    <t>111020500</t>
  </si>
  <si>
    <t>Investment in debt instruments (not over 3 months)</t>
  </si>
  <si>
    <t>112010110</t>
  </si>
  <si>
    <t>Allowance for impair loss-trade receivables - Related</t>
  </si>
  <si>
    <t>112020100</t>
  </si>
  <si>
    <t>Other receivable - Sale of investments</t>
  </si>
  <si>
    <t>112020300</t>
  </si>
  <si>
    <t>Current portion AR - Finance leases</t>
  </si>
  <si>
    <t>112020310</t>
  </si>
  <si>
    <t>Current portion deferred interest income - Financial leases</t>
  </si>
  <si>
    <t>112020420</t>
  </si>
  <si>
    <t>Accrued income from rental</t>
  </si>
  <si>
    <t>112020620</t>
  </si>
  <si>
    <t>Advance payment for intangible assets</t>
  </si>
  <si>
    <t>112020710</t>
  </si>
  <si>
    <t>Customers' retention</t>
  </si>
  <si>
    <t>112020720</t>
  </si>
  <si>
    <t>Cost of uncompleted contracts</t>
  </si>
  <si>
    <t>112020730</t>
  </si>
  <si>
    <t>Deferred charges - Finance costs</t>
  </si>
  <si>
    <t>112020800</t>
  </si>
  <si>
    <t>Insurance assets</t>
  </si>
  <si>
    <t>112020900</t>
  </si>
  <si>
    <t>Short-term Revenue Department Receivable - CIT</t>
  </si>
  <si>
    <t>113010100</t>
  </si>
  <si>
    <t>Current portion of long-term loans - Related parties</t>
  </si>
  <si>
    <t>113010200</t>
  </si>
  <si>
    <t>Current portion of long-term loans - Other parties</t>
  </si>
  <si>
    <t>113010000</t>
  </si>
  <si>
    <t>Current portion of long-term loans</t>
  </si>
  <si>
    <t>113020200</t>
  </si>
  <si>
    <t>Short-term loans - Other parties</t>
  </si>
  <si>
    <t>114010120</t>
  </si>
  <si>
    <t>Accumulated other write-down of finished goods</t>
  </si>
  <si>
    <t>114020120</t>
  </si>
  <si>
    <t>Accumulated other write-down of goods in process</t>
  </si>
  <si>
    <t>114020200</t>
  </si>
  <si>
    <t>Work in process - Service business</t>
  </si>
  <si>
    <t>114020210</t>
  </si>
  <si>
    <t>Accum. decline in value of work in process-Service business</t>
  </si>
  <si>
    <t>114020220</t>
  </si>
  <si>
    <t>Accum. other write-down of work in process-Service business</t>
  </si>
  <si>
    <t>114030120</t>
  </si>
  <si>
    <t>Accumulated other write-down of raw materials</t>
  </si>
  <si>
    <t>114040110</t>
  </si>
  <si>
    <t>Accumulated decline in value of spare parts</t>
  </si>
  <si>
    <t>114060110</t>
  </si>
  <si>
    <t>Accumulated decline in value of goods in transit</t>
  </si>
  <si>
    <t>114060120</t>
  </si>
  <si>
    <t>Accumulated other write-down of goods in transit</t>
  </si>
  <si>
    <t>114070100</t>
  </si>
  <si>
    <t>Land development for sales</t>
  </si>
  <si>
    <t>114070110</t>
  </si>
  <si>
    <t>Accumulated decline in value of land development for sales</t>
  </si>
  <si>
    <t>114070120</t>
  </si>
  <si>
    <t>Accumulated other write-down of land development for sales</t>
  </si>
  <si>
    <t>114070000</t>
  </si>
  <si>
    <t>115010100</t>
  </si>
  <si>
    <t>Invest in debt instrument-maturity within 1 yr-FVTPL</t>
  </si>
  <si>
    <t>115010110</t>
  </si>
  <si>
    <t>Invest in debt instrument-maturity within 1 yr-FVTPL-FV adj.</t>
  </si>
  <si>
    <t>115010000</t>
  </si>
  <si>
    <t>Invest in debt instrument-maturity within 1 yr - FVTPL</t>
  </si>
  <si>
    <t>115020100</t>
  </si>
  <si>
    <t>Invest in debt instrument-maturity within 1 yr - FVOCI</t>
  </si>
  <si>
    <t>115020110</t>
  </si>
  <si>
    <t>Invest in debt instrument-maturity within 1 yr-FVOCI-FV adj.</t>
  </si>
  <si>
    <t>115020200</t>
  </si>
  <si>
    <t>Investment in debt instrument (in private equity fund)</t>
  </si>
  <si>
    <t>115020210</t>
  </si>
  <si>
    <t>Invest in debt instrument (in private equity fund) - FV adj.</t>
  </si>
  <si>
    <t>115020000</t>
  </si>
  <si>
    <t>115030100</t>
  </si>
  <si>
    <t>Invest in debt instrument-maturity within 1 yr-Amortize cost</t>
  </si>
  <si>
    <t>115030120</t>
  </si>
  <si>
    <t>Invest in debt instrument-maturity within 1 yr-Amort.-Impair</t>
  </si>
  <si>
    <t>115030000</t>
  </si>
  <si>
    <t>115040120</t>
  </si>
  <si>
    <t>Fixed deposit maturity within 1 yr - Amortized cost- Impair</t>
  </si>
  <si>
    <t>115050100</t>
  </si>
  <si>
    <t>Investment in equity instru matur within 1 yr-FVTPL</t>
  </si>
  <si>
    <t>115050110</t>
  </si>
  <si>
    <t>Investment in equity instru matur within 1 yr-FVTPL-FV Adj.</t>
  </si>
  <si>
    <t>115050000</t>
  </si>
  <si>
    <t>115060100</t>
  </si>
  <si>
    <t>Investment in equity instru matur within 1 yrFVOCI</t>
  </si>
  <si>
    <t>115060110</t>
  </si>
  <si>
    <t>Investment in equity instru matur within 1 yr-FVOCI-FV Adj.</t>
  </si>
  <si>
    <t>115060000</t>
  </si>
  <si>
    <t>Investment in equity instru matur within 1 yr-FVOCI</t>
  </si>
  <si>
    <t>115070100</t>
  </si>
  <si>
    <t>InvestInEquityInstruMaturWithin1yr-AtCost(NPAEs)-CommonStock</t>
  </si>
  <si>
    <t>115070110</t>
  </si>
  <si>
    <t>InvestInEquityInstruMaturWithin1yr-AtCost(NPAEs)-CommonSt-FV</t>
  </si>
  <si>
    <t>115070120</t>
  </si>
  <si>
    <t>InvestInEquityInstruMaturWithin1yr-AtCost(NPAEs)-CS-Impair</t>
  </si>
  <si>
    <t>115070200</t>
  </si>
  <si>
    <t>InvestInEquityInstruMaturWithin1yr-AtCost(NPAEs)-PreferredSt</t>
  </si>
  <si>
    <t>115070210</t>
  </si>
  <si>
    <t>InvestInEquityInstruMaturWithin1yr-AtCost(NPAEs)-PS-FV</t>
  </si>
  <si>
    <t>115070220</t>
  </si>
  <si>
    <t>InvestInEquityInstruMaturWithin1yr-AtCost(NPAEs)-PS-Impair</t>
  </si>
  <si>
    <t>115070300</t>
  </si>
  <si>
    <t>InvestInEquityInstruMaturWithin1yr-AtCost(NPAEs)-Warrant</t>
  </si>
  <si>
    <t>115070310</t>
  </si>
  <si>
    <t>InvestInEquityInstruMaturWithin1yr-AtCost(NPAEs)-WT-FV</t>
  </si>
  <si>
    <t>115070320</t>
  </si>
  <si>
    <t>InvestInEquityInstruMaturWithin1yr-AtCost(NPAEs)-WT-Impair</t>
  </si>
  <si>
    <t>115070000</t>
  </si>
  <si>
    <t>InvestInEquityInstruMaturWithin1yr-AtCost(NPAEs)</t>
  </si>
  <si>
    <t>115080110</t>
  </si>
  <si>
    <t>Derivative assets - Price risk - Fair value adj.</t>
  </si>
  <si>
    <t>115080910</t>
  </si>
  <si>
    <t>Derivative assets - Other- Fair value adj.</t>
  </si>
  <si>
    <t>116020100</t>
  </si>
  <si>
    <t>Biological assets</t>
  </si>
  <si>
    <t>116020000</t>
  </si>
  <si>
    <t>Current biological assets</t>
  </si>
  <si>
    <t>116030100</t>
  </si>
  <si>
    <t>Current non-cash financial assets pledged as collateral</t>
  </si>
  <si>
    <t>116030200</t>
  </si>
  <si>
    <t>Cash&amp;cash equivalent/ST investments restricted or pledged</t>
  </si>
  <si>
    <t>116030900</t>
  </si>
  <si>
    <t>116030000</t>
  </si>
  <si>
    <t>117010100</t>
  </si>
  <si>
    <t>Assets of subsidiaries classified as held for sale</t>
  </si>
  <si>
    <t>117010000</t>
  </si>
  <si>
    <t>117020100</t>
  </si>
  <si>
    <t>Non-current assets classified as held for sale - Investments</t>
  </si>
  <si>
    <t>117020000</t>
  </si>
  <si>
    <t>117030100</t>
  </si>
  <si>
    <t>Non-current assets -held for sale - Land&amp;Land improvements</t>
  </si>
  <si>
    <t>117030200</t>
  </si>
  <si>
    <t>Non-current assets -held for sale - Quarries</t>
  </si>
  <si>
    <t>117030300</t>
  </si>
  <si>
    <t>Non-current assets -held for sale - Building&amp;structures</t>
  </si>
  <si>
    <t>117030400</t>
  </si>
  <si>
    <t>Non-current assets -held for sale - Machinery&amp;equipment</t>
  </si>
  <si>
    <t>117030500</t>
  </si>
  <si>
    <t>Non-current assets -held for sale - Transportation equipment</t>
  </si>
  <si>
    <t>117030600</t>
  </si>
  <si>
    <t>Non-current assets -held for sale- Office furniture &amp; equip.</t>
  </si>
  <si>
    <t>117030700</t>
  </si>
  <si>
    <t>Non-current assets -held for sale- Construction in progress</t>
  </si>
  <si>
    <t>117030900</t>
  </si>
  <si>
    <t>Non-current assets -held for sale - Other depreciable assets</t>
  </si>
  <si>
    <t>117030000</t>
  </si>
  <si>
    <t>Non-current assets -held for sale - PPE</t>
  </si>
  <si>
    <t>117040100</t>
  </si>
  <si>
    <t>Non-current assets -held for sale - Intangible assets</t>
  </si>
  <si>
    <t>117040000</t>
  </si>
  <si>
    <t>117000000</t>
  </si>
  <si>
    <t>Non-current assets classified as held for sale</t>
  </si>
  <si>
    <t>119900150</t>
  </si>
  <si>
    <t>Interco.elim.offset-Other receivable</t>
  </si>
  <si>
    <t>119900200</t>
  </si>
  <si>
    <t>Interco.elim.offset-Accrued income - Rent</t>
  </si>
  <si>
    <t>119900300</t>
  </si>
  <si>
    <t>Interco.elim.offset-Prepaid expenses - Rent</t>
  </si>
  <si>
    <t>119900450</t>
  </si>
  <si>
    <t>Interco.elim.offset-Current portion of long-term loan</t>
  </si>
  <si>
    <t>121010100</t>
  </si>
  <si>
    <t>Investment in debt instrument- FVTPL</t>
  </si>
  <si>
    <t>121010110</t>
  </si>
  <si>
    <t>Invest in debt instrument - FVTPL - Fair value adjustment</t>
  </si>
  <si>
    <t>121010000</t>
  </si>
  <si>
    <t>Investment in debt instrument - FVTPL</t>
  </si>
  <si>
    <t>121020100</t>
  </si>
  <si>
    <t>Investment in debt instrument - FVOCI</t>
  </si>
  <si>
    <t>121020110</t>
  </si>
  <si>
    <t>Invest in debt instrument - FVOCI - Fair value adj.</t>
  </si>
  <si>
    <t>121020200</t>
  </si>
  <si>
    <t>Invest in debt instru-in private equity fund-Non-current</t>
  </si>
  <si>
    <t>121020210</t>
  </si>
  <si>
    <t>Invest in debt ins.-private equity fund- Non-current-FV adj.</t>
  </si>
  <si>
    <t>121020000</t>
  </si>
  <si>
    <t>121030100</t>
  </si>
  <si>
    <t>Debt instrument - amortized cost</t>
  </si>
  <si>
    <t>121030120</t>
  </si>
  <si>
    <t>Debt instrument - amortized cost - Impairment</t>
  </si>
  <si>
    <t>121030000</t>
  </si>
  <si>
    <t>121040100</t>
  </si>
  <si>
    <t>Fixed deposit maturity over 1 year - amortized cost</t>
  </si>
  <si>
    <t>121040120</t>
  </si>
  <si>
    <t>Fixed deposit maturity over 1 yr-amortized cost - Impair</t>
  </si>
  <si>
    <t>121040000</t>
  </si>
  <si>
    <t>121050100</t>
  </si>
  <si>
    <t>Investment in equity instrument  - FVTPL</t>
  </si>
  <si>
    <t>121050110</t>
  </si>
  <si>
    <t>Invest in equity instrument - FVTPL - Fair value adj.</t>
  </si>
  <si>
    <t>121050000</t>
  </si>
  <si>
    <t>Investment in equity instrument - FVTPL</t>
  </si>
  <si>
    <t>121070100</t>
  </si>
  <si>
    <t>Investment in Equity-At cost (NPAEs)-Common stock</t>
  </si>
  <si>
    <t>121070110</t>
  </si>
  <si>
    <t>Investment in Equity-At cost (NPAEs)-Common stock-FV</t>
  </si>
  <si>
    <t>121070120</t>
  </si>
  <si>
    <t>Investment in Equity-At cost (NPAEs)-Common stock-Impair</t>
  </si>
  <si>
    <t>121070200</t>
  </si>
  <si>
    <t>Investment in Equity-At cost (NPAEs)-Preferred stock</t>
  </si>
  <si>
    <t>121070210</t>
  </si>
  <si>
    <t>Investment in Equity-At cost (NPAEs)-Preferred stock-FV</t>
  </si>
  <si>
    <t>121070220</t>
  </si>
  <si>
    <t>Investment in Equity-At cost (NPAEs)-Preferred stock-Impair</t>
  </si>
  <si>
    <t>121070300</t>
  </si>
  <si>
    <t>Investment in Equity-At cost (NPAEs)-Warrant</t>
  </si>
  <si>
    <t>121070310</t>
  </si>
  <si>
    <t>Investment in Equity-At cost (NPAEs)-Warrant-FV</t>
  </si>
  <si>
    <t>121070320</t>
  </si>
  <si>
    <t>Investment in Equity-At cost (NPAEs)-Warrant-Impair</t>
  </si>
  <si>
    <t>121070000</t>
  </si>
  <si>
    <t>Investment in Equity-At cost (NPAEs)</t>
  </si>
  <si>
    <t>121080110</t>
  </si>
  <si>
    <t>Derivative assets -Non-current- price risk - FV adj.</t>
  </si>
  <si>
    <t>121080910</t>
  </si>
  <si>
    <t>Derivative assets -Non-current - Other- FV adj.</t>
  </si>
  <si>
    <t>122010120</t>
  </si>
  <si>
    <t>Investments in subsidiaries - Impairment</t>
  </si>
  <si>
    <t>122020100</t>
  </si>
  <si>
    <t>Investments in joint ventures - Cost</t>
  </si>
  <si>
    <t>122020120</t>
  </si>
  <si>
    <t>Investments in joint ventures - Impairment</t>
  </si>
  <si>
    <t>122020200</t>
  </si>
  <si>
    <t>Investments in joint ventures - Share of profit or loss</t>
  </si>
  <si>
    <t>122020300</t>
  </si>
  <si>
    <t>Investments in joint ventures - Share of OCI</t>
  </si>
  <si>
    <t>122020000</t>
  </si>
  <si>
    <t>Investments in joint ventures</t>
  </si>
  <si>
    <t>122030100</t>
  </si>
  <si>
    <t>Investments in associates - Cost</t>
  </si>
  <si>
    <t>122030120</t>
  </si>
  <si>
    <t>Investments in associates - Impairment</t>
  </si>
  <si>
    <t>122030200</t>
  </si>
  <si>
    <t>Investments in associates - Share of profit or loss</t>
  </si>
  <si>
    <t>122030300</t>
  </si>
  <si>
    <t>Investments in associates - Share of OCI</t>
  </si>
  <si>
    <t>122030000</t>
  </si>
  <si>
    <t>Investments in associates</t>
  </si>
  <si>
    <t>123010100</t>
  </si>
  <si>
    <t>Trade receivables - Related parties - Non-current</t>
  </si>
  <si>
    <t>123010110</t>
  </si>
  <si>
    <t>Allowance impair loss on trade receivable-Related-NonCurrent</t>
  </si>
  <si>
    <t>123010200</t>
  </si>
  <si>
    <t>Trade receivables - Other parties - Non-current</t>
  </si>
  <si>
    <t>123010210</t>
  </si>
  <si>
    <t>Allowance impair loss-trade receivable-OtherParty-NonCurrent</t>
  </si>
  <si>
    <t>123010300</t>
  </si>
  <si>
    <t>Notes receivable-Non-current</t>
  </si>
  <si>
    <t>123010000</t>
  </si>
  <si>
    <t>Trade receivables - Non-current</t>
  </si>
  <si>
    <t>123020110</t>
  </si>
  <si>
    <t>Allowance for impair loss on other receivables-Non-current</t>
  </si>
  <si>
    <t>123020200</t>
  </si>
  <si>
    <t>Long-term AR - Finance leases</t>
  </si>
  <si>
    <t>123020210</t>
  </si>
  <si>
    <t>Long-term deferred interest income - Financial leases</t>
  </si>
  <si>
    <t>123020250</t>
  </si>
  <si>
    <t>Leasehold</t>
  </si>
  <si>
    <t>123020260</t>
  </si>
  <si>
    <t>Survey expenses materials and limestone quarry</t>
  </si>
  <si>
    <t>123020400</t>
  </si>
  <si>
    <t>Advances payment-Goods/Services - Non-current</t>
  </si>
  <si>
    <t>123020410</t>
  </si>
  <si>
    <t>Advance payment for PPE - Non-current</t>
  </si>
  <si>
    <t>123020420</t>
  </si>
  <si>
    <t>Advance payment for intangible assets - Non-current</t>
  </si>
  <si>
    <t>123020430</t>
  </si>
  <si>
    <t>Advance payment - Share - Non-current</t>
  </si>
  <si>
    <t>123020490</t>
  </si>
  <si>
    <t>Advance payment for others - Non-current</t>
  </si>
  <si>
    <t>123020520</t>
  </si>
  <si>
    <t>Customers' retention - Non-current</t>
  </si>
  <si>
    <t>123020610</t>
  </si>
  <si>
    <t>Deferred charges - Finance costs - Non-current</t>
  </si>
  <si>
    <t>123020690</t>
  </si>
  <si>
    <t>Deferred charges - Other -Non-current</t>
  </si>
  <si>
    <t>123020800</t>
  </si>
  <si>
    <t>Insurance assets - Non-current</t>
  </si>
  <si>
    <t>123020900</t>
  </si>
  <si>
    <t>Refundable Tax (Non CIT)-Non Current</t>
  </si>
  <si>
    <t>123030100</t>
  </si>
  <si>
    <t>Contract assets - Non-current</t>
  </si>
  <si>
    <t>123030000</t>
  </si>
  <si>
    <t>Non-current contract assets</t>
  </si>
  <si>
    <t>124000100</t>
  </si>
  <si>
    <t>Long-term loans - Related parties</t>
  </si>
  <si>
    <t>124000200</t>
  </si>
  <si>
    <t>Long-term loans - Other parties</t>
  </si>
  <si>
    <t>124000000</t>
  </si>
  <si>
    <t>Long-term loans</t>
  </si>
  <si>
    <t>125010120</t>
  </si>
  <si>
    <t>Accumulated impairment - IP- Land &amp; Land improvements</t>
  </si>
  <si>
    <t>125010130</t>
  </si>
  <si>
    <t>Transfer to assets held for sale - IP - Land</t>
  </si>
  <si>
    <t>125010140</t>
  </si>
  <si>
    <t>Transfer to assets held for sale - Accum Depre -IP-  Land</t>
  </si>
  <si>
    <t>125020100</t>
  </si>
  <si>
    <t>Investment property - Building and structures</t>
  </si>
  <si>
    <t>125020110</t>
  </si>
  <si>
    <t>Accumulated depreciation -IP - Building and structures</t>
  </si>
  <si>
    <t>125020120</t>
  </si>
  <si>
    <t>Accumulated impairment - IP - Building and structures</t>
  </si>
  <si>
    <t>125020130</t>
  </si>
  <si>
    <t>Transfer to assets held for sale - IP - Building</t>
  </si>
  <si>
    <t>125020140</t>
  </si>
  <si>
    <t>Transfer to assets held for sale-Accum Depre-IP- Building</t>
  </si>
  <si>
    <t>125020000</t>
  </si>
  <si>
    <t>125030100</t>
  </si>
  <si>
    <t>Investment property - Construction work in progress</t>
  </si>
  <si>
    <t>125030120</t>
  </si>
  <si>
    <t>Accumulated impairment -IP - Construction work in progress</t>
  </si>
  <si>
    <t>125030000</t>
  </si>
  <si>
    <t>125040100</t>
  </si>
  <si>
    <t>Investment property - Others</t>
  </si>
  <si>
    <t>125040110</t>
  </si>
  <si>
    <t>Accumulated depreciation - Investment property - Others</t>
  </si>
  <si>
    <t>125040120</t>
  </si>
  <si>
    <t>Accumulated impairment - Investment property - Others</t>
  </si>
  <si>
    <t>125040000</t>
  </si>
  <si>
    <t>125050100</t>
  </si>
  <si>
    <t>Investment property from Right of use - Land</t>
  </si>
  <si>
    <t>125050110</t>
  </si>
  <si>
    <t>Accumulated depreciation - IP from ROU  - Land</t>
  </si>
  <si>
    <t>125050120</t>
  </si>
  <si>
    <t>Accumulated impairment - IP from ROU  - Land</t>
  </si>
  <si>
    <t>125050000</t>
  </si>
  <si>
    <t>125060100</t>
  </si>
  <si>
    <t>Investment property from ROU - Building and structures</t>
  </si>
  <si>
    <t>125060110</t>
  </si>
  <si>
    <t>Accumulated depreciation - IP from ROU - Building&amp;structures</t>
  </si>
  <si>
    <t>125060120</t>
  </si>
  <si>
    <t>Accumulated impairment - IP from ROU - Building&amp;structures</t>
  </si>
  <si>
    <t>125060000</t>
  </si>
  <si>
    <t>126010110</t>
  </si>
  <si>
    <t>Accumulated depreciation and depletion  - Land</t>
  </si>
  <si>
    <t>126010120</t>
  </si>
  <si>
    <t>Accumulated impairment - Land</t>
  </si>
  <si>
    <t>126010130</t>
  </si>
  <si>
    <t>Transfer to assets held for sale - Land</t>
  </si>
  <si>
    <t>126010220</t>
  </si>
  <si>
    <t>Accumulated impairment - Land improvements</t>
  </si>
  <si>
    <t>126010230</t>
  </si>
  <si>
    <t>Transfer to assets held for sale - Land improvements</t>
  </si>
  <si>
    <t>126010140</t>
  </si>
  <si>
    <t>Trans to held for sale - Accu. Impair. Land</t>
  </si>
  <si>
    <t>126010240</t>
  </si>
  <si>
    <t>Tran to held for sale - Acc. Dep and Impair Land improvement</t>
  </si>
  <si>
    <t>126015100</t>
  </si>
  <si>
    <t>Quarries</t>
  </si>
  <si>
    <t>126015110</t>
  </si>
  <si>
    <t>Accumulated depreciation - Quarries</t>
  </si>
  <si>
    <t>126015120</t>
  </si>
  <si>
    <t>Accumulated impairment - Quarries</t>
  </si>
  <si>
    <t>126015130</t>
  </si>
  <si>
    <t>Transfer to assets held for sale - Quarries</t>
  </si>
  <si>
    <t>126015140</t>
  </si>
  <si>
    <t>Tran to held for sale - Acc. Dep and Impair Quarries</t>
  </si>
  <si>
    <t>126015000</t>
  </si>
  <si>
    <t>126020120</t>
  </si>
  <si>
    <t>Accumulated impairment - Building and structures</t>
  </si>
  <si>
    <t>126020130</t>
  </si>
  <si>
    <t>Transfer to assets held for sale - Building&amp;structures</t>
  </si>
  <si>
    <t>126020140</t>
  </si>
  <si>
    <t>Tran to held for sale - Acc. Dep and Impair Building&amp;struc</t>
  </si>
  <si>
    <t>126025101</t>
  </si>
  <si>
    <t>Machinery and equipment - Major Spare part</t>
  </si>
  <si>
    <t>126025130</t>
  </si>
  <si>
    <t>Transfer to assets held for sale-Machinery&amp;equipment</t>
  </si>
  <si>
    <t>126025140</t>
  </si>
  <si>
    <t>Tran to held for sale - Acc. Dep and Impair Machine&amp;equip</t>
  </si>
  <si>
    <t>126030120</t>
  </si>
  <si>
    <t>Accumulated impairment - Transportation equipment</t>
  </si>
  <si>
    <t>126030130</t>
  </si>
  <si>
    <t>Transfer to assets held for sale</t>
  </si>
  <si>
    <t>126030140</t>
  </si>
  <si>
    <t>Tran to held for sale - Acc. Dep and Impair Transport equip</t>
  </si>
  <si>
    <t>126035120</t>
  </si>
  <si>
    <t>Accumulated impairment -Office furniture&amp;equip.</t>
  </si>
  <si>
    <t>126035130</t>
  </si>
  <si>
    <t>Transfer to assets held for sale-Office furniture&amp;equipment</t>
  </si>
  <si>
    <t>126035140</t>
  </si>
  <si>
    <t>Tran to held for sale - Acc. Dep and Impair Office fur&amp;equip</t>
  </si>
  <si>
    <t>126040110</t>
  </si>
  <si>
    <t>Accumulated impairment - Construction work in progress</t>
  </si>
  <si>
    <t>126040130</t>
  </si>
  <si>
    <t>Transfer to assets held for sale - Construction in progress</t>
  </si>
  <si>
    <t>126040140</t>
  </si>
  <si>
    <t>Tran to held for sale - Accu. Impair. Construc in progress</t>
  </si>
  <si>
    <t>126045100</t>
  </si>
  <si>
    <t>Other depreciable assets</t>
  </si>
  <si>
    <t>126045110</t>
  </si>
  <si>
    <t>Accumulated Depreciation&amp;depletion-Other depreciable assets</t>
  </si>
  <si>
    <t>126045120</t>
  </si>
  <si>
    <t>Accum. impairment-Other depreciable assets</t>
  </si>
  <si>
    <t>126045130</t>
  </si>
  <si>
    <t>Transfer to assets held for sale-Other depreciable assets</t>
  </si>
  <si>
    <t>126045140</t>
  </si>
  <si>
    <t>Tran to held for sale - Acc. Dep and Impair Other dep asset</t>
  </si>
  <si>
    <t>126045000</t>
  </si>
  <si>
    <t>126050100</t>
  </si>
  <si>
    <t>Asset revaluation surplus</t>
  </si>
  <si>
    <t>126050000</t>
  </si>
  <si>
    <t>126060120</t>
  </si>
  <si>
    <t>ROU - Accumulated impairment - Land and land improvements</t>
  </si>
  <si>
    <t>126065120</t>
  </si>
  <si>
    <t>ROU - Accumulated impairment - Building and structures</t>
  </si>
  <si>
    <t>126070120</t>
  </si>
  <si>
    <t>ROU - Accum. impairment - Plant machinery and equipment</t>
  </si>
  <si>
    <t>126075120</t>
  </si>
  <si>
    <t>ROU - Accumulated impairment - Transportation equipment</t>
  </si>
  <si>
    <t>126080120</t>
  </si>
  <si>
    <t>ROU - Accum. impairment - Office furniture and equipment</t>
  </si>
  <si>
    <t>127010120</t>
  </si>
  <si>
    <t>Accumulated impairment-Goodwill</t>
  </si>
  <si>
    <t>127110120</t>
  </si>
  <si>
    <t>Accumulated impairment - Software licenses</t>
  </si>
  <si>
    <t>127110130</t>
  </si>
  <si>
    <t>Transfer to assets held for sale - Software licenses</t>
  </si>
  <si>
    <t>127110140</t>
  </si>
  <si>
    <t>Tran to held for sale - Acc Amor&amp;Impair Software licenses</t>
  </si>
  <si>
    <t>127115120</t>
  </si>
  <si>
    <t>Accum. Impair- Patent, copyright &amp; trade secret-Purchase</t>
  </si>
  <si>
    <t>127115130</t>
  </si>
  <si>
    <t>Transfer to held for sale-copyright &amp; trade secret-Purchase</t>
  </si>
  <si>
    <t>127115140</t>
  </si>
  <si>
    <t>Tran to held for sale - Acc Amor&amp;Impair copyright&amp;secret-Pur</t>
  </si>
  <si>
    <t>127120120</t>
  </si>
  <si>
    <t>Accum. Impair.-Patent,copyright &amp; trade secret-Self develop</t>
  </si>
  <si>
    <t>127120130</t>
  </si>
  <si>
    <t>Tran. to held for sale-Patent,copyright&amp;trade secret-Self</t>
  </si>
  <si>
    <t>127120140</t>
  </si>
  <si>
    <t>Tran to held for sale-Acc Amor&amp;Impair copyright&amp;secret-Self</t>
  </si>
  <si>
    <t>127125100</t>
  </si>
  <si>
    <t>Customer contacts and relationship</t>
  </si>
  <si>
    <t>127125110</t>
  </si>
  <si>
    <t>Accum. amortization-Customer contacts and relationship</t>
  </si>
  <si>
    <t>127125120</t>
  </si>
  <si>
    <t>Accum. impairment-Customer contacts and relationship</t>
  </si>
  <si>
    <t>127125130</t>
  </si>
  <si>
    <t>Transfer to held for sale - Customer contacts &amp; relationship</t>
  </si>
  <si>
    <t>127125140</t>
  </si>
  <si>
    <t>Tran to held for sale-Acc Amor&amp;Impair Cus. contact&amp;relation</t>
  </si>
  <si>
    <t>127125000</t>
  </si>
  <si>
    <t>127130120</t>
  </si>
  <si>
    <t>Accum. Impair.-  Intangible assets from development (RMA)</t>
  </si>
  <si>
    <t>127130130</t>
  </si>
  <si>
    <t>Tran. to held for sale-Intang. assets from development (RMA)</t>
  </si>
  <si>
    <t>127130140</t>
  </si>
  <si>
    <t>Tran to held for sale-Acc Amor&amp;Impair Intang fr develop(RMA)</t>
  </si>
  <si>
    <t>127135110</t>
  </si>
  <si>
    <t>Accum. impairment - Intangible assets work in progess</t>
  </si>
  <si>
    <t>127135120</t>
  </si>
  <si>
    <t>Tran. to assets held for sale-Intang.assets work in progress</t>
  </si>
  <si>
    <t>127135130</t>
  </si>
  <si>
    <t>Tran to held for sale-Acc Impair Intang work in progress</t>
  </si>
  <si>
    <t>127140100</t>
  </si>
  <si>
    <t>Concession fee</t>
  </si>
  <si>
    <t>127140110</t>
  </si>
  <si>
    <t>Accumulated amortization - Concession fee</t>
  </si>
  <si>
    <t>127140120</t>
  </si>
  <si>
    <t>Accumulated impairment - Concession fee</t>
  </si>
  <si>
    <t>127140130</t>
  </si>
  <si>
    <t>Transfer to assets held for sale - Concession fee</t>
  </si>
  <si>
    <t>127140140</t>
  </si>
  <si>
    <t>Tran to held for sale-Acc Amor&amp;Impair Concession fee</t>
  </si>
  <si>
    <t>127140000</t>
  </si>
  <si>
    <t>127145100</t>
  </si>
  <si>
    <t>Stripping activity assets</t>
  </si>
  <si>
    <t>127145110</t>
  </si>
  <si>
    <t>Accumulated amortization - Stripping activity assets</t>
  </si>
  <si>
    <t>127145120</t>
  </si>
  <si>
    <t>Accumulated impairment - Stripping activity assets</t>
  </si>
  <si>
    <t>127145130</t>
  </si>
  <si>
    <t>Transfer to assets held for sale - Stripping activity assets</t>
  </si>
  <si>
    <t>127145140</t>
  </si>
  <si>
    <t>Tran to held for sale-Acc Amor&amp;Impair Stripping activity</t>
  </si>
  <si>
    <t>127145000</t>
  </si>
  <si>
    <t>Stripping activity asset</t>
  </si>
  <si>
    <t>127150100</t>
  </si>
  <si>
    <t>Cost of quarry survey&amp;mining development - Intangible assets</t>
  </si>
  <si>
    <t>127150110</t>
  </si>
  <si>
    <t>Accum. Amortize-Cost of quarry survey&amp;mining develop-Intang.</t>
  </si>
  <si>
    <t>127150120</t>
  </si>
  <si>
    <t>Accum.Impair-Cost of quarry survey&amp;mining develop-Intang.</t>
  </si>
  <si>
    <t>127150130</t>
  </si>
  <si>
    <t>Tran. to held for sale-Cost of quarry survey&amp;mining develop</t>
  </si>
  <si>
    <t>127150140</t>
  </si>
  <si>
    <t>Tran to held for sale-Acc Amor&amp;Impair survey&amp;mining develop</t>
  </si>
  <si>
    <t>127150000</t>
  </si>
  <si>
    <t>127155120</t>
  </si>
  <si>
    <t>Accumulated impairment - Intangible Assets - Others</t>
  </si>
  <si>
    <t>127155130</t>
  </si>
  <si>
    <t>Transfer to assets held for sale - Intangible Assets-Others</t>
  </si>
  <si>
    <t>127155140</t>
  </si>
  <si>
    <t>Tran to held for sale-Acc Amor&amp;Impair Intang Asset-Others</t>
  </si>
  <si>
    <t>127151100</t>
  </si>
  <si>
    <t>Intangible Asset - Carbon Credit</t>
  </si>
  <si>
    <t>127151110</t>
  </si>
  <si>
    <t>Accumulated amortization of Carbon Credit</t>
  </si>
  <si>
    <t>127151120</t>
  </si>
  <si>
    <t>Accum impair loss of intan asset-Carbon</t>
  </si>
  <si>
    <t>127151000</t>
  </si>
  <si>
    <t>128010250</t>
  </si>
  <si>
    <t>128010350</t>
  </si>
  <si>
    <t>128010600</t>
  </si>
  <si>
    <t>Deferred income tax-Finance leases-Leasor</t>
  </si>
  <si>
    <t>129010100</t>
  </si>
  <si>
    <t>Biological Asset - Non-current</t>
  </si>
  <si>
    <t>129010000</t>
  </si>
  <si>
    <t>Long-term biological assets</t>
  </si>
  <si>
    <t>129020100</t>
  </si>
  <si>
    <t>Non-current non-cash financial assets pledged as collateral</t>
  </si>
  <si>
    <t>129020000</t>
  </si>
  <si>
    <t>129030100</t>
  </si>
  <si>
    <t>Cash restricted or pledged</t>
  </si>
  <si>
    <t>129030000</t>
  </si>
  <si>
    <t>129040100</t>
  </si>
  <si>
    <t>Employee benefit assets</t>
  </si>
  <si>
    <t>129040000</t>
  </si>
  <si>
    <t>129050100</t>
  </si>
  <si>
    <t>Long-term Revenue Department Receivable - CIT</t>
  </si>
  <si>
    <t>129050000</t>
  </si>
  <si>
    <t>129060100</t>
  </si>
  <si>
    <t>Machinery and equipment not used in operation</t>
  </si>
  <si>
    <t>129060110</t>
  </si>
  <si>
    <t>Accum. Depre. - Machinery&amp;equipment not used in operation</t>
  </si>
  <si>
    <t>129060120</t>
  </si>
  <si>
    <t>Impairment - Machinery&amp;equipment not used in operation</t>
  </si>
  <si>
    <t>129060900</t>
  </si>
  <si>
    <t>Others assets not used in operation</t>
  </si>
  <si>
    <t>129060910</t>
  </si>
  <si>
    <t>Accum. depreciation - Others assets not used in operation</t>
  </si>
  <si>
    <t>129060920</t>
  </si>
  <si>
    <t>Impairment - Others assets not used in operation</t>
  </si>
  <si>
    <t>129060000</t>
  </si>
  <si>
    <t>Asset not used in operation</t>
  </si>
  <si>
    <t>129070100</t>
  </si>
  <si>
    <t>Other deferred assets - Catalyst - Non-Current</t>
  </si>
  <si>
    <t>129070900</t>
  </si>
  <si>
    <t>Other deferred assets -  Others - Non-current</t>
  </si>
  <si>
    <t>129070000</t>
  </si>
  <si>
    <t>Other deferred assets - Non-current</t>
  </si>
  <si>
    <t>129000000</t>
  </si>
  <si>
    <t>Other non-current assets</t>
  </si>
  <si>
    <t>129900100</t>
  </si>
  <si>
    <t>Interco.elim.offset-Trade receivables-Non-current</t>
  </si>
  <si>
    <t>129900250</t>
  </si>
  <si>
    <t>Interco.elim.offset-Prepaid expense-Non-current</t>
  </si>
  <si>
    <t>129900400</t>
  </si>
  <si>
    <t>Interco.elim.offset-Long-term loans-Non-current</t>
  </si>
  <si>
    <t>129900000</t>
  </si>
  <si>
    <t>Other non-current assets - Intercompany eliminations offset</t>
  </si>
  <si>
    <t>212010300</t>
  </si>
  <si>
    <t>Notes payable</t>
  </si>
  <si>
    <t>212020120</t>
  </si>
  <si>
    <t>Other payables - Intangible assets</t>
  </si>
  <si>
    <t>212020380</t>
  </si>
  <si>
    <t>Accrued expenses -  Raw Materials / Store supplies</t>
  </si>
  <si>
    <t>212020430</t>
  </si>
  <si>
    <t>Accrued expenses - Property, plant and equipment</t>
  </si>
  <si>
    <t>212020440</t>
  </si>
  <si>
    <t>Accrued expenses - Intangible assets</t>
  </si>
  <si>
    <t>212020500</t>
  </si>
  <si>
    <t>Advance in shares</t>
  </si>
  <si>
    <t>212020790</t>
  </si>
  <si>
    <t>Deferred income - Other</t>
  </si>
  <si>
    <t>212020800</t>
  </si>
  <si>
    <t>Insurance liabilities</t>
  </si>
  <si>
    <t>213000100</t>
  </si>
  <si>
    <t>Current portion of long-term borrowings - Related parties</t>
  </si>
  <si>
    <t>214000100</t>
  </si>
  <si>
    <t>Current portion of debentures</t>
  </si>
  <si>
    <t>214000300</t>
  </si>
  <si>
    <t>Current portion of converible debenture - liability componen</t>
  </si>
  <si>
    <t>214000000</t>
  </si>
  <si>
    <t>216000200</t>
  </si>
  <si>
    <t>Short-term borrowings - Other parties</t>
  </si>
  <si>
    <t>218010200</t>
  </si>
  <si>
    <t>Short-term provision-employee benefit (non-actuarial method)</t>
  </si>
  <si>
    <t>218020200</t>
  </si>
  <si>
    <t>Provisions - others</t>
  </si>
  <si>
    <t>218030110</t>
  </si>
  <si>
    <t>Derivative liabilities - Price risk- FV adj.</t>
  </si>
  <si>
    <t>218030310</t>
  </si>
  <si>
    <t>Derivative liabilities - Interest risk-FV adj.</t>
  </si>
  <si>
    <t>218030910</t>
  </si>
  <si>
    <t>Derivative liabilities - Other-FV adj.</t>
  </si>
  <si>
    <t>218040100</t>
  </si>
  <si>
    <t>Liabilities of subsidiaries classified as held for sale</t>
  </si>
  <si>
    <t>218040000</t>
  </si>
  <si>
    <t>219900150</t>
  </si>
  <si>
    <t>Interco.elim.offset-Other payables</t>
  </si>
  <si>
    <t>219900250</t>
  </si>
  <si>
    <t>Interco.elim.offset-Accrued expenses - Rent</t>
  </si>
  <si>
    <t>219900300</t>
  </si>
  <si>
    <t>Interco.elim.offset-Deferred rent income</t>
  </si>
  <si>
    <t>219900450</t>
  </si>
  <si>
    <t>Interco.elim.offset-Current portion of long-term borrowings</t>
  </si>
  <si>
    <t>221000100</t>
  </si>
  <si>
    <t>Long-term borrowings - Related parties</t>
  </si>
  <si>
    <t>223010100</t>
  </si>
  <si>
    <t>Trade payables - Related parties-Non-Current</t>
  </si>
  <si>
    <t>223010200</t>
  </si>
  <si>
    <t>Trade payables - Other parties-Non-Current</t>
  </si>
  <si>
    <t>223010300</t>
  </si>
  <si>
    <t>Notes payable-Non-Current</t>
  </si>
  <si>
    <t>223010000</t>
  </si>
  <si>
    <t>Trade payables - Non-current</t>
  </si>
  <si>
    <t>223020100</t>
  </si>
  <si>
    <t>Other payables - Intangible assets - Non-current</t>
  </si>
  <si>
    <t>223020190</t>
  </si>
  <si>
    <t>Other payables - Others - Non-current</t>
  </si>
  <si>
    <t>223020200</t>
  </si>
  <si>
    <t>Special provident fund</t>
  </si>
  <si>
    <t>223020600</t>
  </si>
  <si>
    <t>Deposits - Receive - Non-current</t>
  </si>
  <si>
    <t>223020700</t>
  </si>
  <si>
    <t>Deferred rent income-Non-Current</t>
  </si>
  <si>
    <t>223020790</t>
  </si>
  <si>
    <t>Deferred income-Other-Non-current</t>
  </si>
  <si>
    <t>223020800</t>
  </si>
  <si>
    <t>Insurance liabilities - Non-current</t>
  </si>
  <si>
    <t>223030100</t>
  </si>
  <si>
    <t>Contract liabilities - Non-current</t>
  </si>
  <si>
    <t>223030000</t>
  </si>
  <si>
    <t>Non-current contract liabilities</t>
  </si>
  <si>
    <t>224000100</t>
  </si>
  <si>
    <t>Debentures</t>
  </si>
  <si>
    <t>224000200</t>
  </si>
  <si>
    <t>Perpetual debentures/ Perpetual bonds</t>
  </si>
  <si>
    <t>224000300</t>
  </si>
  <si>
    <t>Converible debenture - liability component</t>
  </si>
  <si>
    <t>224000000</t>
  </si>
  <si>
    <t>225000100</t>
  </si>
  <si>
    <t>225000150</t>
  </si>
  <si>
    <t>225000600</t>
  </si>
  <si>
    <t>225000650</t>
  </si>
  <si>
    <t>226000200</t>
  </si>
  <si>
    <t>Pension</t>
  </si>
  <si>
    <t>226000400</t>
  </si>
  <si>
    <t>Provident fund</t>
  </si>
  <si>
    <t>227010110</t>
  </si>
  <si>
    <t>Derivative liabilities-Price risk -FV adj. -Non-current</t>
  </si>
  <si>
    <t>227010310</t>
  </si>
  <si>
    <t>Derivative liabilities-Interest risk -FV adj. -Non-current</t>
  </si>
  <si>
    <t>227010910</t>
  </si>
  <si>
    <t>Derivative liabilities-Other -FV adj. -Non-current</t>
  </si>
  <si>
    <t>227090200</t>
  </si>
  <si>
    <t>Other non-current provision-Net loss over invest in Asso.&amp;JV</t>
  </si>
  <si>
    <t>227090300</t>
  </si>
  <si>
    <t>Provisions - others - Non-current</t>
  </si>
  <si>
    <t>227090400</t>
  </si>
  <si>
    <t>Other non-current liabilities - Others</t>
  </si>
  <si>
    <t>229900100</t>
  </si>
  <si>
    <t>Interco.elim.offset-Trade payables - Non-current</t>
  </si>
  <si>
    <t>229900350</t>
  </si>
  <si>
    <t>Interco.elim.offset-Contract lia. - Non-current</t>
  </si>
  <si>
    <t>229900400</t>
  </si>
  <si>
    <t>Interco.elim.offset-Long-term borrowings</t>
  </si>
  <si>
    <t>229900000</t>
  </si>
  <si>
    <t>Other non-current liabilities - Interco. eliminations offset</t>
  </si>
  <si>
    <t>313000100</t>
  </si>
  <si>
    <t>Premium(Discount)-business combine under common control</t>
  </si>
  <si>
    <t>313000200</t>
  </si>
  <si>
    <t>Premium(Discount)-business combine under common control-Tax</t>
  </si>
  <si>
    <t>313000300</t>
  </si>
  <si>
    <t>Premium(Discount)-business combine under common control-NCI</t>
  </si>
  <si>
    <t>313000000</t>
  </si>
  <si>
    <t>Other (surpluses) deficits</t>
  </si>
  <si>
    <t>314000100</t>
  </si>
  <si>
    <t>Stock rights, warrants and options</t>
  </si>
  <si>
    <t>314000000</t>
  </si>
  <si>
    <t>315400100</t>
  </si>
  <si>
    <t>Retained earnings - Appropriated - General reserve</t>
  </si>
  <si>
    <t>315400000</t>
  </si>
  <si>
    <t>315500310</t>
  </si>
  <si>
    <t>Interim Dividend</t>
  </si>
  <si>
    <t>315500400</t>
  </si>
  <si>
    <t>Final Dividend-Stock</t>
  </si>
  <si>
    <t>315500410</t>
  </si>
  <si>
    <t>Interim Dividend-Stock</t>
  </si>
  <si>
    <t>315500550</t>
  </si>
  <si>
    <t>Transfer to General Reserve</t>
  </si>
  <si>
    <t>316000100</t>
  </si>
  <si>
    <t>Treasury shares</t>
  </si>
  <si>
    <t>316000000</t>
  </si>
  <si>
    <t>316500100</t>
  </si>
  <si>
    <t>316500000</t>
  </si>
  <si>
    <t>317010100</t>
  </si>
  <si>
    <t>Subscription received in advance - Shares</t>
  </si>
  <si>
    <t>317010200</t>
  </si>
  <si>
    <t>Subscription receivable - Shares</t>
  </si>
  <si>
    <t>317010000</t>
  </si>
  <si>
    <t>Subscription received  - Shares</t>
  </si>
  <si>
    <t>317020100</t>
  </si>
  <si>
    <t>Distribute to share holder</t>
  </si>
  <si>
    <t>317020000</t>
  </si>
  <si>
    <t>317000000</t>
  </si>
  <si>
    <t>Other equity interests</t>
  </si>
  <si>
    <t>319010101</t>
  </si>
  <si>
    <t>Exchange differences on translating F/S - First consol</t>
  </si>
  <si>
    <t>319010200</t>
  </si>
  <si>
    <t>Exchange differences on translating F/S-Tax</t>
  </si>
  <si>
    <t>319015100</t>
  </si>
  <si>
    <t>(Gains)losses on cash flow hedges</t>
  </si>
  <si>
    <t>319015200</t>
  </si>
  <si>
    <t>(Gains)losses on cash flow hedges-Tax</t>
  </si>
  <si>
    <t>319015300</t>
  </si>
  <si>
    <t>(Gains)losses on cash flow hedges-NCI</t>
  </si>
  <si>
    <t>319015000</t>
  </si>
  <si>
    <t>Components-OCI-Reclass to P/L:(Gains)loss on cash flow hedge</t>
  </si>
  <si>
    <t>319020100</t>
  </si>
  <si>
    <t>(Gain)loss-hedge of net invest. in foreign operation</t>
  </si>
  <si>
    <t>319020200</t>
  </si>
  <si>
    <t>(Gain)loss-hedge of net invest. in foreign operation-Tax</t>
  </si>
  <si>
    <t>319020300</t>
  </si>
  <si>
    <t>(Gain)loss-hedge of net invest. in foreign operation-NCI</t>
  </si>
  <si>
    <t>319020000</t>
  </si>
  <si>
    <t>OCI-ReclassToP/L:(G)/L-Hedge of net invest in foreign operat</t>
  </si>
  <si>
    <t>319025100</t>
  </si>
  <si>
    <t>(Gain)loss on measuring financial assets</t>
  </si>
  <si>
    <t>319025200</t>
  </si>
  <si>
    <t>(Gain)loss on measuring financial assets-Tax</t>
  </si>
  <si>
    <t>319025300</t>
  </si>
  <si>
    <t>(Gain)loss on measuring financial assets-NCI</t>
  </si>
  <si>
    <t>319025110</t>
  </si>
  <si>
    <t>Reserve for impair loss-investment in debt instrument</t>
  </si>
  <si>
    <t>319025210</t>
  </si>
  <si>
    <t>Reserve for impair loss-investment in debt instrument-Tax</t>
  </si>
  <si>
    <t>319025310</t>
  </si>
  <si>
    <t>Reserve for impair loss-investment in debt instrument-NCI</t>
  </si>
  <si>
    <t>319025000</t>
  </si>
  <si>
    <t>Components-OCI-ReclassToP/L:(G)/L on measure financial asset</t>
  </si>
  <si>
    <t>319030100</t>
  </si>
  <si>
    <t>Share of OCI-JV-Exchange differences on translating F/S</t>
  </si>
  <si>
    <t>319030200</t>
  </si>
  <si>
    <t>Share of OCI-JV-(Gain)loss on cash flow hedges</t>
  </si>
  <si>
    <t>319030300</t>
  </si>
  <si>
    <t>Share of OCI-JV-(Gain)loss on Hedge-net invest-foreignOperat</t>
  </si>
  <si>
    <t>319030400</t>
  </si>
  <si>
    <t>Share of OCI-JV-(Gain)loss on measuring financial assets</t>
  </si>
  <si>
    <t>319030500</t>
  </si>
  <si>
    <t>Share of OCI-JV-Share of OCI of asso.&amp;JV</t>
  </si>
  <si>
    <t>319030600</t>
  </si>
  <si>
    <t>Share of OCI-JV-Other components of OCI</t>
  </si>
  <si>
    <t>319030000</t>
  </si>
  <si>
    <t>Components-OCI-Reclass to P/L:Share of OCI-Joint ventures</t>
  </si>
  <si>
    <t>319035100</t>
  </si>
  <si>
    <t>Share of OCI-asso-Exchange differences on translating F/S</t>
  </si>
  <si>
    <t>319035200</t>
  </si>
  <si>
    <t>Share of OCI-asso-(Gain)loss on cash flow hedge</t>
  </si>
  <si>
    <t>319035300</t>
  </si>
  <si>
    <t>Share of OCI-asso-(Gain)loss-hedge-net invest-foreignOperate</t>
  </si>
  <si>
    <t>319035400</t>
  </si>
  <si>
    <t>Share of OCI-asso-(Gain)loss on measuring financial assets</t>
  </si>
  <si>
    <t>319035500</t>
  </si>
  <si>
    <t>Share of OCI-asso-Share of OCI of asso.&amp;JV</t>
  </si>
  <si>
    <t>319035600</t>
  </si>
  <si>
    <t>Share of OCI-asso-Other components of OCI</t>
  </si>
  <si>
    <t>319035000</t>
  </si>
  <si>
    <t>Components-OCI-Reclass to P/L:Share of OCI-Associates</t>
  </si>
  <si>
    <t>319037100</t>
  </si>
  <si>
    <t>Reclass to P/L: Other components of OCI</t>
  </si>
  <si>
    <t>319037200</t>
  </si>
  <si>
    <t>Reclass to P/L: Other components of OCI-Tax</t>
  </si>
  <si>
    <t>319037300</t>
  </si>
  <si>
    <t>Reclass to P/L: Other components of OCI-NCI</t>
  </si>
  <si>
    <t>319037000</t>
  </si>
  <si>
    <t>Components-OCI-Reclass to P/L:Other components of OCI</t>
  </si>
  <si>
    <t>319045100</t>
  </si>
  <si>
    <t>(Gain)loss on revaluation of assets</t>
  </si>
  <si>
    <t>319045200</t>
  </si>
  <si>
    <t>(Gain)loss on revaluation of assets-Tax</t>
  </si>
  <si>
    <t>319045300</t>
  </si>
  <si>
    <t>(Gain)loss on revaluation of assets-NCI</t>
  </si>
  <si>
    <t>319045000</t>
  </si>
  <si>
    <t>Components-OCI-Not reclass to P/L:(G)/L on revalua of asset</t>
  </si>
  <si>
    <t>319050100</t>
  </si>
  <si>
    <t>(Gain)loss-re-measure of defined benefit plans</t>
  </si>
  <si>
    <t>319050200</t>
  </si>
  <si>
    <t>(Gain)loss-re-measure of defined benefit plans-Tax</t>
  </si>
  <si>
    <t>319050300</t>
  </si>
  <si>
    <t>(Gain)loss-re-measure of defined benefit plans-NCI</t>
  </si>
  <si>
    <t>319050000</t>
  </si>
  <si>
    <t>Compo-OCI-NotReclassToP/L:(G)/L-Re-measure-define benefit pl</t>
  </si>
  <si>
    <t>319055100</t>
  </si>
  <si>
    <t>319055200</t>
  </si>
  <si>
    <t>Investments in debt instrument revaluation-Tax</t>
  </si>
  <si>
    <t>319055110</t>
  </si>
  <si>
    <t>319055210</t>
  </si>
  <si>
    <t>319055310</t>
  </si>
  <si>
    <t>319060100</t>
  </si>
  <si>
    <t>(Gain)loss-hedging - invest in equity instrument</t>
  </si>
  <si>
    <t>319060200</t>
  </si>
  <si>
    <t>(Gain)loss-hedging - invest in equity instrument-Tax</t>
  </si>
  <si>
    <t>319060300</t>
  </si>
  <si>
    <t>(Gain)loss-hedging - invest in equity instrument-NCI</t>
  </si>
  <si>
    <t>319060000</t>
  </si>
  <si>
    <t>Compo-OCI-NotReclassToP/L:(G)/L-Hedge-invest in EquityInstru</t>
  </si>
  <si>
    <t>319065100</t>
  </si>
  <si>
    <t>Share of OCI-JV-(Gain)loss-invest in equity designate-FVOCI</t>
  </si>
  <si>
    <t>319065200</t>
  </si>
  <si>
    <t>Share of OCI-JV-(Gain)loss on revaluation of assets</t>
  </si>
  <si>
    <t>319065300</t>
  </si>
  <si>
    <t>Share of OCI-JV-(Gain)loss-remeasure of defined benefit plan</t>
  </si>
  <si>
    <t>319065400</t>
  </si>
  <si>
    <t>Share of OCI-JV-Change in FV-Fin lia. attri.- Credit risk</t>
  </si>
  <si>
    <t>319065500</t>
  </si>
  <si>
    <t>Share of OCI-JV-(Gain)loss-hedging-invest in equity instru</t>
  </si>
  <si>
    <t>319065600</t>
  </si>
  <si>
    <t>319065700</t>
  </si>
  <si>
    <t>319065000</t>
  </si>
  <si>
    <t>Components-OCI-NotReclassToP/L:Share of OCI-Joint ventures</t>
  </si>
  <si>
    <t>319070100</t>
  </si>
  <si>
    <t>Share of OCI-asso-(Gain)loss-invest in equity designate-FVOC</t>
  </si>
  <si>
    <t>319070200</t>
  </si>
  <si>
    <t>Share of OCI-asso-(Gain)loss- revaluation of assets</t>
  </si>
  <si>
    <t>319070300</t>
  </si>
  <si>
    <t>Share of OCI-asso-(Gain)loss-remeasure of define benefit pla</t>
  </si>
  <si>
    <t>319070400</t>
  </si>
  <si>
    <t>Share of OCI-asso-Change in FV-Fin lia. attri.- Credit risk</t>
  </si>
  <si>
    <t>319070500</t>
  </si>
  <si>
    <t>Share of OCI-asso-(Gain)loss-hedging-invest in equity instru</t>
  </si>
  <si>
    <t>319070600</t>
  </si>
  <si>
    <t>319070700</t>
  </si>
  <si>
    <t>319070000</t>
  </si>
  <si>
    <t>Share of other comprehensive income of associates</t>
  </si>
  <si>
    <t>319075200</t>
  </si>
  <si>
    <t>Not reclass to P/L: Other components of OCI-Tax</t>
  </si>
  <si>
    <t>319075300</t>
  </si>
  <si>
    <t>Not reclass to P/L: Other components of OCI-NCI</t>
  </si>
  <si>
    <t>314500100</t>
  </si>
  <si>
    <t>Convertible debenture - equity component</t>
  </si>
  <si>
    <t>314500200</t>
  </si>
  <si>
    <t>Convertible debenture - equity component - expired</t>
  </si>
  <si>
    <t>314500000</t>
  </si>
  <si>
    <t>321040200</t>
  </si>
  <si>
    <t>NCI - (Gain)loss on cash flow hedges</t>
  </si>
  <si>
    <t>321040300</t>
  </si>
  <si>
    <t>NCI - (Gain)loss-hedges-net invest in foreign operation</t>
  </si>
  <si>
    <t>321040400</t>
  </si>
  <si>
    <t>NCI - (Gain)loss on measuring financial assets</t>
  </si>
  <si>
    <t>321040500</t>
  </si>
  <si>
    <t>NCI - Other components of OCI</t>
  </si>
  <si>
    <t>321050200</t>
  </si>
  <si>
    <t>NCI-(Gain)loss on revaluation of assets</t>
  </si>
  <si>
    <t>321050500</t>
  </si>
  <si>
    <t>NCI-(Gain)loss-hedging -invest in equity instrument</t>
  </si>
  <si>
    <t>321050600</t>
  </si>
  <si>
    <t>NCI-Other components of OCI</t>
  </si>
  <si>
    <t>321060100</t>
  </si>
  <si>
    <t>NCI-Changes in ownership interests in sub.-Changes that do n</t>
  </si>
  <si>
    <t>321060000</t>
  </si>
  <si>
    <t>NCI - Changes in ownership interests in subsidiaries</t>
  </si>
  <si>
    <t>Report Refreshed at 6/10/2563 12:53:45</t>
  </si>
  <si>
    <t>Report run by G30002</t>
  </si>
  <si>
    <t>Report Refreshed at 08-Sep-22 2:21:44 AM</t>
  </si>
  <si>
    <t>INTERCO: GI300 / GROUPS: GROUPS:G330 / MEASURES: YTD / GRPCURRENCY: THB</t>
  </si>
  <si>
    <t>Report run by g33001</t>
  </si>
  <si>
    <t>Report Refreshed at 06-Oct-20 12:53:45 PM</t>
  </si>
  <si>
    <t>Report Refreshed at 9/7/2565 0:11:45</t>
  </si>
  <si>
    <t>Report run by g30001</t>
  </si>
  <si>
    <t>Report Refreshed at 11-Jan-22 17:01:21</t>
  </si>
  <si>
    <t>INTERCO: GI000 / GROUPS: GROUPS:G320 / MEASURES: YTD / GRPCURRENCY: DC</t>
  </si>
  <si>
    <t>Report Refreshed at 8/12/2564 16:31:39</t>
  </si>
  <si>
    <t>Report Refreshed at 6/11/2564 20:40:18</t>
  </si>
  <si>
    <t>Report Refreshed at 9/8/2564 15:47:38</t>
  </si>
  <si>
    <t>Report Refreshed at 7/7/2564 17:38:52</t>
  </si>
  <si>
    <t>E3240 - SKIC International Company Limited</t>
  </si>
  <si>
    <t>A2101 - Auto Reclass before Eliminations (Entity)</t>
  </si>
  <si>
    <t>A2102 - Stock dividend Reclass</t>
  </si>
  <si>
    <t>A2103 - Capital decrease Reclass</t>
  </si>
  <si>
    <t>A2104 - Auto Reclass before Eliminations (Grp)</t>
  </si>
  <si>
    <t>A2191 - Reclass before IC Rule</t>
  </si>
  <si>
    <t>A2192 - Reclass Flow GROUP Level</t>
  </si>
  <si>
    <t>A2202 - IC Elim (Trade Receivables_Payables - Non-current</t>
  </si>
  <si>
    <t>A2203 - IC Elim (Other Receivable_Payables)</t>
  </si>
  <si>
    <t>A2205 - IC_Short-term Loans_Borrowings</t>
  </si>
  <si>
    <t>A2206 - IC Elim (Long-term Loans_Borrowings)</t>
  </si>
  <si>
    <t>A2207 - IC Elim (Contract Assets_Accrued Exp)</t>
  </si>
  <si>
    <t>A2208 - IC Elim (Prepaid Exp_Contract Liabilities)</t>
  </si>
  <si>
    <t>A2209 - IC Elim (Prepaid Exp_Contract Liabilities - Non-current)</t>
  </si>
  <si>
    <t>A2210 - IC Elim (Accrued Inc_Exp - Rent)</t>
  </si>
  <si>
    <t>A2211 - IC Elim (Management Inc_Exp)</t>
  </si>
  <si>
    <t>A2212 - IC Elim (IP Inc_Exp)</t>
  </si>
  <si>
    <t>A2213 - IC Elim (Professional Fee_Inc_Exp)</t>
  </si>
  <si>
    <t>A2214 - IC Elim (R&amp;D_Inc_Exp)</t>
  </si>
  <si>
    <t>A2215 - IC Elim (IT Service Inc_Exp)</t>
  </si>
  <si>
    <t>A2216 - IC Elim (CAD Service Inc_Exp)</t>
  </si>
  <si>
    <t>A2217 - IC Elim (HR Management Inc_Exp)</t>
  </si>
  <si>
    <t>A2218 - IC Elim (Emp Development Inc_Exp)</t>
  </si>
  <si>
    <t>A2219 - IC Elim (Other Service Inc_Exp)</t>
  </si>
  <si>
    <t>A2220 - IC Elim (Sales_Cost)</t>
  </si>
  <si>
    <t>A2221 - IC Elim (Interest Inc_Exp_Promissory Notes &amp; Loan)</t>
  </si>
  <si>
    <t>A2222 - IC Elim (Interest Inc_Exp_Debenture &amp; Others)</t>
  </si>
  <si>
    <t>A2223 - IC Elim (Loan Mgt &amp; Guarantee Inc_Exp)</t>
  </si>
  <si>
    <t>A2231 - Reclass : IC_Services_Plant and Services</t>
  </si>
  <si>
    <t>A2232 - Reclass : IC_Services_R&amp;D</t>
  </si>
  <si>
    <t>A2233 - Reclass : IC_Services_Legal</t>
  </si>
  <si>
    <t>A2234 - Reclass : IC_Services_Logistics</t>
  </si>
  <si>
    <t>A2235 - Reclass : IC_Services_Others</t>
  </si>
  <si>
    <t>A2236 - Reclass : IC_Services_Accounting</t>
  </si>
  <si>
    <t>A2237 - Reclass : IC_Services_Rental Fee (CDC)</t>
  </si>
  <si>
    <t>A2238 - Reclass : IC_Services_Indent Sales</t>
  </si>
  <si>
    <t>A2297 - IC Elim  (Other PL)</t>
  </si>
  <si>
    <t>A2298 - IC Elim  (Other BS)</t>
  </si>
  <si>
    <t>A2299 - IC Elim  (Stat.)</t>
  </si>
  <si>
    <t>A2204 - IC Elim (Current Portion of Long-term Loans_Borrowings)</t>
  </si>
  <si>
    <t>A2201 - IC Elim (Trade Receivables_Payables)</t>
  </si>
  <si>
    <t>A2230 - IC Elim (Service)</t>
  </si>
  <si>
    <t>A2225 - Debentures Elimination</t>
  </si>
  <si>
    <t>A2224 - IC Elim (Materials)</t>
  </si>
  <si>
    <t>A2226 - IC Elim (Hire of Manufacturing)</t>
  </si>
  <si>
    <t>A2227 - IC Elim (Utilities Sold)</t>
  </si>
  <si>
    <t>A2301 - Rental and ROU Elim (PL)</t>
  </si>
  <si>
    <t>A2302 - Rental and ROU Elim (BS)</t>
  </si>
  <si>
    <t>A2351 - Investment property Reclass</t>
  </si>
  <si>
    <t>A2501 - Assets Eliminations (Revalued)</t>
  </si>
  <si>
    <t>A2511 - Assets Eliminations (Fixed THB)</t>
  </si>
  <si>
    <t>A2502 - Depreciation Adj. (Revalued)</t>
  </si>
  <si>
    <t>A2512 - Depreciation Adj. (Fixed THB)</t>
  </si>
  <si>
    <t>A2731 - Equity Reversal on BPC Accounts</t>
  </si>
  <si>
    <t>A2741 - NCI on Associates</t>
  </si>
  <si>
    <t>A2G01 - Group Balances Carry Forward</t>
  </si>
  <si>
    <t>A2G02 - Reverse Entity Opening Balances</t>
  </si>
  <si>
    <t>A2401 - IN Elim - Finished Goods</t>
  </si>
  <si>
    <t>A2402 - IN Elim - Goods in Process</t>
  </si>
  <si>
    <t>A2403 - IN Elim - Raw materials</t>
  </si>
  <si>
    <t>A2404 - IN Elim - Stores,supplies</t>
  </si>
  <si>
    <t>A2405 - IN Elim - Goods in transit</t>
  </si>
  <si>
    <t>A2421 - NRV Adustment</t>
  </si>
  <si>
    <t>A2611 - COI</t>
  </si>
  <si>
    <t>A2612 - COI : Reserved</t>
  </si>
  <si>
    <t>A2613 - Goodwill Revaluation Adj.</t>
  </si>
  <si>
    <t>A2614 - Capital increase</t>
  </si>
  <si>
    <t>A2615 - Capital decrease</t>
  </si>
  <si>
    <t>A2616 - COI Reserved</t>
  </si>
  <si>
    <t>A2617 - Investment FX impact</t>
  </si>
  <si>
    <t>A2618 - Investment Reclass</t>
  </si>
  <si>
    <t>A2621 - NCI (PL)</t>
  </si>
  <si>
    <t>A2622 - NCI - Share Capital</t>
  </si>
  <si>
    <t>A2623 - NCI - Reserve (OCI)</t>
  </si>
  <si>
    <t>A2624 - NCI - Dividend</t>
  </si>
  <si>
    <t>A2625 - NCI - Investment</t>
  </si>
  <si>
    <t>A2627 - NCI on Group Adj.</t>
  </si>
  <si>
    <t>A2626 - NCI - FA, Inv, ROU, Def. Tax, COI, Div, Merger &amp; Disposal</t>
  </si>
  <si>
    <t>A2631 - Dividend Elim</t>
  </si>
  <si>
    <t>A2641 - Assume In</t>
  </si>
  <si>
    <t>A2642 - Assume Out</t>
  </si>
  <si>
    <t>A2645 - Assume Elimination</t>
  </si>
  <si>
    <t>A2651 - P&amp;L, BS Reversal</t>
  </si>
  <si>
    <t>A2652 - P&amp;L as on Date of Merger / Disposal</t>
  </si>
  <si>
    <t>A2653 - Merger and Disposal : Reserved</t>
  </si>
  <si>
    <t>A2711 - Share of P&amp;L</t>
  </si>
  <si>
    <t>A2712 - Share of Reserves</t>
  </si>
  <si>
    <t>A2721 - IN Elim - Asso or JV to Sub</t>
  </si>
  <si>
    <t>A2722 - IN Elim - Sub. to Asso or JV</t>
  </si>
  <si>
    <t>A2751 - Gain / Loss on Divestment</t>
  </si>
  <si>
    <t>A2752 - Fairvalue Adj</t>
  </si>
  <si>
    <t>A2811 - ROU</t>
  </si>
  <si>
    <t>A2812 - Fixed Assets transfer - Gain / Loss</t>
  </si>
  <si>
    <t>A2813 - Fixed Assets transfer - Depreciation</t>
  </si>
  <si>
    <t>A2814 - Inventory Elim</t>
  </si>
  <si>
    <t>A2815 - Equity DTL</t>
  </si>
  <si>
    <t>A2816 - Debentures Elim</t>
  </si>
  <si>
    <t>A2817 - Def. Tax on NRV</t>
  </si>
  <si>
    <t>A2951 - Investment in Subsidiaries (E)</t>
  </si>
  <si>
    <t>A2952 - Investment in Associates (E)</t>
  </si>
  <si>
    <t>A2953 - Investment in Other companies (E)</t>
  </si>
  <si>
    <t>A2954 - Revaluation (E)</t>
  </si>
  <si>
    <t>A2955 - Reverse profit in F/G and R/M (E)</t>
  </si>
  <si>
    <t>A2956 - Amortization - Excess of cost (E)</t>
  </si>
  <si>
    <t>A2957 - Gain/loss on sales of fixed assets (E)</t>
  </si>
  <si>
    <t>A2958 - Gain/loss on sales of investments (E)</t>
  </si>
  <si>
    <t>A2959 - Others (E)</t>
  </si>
  <si>
    <t>A2960 - Adj. impact to NCI (E)</t>
  </si>
  <si>
    <t>A2981 - Direct Group Adjustment (G)</t>
  </si>
  <si>
    <t>A2991 - Direct Group Adj for Alt Group (G)</t>
  </si>
  <si>
    <t>A2000 - Eliminations and Adjustments</t>
  </si>
  <si>
    <t>A4000 - Group CF</t>
  </si>
  <si>
    <t>A5000 - Changes in Equity</t>
  </si>
  <si>
    <t>A3000 - Group Netting</t>
  </si>
  <si>
    <t>2021.P05</t>
  </si>
  <si>
    <t>2021 MAY</t>
  </si>
  <si>
    <t>211010100 - Bank overdraft</t>
  </si>
  <si>
    <t>211010000 - Bank overdraft</t>
  </si>
  <si>
    <t>212020410 - Accrued expenses - Concession and royalty fee</t>
  </si>
  <si>
    <t>319075100 - Not reclass to P/L: Other components of OCI</t>
  </si>
  <si>
    <t>319075000 - Components-OCI-Not reclass to P/L:Other components of OCI</t>
  </si>
  <si>
    <t>Report Refreshed at 8/6/2564 0:12:37</t>
  </si>
  <si>
    <t>2021.P04</t>
  </si>
  <si>
    <t>2021 APR</t>
  </si>
  <si>
    <t>112020400 - Accrued dividend incomes</t>
  </si>
  <si>
    <t>Report Refreshed at 10/5/2564 21:07:04</t>
  </si>
  <si>
    <t>A2100 - Entity Reclass for Group</t>
  </si>
  <si>
    <t>A2200 - Intercompany Eliminations</t>
  </si>
  <si>
    <t>A2300 - ROU Eliminations</t>
  </si>
  <si>
    <t>A2350 - Group Reclass</t>
  </si>
  <si>
    <t>A2410 - Inventory Elim : Interco Sales</t>
  </si>
  <si>
    <t>A2420 - NRV</t>
  </si>
  <si>
    <t>A2400 - Inventory Eliminations</t>
  </si>
  <si>
    <t>A2500 - Asset Revaluations</t>
  </si>
  <si>
    <t>A2600 - Full Consolidation</t>
  </si>
  <si>
    <t>A2700 - Equity Consolidation</t>
  </si>
  <si>
    <t>A2800 - Deferred Tax and NCI on Unrealized PL</t>
  </si>
  <si>
    <t>A2G00 - Elim Opening Balance</t>
  </si>
  <si>
    <t>A2000A - Eliminations and Adjustments (Auto Elim)</t>
  </si>
  <si>
    <t>A2000J - Eliminations and Adjustments (Journal Elim)</t>
  </si>
  <si>
    <t>2021.P03</t>
  </si>
  <si>
    <t>2021 MAR</t>
  </si>
  <si>
    <t>219900100 - Interco.elim.offset-Trade payables</t>
  </si>
  <si>
    <t>Report Refreshed at 7/4/2564 22:59:31</t>
  </si>
  <si>
    <t>Report run by MG3001</t>
  </si>
  <si>
    <t>#Error, no current connection. / #Error, no current connection. / #Error, no current connection. / YTD</t>
  </si>
  <si>
    <t>#Error, no current connection.</t>
  </si>
  <si>
    <t>2021.P02</t>
  </si>
  <si>
    <t>123020490 - Advance payment for others - Non-current</t>
  </si>
  <si>
    <t>212020380 - Accrued expenses -  Raw Materials / Store supplies</t>
  </si>
  <si>
    <t>Report Refreshed at 9/3/2564 17:23:05</t>
  </si>
  <si>
    <t>A2610 - COI &amp; Acq. Adjustment</t>
  </si>
  <si>
    <t>A2620 - NCI</t>
  </si>
  <si>
    <t>A2630 - Dividend Elim</t>
  </si>
  <si>
    <t>A2640 - Assume In/Out</t>
  </si>
  <si>
    <t>A2650 - Merger and Disposal</t>
  </si>
  <si>
    <t>A2810 - Deferred Tax on Unrealized PL</t>
  </si>
  <si>
    <t>A2950 - Group Journal Adjustments (E)</t>
  </si>
  <si>
    <t>A2980 - Group Journal Adjustments (G)</t>
  </si>
  <si>
    <t>A2900 - Group Journal Adjustments</t>
  </si>
  <si>
    <t>2021.P01</t>
  </si>
  <si>
    <t>2021 JAN</t>
  </si>
  <si>
    <t>123020250 - Leasehold</t>
  </si>
  <si>
    <t>129900400 - Interco.elim.offset-Long-term loans-Non-current</t>
  </si>
  <si>
    <t>129900000 - Other non-current assets - Intercompany eliminations offset</t>
  </si>
  <si>
    <t>221000100 - Long-term borrowings - Related parties</t>
  </si>
  <si>
    <t>229900400 - Interco.elim.offset-Long-term borrowings</t>
  </si>
  <si>
    <t>229900000 - Other non-current liabilities - Interco. eliminations offset</t>
  </si>
  <si>
    <t>315400100 - Retained earnings - Appropriated - General reserve</t>
  </si>
  <si>
    <t>315400000 - Retained earnings - Appropriated - General reserve</t>
  </si>
  <si>
    <t>319050100 - (Gain)loss-re-measure of defined benefit plans</t>
  </si>
  <si>
    <t>319050200 - (Gain)loss-re-measure of defined benefit plans-Tax</t>
  </si>
  <si>
    <t>319050300 - (Gain)loss-re-measure of defined benefit plans-NCI</t>
  </si>
  <si>
    <t>319050000 - Compo-OCI-NotReclassToP/L:(G)/L-Re-measure-define benefit pl</t>
  </si>
  <si>
    <t>Report Refreshed at 8/2/2564 12:30:46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</si>
</sst>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(* #,##0.00_);_(* \(#,##0.00\);_(* &quot;-&quot;??_);_(@_)"/>
    <numFmt numFmtId="165" formatCode="_-* #,##0_-;[Red]\(#,##0\);0"/>
    <numFmt numFmtId="166" formatCode="_-* #,##0_-;\-* #,##0_-;_-* &quot;-&quot;??_-;_-@_-"/>
    <numFmt numFmtId="167" formatCode="0.0%"/>
    <numFmt numFmtId="168" formatCode="#,##0.0%;[Red]\-#,##0.0%"/>
    <numFmt numFmtId="169" formatCode="#,##0;\(#,##0\)"/>
    <numFmt numFmtId="170" formatCode="_(* #,##0_);_(* \(#,##0\);_(* &quot;-&quot;??_);_(@_)"/>
    <numFmt numFmtId="171" formatCode="_(* #,##0.00_);_(* \(#,##0.00\);_(* &quot;-&quot;?_);_(@_)"/>
    <numFmt numFmtId="172" formatCode="_(#,##0.00_);_(\(#,##0.00\);_(&quot;-&quot;??_);_(@_)"/>
    <numFmt numFmtId="173" formatCode="_-* #,##0.000_-;[Red]\(#,##0.000\);0.000"/>
  </numFmts>
  <fonts count="45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2" tint="-9.9978637043366805E-2"/>
      <name val="Browallia New"/>
      <family val="2"/>
    </font>
    <font>
      <b/>
      <sz val="11"/>
      <name val="Browallia New"/>
      <family val="2"/>
    </font>
    <font>
      <b/>
      <sz val="11"/>
      <color theme="0"/>
      <name val="Browallia New"/>
      <family val="2"/>
    </font>
    <font>
      <sz val="11"/>
      <name val="Browallia New"/>
      <family val="2"/>
    </font>
    <font>
      <sz val="11"/>
      <color rgb="FFFF0000"/>
      <name val="Browallia New"/>
      <family val="2"/>
    </font>
    <font>
      <b/>
      <sz val="16"/>
      <color theme="0"/>
      <name val="Browallia New"/>
      <family val="2"/>
    </font>
    <font>
      <b/>
      <sz val="9"/>
      <color indexed="81"/>
      <name val="Tahoma"/>
      <family val="2"/>
    </font>
    <font>
      <sz val="14"/>
      <name val="Cordia New"/>
      <family val="2"/>
    </font>
    <font>
      <sz val="16"/>
      <name val="AngsanaUPC"/>
      <family val="1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4"/>
      <name val="BrowalliaUPC"/>
      <family val="2"/>
    </font>
    <font>
      <b/>
      <sz val="16"/>
      <color rgb="FFFF0000"/>
      <name val="Arial"/>
      <family val="2"/>
    </font>
    <font>
      <sz val="16"/>
      <name val="Arial"/>
      <family val="2"/>
    </font>
    <font>
      <b/>
      <sz val="16"/>
      <color theme="0"/>
      <name val="Arial"/>
      <family val="2"/>
    </font>
    <font>
      <sz val="10"/>
      <color theme="1"/>
      <name val="Calibri"/>
      <family val="2"/>
      <charset val="222"/>
      <scheme val="minor"/>
    </font>
    <font>
      <b/>
      <sz val="10"/>
      <color theme="1"/>
      <name val="Calibri"/>
      <family val="2"/>
      <charset val="22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FF0000"/>
      <name val="Calibri"/>
      <family val="2"/>
      <charset val="222"/>
      <scheme val="minor"/>
    </font>
    <font>
      <sz val="12"/>
      <color theme="1"/>
      <name val="Calibri"/>
      <family val="2"/>
      <scheme val="minor"/>
    </font>
    <font>
      <sz val="12"/>
      <color rgb="FFE8F1F7"/>
      <name val="Calibri"/>
      <family val="2"/>
      <scheme val="minor"/>
    </font>
    <font>
      <b/>
      <sz val="12"/>
      <color rgb="FF16334B"/>
      <name val="Calibri"/>
      <family val="2"/>
      <scheme val="minor"/>
    </font>
    <font>
      <b/>
      <sz val="16"/>
      <color rgb="FF16334B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FCFDFE"/>
      <name val="Calibri"/>
      <family val="2"/>
      <scheme val="minor"/>
    </font>
    <font>
      <sz val="11"/>
      <color rgb="FFFCFDFE"/>
      <name val="Calibri"/>
      <family val="2"/>
      <scheme val="minor"/>
    </font>
    <font>
      <b/>
      <sz val="16"/>
      <color theme="0"/>
      <name val="Verdana"/>
      <family val="2"/>
    </font>
    <font>
      <b/>
      <sz val="10"/>
      <color rgb="FF16334B"/>
      <name val="Calibri"/>
      <family val="2"/>
      <scheme val="minor"/>
    </font>
    <font>
      <sz val="10"/>
      <color rgb="FF1C4B72"/>
      <name val="Calibri"/>
      <family val="2"/>
      <scheme val="minor"/>
    </font>
    <font>
      <b/>
      <sz val="10"/>
      <color rgb="FF1C4B72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0"/>
      <name val="Verdana"/>
      <family val="2"/>
    </font>
    <font>
      <b/>
      <sz val="10.5"/>
      <color rgb="FF1C4B72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FF0000"/>
      <name val="Calibri"/>
      <family val="2"/>
      <scheme val="minor"/>
    </font>
    <font>
      <sz val="12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E8F1F7"/>
        <bgColor indexed="64"/>
      </patternFill>
    </fill>
    <fill>
      <patternFill patternType="solid">
        <fgColor rgb="FF9BB4C5"/>
        <bgColor indexed="64"/>
      </patternFill>
    </fill>
    <fill>
      <patternFill patternType="solid">
        <fgColor rgb="FF7295AD"/>
        <bgColor indexed="64"/>
      </patternFill>
    </fill>
    <fill>
      <patternFill patternType="solid">
        <fgColor rgb="FF068A9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8FA"/>
        <bgColor indexed="64"/>
      </patternFill>
    </fill>
    <fill>
      <patternFill patternType="solid">
        <fgColor rgb="FFEEF2F5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6ECF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DDE6EB"/>
        <bgColor indexed="64"/>
      </patternFill>
    </fill>
    <fill>
      <patternFill patternType="solid">
        <fgColor rgb="FFFCFDFE"/>
        <bgColor indexed="64"/>
      </patternFill>
    </fill>
    <fill>
      <patternFill patternType="solid">
        <fgColor rgb="FFD5DFE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9BB4C5"/>
      </right>
      <top style="thin">
        <color rgb="FF9BB4C5"/>
      </top>
      <bottom style="thin">
        <color rgb="FF9BB4C5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0" fillId="0" borderId="0"/>
    <xf numFmtId="0" fontId="43" fillId="36" borderId="0"/>
    <xf numFmtId="0" fontId="1" fillId="0" borderId="0"/>
    <xf numFmtId="43" fontId="1" fillId="0" borderId="0" applyFont="0" applyFill="0" applyBorder="0" applyAlignment="0" applyProtection="0"/>
    <xf numFmtId="164" fontId="44" fillId="0" borderId="0" applyFont="0" applyFill="0" applyBorder="0" applyAlignment="0" applyProtection="0"/>
  </cellStyleXfs>
  <cellXfs count="293">
    <xf numFmtId="0" fontId="0" fillId="0" borderId="0" xfId="0"/>
    <xf numFmtId="165" fontId="2" fillId="0" borderId="0" xfId="0" applyNumberFormat="1" applyFont="1"/>
    <xf numFmtId="165" fontId="2" fillId="0" borderId="0" xfId="0" applyNumberFormat="1" applyFont="1" applyAlignment="1">
      <alignment horizontal="center"/>
    </xf>
    <xf numFmtId="165" fontId="3" fillId="2" borderId="1" xfId="0" applyNumberFormat="1" applyFont="1" applyFill="1" applyBorder="1" applyAlignment="1">
      <alignment horizontal="center" vertical="center"/>
    </xf>
    <xf numFmtId="165" fontId="3" fillId="2" borderId="2" xfId="0" applyNumberFormat="1" applyFont="1" applyFill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165" fontId="3" fillId="4" borderId="2" xfId="0" applyNumberFormat="1" applyFont="1" applyFill="1" applyBorder="1" applyAlignment="1">
      <alignment horizontal="center" vertical="center"/>
    </xf>
    <xf numFmtId="165" fontId="4" fillId="5" borderId="2" xfId="0" applyNumberFormat="1" applyFont="1" applyFill="1" applyBorder="1" applyAlignment="1">
      <alignment horizontal="center" vertical="center"/>
    </xf>
    <xf numFmtId="165" fontId="3" fillId="0" borderId="0" xfId="0" applyNumberFormat="1" applyFont="1"/>
    <xf numFmtId="165" fontId="5" fillId="0" borderId="3" xfId="1" applyNumberFormat="1" applyFont="1" applyFill="1" applyBorder="1"/>
    <xf numFmtId="165" fontId="5" fillId="0" borderId="4" xfId="1" applyNumberFormat="1" applyFont="1" applyFill="1" applyBorder="1" applyAlignment="1">
      <alignment horizontal="center"/>
    </xf>
    <xf numFmtId="165" fontId="5" fillId="0" borderId="5" xfId="1" applyNumberFormat="1" applyFont="1" applyFill="1" applyBorder="1"/>
    <xf numFmtId="165" fontId="5" fillId="0" borderId="0" xfId="0" applyNumberFormat="1" applyFont="1"/>
    <xf numFmtId="165" fontId="5" fillId="0" borderId="0" xfId="1" applyNumberFormat="1" applyFont="1" applyFill="1" applyBorder="1"/>
    <xf numFmtId="165" fontId="5" fillId="0" borderId="6" xfId="1" applyNumberFormat="1" applyFont="1" applyFill="1" applyBorder="1" applyAlignment="1">
      <alignment horizontal="center"/>
    </xf>
    <xf numFmtId="165" fontId="5" fillId="0" borderId="7" xfId="1" applyNumberFormat="1" applyFont="1" applyFill="1" applyBorder="1"/>
    <xf numFmtId="165" fontId="3" fillId="7" borderId="8" xfId="1" applyNumberFormat="1" applyFont="1" applyFill="1" applyBorder="1"/>
    <xf numFmtId="165" fontId="3" fillId="7" borderId="9" xfId="1" applyNumberFormat="1" applyFont="1" applyFill="1" applyBorder="1" applyAlignment="1">
      <alignment horizontal="center"/>
    </xf>
    <xf numFmtId="165" fontId="3" fillId="7" borderId="10" xfId="1" applyNumberFormat="1" applyFont="1" applyFill="1" applyBorder="1"/>
    <xf numFmtId="165" fontId="5" fillId="0" borderId="0" xfId="0" applyNumberFormat="1" applyFont="1" applyAlignment="1">
      <alignment horizontal="center"/>
    </xf>
    <xf numFmtId="165" fontId="3" fillId="8" borderId="11" xfId="1" applyNumberFormat="1" applyFont="1" applyFill="1" applyBorder="1"/>
    <xf numFmtId="165" fontId="3" fillId="8" borderId="1" xfId="1" applyNumberFormat="1" applyFont="1" applyFill="1" applyBorder="1" applyAlignment="1">
      <alignment horizontal="center"/>
    </xf>
    <xf numFmtId="165" fontId="3" fillId="9" borderId="2" xfId="1" applyNumberFormat="1" applyFont="1" applyFill="1" applyBorder="1"/>
    <xf numFmtId="165" fontId="3" fillId="8" borderId="2" xfId="1" applyNumberFormat="1" applyFont="1" applyFill="1" applyBorder="1"/>
    <xf numFmtId="165" fontId="5" fillId="0" borderId="3" xfId="0" applyNumberFormat="1" applyFont="1" applyBorder="1" applyAlignment="1">
      <alignment horizontal="left" vertical="center" readingOrder="1"/>
    </xf>
    <xf numFmtId="165" fontId="5" fillId="0" borderId="4" xfId="0" applyNumberFormat="1" applyFont="1" applyBorder="1" applyAlignment="1">
      <alignment horizontal="center" vertical="center" readingOrder="1"/>
    </xf>
    <xf numFmtId="165" fontId="5" fillId="9" borderId="5" xfId="1" applyNumberFormat="1" applyFont="1" applyFill="1" applyBorder="1"/>
    <xf numFmtId="165" fontId="5" fillId="0" borderId="5" xfId="1" applyNumberFormat="1" applyFont="1" applyBorder="1"/>
    <xf numFmtId="165" fontId="5" fillId="0" borderId="0" xfId="0" applyNumberFormat="1" applyFont="1" applyAlignment="1">
      <alignment horizontal="left" vertical="center" readingOrder="1"/>
    </xf>
    <xf numFmtId="165" fontId="5" fillId="0" borderId="6" xfId="0" applyNumberFormat="1" applyFont="1" applyBorder="1" applyAlignment="1">
      <alignment horizontal="center" vertical="center" readingOrder="1"/>
    </xf>
    <xf numFmtId="165" fontId="5" fillId="9" borderId="7" xfId="1" applyNumberFormat="1" applyFont="1" applyFill="1" applyBorder="1"/>
    <xf numFmtId="165" fontId="5" fillId="0" borderId="7" xfId="1" applyNumberFormat="1" applyFont="1" applyBorder="1"/>
    <xf numFmtId="9" fontId="6" fillId="9" borderId="7" xfId="2" applyFont="1" applyFill="1" applyBorder="1"/>
    <xf numFmtId="9" fontId="6" fillId="0" borderId="7" xfId="2" applyFont="1" applyFill="1" applyBorder="1"/>
    <xf numFmtId="165" fontId="3" fillId="7" borderId="8" xfId="0" applyNumberFormat="1" applyFont="1" applyFill="1" applyBorder="1" applyAlignment="1">
      <alignment horizontal="left" vertical="center" readingOrder="1"/>
    </xf>
    <xf numFmtId="165" fontId="3" fillId="7" borderId="9" xfId="0" applyNumberFormat="1" applyFont="1" applyFill="1" applyBorder="1" applyAlignment="1">
      <alignment horizontal="center" vertical="center" readingOrder="1"/>
    </xf>
    <xf numFmtId="165" fontId="3" fillId="9" borderId="10" xfId="0" applyNumberFormat="1" applyFont="1" applyFill="1" applyBorder="1"/>
    <xf numFmtId="165" fontId="3" fillId="7" borderId="10" xfId="0" applyNumberFormat="1" applyFont="1" applyFill="1" applyBorder="1"/>
    <xf numFmtId="165" fontId="5" fillId="0" borderId="12" xfId="0" applyNumberFormat="1" applyFont="1" applyBorder="1" applyAlignment="1">
      <alignment horizontal="left" vertical="center" readingOrder="1"/>
    </xf>
    <xf numFmtId="165" fontId="5" fillId="0" borderId="12" xfId="0" applyNumberFormat="1" applyFont="1" applyBorder="1" applyAlignment="1">
      <alignment horizontal="center"/>
    </xf>
    <xf numFmtId="165" fontId="5" fillId="0" borderId="12" xfId="0" applyNumberFormat="1" applyFont="1" applyBorder="1"/>
    <xf numFmtId="165" fontId="3" fillId="0" borderId="12" xfId="0" applyNumberFormat="1" applyFont="1" applyBorder="1"/>
    <xf numFmtId="165" fontId="3" fillId="0" borderId="13" xfId="0" applyNumberFormat="1" applyFont="1" applyBorder="1" applyAlignment="1">
      <alignment horizontal="center"/>
    </xf>
    <xf numFmtId="166" fontId="3" fillId="9" borderId="13" xfId="0" applyNumberFormat="1" applyFont="1" applyFill="1" applyBorder="1"/>
    <xf numFmtId="165" fontId="3" fillId="0" borderId="2" xfId="1" applyNumberFormat="1" applyFont="1" applyBorder="1"/>
    <xf numFmtId="165" fontId="3" fillId="0" borderId="11" xfId="0" applyNumberFormat="1" applyFont="1" applyBorder="1"/>
    <xf numFmtId="165" fontId="3" fillId="0" borderId="2" xfId="0" applyNumberFormat="1" applyFont="1" applyBorder="1" applyAlignment="1">
      <alignment horizontal="center"/>
    </xf>
    <xf numFmtId="166" fontId="3" fillId="9" borderId="2" xfId="0" applyNumberFormat="1" applyFont="1" applyFill="1" applyBorder="1"/>
    <xf numFmtId="165" fontId="3" fillId="10" borderId="1" xfId="0" applyNumberFormat="1" applyFont="1" applyFill="1" applyBorder="1"/>
    <xf numFmtId="165" fontId="3" fillId="10" borderId="1" xfId="0" applyNumberFormat="1" applyFont="1" applyFill="1" applyBorder="1" applyAlignment="1">
      <alignment horizontal="center"/>
    </xf>
    <xf numFmtId="167" fontId="3" fillId="9" borderId="2" xfId="2" applyNumberFormat="1" applyFont="1" applyFill="1" applyBorder="1"/>
    <xf numFmtId="168" fontId="3" fillId="10" borderId="2" xfId="2" applyNumberFormat="1" applyFont="1" applyFill="1" applyBorder="1"/>
    <xf numFmtId="167" fontId="5" fillId="0" borderId="0" xfId="2" applyNumberFormat="1" applyFont="1"/>
    <xf numFmtId="165" fontId="7" fillId="11" borderId="0" xfId="1" applyNumberFormat="1" applyFont="1" applyFill="1" applyBorder="1" applyAlignment="1">
      <alignment vertical="center"/>
    </xf>
    <xf numFmtId="165" fontId="7" fillId="11" borderId="0" xfId="1" applyNumberFormat="1" applyFont="1" applyFill="1" applyBorder="1" applyAlignment="1">
      <alignment horizontal="center"/>
    </xf>
    <xf numFmtId="165" fontId="7" fillId="11" borderId="0" xfId="1" applyNumberFormat="1" applyFont="1" applyFill="1" applyBorder="1"/>
    <xf numFmtId="165" fontId="3" fillId="2" borderId="3" xfId="1" applyNumberFormat="1" applyFont="1" applyFill="1" applyBorder="1"/>
    <xf numFmtId="165" fontId="3" fillId="2" borderId="5" xfId="1" applyNumberFormat="1" applyFont="1" applyFill="1" applyBorder="1" applyAlignment="1">
      <alignment horizontal="center"/>
    </xf>
    <xf numFmtId="165" fontId="3" fillId="2" borderId="5" xfId="1" applyNumberFormat="1" applyFont="1" applyFill="1" applyBorder="1"/>
    <xf numFmtId="165" fontId="5" fillId="0" borderId="5" xfId="1" applyNumberFormat="1" applyFont="1" applyFill="1" applyBorder="1" applyAlignment="1">
      <alignment horizontal="center"/>
    </xf>
    <xf numFmtId="165" fontId="5" fillId="0" borderId="7" xfId="1" applyNumberFormat="1" applyFont="1" applyFill="1" applyBorder="1" applyAlignment="1">
      <alignment horizontal="center"/>
    </xf>
    <xf numFmtId="165" fontId="5" fillId="0" borderId="12" xfId="1" applyNumberFormat="1" applyFont="1" applyFill="1" applyBorder="1"/>
    <xf numFmtId="165" fontId="5" fillId="0" borderId="13" xfId="1" applyNumberFormat="1" applyFont="1" applyFill="1" applyBorder="1" applyAlignment="1">
      <alignment horizontal="center"/>
    </xf>
    <xf numFmtId="165" fontId="5" fillId="0" borderId="13" xfId="1" applyNumberFormat="1" applyFont="1" applyFill="1" applyBorder="1"/>
    <xf numFmtId="43" fontId="5" fillId="0" borderId="0" xfId="1" applyFont="1"/>
    <xf numFmtId="165" fontId="5" fillId="0" borderId="1" xfId="0" applyNumberFormat="1" applyFont="1" applyBorder="1" applyAlignment="1">
      <alignment horizontal="left" vertical="center" readingOrder="1"/>
    </xf>
    <xf numFmtId="165" fontId="5" fillId="0" borderId="1" xfId="0" applyNumberFormat="1" applyFont="1" applyBorder="1" applyAlignment="1">
      <alignment horizontal="center" vertical="center" readingOrder="1"/>
    </xf>
    <xf numFmtId="165" fontId="5" fillId="9" borderId="2" xfId="1" applyNumberFormat="1" applyFont="1" applyFill="1" applyBorder="1"/>
    <xf numFmtId="165" fontId="5" fillId="0" borderId="2" xfId="1" applyNumberFormat="1" applyFont="1" applyBorder="1"/>
    <xf numFmtId="165" fontId="6" fillId="0" borderId="7" xfId="2" applyNumberFormat="1" applyFont="1" applyFill="1" applyBorder="1"/>
    <xf numFmtId="165" fontId="4" fillId="0" borderId="12" xfId="0" applyNumberFormat="1" applyFont="1" applyBorder="1" applyAlignment="1">
      <alignment horizontal="left" vertical="center" readingOrder="1"/>
    </xf>
    <xf numFmtId="165" fontId="4" fillId="0" borderId="12" xfId="0" applyNumberFormat="1" applyFont="1" applyBorder="1" applyAlignment="1">
      <alignment horizontal="center"/>
    </xf>
    <xf numFmtId="165" fontId="4" fillId="0" borderId="12" xfId="0" applyNumberFormat="1" applyFont="1" applyBorder="1"/>
    <xf numFmtId="165" fontId="3" fillId="0" borderId="13" xfId="0" applyNumberFormat="1" applyFont="1" applyBorder="1"/>
    <xf numFmtId="165" fontId="3" fillId="0" borderId="2" xfId="0" applyNumberFormat="1" applyFont="1" applyBorder="1"/>
    <xf numFmtId="168" fontId="3" fillId="10" borderId="1" xfId="0" applyNumberFormat="1" applyFont="1" applyFill="1" applyBorder="1"/>
    <xf numFmtId="168" fontId="3" fillId="10" borderId="1" xfId="0" applyNumberFormat="1" applyFont="1" applyFill="1" applyBorder="1" applyAlignment="1">
      <alignment horizontal="center"/>
    </xf>
    <xf numFmtId="168" fontId="3" fillId="9" borderId="2" xfId="2" applyNumberFormat="1" applyFont="1" applyFill="1" applyBorder="1"/>
    <xf numFmtId="168" fontId="3" fillId="0" borderId="0" xfId="0" applyNumberFormat="1" applyFont="1"/>
    <xf numFmtId="167" fontId="4" fillId="0" borderId="0" xfId="2" applyNumberFormat="1" applyFont="1" applyFill="1" applyBorder="1" applyAlignment="1">
      <alignment horizontal="left" vertical="center" readingOrder="1"/>
    </xf>
    <xf numFmtId="167" fontId="4" fillId="0" borderId="0" xfId="2" applyNumberFormat="1" applyFont="1" applyFill="1" applyBorder="1" applyAlignment="1">
      <alignment horizontal="center"/>
    </xf>
    <xf numFmtId="167" fontId="4" fillId="0" borderId="0" xfId="2" applyNumberFormat="1" applyFont="1" applyFill="1" applyBorder="1"/>
    <xf numFmtId="0" fontId="13" fillId="0" borderId="0" xfId="0" applyFont="1"/>
    <xf numFmtId="166" fontId="0" fillId="0" borderId="0" xfId="1" applyNumberFormat="1" applyFont="1"/>
    <xf numFmtId="0" fontId="17" fillId="0" borderId="0" xfId="6" applyFont="1"/>
    <xf numFmtId="0" fontId="18" fillId="0" borderId="0" xfId="6" applyFont="1"/>
    <xf numFmtId="170" fontId="19" fillId="15" borderId="16" xfId="10" applyNumberFormat="1" applyFont="1" applyFill="1" applyBorder="1" applyAlignment="1">
      <alignment horizontal="center" vertical="center"/>
    </xf>
    <xf numFmtId="170" fontId="19" fillId="15" borderId="17" xfId="10" applyNumberFormat="1" applyFont="1" applyFill="1" applyBorder="1" applyAlignment="1">
      <alignment horizontal="center" vertical="center"/>
    </xf>
    <xf numFmtId="0" fontId="18" fillId="0" borderId="6" xfId="6" applyFont="1" applyBorder="1"/>
    <xf numFmtId="0" fontId="18" fillId="0" borderId="15" xfId="6" applyFont="1" applyBorder="1"/>
    <xf numFmtId="0" fontId="18" fillId="0" borderId="13" xfId="6" applyFont="1" applyBorder="1"/>
    <xf numFmtId="170" fontId="18" fillId="0" borderId="0" xfId="8" applyNumberFormat="1" applyFont="1"/>
    <xf numFmtId="0" fontId="18" fillId="12" borderId="0" xfId="6" applyFont="1" applyFill="1"/>
    <xf numFmtId="170" fontId="18" fillId="12" borderId="0" xfId="8" applyNumberFormat="1" applyFont="1" applyFill="1"/>
    <xf numFmtId="170" fontId="18" fillId="0" borderId="0" xfId="6" applyNumberFormat="1" applyFont="1"/>
    <xf numFmtId="170" fontId="18" fillId="0" borderId="7" xfId="8" applyNumberFormat="1" applyFont="1" applyFill="1" applyBorder="1"/>
    <xf numFmtId="0" fontId="18" fillId="0" borderId="7" xfId="6" applyFont="1" applyBorder="1"/>
    <xf numFmtId="4" fontId="0" fillId="0" borderId="0" xfId="0" applyNumberFormat="1" applyAlignment="1">
      <alignment vertical="center" wrapText="1"/>
    </xf>
    <xf numFmtId="165" fontId="5" fillId="13" borderId="5" xfId="1" applyNumberFormat="1" applyFont="1" applyFill="1" applyBorder="1"/>
    <xf numFmtId="0" fontId="0" fillId="0" borderId="2" xfId="0" applyBorder="1"/>
    <xf numFmtId="0" fontId="13" fillId="12" borderId="19" xfId="0" applyFont="1" applyFill="1" applyBorder="1" applyAlignment="1">
      <alignment horizontal="center"/>
    </xf>
    <xf numFmtId="0" fontId="13" fillId="12" borderId="2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0" fillId="0" borderId="7" xfId="0" applyFont="1" applyBorder="1"/>
    <xf numFmtId="0" fontId="20" fillId="0" borderId="0" xfId="0" applyFont="1"/>
    <xf numFmtId="166" fontId="20" fillId="0" borderId="0" xfId="1" applyNumberFormat="1" applyFont="1"/>
    <xf numFmtId="166" fontId="0" fillId="0" borderId="0" xfId="0" applyNumberFormat="1"/>
    <xf numFmtId="166" fontId="20" fillId="0" borderId="0" xfId="0" applyNumberFormat="1" applyFont="1"/>
    <xf numFmtId="0" fontId="21" fillId="0" borderId="0" xfId="0" applyFont="1" applyAlignment="1">
      <alignment horizontal="center"/>
    </xf>
    <xf numFmtId="0" fontId="20" fillId="12" borderId="0" xfId="0" applyFont="1" applyFill="1"/>
    <xf numFmtId="3" fontId="20" fillId="12" borderId="0" xfId="0" applyNumberFormat="1" applyFont="1" applyFill="1"/>
    <xf numFmtId="4" fontId="20" fillId="0" borderId="0" xfId="0" applyNumberFormat="1" applyFont="1"/>
    <xf numFmtId="0" fontId="21" fillId="12" borderId="24" xfId="0" applyFont="1" applyFill="1" applyBorder="1" applyAlignment="1">
      <alignment horizontal="center"/>
    </xf>
    <xf numFmtId="0" fontId="21" fillId="12" borderId="25" xfId="0" applyFont="1" applyFill="1" applyBorder="1" applyAlignment="1">
      <alignment horizontal="center"/>
    </xf>
    <xf numFmtId="0" fontId="21" fillId="0" borderId="4" xfId="0" applyFont="1" applyBorder="1"/>
    <xf numFmtId="0" fontId="21" fillId="0" borderId="15" xfId="0" applyFont="1" applyBorder="1"/>
    <xf numFmtId="166" fontId="20" fillId="7" borderId="5" xfId="1" applyNumberFormat="1" applyFont="1" applyFill="1" applyBorder="1"/>
    <xf numFmtId="166" fontId="20" fillId="7" borderId="13" xfId="1" applyNumberFormat="1" applyFont="1" applyFill="1" applyBorder="1"/>
    <xf numFmtId="0" fontId="20" fillId="2" borderId="0" xfId="0" applyFont="1" applyFill="1"/>
    <xf numFmtId="1" fontId="20" fillId="2" borderId="0" xfId="0" applyNumberFormat="1" applyFont="1" applyFill="1"/>
    <xf numFmtId="0" fontId="20" fillId="0" borderId="6" xfId="0" applyFont="1" applyBorder="1"/>
    <xf numFmtId="0" fontId="20" fillId="0" borderId="24" xfId="0" applyFont="1" applyBorder="1"/>
    <xf numFmtId="0" fontId="20" fillId="0" borderId="25" xfId="0" applyFont="1" applyBorder="1"/>
    <xf numFmtId="169" fontId="20" fillId="0" borderId="21" xfId="0" applyNumberFormat="1" applyFont="1" applyBorder="1"/>
    <xf numFmtId="166" fontId="20" fillId="13" borderId="0" xfId="1" applyNumberFormat="1" applyFont="1" applyFill="1"/>
    <xf numFmtId="165" fontId="5" fillId="17" borderId="5" xfId="1" applyNumberFormat="1" applyFont="1" applyFill="1" applyBorder="1"/>
    <xf numFmtId="165" fontId="5" fillId="17" borderId="7" xfId="1" applyNumberFormat="1" applyFont="1" applyFill="1" applyBorder="1"/>
    <xf numFmtId="4" fontId="0" fillId="0" borderId="0" xfId="0" applyNumberFormat="1"/>
    <xf numFmtId="0" fontId="0" fillId="12" borderId="0" xfId="0" applyFill="1"/>
    <xf numFmtId="4" fontId="0" fillId="12" borderId="0" xfId="0" applyNumberFormat="1" applyFill="1"/>
    <xf numFmtId="166" fontId="0" fillId="12" borderId="0" xfId="1" applyNumberFormat="1" applyFont="1" applyFill="1"/>
    <xf numFmtId="166" fontId="0" fillId="0" borderId="0" xfId="1" applyNumberFormat="1" applyFont="1" applyFill="1"/>
    <xf numFmtId="166" fontId="0" fillId="0" borderId="0" xfId="1" applyNumberFormat="1" applyFont="1" applyAlignment="1">
      <alignment horizontal="center"/>
    </xf>
    <xf numFmtId="166" fontId="20" fillId="12" borderId="0" xfId="1" applyNumberFormat="1" applyFont="1" applyFill="1"/>
    <xf numFmtId="0" fontId="0" fillId="9" borderId="0" xfId="0" applyFill="1"/>
    <xf numFmtId="0" fontId="0" fillId="12" borderId="0" xfId="0" applyFill="1" applyAlignment="1">
      <alignment vertical="center" wrapText="1"/>
    </xf>
    <xf numFmtId="0" fontId="15" fillId="0" borderId="0" xfId="0" applyFont="1"/>
    <xf numFmtId="166" fontId="24" fillId="12" borderId="0" xfId="1" applyNumberFormat="1" applyFont="1" applyFill="1"/>
    <xf numFmtId="166" fontId="24" fillId="9" borderId="0" xfId="1" applyNumberFormat="1" applyFont="1" applyFill="1"/>
    <xf numFmtId="0" fontId="22" fillId="15" borderId="0" xfId="0" applyFont="1" applyFill="1"/>
    <xf numFmtId="0" fontId="20" fillId="15" borderId="0" xfId="0" applyFont="1" applyFill="1"/>
    <xf numFmtId="0" fontId="23" fillId="15" borderId="0" xfId="0" applyFont="1" applyFill="1"/>
    <xf numFmtId="166" fontId="23" fillId="15" borderId="0" xfId="1" applyNumberFormat="1" applyFont="1" applyFill="1"/>
    <xf numFmtId="0" fontId="0" fillId="15" borderId="0" xfId="0" applyFill="1"/>
    <xf numFmtId="166" fontId="20" fillId="15" borderId="0" xfId="1" applyNumberFormat="1" applyFont="1" applyFill="1"/>
    <xf numFmtId="0" fontId="0" fillId="18" borderId="0" xfId="0" applyFill="1"/>
    <xf numFmtId="166" fontId="20" fillId="0" borderId="8" xfId="0" applyNumberFormat="1" applyFont="1" applyBorder="1"/>
    <xf numFmtId="0" fontId="0" fillId="13" borderId="0" xfId="0" applyFill="1"/>
    <xf numFmtId="166" fontId="20" fillId="2" borderId="0" xfId="1" applyNumberFormat="1" applyFont="1" applyFill="1"/>
    <xf numFmtId="0" fontId="21" fillId="10" borderId="24" xfId="0" applyFont="1" applyFill="1" applyBorder="1" applyAlignment="1">
      <alignment horizontal="center"/>
    </xf>
    <xf numFmtId="166" fontId="20" fillId="10" borderId="5" xfId="1" applyNumberFormat="1" applyFont="1" applyFill="1" applyBorder="1"/>
    <xf numFmtId="166" fontId="20" fillId="10" borderId="13" xfId="1" applyNumberFormat="1" applyFont="1" applyFill="1" applyBorder="1"/>
    <xf numFmtId="0" fontId="20" fillId="10" borderId="0" xfId="0" applyFont="1" applyFill="1"/>
    <xf numFmtId="0" fontId="21" fillId="10" borderId="0" xfId="0" applyFont="1" applyFill="1" applyAlignment="1">
      <alignment horizontal="center"/>
    </xf>
    <xf numFmtId="166" fontId="20" fillId="10" borderId="0" xfId="1" applyNumberFormat="1" applyFont="1" applyFill="1"/>
    <xf numFmtId="0" fontId="22" fillId="0" borderId="0" xfId="0" applyFont="1"/>
    <xf numFmtId="0" fontId="20" fillId="3" borderId="0" xfId="0" applyFont="1" applyFill="1"/>
    <xf numFmtId="10" fontId="5" fillId="0" borderId="0" xfId="2" applyNumberFormat="1" applyFont="1"/>
    <xf numFmtId="0" fontId="0" fillId="7" borderId="0" xfId="0" applyFill="1"/>
    <xf numFmtId="166" fontId="20" fillId="6" borderId="0" xfId="1" applyNumberFormat="1" applyFont="1" applyFill="1"/>
    <xf numFmtId="49" fontId="20" fillId="12" borderId="0" xfId="0" applyNumberFormat="1" applyFont="1" applyFill="1"/>
    <xf numFmtId="49" fontId="20" fillId="2" borderId="0" xfId="0" applyNumberFormat="1" applyFont="1" applyFill="1"/>
    <xf numFmtId="166" fontId="20" fillId="20" borderId="0" xfId="1" applyNumberFormat="1" applyFont="1" applyFill="1"/>
    <xf numFmtId="0" fontId="25" fillId="21" borderId="0" xfId="0" applyFont="1" applyFill="1"/>
    <xf numFmtId="0" fontId="26" fillId="21" borderId="0" xfId="0" applyFont="1" applyFill="1"/>
    <xf numFmtId="0" fontId="27" fillId="22" borderId="0" xfId="0" applyFont="1" applyFill="1" applyAlignment="1">
      <alignment horizontal="left" indent="1"/>
    </xf>
    <xf numFmtId="0" fontId="0" fillId="22" borderId="0" xfId="0" applyFill="1"/>
    <xf numFmtId="0" fontId="0" fillId="0" borderId="0" xfId="0" applyAlignment="1">
      <alignment wrapText="1"/>
    </xf>
    <xf numFmtId="0" fontId="27" fillId="0" borderId="0" xfId="0" applyFont="1" applyAlignment="1">
      <alignment horizontal="left" indent="1"/>
    </xf>
    <xf numFmtId="0" fontId="28" fillId="21" borderId="14" xfId="0" applyFont="1" applyFill="1" applyBorder="1" applyAlignment="1">
      <alignment horizontal="left" vertical="center" indent="1"/>
    </xf>
    <xf numFmtId="0" fontId="29" fillId="23" borderId="26" xfId="0" applyFont="1" applyFill="1" applyBorder="1" applyAlignment="1">
      <alignment horizontal="center" vertical="top" wrapText="1"/>
    </xf>
    <xf numFmtId="0" fontId="30" fillId="24" borderId="0" xfId="0" applyFont="1" applyFill="1"/>
    <xf numFmtId="0" fontId="31" fillId="24" borderId="0" xfId="0" applyFont="1" applyFill="1"/>
    <xf numFmtId="0" fontId="32" fillId="0" borderId="0" xfId="0" applyFont="1" applyAlignment="1">
      <alignment vertical="center" wrapText="1"/>
    </xf>
    <xf numFmtId="0" fontId="32" fillId="0" borderId="0" xfId="0" applyFont="1" applyAlignment="1">
      <alignment vertical="center"/>
    </xf>
    <xf numFmtId="0" fontId="33" fillId="21" borderId="14" xfId="0" applyFont="1" applyFill="1" applyBorder="1" applyAlignment="1">
      <alignment horizontal="left" vertical="center" indent="3"/>
    </xf>
    <xf numFmtId="171" fontId="34" fillId="25" borderId="2" xfId="8" applyNumberFormat="1" applyFont="1" applyFill="1" applyBorder="1" applyAlignment="1" applyProtection="1">
      <alignment vertical="center"/>
      <protection locked="0"/>
    </xf>
    <xf numFmtId="0" fontId="0" fillId="0" borderId="0" xfId="0" quotePrefix="1"/>
    <xf numFmtId="171" fontId="35" fillId="26" borderId="2" xfId="8" applyNumberFormat="1" applyFont="1" applyFill="1" applyBorder="1" applyAlignment="1" applyProtection="1">
      <alignment vertical="center"/>
      <protection locked="0"/>
    </xf>
    <xf numFmtId="171" fontId="35" fillId="12" borderId="2" xfId="8" applyNumberFormat="1" applyFont="1" applyFill="1" applyBorder="1" applyAlignment="1" applyProtection="1">
      <alignment vertical="center"/>
      <protection locked="0"/>
    </xf>
    <xf numFmtId="171" fontId="35" fillId="27" borderId="2" xfId="8" applyNumberFormat="1" applyFont="1" applyFill="1" applyBorder="1" applyAlignment="1" applyProtection="1">
      <alignment vertical="center"/>
      <protection locked="0"/>
    </xf>
    <xf numFmtId="171" fontId="34" fillId="28" borderId="2" xfId="8" applyNumberFormat="1" applyFont="1" applyFill="1" applyBorder="1" applyAlignment="1" applyProtection="1">
      <alignment vertical="center"/>
      <protection locked="0"/>
    </xf>
    <xf numFmtId="171" fontId="35" fillId="28" borderId="2" xfId="8" applyNumberFormat="1" applyFont="1" applyFill="1" applyBorder="1" applyAlignment="1" applyProtection="1">
      <alignment vertical="center"/>
      <protection locked="0"/>
    </xf>
    <xf numFmtId="171" fontId="34" fillId="6" borderId="2" xfId="8" applyNumberFormat="1" applyFont="1" applyFill="1" applyBorder="1" applyAlignment="1" applyProtection="1">
      <alignment vertical="center"/>
      <protection locked="0"/>
    </xf>
    <xf numFmtId="171" fontId="34" fillId="19" borderId="2" xfId="8" applyNumberFormat="1" applyFont="1" applyFill="1" applyBorder="1" applyAlignment="1" applyProtection="1">
      <alignment vertical="center"/>
      <protection locked="0"/>
    </xf>
    <xf numFmtId="0" fontId="0" fillId="8" borderId="2" xfId="0" applyFill="1" applyBorder="1"/>
    <xf numFmtId="171" fontId="34" fillId="12" borderId="2" xfId="8" applyNumberFormat="1" applyFont="1" applyFill="1" applyBorder="1" applyAlignment="1" applyProtection="1">
      <alignment vertical="center"/>
      <protection locked="0"/>
    </xf>
    <xf numFmtId="171" fontId="35" fillId="30" borderId="2" xfId="8" applyNumberFormat="1" applyFont="1" applyFill="1" applyBorder="1" applyAlignment="1" applyProtection="1">
      <alignment vertical="center"/>
      <protection locked="0"/>
    </xf>
    <xf numFmtId="171" fontId="35" fillId="6" borderId="2" xfId="8" applyNumberFormat="1" applyFont="1" applyFill="1" applyBorder="1" applyAlignment="1" applyProtection="1">
      <alignment vertical="center"/>
      <protection locked="0"/>
    </xf>
    <xf numFmtId="171" fontId="34" fillId="31" borderId="2" xfId="8" applyNumberFormat="1" applyFont="1" applyFill="1" applyBorder="1" applyAlignment="1" applyProtection="1">
      <alignment vertical="center"/>
      <protection locked="0"/>
    </xf>
    <xf numFmtId="171" fontId="35" fillId="32" borderId="2" xfId="8" applyNumberFormat="1" applyFont="1" applyFill="1" applyBorder="1" applyAlignment="1" applyProtection="1">
      <alignment vertical="center"/>
      <protection locked="0"/>
    </xf>
    <xf numFmtId="171" fontId="35" fillId="33" borderId="2" xfId="8" applyNumberFormat="1" applyFont="1" applyFill="1" applyBorder="1" applyAlignment="1" applyProtection="1">
      <alignment vertical="center"/>
      <protection locked="0"/>
    </xf>
    <xf numFmtId="0" fontId="0" fillId="20" borderId="0" xfId="0" applyFill="1"/>
    <xf numFmtId="0" fontId="33" fillId="20" borderId="14" xfId="0" applyFont="1" applyFill="1" applyBorder="1" applyAlignment="1">
      <alignment horizontal="left" vertical="center" indent="3"/>
    </xf>
    <xf numFmtId="171" fontId="34" fillId="20" borderId="2" xfId="8" applyNumberFormat="1" applyFont="1" applyFill="1" applyBorder="1" applyAlignment="1" applyProtection="1">
      <alignment vertical="center"/>
      <protection locked="0"/>
    </xf>
    <xf numFmtId="171" fontId="38" fillId="34" borderId="2" xfId="8" applyNumberFormat="1" applyFont="1" applyFill="1" applyBorder="1" applyAlignment="1" applyProtection="1">
      <alignment vertical="center"/>
      <protection locked="0"/>
    </xf>
    <xf numFmtId="0" fontId="39" fillId="0" borderId="0" xfId="0" applyFont="1" applyAlignment="1">
      <alignment horizontal="left" vertical="center"/>
    </xf>
    <xf numFmtId="0" fontId="40" fillId="0" borderId="0" xfId="0" applyFont="1"/>
    <xf numFmtId="0" fontId="41" fillId="0" borderId="0" xfId="0" applyFont="1" applyAlignment="1">
      <alignment horizontal="center"/>
    </xf>
    <xf numFmtId="165" fontId="5" fillId="7" borderId="7" xfId="1" applyNumberFormat="1" applyFont="1" applyFill="1" applyBorder="1"/>
    <xf numFmtId="0" fontId="0" fillId="14" borderId="0" xfId="0" applyFill="1"/>
    <xf numFmtId="170" fontId="0" fillId="0" borderId="0" xfId="8" applyNumberFormat="1" applyFont="1" applyProtection="1"/>
    <xf numFmtId="43" fontId="0" fillId="0" borderId="0" xfId="0" applyNumberFormat="1"/>
    <xf numFmtId="0" fontId="33" fillId="12" borderId="14" xfId="0" applyFont="1" applyFill="1" applyBorder="1" applyAlignment="1">
      <alignment horizontal="left" vertical="center" indent="3"/>
    </xf>
    <xf numFmtId="0" fontId="33" fillId="7" borderId="14" xfId="0" applyFont="1" applyFill="1" applyBorder="1" applyAlignment="1">
      <alignment horizontal="left" vertical="center" indent="3"/>
    </xf>
    <xf numFmtId="171" fontId="34" fillId="7" borderId="2" xfId="8" applyNumberFormat="1" applyFont="1" applyFill="1" applyBorder="1" applyAlignment="1" applyProtection="1">
      <alignment vertical="center"/>
      <protection locked="0"/>
    </xf>
    <xf numFmtId="171" fontId="35" fillId="7" borderId="2" xfId="8" applyNumberFormat="1" applyFont="1" applyFill="1" applyBorder="1" applyAlignment="1" applyProtection="1">
      <alignment vertical="center"/>
      <protection locked="0"/>
    </xf>
    <xf numFmtId="171" fontId="35" fillId="20" borderId="2" xfId="8" applyNumberFormat="1" applyFont="1" applyFill="1" applyBorder="1" applyAlignment="1" applyProtection="1">
      <alignment vertical="center"/>
      <protection locked="0"/>
    </xf>
    <xf numFmtId="171" fontId="35" fillId="35" borderId="2" xfId="8" applyNumberFormat="1" applyFont="1" applyFill="1" applyBorder="1" applyAlignment="1" applyProtection="1">
      <alignment vertical="center"/>
      <protection locked="0"/>
    </xf>
    <xf numFmtId="0" fontId="0" fillId="35" borderId="0" xfId="0" applyFill="1"/>
    <xf numFmtId="0" fontId="33" fillId="35" borderId="14" xfId="0" applyFont="1" applyFill="1" applyBorder="1" applyAlignment="1">
      <alignment horizontal="left" vertical="center" indent="3"/>
    </xf>
    <xf numFmtId="0" fontId="29" fillId="35" borderId="26" xfId="0" applyFont="1" applyFill="1" applyBorder="1" applyAlignment="1">
      <alignment horizontal="center" vertical="top" wrapText="1"/>
    </xf>
    <xf numFmtId="0" fontId="42" fillId="0" borderId="0" xfId="0" applyFont="1"/>
    <xf numFmtId="0" fontId="13" fillId="12" borderId="0" xfId="0" applyFont="1" applyFill="1"/>
    <xf numFmtId="0" fontId="13" fillId="12" borderId="0" xfId="0" applyFont="1" applyFill="1" applyAlignment="1">
      <alignment horizontal="right"/>
    </xf>
    <xf numFmtId="0" fontId="13" fillId="10" borderId="0" xfId="0" applyFont="1" applyFill="1"/>
    <xf numFmtId="0" fontId="13" fillId="10" borderId="0" xfId="0" applyFont="1" applyFill="1" applyAlignment="1">
      <alignment horizontal="center"/>
    </xf>
    <xf numFmtId="0" fontId="13" fillId="14" borderId="0" xfId="0" applyFont="1" applyFill="1" applyAlignment="1">
      <alignment horizontal="center"/>
    </xf>
    <xf numFmtId="166" fontId="0" fillId="12" borderId="0" xfId="0" applyNumberFormat="1" applyFill="1"/>
    <xf numFmtId="0" fontId="29" fillId="23" borderId="26" xfId="0" applyFont="1" applyFill="1" applyBorder="1" applyAlignment="1" applyProtection="1">
      <alignment horizontal="center" vertical="top" wrapText="1"/>
      <protection locked="0"/>
    </xf>
    <xf numFmtId="171" fontId="34" fillId="25" borderId="2" xfId="8" applyNumberFormat="1" applyFont="1" applyFill="1" applyBorder="1" applyAlignment="1" applyProtection="1">
      <alignment vertical="center"/>
    </xf>
    <xf numFmtId="0" fontId="43" fillId="36" borderId="0" xfId="11"/>
    <xf numFmtId="171" fontId="35" fillId="26" borderId="2" xfId="8" applyNumberFormat="1" applyFont="1" applyFill="1" applyBorder="1" applyAlignment="1" applyProtection="1">
      <alignment vertical="center"/>
    </xf>
    <xf numFmtId="171" fontId="35" fillId="27" borderId="2" xfId="8" applyNumberFormat="1" applyFont="1" applyFill="1" applyBorder="1" applyAlignment="1" applyProtection="1">
      <alignment vertical="center"/>
    </xf>
    <xf numFmtId="171" fontId="35" fillId="30" borderId="2" xfId="8" applyNumberFormat="1" applyFont="1" applyFill="1" applyBorder="1" applyAlignment="1" applyProtection="1">
      <alignment vertical="center"/>
    </xf>
    <xf numFmtId="171" fontId="35" fillId="32" borderId="2" xfId="8" applyNumberFormat="1" applyFont="1" applyFill="1" applyBorder="1" applyAlignment="1" applyProtection="1">
      <alignment vertical="center"/>
    </xf>
    <xf numFmtId="171" fontId="35" fillId="33" borderId="2" xfId="8" applyNumberFormat="1" applyFont="1" applyFill="1" applyBorder="1" applyAlignment="1" applyProtection="1">
      <alignment vertical="center"/>
    </xf>
    <xf numFmtId="171" fontId="38" fillId="34" borderId="2" xfId="8" applyNumberFormat="1" applyFont="1" applyFill="1" applyBorder="1" applyAlignment="1" applyProtection="1">
      <alignment vertical="center"/>
    </xf>
    <xf numFmtId="166" fontId="0" fillId="0" borderId="0" xfId="1" applyNumberFormat="1" applyFont="1" applyFill="1" applyAlignment="1">
      <alignment wrapText="1"/>
    </xf>
    <xf numFmtId="166" fontId="29" fillId="23" borderId="26" xfId="1" applyNumberFormat="1" applyFont="1" applyFill="1" applyBorder="1" applyAlignment="1" applyProtection="1">
      <alignment horizontal="center" vertical="top" wrapText="1"/>
    </xf>
    <xf numFmtId="166" fontId="34" fillId="0" borderId="2" xfId="1" applyNumberFormat="1" applyFont="1" applyFill="1" applyBorder="1" applyAlignment="1" applyProtection="1">
      <alignment vertical="center"/>
    </xf>
    <xf numFmtId="166" fontId="43" fillId="0" borderId="0" xfId="1" applyNumberFormat="1" applyFont="1" applyFill="1"/>
    <xf numFmtId="166" fontId="35" fillId="0" borderId="2" xfId="1" applyNumberFormat="1" applyFont="1" applyFill="1" applyBorder="1" applyAlignment="1" applyProtection="1">
      <alignment vertical="center"/>
    </xf>
    <xf numFmtId="166" fontId="38" fillId="0" borderId="2" xfId="1" applyNumberFormat="1" applyFont="1" applyFill="1" applyBorder="1" applyAlignment="1" applyProtection="1">
      <alignment vertical="center"/>
    </xf>
    <xf numFmtId="171" fontId="35" fillId="12" borderId="2" xfId="8" applyNumberFormat="1" applyFont="1" applyFill="1" applyBorder="1" applyAlignment="1" applyProtection="1">
      <alignment vertical="center"/>
    </xf>
    <xf numFmtId="0" fontId="43" fillId="12" borderId="0" xfId="11" applyFill="1"/>
    <xf numFmtId="166" fontId="43" fillId="12" borderId="0" xfId="1" applyNumberFormat="1" applyFont="1" applyFill="1"/>
    <xf numFmtId="172" fontId="0" fillId="0" borderId="0" xfId="0" applyNumberFormat="1"/>
    <xf numFmtId="166" fontId="43" fillId="36" borderId="0" xfId="1" applyNumberFormat="1" applyFont="1" applyFill="1"/>
    <xf numFmtId="165" fontId="5" fillId="3" borderId="7" xfId="1" applyNumberFormat="1" applyFont="1" applyFill="1" applyBorder="1"/>
    <xf numFmtId="165" fontId="5" fillId="3" borderId="5" xfId="1" applyNumberFormat="1" applyFont="1" applyFill="1" applyBorder="1"/>
    <xf numFmtId="171" fontId="35" fillId="28" borderId="2" xfId="8" applyNumberFormat="1" applyFont="1" applyFill="1" applyBorder="1" applyAlignment="1" applyProtection="1">
      <alignment vertical="center"/>
    </xf>
    <xf numFmtId="0" fontId="20" fillId="28" borderId="7" xfId="0" applyFont="1" applyFill="1" applyBorder="1"/>
    <xf numFmtId="166" fontId="20" fillId="28" borderId="21" xfId="1" applyNumberFormat="1" applyFont="1" applyFill="1" applyBorder="1"/>
    <xf numFmtId="0" fontId="21" fillId="28" borderId="2" xfId="0" applyFont="1" applyFill="1" applyBorder="1"/>
    <xf numFmtId="166" fontId="22" fillId="28" borderId="2" xfId="1" applyNumberFormat="1" applyFont="1" applyFill="1" applyBorder="1"/>
    <xf numFmtId="166" fontId="20" fillId="12" borderId="21" xfId="1" applyNumberFormat="1" applyFont="1" applyFill="1" applyBorder="1"/>
    <xf numFmtId="171" fontId="35" fillId="28" borderId="7" xfId="8" applyNumberFormat="1" applyFont="1" applyFill="1" applyBorder="1" applyAlignment="1" applyProtection="1">
      <alignment vertical="center"/>
    </xf>
    <xf numFmtId="0" fontId="0" fillId="37" borderId="0" xfId="0" applyFill="1"/>
    <xf numFmtId="171" fontId="34" fillId="37" borderId="2" xfId="8" applyNumberFormat="1" applyFont="1" applyFill="1" applyBorder="1" applyAlignment="1" applyProtection="1">
      <alignment vertical="center"/>
    </xf>
    <xf numFmtId="171" fontId="34" fillId="12" borderId="2" xfId="8" applyNumberFormat="1" applyFont="1" applyFill="1" applyBorder="1" applyAlignment="1" applyProtection="1">
      <alignment vertical="center"/>
    </xf>
    <xf numFmtId="0" fontId="33" fillId="15" borderId="14" xfId="0" applyFont="1" applyFill="1" applyBorder="1" applyAlignment="1">
      <alignment horizontal="left" vertical="center" indent="3"/>
    </xf>
    <xf numFmtId="171" fontId="35" fillId="15" borderId="2" xfId="8" applyNumberFormat="1" applyFont="1" applyFill="1" applyBorder="1" applyAlignment="1" applyProtection="1">
      <alignment vertical="center"/>
    </xf>
    <xf numFmtId="171" fontId="35" fillId="20" borderId="2" xfId="8" applyNumberFormat="1" applyFont="1" applyFill="1" applyBorder="1" applyAlignment="1" applyProtection="1">
      <alignment vertical="center"/>
    </xf>
    <xf numFmtId="171" fontId="34" fillId="20" borderId="2" xfId="8" applyNumberFormat="1" applyFont="1" applyFill="1" applyBorder="1" applyAlignment="1" applyProtection="1">
      <alignment vertical="center"/>
    </xf>
    <xf numFmtId="171" fontId="34" fillId="25" borderId="2" xfId="1" applyNumberFormat="1" applyFont="1" applyFill="1" applyBorder="1" applyAlignment="1" applyProtection="1">
      <alignment vertical="center"/>
    </xf>
    <xf numFmtId="171" fontId="35" fillId="26" borderId="2" xfId="1" applyNumberFormat="1" applyFont="1" applyFill="1" applyBorder="1" applyAlignment="1" applyProtection="1">
      <alignment vertical="center"/>
    </xf>
    <xf numFmtId="171" fontId="35" fillId="27" borderId="2" xfId="1" applyNumberFormat="1" applyFont="1" applyFill="1" applyBorder="1" applyAlignment="1" applyProtection="1">
      <alignment vertical="center"/>
    </xf>
    <xf numFmtId="171" fontId="35" fillId="30" borderId="2" xfId="1" applyNumberFormat="1" applyFont="1" applyFill="1" applyBorder="1" applyAlignment="1" applyProtection="1">
      <alignment vertical="center"/>
    </xf>
    <xf numFmtId="171" fontId="35" fillId="32" borderId="2" xfId="1" applyNumberFormat="1" applyFont="1" applyFill="1" applyBorder="1" applyAlignment="1" applyProtection="1">
      <alignment vertical="center"/>
    </xf>
    <xf numFmtId="171" fontId="35" fillId="33" borderId="2" xfId="1" applyNumberFormat="1" applyFont="1" applyFill="1" applyBorder="1" applyAlignment="1" applyProtection="1">
      <alignment vertical="center"/>
    </xf>
    <xf numFmtId="171" fontId="38" fillId="34" borderId="2" xfId="1" applyNumberFormat="1" applyFont="1" applyFill="1" applyBorder="1" applyAlignment="1" applyProtection="1">
      <alignment vertical="center"/>
    </xf>
    <xf numFmtId="171" fontId="35" fillId="12" borderId="2" xfId="1" applyNumberFormat="1" applyFont="1" applyFill="1" applyBorder="1" applyAlignment="1" applyProtection="1">
      <alignment vertical="center"/>
    </xf>
    <xf numFmtId="164" fontId="20" fillId="0" borderId="0" xfId="1" applyNumberFormat="1" applyFont="1"/>
    <xf numFmtId="166" fontId="0" fillId="16" borderId="0" xfId="1" applyNumberFormat="1" applyFont="1" applyFill="1"/>
    <xf numFmtId="165" fontId="5" fillId="7" borderId="0" xfId="0" applyNumberFormat="1" applyFont="1" applyFill="1"/>
    <xf numFmtId="165" fontId="5" fillId="7" borderId="0" xfId="0" applyNumberFormat="1" applyFont="1" applyFill="1" applyAlignment="1">
      <alignment horizontal="center"/>
    </xf>
    <xf numFmtId="166" fontId="5" fillId="38" borderId="2" xfId="1" applyNumberFormat="1" applyFont="1" applyFill="1" applyBorder="1"/>
    <xf numFmtId="170" fontId="5" fillId="38" borderId="2" xfId="1" applyNumberFormat="1" applyFont="1" applyFill="1" applyBorder="1"/>
    <xf numFmtId="173" fontId="5" fillId="7" borderId="0" xfId="0" applyNumberFormat="1" applyFont="1" applyFill="1"/>
    <xf numFmtId="0" fontId="37" fillId="24" borderId="2" xfId="0" applyFont="1" applyFill="1" applyBorder="1" applyAlignment="1">
      <alignment horizontal="center" vertical="center"/>
    </xf>
    <xf numFmtId="0" fontId="36" fillId="29" borderId="2" xfId="0" quotePrefix="1" applyFont="1" applyFill="1" applyBorder="1" applyAlignment="1">
      <alignment horizontal="center" vertical="center"/>
    </xf>
    <xf numFmtId="0" fontId="36" fillId="29" borderId="2" xfId="0" applyFont="1" applyFill="1" applyBorder="1" applyAlignment="1">
      <alignment horizontal="center" vertical="center"/>
    </xf>
    <xf numFmtId="0" fontId="0" fillId="6" borderId="0" xfId="0" applyFill="1"/>
    <xf numFmtId="0" fontId="15" fillId="6" borderId="0" xfId="0" applyFont="1" applyFill="1" applyAlignment="1">
      <alignment horizontal="center"/>
    </xf>
    <xf numFmtId="0" fontId="15" fillId="6" borderId="18" xfId="0" applyFont="1" applyFill="1" applyBorder="1" applyAlignment="1">
      <alignment horizontal="center"/>
    </xf>
    <xf numFmtId="0" fontId="15" fillId="6" borderId="22" xfId="0" applyFont="1" applyFill="1" applyBorder="1" applyAlignment="1">
      <alignment horizontal="center"/>
    </xf>
    <xf numFmtId="169" fontId="20" fillId="6" borderId="23" xfId="1" applyNumberFormat="1" applyFont="1" applyFill="1" applyBorder="1"/>
    <xf numFmtId="169" fontId="21" fillId="6" borderId="22" xfId="1" applyNumberFormat="1" applyFont="1" applyFill="1" applyBorder="1"/>
    <xf numFmtId="0" fontId="20" fillId="6" borderId="24" xfId="0" applyFont="1" applyFill="1" applyBorder="1"/>
    <xf numFmtId="166" fontId="20" fillId="6" borderId="21" xfId="1" applyNumberFormat="1" applyFont="1" applyFill="1" applyBorder="1"/>
    <xf numFmtId="169" fontId="20" fillId="6" borderId="21" xfId="0" applyNumberFormat="1" applyFont="1" applyFill="1" applyBorder="1"/>
    <xf numFmtId="169" fontId="21" fillId="6" borderId="19" xfId="1" applyNumberFormat="1" applyFont="1" applyFill="1" applyBorder="1"/>
    <xf numFmtId="0" fontId="20" fillId="6" borderId="0" xfId="0" applyFont="1" applyFill="1"/>
    <xf numFmtId="169" fontId="0" fillId="6" borderId="0" xfId="0" applyNumberFormat="1" applyFill="1"/>
    <xf numFmtId="166" fontId="20" fillId="6" borderId="0" xfId="0" applyNumberFormat="1" applyFont="1" applyFill="1"/>
    <xf numFmtId="166" fontId="24" fillId="6" borderId="0" xfId="1" applyNumberFormat="1" applyFont="1" applyFill="1"/>
    <xf numFmtId="0" fontId="15" fillId="6" borderId="0" xfId="0" applyFont="1" applyFill="1"/>
    <xf numFmtId="166" fontId="23" fillId="6" borderId="0" xfId="1" applyNumberFormat="1" applyFont="1" applyFill="1"/>
    <xf numFmtId="166" fontId="0" fillId="6" borderId="0" xfId="0" applyNumberFormat="1" applyFill="1"/>
    <xf numFmtId="166" fontId="0" fillId="6" borderId="0" xfId="1" applyNumberFormat="1" applyFont="1" applyFill="1"/>
    <xf numFmtId="4" fontId="20" fillId="6" borderId="0" xfId="0" applyNumberFormat="1" applyFont="1" applyFill="1"/>
    <xf numFmtId="166" fontId="20" fillId="6" borderId="8" xfId="0" applyNumberFormat="1" applyFont="1" applyFill="1" applyBorder="1"/>
  </cellXfs>
  <cellStyles count="15">
    <cellStyle name="Comma" xfId="1" builtinId="3"/>
    <cellStyle name="Comma 2" xfId="5" xr:uid="{00000000-0005-0000-0000-000001000000}"/>
    <cellStyle name="Comma 3" xfId="8" xr:uid="{00000000-0005-0000-0000-000002000000}"/>
    <cellStyle name="Comma 3 2" xfId="14" xr:uid="{00000000-0005-0000-0000-000003000000}"/>
    <cellStyle name="Comma 4" xfId="9" xr:uid="{00000000-0005-0000-0000-000004000000}"/>
    <cellStyle name="Comma 4 2" xfId="13" xr:uid="{00000000-0005-0000-0000-000005000000}"/>
    <cellStyle name="Comma 6" xfId="7" xr:uid="{00000000-0005-0000-0000-000006000000}"/>
    <cellStyle name="EPMLargeKeyFigure" xfId="11" xr:uid="{00000000-0005-0000-0000-000007000000}"/>
    <cellStyle name="Normal" xfId="0" builtinId="0"/>
    <cellStyle name="Normal 2" xfId="3" xr:uid="{00000000-0005-0000-0000-000009000000}"/>
    <cellStyle name="Normal 3" xfId="6" xr:uid="{00000000-0005-0000-0000-00000A000000}"/>
    <cellStyle name="Normal 4" xfId="12" xr:uid="{00000000-0005-0000-0000-00000B000000}"/>
    <cellStyle name="Normal_SALES_PRO" xfId="10" xr:uid="{00000000-0005-0000-0000-000011000000}"/>
    <cellStyle name="Percent" xfId="2" builtinId="5"/>
    <cellStyle name="Percent 2" xfId="4" xr:uid="{00000000-0005-0000-0000-000013000000}"/>
  </cellStyles>
  <dxfs count="0"/>
  <tableStyles count="0" defaultTableStyle="TableStyleMedium2" defaultPivotStyle="PivotStyleLight16"/>
  <colors>
    <mruColors>
      <color rgb="FFFFFF66"/>
      <color rgb="FF9999FF"/>
      <color rgb="FFFF99FF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8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externalLink" Target="externalLinks/externalLink9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1.png@01D63B1C.4D5BC030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76201</xdr:colOff>
      <xdr:row>10</xdr:row>
      <xdr:rowOff>19050</xdr:rowOff>
    </xdr:from>
    <xdr:to>
      <xdr:col>10</xdr:col>
      <xdr:colOff>247651</xdr:colOff>
      <xdr:row>54</xdr:row>
      <xdr:rowOff>0</xdr:rowOff>
    </xdr:to>
    <xdr:pic>
      <xdr:nvPicPr>
        <xdr:cNvPr id="2" name="Picture 1" descr="cid:image001.png@01D63B1C.4D5BC0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739" b="454"/>
        <a:stretch>
          <a:fillRect/>
        </a:stretch>
      </xdr:blipFill>
      <xdr:spPr bwMode="auto">
        <a:xfrm>
          <a:off x="76201" y="1924050"/>
          <a:ext cx="6267450" cy="836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519545</xdr:colOff>
      <xdr:row>21</xdr:row>
      <xdr:rowOff>119343</xdr:rowOff>
    </xdr:from>
    <xdr:to>
      <xdr:col>45</xdr:col>
      <xdr:colOff>299747</xdr:colOff>
      <xdr:row>28</xdr:row>
      <xdr:rowOff>75123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07E95B-B32F-48A7-A20E-DCC7EC3E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2454" y="3998616"/>
          <a:ext cx="4629293" cy="13498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447675</xdr:colOff>
      <xdr:row>0</xdr:row>
      <xdr:rowOff>0</xdr:rowOff>
    </xdr:from>
    <xdr:to>
      <xdr:col>32</xdr:col>
      <xdr:colOff>541923</xdr:colOff>
      <xdr:row>5</xdr:row>
      <xdr:rowOff>66548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44925" y="0"/>
          <a:ext cx="8019048" cy="10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687467C-29B5-494D-936D-F524FF4184C2}"/>
            </a:ext>
          </a:extLst>
        </xdr:cNvPr>
        <xdr:cNvSpPr txBox="1"/>
      </xdr:nvSpPr>
      <xdr:spPr>
        <a:xfrm>
          <a:off x="1367679" y="157498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7E4708-B4C1-4741-B7B9-0E260E583460}"/>
            </a:ext>
          </a:extLst>
        </xdr:cNvPr>
        <xdr:cNvSpPr txBox="1"/>
      </xdr:nvSpPr>
      <xdr:spPr>
        <a:xfrm>
          <a:off x="1367679" y="157498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31685C-A7E3-44A3-AD41-3351A3DB4013}"/>
            </a:ext>
          </a:extLst>
        </xdr:cNvPr>
        <xdr:cNvSpPr txBox="1"/>
      </xdr:nvSpPr>
      <xdr:spPr>
        <a:xfrm>
          <a:off x="1367679" y="157498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6B02DA3-F094-46E2-9689-13C6D3C2F9B7}"/>
            </a:ext>
          </a:extLst>
        </xdr:cNvPr>
        <xdr:cNvSpPr txBox="1"/>
      </xdr:nvSpPr>
      <xdr:spPr>
        <a:xfrm>
          <a:off x="1367679" y="157498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1367679" y="197503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367679" y="197503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367679" y="197503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1367679" y="197503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1367679" y="1975037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481854</xdr:colOff>
      <xdr:row>6</xdr:row>
      <xdr:rowOff>22412</xdr:rowOff>
    </xdr:from>
    <xdr:to>
      <xdr:col>5</xdr:col>
      <xdr:colOff>2756648</xdr:colOff>
      <xdr:row>10</xdr:row>
      <xdr:rowOff>156882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 txBox="1"/>
      </xdr:nvSpPr>
      <xdr:spPr>
        <a:xfrm>
          <a:off x="1367119" y="2342030"/>
          <a:ext cx="2274794" cy="89647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100"/>
            <a:t>แปะ </a:t>
          </a:r>
          <a:r>
            <a:rPr lang="en-US" sz="1100"/>
            <a:t>Preconso </a:t>
          </a:r>
          <a:r>
            <a:rPr lang="th-TH" sz="1100"/>
            <a:t>และ </a:t>
          </a:r>
          <a:r>
            <a:rPr lang="en-US" sz="1100"/>
            <a:t>Conso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NSOLE\Conso\Report%20Group_Oct\pscementgroup_Original%20pla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TAI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riporn\Local%20Settings\Temporary%20Internet%20Files\Content.IE5\FMCBR5GL\prayadp1\prayadp1\prayadp\%23an2001(8.11.43)\BALANC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NTHLY\%23RE_PLAN\BALANC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LU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placement%20Cost\2002\March0902\Paper%20to%20SK%20and%20CN\Naew\Valuation\TCRT\WINDOWS\TEMP\Pro4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backup_n\CONSOSEP\2005\SHARE-Sep%202005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LinkReport\2%20Mthpetro200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ER\REVPLAN\REP_REV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rattanal\Local%20Settings\Temporary%20Internet%20Files\Content.IE5\UDXAZ6HO\Monthly\Loan\loan_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State"/>
      <sheetName val="Summary "/>
      <sheetName val="Price"/>
      <sheetName val="FXType"/>
      <sheetName val="Sheet2"/>
      <sheetName val="5260 RY"/>
      <sheetName val="Summary_"/>
      <sheetName val="Master"/>
      <sheetName val="Comapny Name"/>
      <sheetName val="SCG group"/>
      <sheetName val="View"/>
      <sheetName val="Summary_1"/>
      <sheetName val="5260_RY"/>
      <sheetName val="Comapny_Name"/>
      <sheetName val="SCG_gro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"/>
      <sheetName val="COUNT_wh (2)"/>
      <sheetName val="COUNT_wh"/>
      <sheetName val="INVEN"/>
      <sheetName val="INVEN(TEST)"/>
      <sheetName val="COUNT_NNDC"/>
      <sheetName val="NTET2004 (DEC)"/>
      <sheetName val="NEG2004 (DEC)"/>
      <sheetName val="NEG2004 (DEC) (2)"/>
      <sheetName val="PLANBS3"/>
      <sheetName val="Min.-Max. Stock"/>
      <sheetName val="Group"/>
      <sheetName val="sales3level"/>
      <sheetName val="Tax coupon"/>
      <sheetName val="Macro5"/>
      <sheetName val="Sheet1"/>
      <sheetName val="Sheet1 (2)"/>
      <sheetName val="Sheet2"/>
      <sheetName val="PGMMNG"/>
      <sheetName val="PRO-TOTAL"/>
      <sheetName val="UPC_SKU"/>
      <sheetName val="ตารางคำนวณกระเบื้อง A"/>
      <sheetName val="DDL"/>
      <sheetName val="BAL"/>
      <sheetName val="ลูกหนี้(เก่า)"/>
      <sheetName val="55555"/>
      <sheetName val="ใบปะหน้าใหม่ Bidding"/>
      <sheetName val="ต้นไม้ทางเท้า"/>
      <sheetName val="SH-E"/>
      <sheetName val="Structure"/>
      <sheetName val="Law data"/>
      <sheetName val="stat local"/>
      <sheetName val="Index"/>
      <sheetName val="Volume Loco May 2015"/>
      <sheetName val="Summary"/>
      <sheetName val="Summary report"/>
      <sheetName val="JUNE"/>
      <sheetName val="Performance BP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CHE_A"/>
      <sheetName val="DESP_A"/>
      <sheetName val="ISO_A"/>
      <sheetName val="PC_A"/>
      <sheetName val="PM_A"/>
      <sheetName val="SHEET_A"/>
      <sheetName val="RECO_A"/>
      <sheetName val="YARD_A"/>
      <sheetName val="CHEMICAL"/>
      <sheetName val="DESPATCH"/>
      <sheetName val="Feb"/>
      <sheetName val="ISO"/>
      <sheetName val="PRODUCT"/>
      <sheetName val="PULP MILL"/>
      <sheetName val="SHEETING"/>
      <sheetName val="SODA"/>
      <sheetName val="YARD"/>
      <sheetName val="4.1CAPEX_Additional"/>
      <sheetName val="code"/>
      <sheetName val="MyWork"/>
      <sheetName val="data"/>
      <sheetName val="TYPE SD125"/>
      <sheetName val="Drop Down"/>
      <sheetName val="เลขห้อง"/>
      <sheetName val="เลขที่ห้องทั้งหมด (2)"/>
      <sheetName val="เลขที่ห้องทั้งหมด"/>
      <sheetName val="F13รายชื่อแยกfolio (2)"/>
      <sheetName val="F13รายชื่อแยกfolio"/>
      <sheetName val="F05เลขที่ห้อง+ชื่อคน"/>
      <sheetName val="F04เลขที่ห้อง+ค่าเช่า"/>
      <sheetName val="FEB 2007 "/>
      <sheetName val="MAR 2007"/>
      <sheetName val="APR 2007"/>
      <sheetName val="MAY 2007"/>
      <sheetName val="APR 2007-GTW"/>
      <sheetName val="MAY 2007 (2)"/>
      <sheetName val="MAY 2007-NUCH"/>
      <sheetName val="JUN 2007-NUCH "/>
      <sheetName val="JULY 2007-NUCH"/>
      <sheetName val="AUG 2007-NUCH "/>
      <sheetName val="AUG 2007"/>
      <sheetName val="ค่าเช่า ด.9"/>
      <sheetName val="ค่าเช่า ด.10"/>
      <sheetName val="Status update31.8.07"/>
      <sheetName val="Status update31.8.07 (2)"/>
      <sheetName val="ค่าเช่า ด.11"/>
      <sheetName val="ค่าเช่า ด.11 (2)"/>
      <sheetName val="G26"/>
      <sheetName val="Bill No. 2 - Carpark"/>
      <sheetName val="sheetNO"/>
      <sheetName val="คำชี้แจง"/>
      <sheetName val="SCG group"/>
      <sheetName val="com"/>
      <sheetName val="43"/>
      <sheetName val="List"/>
      <sheetName val="2017"/>
      <sheetName val="อ้างอิง"/>
      <sheetName val="Comapny Name"/>
      <sheetName val="Master"/>
      <sheetName val="Prhd"/>
      <sheetName val="Control"/>
      <sheetName val="Mapping"/>
      <sheetName val="Cost center"/>
      <sheetName val="Account code"/>
      <sheetName val="Chart"/>
      <sheetName val="Company Name"/>
      <sheetName val="S-Plant"/>
      <sheetName val="Office_plants"/>
      <sheetName val="Sheet3"/>
      <sheetName val="Driver"/>
      <sheetName val="ZPS02"/>
      <sheetName val="I-slab"/>
      <sheetName val="Goal"/>
      <sheetName val="data validation"/>
      <sheetName val="Cases Actuals SAP"/>
      <sheetName val="Chilled Vol &amp; GS"/>
      <sheetName val="Master Query_SL"/>
      <sheetName val="Addresses"/>
      <sheetName val="PBSG Severance"/>
      <sheetName val="PNT-QUOT-#3"/>
      <sheetName val="PNT-P3"/>
      <sheetName val="Sheet5"/>
      <sheetName val="ห้ามลบ"/>
      <sheetName val="วัดใต้"/>
      <sheetName val="คำอธิบาย"/>
      <sheetName val="Zone"/>
      <sheetName val="Northeast"/>
      <sheetName val="2018"/>
      <sheetName val="สาเหตุ Error "/>
      <sheetName val="SCG Chemicals group"/>
      <sheetName val="Table Name"/>
      <sheetName val="FR"/>
      <sheetName val="Ref"/>
      <sheetName val="Config"/>
      <sheetName val="Dont delete!!"/>
      <sheetName val="Vender list"/>
      <sheetName val="Production Queue GB"/>
      <sheetName val="cost center name"/>
      <sheetName val="L410"/>
      <sheetName val="Month"/>
      <sheetName val="Log CCR TG 3"/>
      <sheetName val="2019"/>
      <sheetName val="Assumption"/>
      <sheetName val="Ms"/>
      <sheetName val="Variance"/>
      <sheetName val="DTA"/>
      <sheetName val="Type ถูก House"/>
      <sheetName val="รายชื่อ"/>
      <sheetName val="TB(PY 2016)"/>
      <sheetName val="IS"/>
      <sheetName val="GL"/>
      <sheetName val="Risk Level"/>
      <sheetName val="Risk Category"/>
      <sheetName val="Business"/>
      <sheetName val="DD List"/>
      <sheetName val="Multi Rater"/>
      <sheetName val="#REF"/>
      <sheetName val="Status"/>
      <sheetName val="TP"/>
      <sheetName val="ชลทิพย์"/>
      <sheetName val="MasterTB"/>
      <sheetName val="F-1"/>
      <sheetName val="P300"/>
      <sheetName val="Materiality"/>
      <sheetName val="ดอกเบี้ย TR2560"/>
      <sheetName val="REPORT"/>
      <sheetName val="Trial Balance"/>
      <sheetName val="Reason"/>
      <sheetName val="Dropdown list "/>
      <sheetName val="BS"/>
      <sheetName val="Accure"/>
      <sheetName val="X1"/>
      <sheetName val="instruction"/>
      <sheetName val="Forecast movement"/>
      <sheetName val="i_Setup"/>
      <sheetName val="O_PL Link"/>
      <sheetName val="i_actmth from SAP"/>
      <sheetName val="i_Actual by cc"/>
      <sheetName val="Fixed Selling"/>
      <sheetName val="SA_OT"/>
      <sheetName val="SA_WS_MAKRO"/>
      <sheetName val="SA_ASD"/>
      <sheetName val="SA_TM"/>
      <sheetName val="SA_Field"/>
      <sheetName val="SA_OP"/>
      <sheetName val="SA_BIS"/>
      <sheetName val="SA_CommFin"/>
      <sheetName val="SA_Bus"/>
      <sheetName val="SA_CC2"/>
      <sheetName val="SA_Cus"/>
      <sheetName val="BIS Selling"/>
      <sheetName val="SA_TT"/>
      <sheetName val="Uniform"/>
      <sheetName val="Total GA"/>
      <sheetName val="HR"/>
      <sheetName val="Fin_Control"/>
      <sheetName val="Fin_Plan"/>
      <sheetName val="Fin_RMC"/>
      <sheetName val="Fin_LPN"/>
      <sheetName val="Fin_RJN"/>
      <sheetName val="BIS"/>
      <sheetName val="BIS_Proj"/>
      <sheetName val="BIS_Common"/>
      <sheetName val="BIS_XChrg"/>
      <sheetName val="Mkt"/>
      <sheetName val="Exec"/>
      <sheetName val="Legal"/>
      <sheetName val="RD"/>
      <sheetName val="Facilities"/>
      <sheetName val="SAP_Proj"/>
      <sheetName val="2nd_Pnt"/>
      <sheetName val="Pallet_Frypk"/>
      <sheetName val="CA"/>
      <sheetName val="EHS"/>
      <sheetName val="CA only"/>
      <sheetName val="Legal only"/>
      <sheetName val="GACC2"/>
      <sheetName val="GACC3"/>
      <sheetName val="TH36022"/>
      <sheetName val="TH36023"/>
      <sheetName val="sub cost center"/>
      <sheetName val="GL_DBS"/>
      <sheetName val="OH CC_DBS"/>
      <sheetName val="Fin"/>
      <sheetName val="BIS G&amp;A"/>
      <sheetName val="2015 reconcile &amp; restate"/>
      <sheetName val="Consulting"/>
      <sheetName val="BIS_Common detail"/>
      <sheetName val="Total GA+BIS common"/>
      <sheetName val="HFM Line"/>
      <sheetName val="HFM Mapping"/>
      <sheetName val="Account"/>
      <sheetName val="T&amp;E sales cut"/>
      <sheetName val="Control - Consulting fee_SN (2)"/>
      <sheetName val="Master TB"/>
      <sheetName val="H300"/>
      <sheetName val="F-3"/>
      <sheetName val="K400"/>
      <sheetName val="CF weekly"/>
      <sheetName val="1.CF (M)(Ratchatewee)"/>
      <sheetName val="1.CF (M)(Rama4)"/>
      <sheetName val="1.CF (M) (TL10ph2)"/>
      <sheetName val=""/>
      <sheetName val="stair"/>
      <sheetName val="SELL"/>
      <sheetName val="Sum-sys"/>
      <sheetName val="Cover"/>
      <sheetName val="Detail (2)"/>
      <sheetName val="DEATAIL KENTOCOST Sheet Low20MB"/>
      <sheetName val="Cover (2)"/>
      <sheetName val="Detail "/>
      <sheetName val="(PMCmaki)"/>
      <sheetName val="(COMPmaki)"/>
      <sheetName val="SCOPE OF WORK"/>
      <sheetName val="VENDOR"/>
      <sheetName val="Unit price"/>
      <sheetName val="BG"/>
      <sheetName val="received net-BG"/>
      <sheetName val="Summary BG Code"/>
      <sheetName val="S300"/>
      <sheetName val="V1"/>
      <sheetName val="V7 Confirm RPT"/>
      <sheetName val="แยกงบ"/>
      <sheetName val="COUNT_wh_(2)"/>
      <sheetName val="NTET2004_(DEC)"/>
      <sheetName val="NEG2004_(DEC)"/>
      <sheetName val="NEG2004_(DEC)_(2)"/>
      <sheetName val="Min_-Max__Stock"/>
      <sheetName val="Tax_coupon"/>
      <sheetName val="Sheet1_(2)"/>
      <sheetName val="ตารางคำนวณกระเบื้อง_A"/>
      <sheetName val="ใบปะหน้าใหม่_Bidding"/>
      <sheetName val="Law_data"/>
      <sheetName val="stat_local"/>
      <sheetName val="Volume_Loco_May_2015"/>
      <sheetName val="Summary_report"/>
      <sheetName val="Performance_BP"/>
      <sheetName val="4_1CAPEX_Additional"/>
      <sheetName val="PULP_MILL"/>
      <sheetName val="TYPE_SD125"/>
      <sheetName val="Drop_Down"/>
      <sheetName val="เลขที่ห้องทั้งหมด_(2)"/>
      <sheetName val="F13รายชื่อแยกfolio_(2)"/>
      <sheetName val="FEB_2007_"/>
      <sheetName val="MAR_2007"/>
      <sheetName val="APR_2007"/>
      <sheetName val="MAY_2007"/>
      <sheetName val="APR_2007-GTW"/>
      <sheetName val="MAY_2007_(2)"/>
      <sheetName val="MAY_2007-NUCH"/>
      <sheetName val="JUN_2007-NUCH_"/>
      <sheetName val="JULY_2007-NUCH"/>
      <sheetName val="AUG_2007-NUCH_"/>
      <sheetName val="AUG_2007"/>
      <sheetName val="ค่าเช่า_ด_9"/>
      <sheetName val="ค่าเช่า_ด_10"/>
      <sheetName val="Status_update31_8_07"/>
      <sheetName val="Status_update31_8_07_(2)"/>
      <sheetName val="ค่าเช่า_ด_11"/>
      <sheetName val="ค่าเช่า_ด_11_(2)"/>
      <sheetName val="Bill_No__2_-_Carpark"/>
      <sheetName val="SCG_group"/>
      <sheetName val="Comapny_Name"/>
      <sheetName val="Cost_center"/>
      <sheetName val="Account_code"/>
      <sheetName val="Company_Name"/>
      <sheetName val="data_validation"/>
      <sheetName val="Cases_Actuals_SAP"/>
      <sheetName val="Chilled_Vol_&amp;_GS"/>
      <sheetName val="Master_Query_SL"/>
      <sheetName val="PBSG_Severance"/>
      <sheetName val="สาเหตุ_Error_"/>
      <sheetName val="Table_Name"/>
      <sheetName val="SCG_Chemicals_group"/>
      <sheetName val="Dont_delete!!"/>
      <sheetName val="Vender_list"/>
      <sheetName val="Production_Queue_GB"/>
      <sheetName val="cost_center_name"/>
      <sheetName val="Log_CCR_TG_3"/>
      <sheetName val="Type_ถูก_House"/>
      <sheetName val="TB(PY_2016)"/>
      <sheetName val="Risk_Level"/>
      <sheetName val="Risk_Category"/>
      <sheetName val="DD_List"/>
      <sheetName val="Multi_Rater"/>
      <sheetName val="ดอกเบี้ย_TR2560"/>
      <sheetName val="Trial_Balance"/>
      <sheetName val="Forecast_movement"/>
      <sheetName val="O_PL_Link"/>
      <sheetName val="i_actmth_from_SAP"/>
      <sheetName val="i_Actual_by_cc"/>
      <sheetName val="Fixed_Selling"/>
      <sheetName val="BIS_Selling"/>
      <sheetName val="Total_GA"/>
      <sheetName val="CA_only"/>
      <sheetName val="Legal_only"/>
      <sheetName val="sub_cost_center"/>
      <sheetName val="OH_CC_DBS"/>
      <sheetName val="BIS_G&amp;A"/>
      <sheetName val="2015_reconcile_&amp;_restate"/>
      <sheetName val="BIS_Common_detail"/>
      <sheetName val="Total_GA+BIS_common"/>
      <sheetName val="HFM_Line"/>
      <sheetName val="HFM_Mapping"/>
      <sheetName val="T&amp;E_sales_cut"/>
      <sheetName val="Control_-_Consulting_fee_SN_(2)"/>
      <sheetName val="Master_TB"/>
      <sheetName val="CF_weekly"/>
      <sheetName val="1_CF_(M)(Ratchatewee)"/>
      <sheetName val="1_CF_(M)(Rama4)"/>
      <sheetName val="1_CF_(M)_(TL10ph2)"/>
      <sheetName val="Dropdown_list_"/>
      <sheetName val="Detail_(2)"/>
      <sheetName val="DEATAIL_KENTOCOST_Sheet_Low20MB"/>
      <sheetName val="Cover_(2)"/>
      <sheetName val="Detail_"/>
      <sheetName val="SCOPE_OF_WORK"/>
      <sheetName val="Unit_price"/>
      <sheetName val="received_net-BG"/>
      <sheetName val="Summary_BG_Code"/>
      <sheetName val="V7_Confirm_RPT"/>
      <sheetName val="beer-indstry"/>
      <sheetName val="Summary 31Mar'20"/>
      <sheetName val="2020"/>
      <sheetName val="summary_ee"/>
      <sheetName val="ee_unit type"/>
      <sheetName val="ee_build "/>
      <sheetName val="Cost history sheet"/>
      <sheetName val="Scope of work "/>
      <sheetName val="Detail (CMM)"/>
      <sheetName val="SUM KENTO COST LOW 20MB."/>
      <sheetName val="Data-ac"/>
      <sheetName val="Data-san"/>
      <sheetName val="SUM KENTO COST REPORT 20MB.UP"/>
      <sheetName val="DETAIL KENTOCOST Sheet 20MB.UP"/>
      <sheetName val="Master COA V21"/>
      <sheetName val="TTL"/>
      <sheetName val="00Summary"/>
      <sheetName val="Condition"/>
      <sheetName val="B-Prelim"/>
      <sheetName val="EE-HOTEL"/>
      <sheetName val="SN&amp;FP-HOTEL"/>
      <sheetName val="MVAC-HOTEL"/>
      <sheetName val="EE-BOH"/>
      <sheetName val="SN&amp;FP-BOH"/>
      <sheetName val="MVAC-BOH"/>
      <sheetName val="S3 Architectural"/>
      <sheetName val="ESS Performance 2020+2021"/>
      <sheetName val="A"/>
      <sheetName val="Reference(do not delete)"/>
      <sheetName val="COUNT_wh_(2)1"/>
      <sheetName val="NTET2004_(DEC)1"/>
      <sheetName val="NEG2004_(DEC)1"/>
      <sheetName val="NEG2004_(DEC)_(2)1"/>
      <sheetName val="Min_-Max__Stock1"/>
      <sheetName val="Tax_coupon1"/>
      <sheetName val="Sheet1_(2)1"/>
      <sheetName val="ตารางคำนวณกระเบื้อง_A1"/>
      <sheetName val="ใบปะหน้าใหม่_Bidding1"/>
      <sheetName val="Law_data1"/>
      <sheetName val="stat_local1"/>
      <sheetName val="Volume_Loco_May_20151"/>
      <sheetName val="Summary_report1"/>
      <sheetName val="Performance_BP1"/>
      <sheetName val="PULP_MILL1"/>
      <sheetName val="4_1CAPEX_Additional1"/>
      <sheetName val="TYPE_SD1251"/>
      <sheetName val="Drop_Down1"/>
      <sheetName val="เลขที่ห้องทั้งหมด_(2)1"/>
      <sheetName val="F13รายชื่อแยกfolio_(2)1"/>
      <sheetName val="FEB_2007_1"/>
      <sheetName val="MAR_20071"/>
      <sheetName val="APR_20071"/>
      <sheetName val="MAY_20071"/>
      <sheetName val="APR_2007-GTW1"/>
      <sheetName val="MAY_2007_(2)1"/>
      <sheetName val="MAY_2007-NUCH1"/>
      <sheetName val="JUN_2007-NUCH_1"/>
      <sheetName val="JULY_2007-NUCH1"/>
      <sheetName val="AUG_2007-NUCH_1"/>
      <sheetName val="AUG_20071"/>
      <sheetName val="ค่าเช่า_ด_91"/>
      <sheetName val="ค่าเช่า_ด_101"/>
      <sheetName val="Status_update31_8_071"/>
      <sheetName val="Status_update31_8_07_(2)1"/>
      <sheetName val="ค่าเช่า_ด_111"/>
      <sheetName val="ค่าเช่า_ด_11_(2)1"/>
      <sheetName val="Bill_No__2_-_Carpark1"/>
      <sheetName val="SCG_group1"/>
      <sheetName val="Cost_center1"/>
      <sheetName val="Account_code1"/>
      <sheetName val="Comapny_Name1"/>
      <sheetName val="Company_Name1"/>
      <sheetName val="data_validation1"/>
      <sheetName val="Cases_Actuals_SAP1"/>
      <sheetName val="Chilled_Vol_&amp;_GS1"/>
      <sheetName val="Master_Query_SL1"/>
      <sheetName val="PBSG_Severance1"/>
      <sheetName val="สาเหตุ_Error_1"/>
      <sheetName val="SCG_Chemicals_group1"/>
      <sheetName val="Table_Name1"/>
      <sheetName val="Dont_delete!!1"/>
      <sheetName val="Vender_list1"/>
      <sheetName val="Production_Queue_GB1"/>
      <sheetName val="cost_center_name1"/>
      <sheetName val="Log_CCR_TG_31"/>
      <sheetName val="Type_ถูก_House1"/>
      <sheetName val="TB(PY_2016)1"/>
      <sheetName val="Risk_Level1"/>
      <sheetName val="Risk_Category1"/>
      <sheetName val="DD_List1"/>
      <sheetName val="Multi_Rater1"/>
      <sheetName val="ดอกเบี้ย_TR25601"/>
      <sheetName val="Trial_Balance1"/>
      <sheetName val="Forecast_movement1"/>
      <sheetName val="O_PL_Link1"/>
      <sheetName val="i_actmth_from_SAP1"/>
      <sheetName val="i_Actual_by_cc1"/>
      <sheetName val="Fixed_Selling1"/>
      <sheetName val="BIS_Selling1"/>
      <sheetName val="Total_GA1"/>
      <sheetName val="CA_only1"/>
      <sheetName val="Legal_only1"/>
      <sheetName val="sub_cost_center1"/>
      <sheetName val="OH_CC_DBS1"/>
      <sheetName val="BIS_G&amp;A1"/>
      <sheetName val="2015_reconcile_&amp;_restate1"/>
      <sheetName val="BIS_Common_detail1"/>
      <sheetName val="Total_GA+BIS_common1"/>
      <sheetName val="HFM_Line1"/>
      <sheetName val="HFM_Mapping1"/>
      <sheetName val="T&amp;E_sales_cut1"/>
      <sheetName val="Control_-_Consulting_fee_SN_(21"/>
      <sheetName val="Master_TB1"/>
      <sheetName val="CF_weekly1"/>
      <sheetName val="1_CF_(M)(Ratchatewee)1"/>
      <sheetName val="1_CF_(M)(Rama4)1"/>
      <sheetName val="1_CF_(M)_(TL10ph2)1"/>
      <sheetName val="Dropdown_list_1"/>
      <sheetName val="Detail_(2)1"/>
      <sheetName val="DEATAIL_KENTOCOST_Sheet_Low20M1"/>
      <sheetName val="Cover_(2)1"/>
      <sheetName val="Detail_1"/>
      <sheetName val="SCOPE_OF_WORK1"/>
      <sheetName val="Unit_price1"/>
      <sheetName val="received_net-BG1"/>
      <sheetName val="Summary_BG_Code1"/>
      <sheetName val="V7_Confirm_RPT1"/>
      <sheetName val="Summary_31Mar'20"/>
      <sheetName val="Cost_history_sheet"/>
      <sheetName val="Scope_of_work_"/>
      <sheetName val="Detail_(CMM)"/>
      <sheetName val="SUM_KENTO_COST_LOW_20MB_"/>
      <sheetName val="SUM_KENTO_COST_REPORT_20MB_UP"/>
      <sheetName val="DETAIL_KENTOCOST_Sheet_20MB_UP"/>
      <sheetName val="Master_COA_V21"/>
      <sheetName val="ee_unit_type"/>
      <sheetName val="ee_build_"/>
      <sheetName val="S3_Architectural"/>
      <sheetName val="ESS_Performance_2020+2021"/>
      <sheetName val="Parameters"/>
      <sheetName val="PGM_2LEVYTD"/>
      <sheetName val="LS"/>
      <sheetName val="S330 Increase salary rate"/>
      <sheetName val="MasterBrand"/>
      <sheetName val="data บัญชี"/>
      <sheetName val="ฐานข้อมูล"/>
      <sheetName val="Data (2)"/>
      <sheetName val="masterEO IO"/>
      <sheetName val="กำหนดค่า"/>
      <sheetName val="Employee EN"/>
      <sheetName val="Mat"/>
      <sheetName val="Reference(do_not_delete)"/>
      <sheetName val="発停サイクル表"/>
      <sheetName val="rate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ไม่ใช้"/>
      <sheetName val="ใช้หน้านี้"/>
      <sheetName val="S-CUVE-2 14 M"/>
      <sheetName val="Mapping account"/>
      <sheetName val="S-CUVE-2_14_M"/>
      <sheetName val="Data_2"/>
      <sheetName val="설계내역서"/>
      <sheetName val="Discounted_Cash_Flow"/>
      <sheetName val="6_ข้อมูลวัสดุ-ค่าดำเนิน"/>
      <sheetName val="K_Suporn"/>
      <sheetName val="บมจ_พฤกษา"/>
      <sheetName val="บ_พนาลี"/>
      <sheetName val="บ_พุทธชาด"/>
      <sheetName val="บ_เกสร"/>
      <sheetName val="สรุป_PS"/>
      <sheetName val="สรุป_PNL"/>
      <sheetName val="สรุป_PTC"/>
      <sheetName val="สรุป_KS"/>
      <sheetName val="IP_Land"/>
      <sheetName val="Discounted Cash Flow"/>
      <sheetName val="6.ข้อมูลวัสดุ-ค่าดำเนิน"/>
      <sheetName val="K.Suporn"/>
      <sheetName val="บมจ.พฤกษา"/>
      <sheetName val="บ.พนาลี"/>
      <sheetName val="บ.พุทธชาด"/>
      <sheetName val="บ.เกสร"/>
      <sheetName val="สรุป PS"/>
      <sheetName val="สรุป PNL"/>
      <sheetName val="สรุป PTC"/>
      <sheetName val="สรุป KS"/>
      <sheetName val="IP Land"/>
      <sheetName val="Wkgs_BS Lead"/>
      <sheetName val="ZA110 Sale"/>
      <sheetName val="Mar"/>
      <sheetName val="Apr"/>
      <sheetName val="May"/>
      <sheetName val="Jan"/>
      <sheetName val="MD_R"/>
      <sheetName val="CELL_A"/>
      <sheetName val="ENV_A"/>
      <sheetName val="PG_A"/>
      <sheetName val="MD_A"/>
      <sheetName val="QA&amp;R_A"/>
      <sheetName val="RMP_A"/>
      <sheetName val="RMZ_A"/>
      <sheetName val="ENV_R"/>
      <sheetName val="PG_R"/>
      <sheetName val="CELL_R"/>
      <sheetName val="QA&amp;R_R"/>
      <sheetName val="RMP_R"/>
      <sheetName val="RMZ_R"/>
      <sheetName val="Raw_data"/>
      <sheetName val="data_steam"/>
      <sheetName val="FS"/>
      <sheetName val="Sum"/>
      <sheetName val="Sec.1.1 Site clearanceworks"/>
      <sheetName val="เงื่อนไขการเสนอราคา"/>
      <sheetName val="VE LIST"/>
      <sheetName val="Sec.0"/>
      <sheetName val="Sec.1"/>
      <sheetName val="Arch unit rate"/>
      <sheetName val="ID unit rate"/>
      <sheetName val="Sec.2 "/>
      <sheetName val="sec.3.1"/>
      <sheetName val="sec.3.2"/>
      <sheetName val="sec.3.3"/>
      <sheetName val="sec.3.4"/>
      <sheetName val="Sec.4"/>
      <sheetName val="Sec.5"/>
      <sheetName val="Sec. 6"/>
      <sheetName val="Sec.7"/>
      <sheetName val="TT-2"/>
      <sheetName val="코드관리"/>
      <sheetName val="SUM-AIR-Submit"/>
      <sheetName val="KKC Brkdwn"/>
      <sheetName val="SPT vs PHI"/>
      <sheetName val="escon"/>
      <sheetName val="Store"/>
      <sheetName val="JobSetup"/>
      <sheetName val="Proposal Form"/>
      <sheetName val="BQ-Ext  "/>
      <sheetName val="Sch 2"/>
      <sheetName val="Commun"/>
      <sheetName val="NOT"/>
      <sheetName val="DataValidation_NotDelete"/>
      <sheetName val="Validation"/>
      <sheetName val="asset"/>
      <sheetName val="STart"/>
      <sheetName val="TL"/>
      <sheetName val="マスタ"/>
      <sheetName val="5200"/>
      <sheetName val="Demand"/>
      <sheetName val="Occ"/>
      <sheetName val="สรุป"/>
      <sheetName val="interest income from VMI"/>
      <sheetName val="interest payable to PSH"/>
      <sheetName val="Aging"/>
      <sheetName val="April"/>
      <sheetName val="March"/>
      <sheetName val="M-14"/>
      <sheetName val="M-92"/>
      <sheetName val="M-19"/>
      <sheetName val="M-49"/>
      <sheetName val="M-12"/>
      <sheetName val="M-30"/>
      <sheetName val="Customer Name"/>
      <sheetName val="Designated P&amp;L"/>
      <sheetName val="Sales"/>
      <sheetName val="ค่าเริ่มต้น"/>
      <sheetName val="DATA (ชื่อสินค้า)"/>
      <sheetName val="CVM"/>
      <sheetName val="กระจาย-V-Boot"/>
      <sheetName val="กระจาย-Oishi"/>
      <sheetName val="กระจาย -NPDองุ่นเคียวโฮ"/>
      <sheetName val="สุราแช่พญานาคแถม"/>
      <sheetName val="สรุปกระจายBLS+RK"/>
      <sheetName val="สรุปกระจายSS+RK"/>
      <sheetName val="รายละเอียดกิจกรรม"/>
      <sheetName val="Sheet25"/>
      <sheetName val="สีแถมโซดา"/>
      <sheetName val="Activity Q1"/>
      <sheetName val="PROJECT BRIEF"/>
      <sheetName val="footing"/>
      <sheetName val="upa"/>
      <sheetName val="QlikView"/>
      <sheetName val="Revenue(2019)"/>
      <sheetName val="Graph(2019)"/>
      <sheetName val="Strategic Cus"/>
      <sheetName val="Rev per Head(2019)"/>
      <sheetName val="WH Utilization"/>
      <sheetName val="Stock Graph"/>
      <sheetName val="No. Customer (2019)"/>
      <sheetName val="No. Customer"/>
      <sheetName val="Sheet15"/>
      <sheetName val="Drop Down Lists"/>
      <sheetName val="List of Rem Entries - IS"/>
      <sheetName val="J01"/>
      <sheetName val="TB 1-3"/>
      <sheetName val="Factor F Data"/>
      <sheetName val="PL"/>
      <sheetName val="RE9604"/>
      <sheetName val="summary1-2"/>
      <sheetName val="summary1-3"/>
      <sheetName val="TDC COA Sumry"/>
      <sheetName val="COA Sumry by Area"/>
      <sheetName val="COA Sumry by Contr"/>
      <sheetName val="COA Sumry by RG"/>
      <sheetName val="TDC COA Grp Sumry"/>
      <sheetName val="TDC Item Dets-Full"/>
      <sheetName val="TDC Item Dets-IPM-Full"/>
      <sheetName val="TDC Item Dets"/>
      <sheetName val="TDC Item Sumry"/>
      <sheetName val="TDC Key Qty Sumry"/>
      <sheetName val="List - Components"/>
      <sheetName val="List - Equipment"/>
      <sheetName val="Project Metrics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preliminaries"/>
      <sheetName val="공문"/>
      <sheetName val="FitOutConfCentre"/>
      <sheetName val="covere"/>
      <sheetName val="Boq(1)"/>
      <sheetName val="FlatBottomClarifier (Not used)"/>
      <sheetName val="Summ"/>
      <sheetName val="PDPC0908"/>
      <sheetName val="Rank"/>
      <sheetName val=" ANALYSIS FP"/>
      <sheetName val="Info"/>
      <sheetName val="Data (Forecast-m3)"/>
      <sheetName val="95059D"/>
      <sheetName val="โซนโฟกัส TT"/>
      <sheetName val="ข้อมูลทำ DropDown"/>
      <sheetName val="รายพนักงาน"/>
      <sheetName val="แนวทาง"/>
      <sheetName val="2021"/>
      <sheetName val="dataยอดขายทีมนิยมไทย"/>
      <sheetName val="แผนใหม่-BG22 รายเอเย่นต์"/>
      <sheetName val="In AG VS Sub"/>
      <sheetName val="ขน2019"/>
      <sheetName val="ขน2020"/>
      <sheetName val="ขน2021"/>
      <sheetName val="Calendar_นายสรศักดิ์ กล่ำศรี"/>
      <sheetName val="ยอดขาย"/>
      <sheetName val="สรุปโซนโฟกัส TT"/>
      <sheetName val="Analytic Sales&amp;Cost"/>
      <sheetName val="DO"/>
      <sheetName val="磨煤加压"/>
      <sheetName val="มีค 64"/>
      <sheetName val="Vendors Database"/>
      <sheetName val="COUNT_wh_(2)2"/>
      <sheetName val="NTET2004_(DEC)2"/>
      <sheetName val="NEG2004_(DEC)2"/>
      <sheetName val="NEG2004_(DEC)_(2)2"/>
      <sheetName val="Min_-Max__Stock2"/>
      <sheetName val="Sheet1_(2)2"/>
      <sheetName val="Tax_coupon2"/>
      <sheetName val="ตารางคำนวณกระเบื้อง_A2"/>
      <sheetName val="ใบปะหน้าใหม่_Bidding2"/>
      <sheetName val="stat_local2"/>
      <sheetName val="Law_data2"/>
      <sheetName val="Volume_Loco_May_20152"/>
      <sheetName val="Summary_report2"/>
      <sheetName val="Performance_BP2"/>
      <sheetName val="PULP_MILL2"/>
      <sheetName val="4_1CAPEX_Additional2"/>
      <sheetName val="TYPE_SD1252"/>
      <sheetName val="Drop_Down2"/>
      <sheetName val="เลขที่ห้องทั้งหมด_(2)2"/>
      <sheetName val="F13รายชื่อแยกfolio_(2)2"/>
      <sheetName val="FEB_2007_2"/>
      <sheetName val="MAR_20072"/>
      <sheetName val="APR_20072"/>
      <sheetName val="MAY_20072"/>
      <sheetName val="APR_2007-GTW2"/>
      <sheetName val="MAY_2007_(2)2"/>
      <sheetName val="MAY_2007-NUCH2"/>
      <sheetName val="JUN_2007-NUCH_2"/>
      <sheetName val="JULY_2007-NUCH2"/>
      <sheetName val="AUG_2007-NUCH_2"/>
      <sheetName val="AUG_20072"/>
      <sheetName val="ค่าเช่า_ด_92"/>
      <sheetName val="ค่าเช่า_ด_102"/>
      <sheetName val="Status_update31_8_072"/>
      <sheetName val="Status_update31_8_07_(2)2"/>
      <sheetName val="ค่าเช่า_ด_112"/>
      <sheetName val="ค่าเช่า_ด_11_(2)2"/>
      <sheetName val="Bill_No__2_-_Carpark2"/>
      <sheetName val="SCG_group2"/>
      <sheetName val="Cost_center2"/>
      <sheetName val="Account_code2"/>
      <sheetName val="Comapny_Name2"/>
      <sheetName val="Company_Name2"/>
      <sheetName val="data_validation2"/>
      <sheetName val="Cases_Actuals_SAP2"/>
      <sheetName val="Chilled_Vol_&amp;_GS2"/>
      <sheetName val="Master_Query_SL2"/>
      <sheetName val="PBSG_Severance2"/>
      <sheetName val="สาเหตุ_Error_2"/>
      <sheetName val="Table_Name2"/>
      <sheetName val="SCG_Chemicals_group2"/>
      <sheetName val="Dont_delete!!2"/>
      <sheetName val="cost_center_name2"/>
      <sheetName val="Vender_list2"/>
      <sheetName val="Production_Queue_GB2"/>
      <sheetName val="Log_CCR_TG_32"/>
      <sheetName val="Type_ถูก_House2"/>
      <sheetName val="TB(PY_2016)2"/>
      <sheetName val="Risk_Level2"/>
      <sheetName val="Risk_Category2"/>
      <sheetName val="DD_List2"/>
      <sheetName val="Multi_Rater2"/>
      <sheetName val="ดอกเบี้ย_TR25602"/>
      <sheetName val="Trial_Balance2"/>
      <sheetName val="Detail_(2)2"/>
      <sheetName val="DEATAIL_KENTOCOST_Sheet_Low20M2"/>
      <sheetName val="Cover_(2)2"/>
      <sheetName val="Detail_2"/>
      <sheetName val="SCOPE_OF_WORK2"/>
      <sheetName val="Unit_price2"/>
      <sheetName val="received_net-BG2"/>
      <sheetName val="Summary_BG_Code2"/>
      <sheetName val="ee_unit_type1"/>
      <sheetName val="ee_build_1"/>
      <sheetName val="Cost_history_sheet1"/>
      <sheetName val="Scope_of_work_1"/>
      <sheetName val="Detail_(CMM)1"/>
      <sheetName val="SUM_KENTO_COST_LOW_20MB_1"/>
      <sheetName val="SUM_KENTO_COST_REPORT_20MB_UP1"/>
      <sheetName val="DETAIL_KENTOCOST_Sheet_20MB_UP1"/>
      <sheetName val="Forecast_movement2"/>
      <sheetName val="O_PL_Link2"/>
      <sheetName val="i_actmth_from_SAP2"/>
      <sheetName val="i_Actual_by_cc2"/>
      <sheetName val="Fixed_Selling2"/>
      <sheetName val="BIS_Selling2"/>
      <sheetName val="Total_GA2"/>
      <sheetName val="CA_only2"/>
      <sheetName val="Legal_only2"/>
      <sheetName val="sub_cost_center2"/>
      <sheetName val="OH_CC_DBS2"/>
      <sheetName val="BIS_G&amp;A2"/>
      <sheetName val="2015_reconcile_&amp;_restate2"/>
      <sheetName val="BIS_Common_detail2"/>
      <sheetName val="Total_GA+BIS_common2"/>
      <sheetName val="HFM_Line2"/>
      <sheetName val="HFM_Mapping2"/>
      <sheetName val="T&amp;E_sales_cut2"/>
      <sheetName val="Control_-_Consulting_fee_SN_(22"/>
      <sheetName val="Master_TB2"/>
      <sheetName val="CF_weekly2"/>
      <sheetName val="1_CF_(M)(Ratchatewee)2"/>
      <sheetName val="1_CF_(M)(Rama4)2"/>
      <sheetName val="1_CF_(M)_(TL10ph2)2"/>
      <sheetName val="Dropdown_list_2"/>
      <sheetName val="S3_Architectural1"/>
      <sheetName val="V7_Confirm_RPT2"/>
      <sheetName val="Master_COA_V211"/>
      <sheetName val="Summary_31Mar'201"/>
      <sheetName val="ESS_Performance_2020+20211"/>
      <sheetName val="Reference(do_not_delete)1"/>
      <sheetName val="S330_Increase_salary_rate"/>
      <sheetName val="S-CUVE-2_14_M1"/>
      <sheetName val="Discounted_Cash_Flow1"/>
      <sheetName val="6_ข้อมูลวัสดุ-ค่าดำเนิน1"/>
      <sheetName val="K_Suporn1"/>
      <sheetName val="บมจ_พฤกษา1"/>
      <sheetName val="บ_พนาลี1"/>
      <sheetName val="บ_พุทธชาด1"/>
      <sheetName val="บ_เกสร1"/>
      <sheetName val="สรุป_PS1"/>
      <sheetName val="สรุป_PNL1"/>
      <sheetName val="สรุป_PTC1"/>
      <sheetName val="สรุป_KS1"/>
      <sheetName val="IP_Land1"/>
      <sheetName val="Mapping_account"/>
      <sheetName val="data_บัญชี"/>
      <sheetName val="Data_(2)"/>
      <sheetName val="masterEO_IO"/>
      <sheetName val="Employee_EN"/>
      <sheetName val="Wkgs_BS_Lead"/>
      <sheetName val="Sec_1_1_Site_clearanceworks"/>
      <sheetName val="VE_LIST"/>
      <sheetName val="Sec_0"/>
      <sheetName val="Sec_1"/>
      <sheetName val="Arch_unit_rate"/>
      <sheetName val="ID_unit_rate"/>
      <sheetName val="Sec_2_"/>
      <sheetName val="sec_3_1"/>
      <sheetName val="sec_3_2"/>
      <sheetName val="sec_3_3"/>
      <sheetName val="sec_3_4"/>
      <sheetName val="Sec_4"/>
      <sheetName val="Sec_5"/>
      <sheetName val="Sec__6"/>
      <sheetName val="Sec_7"/>
      <sheetName val="ZA110_Sale"/>
      <sheetName val="KKC_Brkdwn"/>
      <sheetName val="SPT_vs_PHI"/>
      <sheetName val="Proposal_Form"/>
      <sheetName val="BQ-Ext__"/>
      <sheetName val="Sch_2"/>
      <sheetName val="interest_income_from_VMI"/>
      <sheetName val="interest_payable_to_PSH"/>
      <sheetName val="PROJECT_BRIEF"/>
      <sheetName val="Customer_Name"/>
      <sheetName val="Strategic_Cus"/>
      <sheetName val="Rev_per_Head(2019)"/>
      <sheetName val="WH_Utilization"/>
      <sheetName val="Stock_Graph"/>
      <sheetName val="No__Customer_(2019)"/>
      <sheetName val="No__Customer"/>
      <sheetName val="DATA_(ชื่อสินค้า)"/>
      <sheetName val="กระจาย_-NPDองุ่นเคียวโฮ"/>
      <sheetName val="Activity_Q1"/>
      <sheetName val="slipsumpR"/>
      <sheetName val="TB 10"/>
      <sheetName val="30's-Components"/>
      <sheetName val="Page4"/>
      <sheetName val="drop"/>
      <sheetName val="Final Summary - Base"/>
      <sheetName val="1B"/>
      <sheetName val="ส่งเสริมและจัดหาไม้ขอถัง 118 ใบ"/>
      <sheetName val="แอร์เก่า"/>
      <sheetName val="ถังเปล่ารับ,เบิก,คืน"/>
      <sheetName val="Coorodinator Sec"/>
      <sheetName val="Jan_monthly"/>
      <sheetName val="Stock"/>
      <sheetName val="gfhfhf"/>
      <sheetName val="Feb_monthly"/>
      <sheetName val="Gen"/>
      <sheetName val="Inventory"/>
      <sheetName val="Q1"/>
      <sheetName val="Q2"/>
      <sheetName val="Q3"/>
      <sheetName val="Q4"/>
      <sheetName val="Q1-4"/>
      <sheetName val="Gen&amp;Manage"/>
      <sheetName val="Management"/>
      <sheetName val="ขาย_scrap'19"/>
      <sheetName val="Income&amp;Inventory"/>
      <sheetName val="Jan_Daily"/>
      <sheetName val="Feb_Daily"/>
      <sheetName val="Mar_Daily"/>
      <sheetName val="Manage"/>
      <sheetName val="co 10"/>
      <sheetName val="Status Budget"/>
      <sheetName val="Spread"/>
      <sheetName val="5X"/>
      <sheetName val="Utility and Fire flange"/>
      <sheetName val="B1.01-Times"/>
      <sheetName val="Assa VO (2)"/>
      <sheetName val="B1.02.02(IDP-2) "/>
      <sheetName val="Kamol VO"/>
      <sheetName val="B2.17 Skyline"/>
      <sheetName val="19th -MOS"/>
      <sheetName val="A6.2 VO-PLE"/>
      <sheetName val="KA -MOS"/>
      <sheetName val="Kitchen VO"/>
      <sheetName val="DSG-MOS-break"/>
      <sheetName val="Pinklao MOS"/>
      <sheetName val="B2.07 Kitchen"/>
      <sheetName val="B2.03 Assa"/>
      <sheetName val="B1.01.03(VC)"/>
      <sheetName val="A4 ARCH(FSR)"/>
      <sheetName val="A7 EXT(FSR)"/>
      <sheetName val="1-BCEG "/>
      <sheetName val="sUM -FFE"/>
      <sheetName val="Rates"/>
      <sheetName val="Metrix"/>
      <sheetName val="B1.01.1Times"/>
      <sheetName val="Production info"/>
      <sheetName val="XLR_NoRangeSheet"/>
      <sheetName val="ตารางส่วนลด EE."/>
      <sheetName val="A5.2 VO-KAMA"/>
      <sheetName val="A6.2VO-PLE"/>
      <sheetName val="A.VO-MEP (BCEG)"/>
      <sheetName val="A5.1 Kama"/>
      <sheetName val="B1.01.09.2-Deco Mart"/>
      <sheetName val="B1.01.10.1THC"/>
      <sheetName val="B1.02.01(IDP-1)"/>
      <sheetName val="ประมาณการประตูหน้าต่าง "/>
      <sheetName val="118508"/>
      <sheetName val="612004"/>
      <sheetName val="Prepaid"/>
      <sheetName val="Sheet6"/>
      <sheetName val="โซนโฟกัส_TT"/>
      <sheetName val="ข้อมูลทำ_DropDown"/>
      <sheetName val="Calendar_นายสรศักดิ์_กล่ำศรี"/>
      <sheetName val="แผนใหม่-BG22_รายเอเย่นต์"/>
      <sheetName val="In_AG_VS_Sub"/>
      <sheetName val="สรุปโซนโฟกัส_TT"/>
      <sheetName val="มีค_64"/>
      <sheetName val="SCHEDULE 10_BUILD MANAGEMENT"/>
      <sheetName val="Sheet"/>
      <sheetName val="ตารางวันหยุด"/>
      <sheetName val="Emp_Data"/>
      <sheetName val="SHT1-CONSOL"/>
      <sheetName val="Appendix#3 PBC - ICIS (ECH)"/>
      <sheetName val="FF-3"/>
      <sheetName val="bill 2"/>
      <sheetName val="cover page"/>
      <sheetName val="Material Price List"/>
      <sheetName val="Conso จัดลำดับลุกหนี้"/>
      <sheetName val="Sheet8"/>
      <sheetName val="2002"/>
      <sheetName val="OPbyMonth"/>
      <sheetName val="PL_FORECAST"/>
      <sheetName val="JL4"/>
      <sheetName val="MT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/>
      <sheetData sheetId="540" refreshError="1"/>
      <sheetData sheetId="541" refreshError="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 refreshError="1"/>
      <sheetData sheetId="555" refreshError="1"/>
      <sheetData sheetId="556"/>
      <sheetData sheetId="557" refreshError="1"/>
      <sheetData sheetId="558" refreshError="1"/>
      <sheetData sheetId="559" refreshError="1"/>
      <sheetData sheetId="560" refreshError="1"/>
      <sheetData sheetId="561"/>
      <sheetData sheetId="562"/>
      <sheetData sheetId="563"/>
      <sheetData sheetId="564" refreshError="1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detailMonth (3)"/>
      <sheetName val="board (2)"/>
      <sheetName val="CF_form"/>
      <sheetName val="board"/>
      <sheetName val="detail"/>
      <sheetName val="cashflow"/>
      <sheetName val="dataMonth1"/>
      <sheetName val="detailMonth (2)"/>
      <sheetName val="CF_form (2)"/>
      <sheetName val="detailMonth"/>
      <sheetName val="dataMonth"/>
      <sheetName val="BALNEW"/>
      <sheetName val="BALAJUST"/>
      <sheetName val="BALNET"/>
      <sheetName val="PLAN "/>
      <sheetName val="____00"/>
      <sheetName val="sales3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"/>
      <sheetName val="sandd"/>
      <sheetName val="sales"/>
      <sheetName val="prodn"/>
      <sheetName val="Inventory"/>
      <sheetName val="Rebate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BS3"/>
      <sheetName val="INDEX"/>
      <sheetName val="present"/>
      <sheetName val="capacity"/>
      <sheetName val="HL"/>
      <sheetName val="MKT"/>
      <sheetName val="COM-SALES"/>
      <sheetName val="PS-96"/>
      <sheetName val="SALES"/>
      <sheetName val="OTHER"/>
      <sheetName val="PS-@-95"/>
      <sheetName val="CAP"/>
      <sheetName val="ASSCAP"/>
      <sheetName val="detail"/>
      <sheetName val="UPC_SKU"/>
      <sheetName val="MasterList"/>
      <sheetName val="DropdownList"/>
      <sheetName val="4.1CAPEX_Additional"/>
      <sheetName val="Drop Down"/>
      <sheetName val="SCG group"/>
      <sheetName val="novOL2014"/>
      <sheetName val="dropdown"/>
      <sheetName val="data"/>
      <sheetName val="Function"/>
      <sheetName val="Comapny Name"/>
      <sheetName val="List"/>
      <sheetName val="Emplyee Record"/>
      <sheetName val="Master1"/>
      <sheetName val="BLUE"/>
      <sheetName val="Sheet1"/>
      <sheetName val="sales3level"/>
      <sheetName val="703105"/>
      <sheetName val="Est. Budget"/>
      <sheetName val="Sheet4"/>
      <sheetName val="4_1CAPEX_Additional"/>
      <sheetName val="Drop_Down"/>
      <sheetName val="SCG_group"/>
      <sheetName val="Comapny_Name"/>
      <sheetName val="Emplyee_Record"/>
      <sheetName val="Est__Budget"/>
      <sheetName val="MyWork"/>
      <sheetName val="Merter"/>
      <sheetName val="SCG Chemicals group"/>
      <sheetName val="Dropdown list "/>
      <sheetName val="2019"/>
      <sheetName val="4_1CAPEX_Additional1"/>
      <sheetName val="Drop_Down1"/>
      <sheetName val="SCG_group1"/>
      <sheetName val="Comapny_Name1"/>
      <sheetName val="Emplyee_Record1"/>
      <sheetName val="Est__Budget1"/>
      <sheetName val="SCG_Chemicals_group"/>
      <sheetName val="Dropdown_list_"/>
      <sheetName val="List of Note"/>
      <sheetName val="4_1CAPEX_Additional2"/>
      <sheetName val="Drop_Down2"/>
      <sheetName val="SCG_group2"/>
      <sheetName val="Comapny_Name2"/>
      <sheetName val="Emplyee_Record2"/>
      <sheetName val="Est__Budget2"/>
      <sheetName val="SCG_Chemicals_group1"/>
      <sheetName val="Dropdown_list_1"/>
      <sheetName val="List_of_Note"/>
      <sheetName val="การแจ้งเรียกเก็บ"/>
      <sheetName val="Note5_RelatedParties"/>
      <sheetName val="summary"/>
      <sheetName val="LCF"/>
      <sheetName val="1.Form2554"/>
      <sheetName val="2.รายการประกอบ54"/>
      <sheetName val="1.Form2555"/>
      <sheetName val="2.รายการประกอบ55"/>
      <sheetName val="TMFC"/>
      <sheetName val="Export"/>
      <sheetName val="Choose"/>
      <sheetName val="JUNE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Note30_Effect Tax Rate Recon"/>
      <sheetName val="4_1CAPEX_Additional3"/>
      <sheetName val="Drop_Down3"/>
      <sheetName val="SCG_group3"/>
      <sheetName val="Comapny_Name3"/>
      <sheetName val="Emplyee_Record3"/>
      <sheetName val="Est__Budget3"/>
      <sheetName val="SCG_Chemicals_group2"/>
      <sheetName val="Dropdown_list_2"/>
      <sheetName val="List_of_Note1"/>
      <sheetName val="1_Form2554"/>
      <sheetName val="2_รายการประกอบ54"/>
      <sheetName val="1_Form2555"/>
      <sheetName val="2_รายการประกอบ55"/>
      <sheetName val="CE_A"/>
      <sheetName val="Drwing"/>
      <sheetName val="Elec"/>
      <sheetName val="Inst"/>
      <sheetName val="IT"/>
      <sheetName val="Mech"/>
      <sheetName val="CE"/>
      <sheetName val="Power"/>
      <sheetName val="Store"/>
      <sheetName val="J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"/>
      <sheetName val="conso-extra"/>
      <sheetName val="project-S"/>
      <sheetName val="conso-teg"/>
      <sheetName val="sales"/>
      <sheetName val="std"/>
      <sheetName val="for finance"/>
      <sheetName val="03"/>
      <sheetName val="04"/>
      <sheetName val="02"/>
      <sheetName val="01"/>
      <sheetName val="detail"/>
      <sheetName val="______"/>
      <sheetName val="JUNE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ผ่อง"/>
      <sheetName val="SHARE"/>
      <sheetName val="ShareMovement 48"/>
      <sheetName val="dividend-new"/>
      <sheetName val="เยื่อ"/>
      <sheetName val="TOC กย.48"/>
      <sheetName val="TPC กย.48"/>
      <sheetName val="TOC สค.48"/>
      <sheetName val="NPC สค.48"/>
      <sheetName val="TPC สค.48"/>
      <sheetName val="NPC กค.48"/>
      <sheetName val="TOC กค.48"/>
      <sheetName val="NPC พค.48"/>
      <sheetName val="NPC มิย.48"/>
      <sheetName val="หุ้น NPC เมย 48"/>
      <sheetName val="Sheet1"/>
      <sheetName val="Config"/>
      <sheetName val="LastYearData"/>
      <sheetName val="Data"/>
      <sheetName val="SHARE-Sep 2005"/>
      <sheetName val="Input Sheet"/>
      <sheetName val="4 License"/>
      <sheetName val="1 Exiting-AA"/>
      <sheetName val="JUNE1"/>
      <sheetName val="External"/>
      <sheetName val="DoFirst"/>
      <sheetName val="CF-PLAN-USD"/>
      <sheetName val="Macro5"/>
      <sheetName val="ShareMovement_48"/>
      <sheetName val="TOC_กย_48"/>
      <sheetName val="TPC_กย_48"/>
      <sheetName val="TOC_สค_48"/>
      <sheetName val="NPC_สค_48"/>
      <sheetName val="TPC_สค_48"/>
      <sheetName val="NPC_กค_48"/>
      <sheetName val="TOC_กค_48"/>
      <sheetName val="NPC_พค_48"/>
      <sheetName val="NPC_มิย_48"/>
      <sheetName val="หุ้น_NPC_เมย_48"/>
      <sheetName val="SHARE-Sep_2005"/>
      <sheetName val="Input_Sheet"/>
      <sheetName val="4_License"/>
      <sheetName val="1_Exiting-AA"/>
      <sheetName val="LP"/>
      <sheetName val="SBU"/>
      <sheetName val="Indexing_Data"/>
      <sheetName val="ROC-2003"/>
      <sheetName val="CTRL"/>
      <sheetName val="LIST2"/>
      <sheetName val="WHG Saving"/>
      <sheetName val="Key"/>
      <sheetName val="bank"/>
      <sheetName val="ShareMovement_481"/>
      <sheetName val="TOC_กย_481"/>
      <sheetName val="TPC_กย_481"/>
      <sheetName val="TOC_สค_481"/>
      <sheetName val="NPC_สค_481"/>
      <sheetName val="TPC_สค_481"/>
      <sheetName val="NPC_กค_481"/>
      <sheetName val="TOC_กค_481"/>
      <sheetName val="NPC_พค_481"/>
      <sheetName val="NPC_มิย_481"/>
      <sheetName val="หุ้น_NPC_เมย_481"/>
      <sheetName val="SHARE-Sep_20051"/>
      <sheetName val="Input_Sheet1"/>
      <sheetName val="4_License1"/>
      <sheetName val="1_Exiting-AA1"/>
      <sheetName val="WHG_Saving"/>
      <sheetName val="MACRO2"/>
      <sheetName val="ชลทิพย์"/>
      <sheetName val="TOTAL"/>
      <sheetName val="Assumption"/>
      <sheetName val="ShareMovement_482"/>
      <sheetName val="TOC_กย_482"/>
      <sheetName val="TPC_กย_482"/>
      <sheetName val="TOC_สค_482"/>
      <sheetName val="NPC_สค_482"/>
      <sheetName val="TPC_สค_482"/>
      <sheetName val="NPC_กค_482"/>
      <sheetName val="TOC_กค_482"/>
      <sheetName val="NPC_พค_482"/>
      <sheetName val="NPC_มิย_482"/>
      <sheetName val="หุ้น_NPC_เมย_482"/>
      <sheetName val="SHARE-Sep_20052"/>
      <sheetName val="Input_Sheet2"/>
      <sheetName val="4_License2"/>
      <sheetName val="1_Exiting-AA2"/>
      <sheetName val="WHG_Saving1"/>
      <sheetName val="Code"/>
      <sheetName val="REPCO-CCtr"/>
      <sheetName val="ROC-CCTR."/>
      <sheetName val="ShareMovement_483"/>
      <sheetName val="TOC_กย_483"/>
      <sheetName val="TPC_กย_483"/>
      <sheetName val="TOC_สค_483"/>
      <sheetName val="NPC_สค_483"/>
      <sheetName val="TPC_สค_483"/>
      <sheetName val="NPC_กค_483"/>
      <sheetName val="TOC_กค_483"/>
      <sheetName val="NPC_พค_483"/>
      <sheetName val="NPC_มิย_483"/>
      <sheetName val="หุ้น_NPC_เมย_483"/>
      <sheetName val="SHARE-Sep_20053"/>
      <sheetName val="4_License3"/>
      <sheetName val="1_Exiting-AA3"/>
      <sheetName val="Input_Sheet3"/>
      <sheetName val="WHG_Saving2"/>
      <sheetName val="ROC-CCTR_"/>
      <sheetName val="end of month"/>
      <sheetName val="PS1L(Most)"/>
      <sheetName val="ShareMovement_484"/>
      <sheetName val="TOC_กย_484"/>
      <sheetName val="TPC_กย_484"/>
      <sheetName val="TOC_สค_484"/>
      <sheetName val="NPC_สค_484"/>
      <sheetName val="TPC_สค_484"/>
      <sheetName val="NPC_กค_484"/>
      <sheetName val="TOC_กค_484"/>
      <sheetName val="NPC_พค_484"/>
      <sheetName val="NPC_มิย_484"/>
      <sheetName val="หุ้น_NPC_เมย_484"/>
      <sheetName val="SHARE-Sep_20054"/>
      <sheetName val="Input_Sheet4"/>
      <sheetName val="4_License4"/>
      <sheetName val="1_Exiting-AA4"/>
      <sheetName val="WHG_Saving3"/>
      <sheetName val="ROC-CCTR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t_sales"/>
      <sheetName val="oper_profit"/>
      <sheetName val="net_profit"/>
      <sheetName val="ebitda"/>
      <sheetName val="free_cash_flow"/>
      <sheetName val="total_assets"/>
      <sheetName val="operating_assets"/>
      <sheetName val="2 Mthpetro2003"/>
      <sheetName val="#REF"/>
      <sheetName val="SHARE"/>
      <sheetName val="2 Mthpetro2003.xls"/>
      <sheetName val="Compare 2012 &amp; 2011"/>
      <sheetName val="โรงงาน 2012"/>
      <sheetName val="Compare Version"/>
      <sheetName val="งบ 2011 ยังไม่ได้ดำเนินการ"/>
      <sheetName val="งบคงเหลือ2011 ยกมา"/>
      <sheetName val="BU-Summary เฉพาะโรงงาน 2012"/>
      <sheetName val="Detail_TPC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compare"/>
      <sheetName val="EST06"/>
      <sheetName val="Plan 06"/>
      <sheetName val="QMCT"/>
      <sheetName val="\windows\TEMP\LinkReport\2 Mthp"/>
      <sheetName val="Fixed Fee"/>
      <sheetName val="2%20Mthpetro2003.xls"/>
      <sheetName val=""/>
      <sheetName val="JAN_A101"/>
      <sheetName val="Data"/>
      <sheetName val="10-1 Media"/>
      <sheetName val="10-cut"/>
      <sheetName val="TRPCLAY"/>
      <sheetName val="[2 Mthpetro2003.xls]\windows\TE"/>
      <sheetName val="[2 Mthpetro2003.xls][2 Mthpetro"/>
      <sheetName val="Summary"/>
      <sheetName val="2_Mthpetro2003"/>
      <sheetName val="Compare_2012_&amp;_2011"/>
      <sheetName val="โรงงาน_2012"/>
      <sheetName val="Compare_Version"/>
      <sheetName val="งบ_2011_ยังไม่ได้ดำเนินการ"/>
      <sheetName val="งบคงเหลือ2011_ยกมา"/>
      <sheetName val="BU-Summary_เฉพาะโรงงาน_2012"/>
      <sheetName val="Plan_06"/>
      <sheetName val="2_Mthpetro2003_xls"/>
      <sheetName val="\windows\TEMP\LinkReport\2_Mthp"/>
      <sheetName val="Fixed_Fee"/>
      <sheetName val="2%20Mthpetro2003_xls"/>
      <sheetName val="10-1_Media"/>
      <sheetName val="[2_Mthpetro2003_xls][2_Mthpetro"/>
      <sheetName val="[2_Mthpetro2003_xls]\windows\TE"/>
      <sheetName val="_2 Mthpetro2003.xls__2 Mthpetro"/>
      <sheetName val="_windows_TEMP_LinkReport_2 Mthp"/>
      <sheetName val="_2 Mthpetro2003.xls__windows_TE"/>
      <sheetName val="_windows_TEMP_LinkReport_2_Mthp"/>
      <sheetName val="_2_Mthpetro2003_xls__2_Mthpetro"/>
      <sheetName val="_2_Mthpetro2003_xls__windows_TE"/>
      <sheetName val="dtxl"/>
      <sheetName val="List"/>
      <sheetName val="General Assumption"/>
      <sheetName val="General_Assumption"/>
      <sheetName val="2_Mthpetro20031"/>
      <sheetName val="2_Mthpetro2003_xls1"/>
      <sheetName val="Compare_2012_&amp;_20111"/>
      <sheetName val="โรงงาน_20121"/>
      <sheetName val="Compare_Version1"/>
      <sheetName val="งบ_2011_ยังไม่ได้ดำเนินการ1"/>
      <sheetName val="งบคงเหลือ2011_ยกมา1"/>
      <sheetName val="BU-Summary_เฉพาะโรงงาน_20121"/>
      <sheetName val="Plan_061"/>
      <sheetName val="\windows\TEMP\LinkReport\2_Mth1"/>
      <sheetName val="Fixed_Fee1"/>
      <sheetName val="2%20Mthpetro2003_xls1"/>
      <sheetName val="10-1_Media1"/>
      <sheetName val="[2_Mthpetro2003_xls][2_Mthpetr1"/>
      <sheetName val="[2_Mthpetro2003_xls]\windows\T1"/>
      <sheetName val="_2_Mthpetro2003_xls__2_Mthpetr1"/>
      <sheetName val="_windows_TEMP_LinkReport_2_Mth1"/>
      <sheetName val="_2_Mthpetro2003_xls__windows_T1"/>
      <sheetName val="General_Assumption1"/>
      <sheetName val="2_Mthpetro20032"/>
      <sheetName val="2_Mthpetro2003_xls2"/>
      <sheetName val="Compare_2012_&amp;_20112"/>
      <sheetName val="โรงงาน_20122"/>
      <sheetName val="Compare_Version2"/>
      <sheetName val="งบ_2011_ยังไม่ได้ดำเนินการ2"/>
      <sheetName val="งบคงเหลือ2011_ยกมา2"/>
      <sheetName val="BU-Summary_เฉพาะโรงงาน_20122"/>
      <sheetName val="Plan_062"/>
      <sheetName val="\windows\TEMP\LinkReport\2_Mth2"/>
      <sheetName val="Fixed_Fee2"/>
      <sheetName val="2%20Mthpetro2003_xls2"/>
      <sheetName val="10-1_Media2"/>
      <sheetName val="[2_Mthpetro2003_xls]\windows\T2"/>
      <sheetName val="[2_Mthpetro2003_xls][2_Mthpetr2"/>
      <sheetName val="_2_Mthpetro2003_xls__2_Mthpetr2"/>
      <sheetName val="_windows_TEMP_LinkReport_2_Mth2"/>
      <sheetName val="_2_Mthpetro2003_xls__windows_T2"/>
      <sheetName val="General_Assumption2"/>
      <sheetName val="TOTAL"/>
      <sheetName val="[2 Mthpetro"/>
      <sheetName val="\windows\TE"/>
      <sheetName val="[2_Mthpetro"/>
      <sheetName val="Direct Non-Payroll"/>
      <sheetName val="for print"/>
    </sheetNames>
    <definedNames>
      <definedName name="FX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 refreshError="1"/>
      <sheetData sheetId="1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_REV"/>
      <sheetName val="REP_REV.XLS"/>
      <sheetName val="JL4"/>
      <sheetName val="Account"/>
    </sheetNames>
    <definedNames>
      <definedName name="hide"/>
      <definedName name="huppc"/>
      <definedName name="uhuppc"/>
      <definedName name="unhide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"/>
      <sheetName val="Basket"/>
      <sheetName val="CCG-2003"/>
      <sheetName val="CCCP-2003"/>
      <sheetName val="TPE-2003"/>
      <sheetName val="TPE93-2003"/>
      <sheetName val="TPP-2003"/>
      <sheetName val="TPP94-2003"/>
      <sheetName val="ROC-2003"/>
      <sheetName val="MTT-2003"/>
      <sheetName val="loan_2003"/>
      <sheetName val="January"/>
      <sheetName val="Revised Plan"/>
      <sheetName val="ROC_2003"/>
      <sheetName val="Revised_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8.bin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9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1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customProperty" Target="../customProperty1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customProperty" Target="../customProperty15.bin"/><Relationship Id="rId1" Type="http://schemas.openxmlformats.org/officeDocument/2006/relationships/customProperty" Target="../customProperty1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customProperty" Target="../customProperty1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customProperty" Target="../customProperty26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customProperty" Target="../customProperty2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customProperty" Target="../customProperty28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customProperty" Target="../customProperty2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customProperty" Target="../customProperty3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customProperty" Target="../customProperty31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customProperty" Target="../customProperty33.bin"/><Relationship Id="rId1" Type="http://schemas.openxmlformats.org/officeDocument/2006/relationships/customProperty" Target="../customProperty3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 tint="4.9989318521683403E-2"/>
  </sheetPr>
  <dimension ref="A1:L18"/>
  <sheetViews>
    <sheetView showGridLines="0" zoomScale="85" zoomScaleNormal="85" workbookViewId="0">
      <selection activeCell="G6" sqref="G6"/>
    </sheetView>
  </sheetViews>
  <sheetFormatPr defaultRowHeight="15"/>
  <sheetData>
    <row r="1" spans="1:12">
      <c r="A1" s="82" t="s">
        <v>0</v>
      </c>
      <c r="J1" t="s">
        <v>1</v>
      </c>
    </row>
    <row r="2" spans="1:12">
      <c r="J2" t="s">
        <v>2</v>
      </c>
    </row>
    <row r="3" spans="1:12">
      <c r="A3" s="82" t="s">
        <v>3</v>
      </c>
      <c r="J3" t="s">
        <v>4</v>
      </c>
    </row>
    <row r="4" spans="1:12">
      <c r="A4" t="s">
        <v>5</v>
      </c>
      <c r="J4" t="s">
        <v>6</v>
      </c>
    </row>
    <row r="5" spans="1:12">
      <c r="A5" t="s">
        <v>7</v>
      </c>
      <c r="J5" t="s">
        <v>8</v>
      </c>
    </row>
    <row r="6" spans="1:12">
      <c r="A6" t="s">
        <v>9</v>
      </c>
      <c r="J6" t="s">
        <v>10</v>
      </c>
    </row>
    <row r="7" spans="1:12">
      <c r="A7" t="s">
        <v>11</v>
      </c>
      <c r="J7" t="s">
        <v>12</v>
      </c>
    </row>
    <row r="8" spans="1:12">
      <c r="A8" t="s">
        <v>13</v>
      </c>
      <c r="J8" t="s">
        <v>14</v>
      </c>
    </row>
    <row r="10" spans="1:12">
      <c r="A10" s="82" t="s">
        <v>15</v>
      </c>
      <c r="L10" t="s">
        <v>16</v>
      </c>
    </row>
    <row r="11" spans="1:12">
      <c r="L11" t="s">
        <v>17</v>
      </c>
    </row>
    <row r="12" spans="1:12">
      <c r="L12" t="s">
        <v>18</v>
      </c>
    </row>
    <row r="14" spans="1:12">
      <c r="L14" t="s">
        <v>19</v>
      </c>
    </row>
    <row r="15" spans="1:12">
      <c r="L15" t="s">
        <v>20</v>
      </c>
    </row>
    <row r="17" spans="12:12">
      <c r="L17" t="s">
        <v>21</v>
      </c>
    </row>
    <row r="18" spans="12:12">
      <c r="L18" t="s">
        <v>22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N19"/>
  <sheetViews>
    <sheetView zoomScale="70" zoomScaleNormal="70" workbookViewId="0">
      <selection activeCell="B5" sqref="B5"/>
    </sheetView>
  </sheetViews>
  <sheetFormatPr defaultRowHeight="15"/>
  <cols>
    <col min="1" max="1" width="18.28515625" customWidth="1"/>
    <col min="2" max="2" width="9.42578125" customWidth="1"/>
    <col min="12" max="12" width="9.7109375" customWidth="1"/>
    <col min="13" max="13" width="10" customWidth="1"/>
    <col min="14" max="14" width="20.42578125" bestFit="1" customWidth="1"/>
  </cols>
  <sheetData>
    <row r="1" spans="1:13">
      <c r="A1" s="82" t="s">
        <v>23</v>
      </c>
    </row>
    <row r="2" spans="1:13">
      <c r="A2" s="82" t="s">
        <v>24</v>
      </c>
    </row>
    <row r="3" spans="1:13">
      <c r="A3" s="215"/>
      <c r="B3" s="216" t="s">
        <v>25</v>
      </c>
      <c r="C3" s="216" t="s">
        <v>26</v>
      </c>
      <c r="D3" s="216" t="s">
        <v>27</v>
      </c>
      <c r="E3" s="216" t="s">
        <v>28</v>
      </c>
      <c r="F3" s="216" t="s">
        <v>29</v>
      </c>
      <c r="G3" s="216" t="s">
        <v>30</v>
      </c>
      <c r="H3" s="216" t="s">
        <v>31</v>
      </c>
      <c r="I3" s="216" t="s">
        <v>32</v>
      </c>
      <c r="J3" s="216" t="s">
        <v>33</v>
      </c>
      <c r="K3" s="216" t="s">
        <v>34</v>
      </c>
      <c r="L3" s="216" t="s">
        <v>35</v>
      </c>
      <c r="M3" s="216" t="s">
        <v>36</v>
      </c>
    </row>
    <row r="4" spans="1:13">
      <c r="A4" t="s">
        <v>37</v>
      </c>
      <c r="B4" s="83">
        <v>63407.75442685881</v>
      </c>
      <c r="C4" s="83">
        <v>63060.243315456646</v>
      </c>
      <c r="D4" s="83">
        <v>65665.354643348823</v>
      </c>
      <c r="E4" s="83">
        <v>67691.960855300626</v>
      </c>
      <c r="F4" s="83">
        <v>67339.667797635339</v>
      </c>
      <c r="G4" s="83">
        <v>67344.601585336422</v>
      </c>
      <c r="H4" s="83">
        <v>74324.975596370423</v>
      </c>
      <c r="I4" s="83">
        <v>64525.593874470047</v>
      </c>
      <c r="J4" s="83">
        <v>62819.547553335775</v>
      </c>
      <c r="K4" s="83">
        <v>62029.946423925561</v>
      </c>
      <c r="L4" s="83">
        <v>59388.51967133693</v>
      </c>
      <c r="M4" s="83">
        <v>57691.350506688628</v>
      </c>
    </row>
    <row r="5" spans="1:13">
      <c r="A5" t="s">
        <v>38</v>
      </c>
      <c r="B5" s="83">
        <f>Detail_Equity!G28/1000</f>
        <v>50340.123796036271</v>
      </c>
      <c r="C5" s="83">
        <f>Detail_Equity!H28/1000</f>
        <v>49765.490692473737</v>
      </c>
      <c r="D5" s="83">
        <f>Detail_Equity!I28/1000</f>
        <v>50161.769591534678</v>
      </c>
      <c r="E5" s="83">
        <f>Detail_Equity!J28/1000</f>
        <v>50169.177146135371</v>
      </c>
      <c r="F5" s="83">
        <f>Detail_Equity!K28/1000</f>
        <v>49986.585552942619</v>
      </c>
      <c r="G5" s="83">
        <f>Detail_Equity!L28/1000</f>
        <v>50857.307639565333</v>
      </c>
      <c r="H5" s="83">
        <f>Detail_Equity!M28/1000</f>
        <v>49808.279880035167</v>
      </c>
      <c r="I5" s="83">
        <f>Detail_Equity!N28/1000</f>
        <v>49837.422437859626</v>
      </c>
      <c r="J5" s="83">
        <f>Detail_Equity!O28/1000</f>
        <v>50674.698520234357</v>
      </c>
      <c r="K5" s="83">
        <f>Detail_Equity!P28/1000</f>
        <v>49746.079438146189</v>
      </c>
      <c r="L5" s="83">
        <f>Detail_Equity!Q28/1000</f>
        <v>46185.932538959874</v>
      </c>
      <c r="M5" s="83">
        <f>Detail_Equity!R28/1000</f>
        <v>45656.975885592685</v>
      </c>
    </row>
    <row r="6" spans="1:13">
      <c r="A6" s="213" t="s">
        <v>39</v>
      </c>
      <c r="B6" s="214" t="str">
        <f>ROUND(B4/B5,2)&amp;" : 1"</f>
        <v>1.26 : 1</v>
      </c>
      <c r="C6" s="214" t="str">
        <f t="shared" ref="C6:M6" si="0">ROUND(C4/C5,2)&amp;" : 1"</f>
        <v>1.27 : 1</v>
      </c>
      <c r="D6" s="214" t="str">
        <f t="shared" si="0"/>
        <v>1.31 : 1</v>
      </c>
      <c r="E6" s="214" t="str">
        <f t="shared" si="0"/>
        <v>1.35 : 1</v>
      </c>
      <c r="F6" s="214" t="str">
        <f t="shared" si="0"/>
        <v>1.35 : 1</v>
      </c>
      <c r="G6" s="214" t="str">
        <f t="shared" si="0"/>
        <v>1.32 : 1</v>
      </c>
      <c r="H6" s="214" t="str">
        <f t="shared" si="0"/>
        <v>1.49 : 1</v>
      </c>
      <c r="I6" s="214" t="str">
        <f t="shared" si="0"/>
        <v>1.29 : 1</v>
      </c>
      <c r="J6" s="214" t="str">
        <f t="shared" si="0"/>
        <v>1.24 : 1</v>
      </c>
      <c r="K6" s="214" t="str">
        <f t="shared" si="0"/>
        <v>1.25 : 1</v>
      </c>
      <c r="L6" s="214" t="str">
        <f t="shared" si="0"/>
        <v>1.29 : 1</v>
      </c>
      <c r="M6" s="214" t="str">
        <f t="shared" si="0"/>
        <v>1.26 : 1</v>
      </c>
    </row>
    <row r="9" spans="1:13">
      <c r="A9" s="82" t="s">
        <v>23</v>
      </c>
    </row>
    <row r="10" spans="1:13">
      <c r="A10" s="82" t="s">
        <v>40</v>
      </c>
    </row>
    <row r="11" spans="1:13">
      <c r="A11" s="215"/>
      <c r="B11" s="216" t="s">
        <v>25</v>
      </c>
      <c r="C11" s="216" t="s">
        <v>26</v>
      </c>
      <c r="D11" s="216" t="s">
        <v>27</v>
      </c>
      <c r="E11" s="216" t="s">
        <v>28</v>
      </c>
      <c r="F11" s="216" t="s">
        <v>29</v>
      </c>
      <c r="G11" s="216" t="s">
        <v>30</v>
      </c>
      <c r="H11" s="216" t="s">
        <v>31</v>
      </c>
      <c r="I11" s="216" t="s">
        <v>32</v>
      </c>
      <c r="J11" s="216" t="s">
        <v>33</v>
      </c>
      <c r="K11" s="216" t="s">
        <v>34</v>
      </c>
      <c r="L11" s="216" t="s">
        <v>35</v>
      </c>
      <c r="M11" s="216" t="s">
        <v>36</v>
      </c>
    </row>
    <row r="12" spans="1:13">
      <c r="A12" t="s">
        <v>37</v>
      </c>
      <c r="B12" s="83">
        <v>67479.360481799857</v>
      </c>
      <c r="C12" s="83">
        <v>67063.271822878523</v>
      </c>
      <c r="D12" s="83">
        <v>70103.074652098221</v>
      </c>
      <c r="E12" s="83">
        <v>71022.702924003504</v>
      </c>
      <c r="F12" s="83">
        <v>71185.589301811968</v>
      </c>
      <c r="G12" s="83">
        <v>70524.684805996076</v>
      </c>
      <c r="H12" s="83">
        <v>71061.047283307882</v>
      </c>
      <c r="I12" s="83">
        <v>71172.081803260924</v>
      </c>
      <c r="J12" s="83">
        <v>70734.69004238522</v>
      </c>
      <c r="K12" s="83">
        <v>70367.290481626856</v>
      </c>
      <c r="L12" s="83">
        <v>69801.956015111486</v>
      </c>
      <c r="M12" s="83">
        <v>68775.995392336918</v>
      </c>
    </row>
    <row r="13" spans="1:13">
      <c r="A13" t="s">
        <v>38</v>
      </c>
      <c r="B13" s="83">
        <v>47260.211050662736</v>
      </c>
      <c r="C13" s="83">
        <v>47583.710548237446</v>
      </c>
      <c r="D13" s="83">
        <v>47304.306277236399</v>
      </c>
      <c r="E13" s="83">
        <v>47658.230549376829</v>
      </c>
      <c r="F13" s="83">
        <v>48197.228376027364</v>
      </c>
      <c r="G13" s="83">
        <v>48709.795656646806</v>
      </c>
      <c r="H13" s="83">
        <v>49297.486047908504</v>
      </c>
      <c r="I13" s="83">
        <v>49987.043995370237</v>
      </c>
      <c r="J13" s="83">
        <v>50631.847598302018</v>
      </c>
      <c r="K13" s="83">
        <v>51352.114116185774</v>
      </c>
      <c r="L13" s="83">
        <v>52093.96744753552</v>
      </c>
      <c r="M13" s="83">
        <v>52963.280694776149</v>
      </c>
    </row>
    <row r="14" spans="1:13">
      <c r="A14" s="213" t="s">
        <v>39</v>
      </c>
      <c r="B14" s="214" t="str">
        <f>ROUND(B12/B13,2)&amp;" : 1"</f>
        <v>1.43 : 1</v>
      </c>
      <c r="C14" s="214" t="str">
        <f t="shared" ref="C14" si="1">ROUND(C12/C13,2)&amp;" : 1"</f>
        <v>1.41 : 1</v>
      </c>
      <c r="D14" s="214" t="str">
        <f t="shared" ref="D14" si="2">ROUND(D12/D13,2)&amp;" : 1"</f>
        <v>1.48 : 1</v>
      </c>
      <c r="E14" s="214" t="str">
        <f t="shared" ref="E14" si="3">ROUND(E12/E13,2)&amp;" : 1"</f>
        <v>1.49 : 1</v>
      </c>
      <c r="F14" s="214" t="str">
        <f t="shared" ref="F14" si="4">ROUND(F12/F13,2)&amp;" : 1"</f>
        <v>1.48 : 1</v>
      </c>
      <c r="G14" s="214" t="str">
        <f t="shared" ref="G14" si="5">ROUND(G12/G13,2)&amp;" : 1"</f>
        <v>1.45 : 1</v>
      </c>
      <c r="H14" s="214" t="str">
        <f t="shared" ref="H14" si="6">ROUND(H12/H13,2)&amp;" : 1"</f>
        <v>1.44 : 1</v>
      </c>
      <c r="I14" s="214" t="str">
        <f t="shared" ref="I14" si="7">ROUND(I12/I13,2)&amp;" : 1"</f>
        <v>1.42 : 1</v>
      </c>
      <c r="J14" s="214" t="str">
        <f t="shared" ref="J14" si="8">ROUND(J12/J13,2)&amp;" : 1"</f>
        <v>1.4 : 1</v>
      </c>
      <c r="K14" s="214" t="str">
        <f t="shared" ref="K14" si="9">ROUND(K12/K13,2)&amp;" : 1"</f>
        <v>1.37 : 1</v>
      </c>
      <c r="L14" s="214" t="str">
        <f t="shared" ref="L14" si="10">ROUND(L12/L13,2)&amp;" : 1"</f>
        <v>1.34 : 1</v>
      </c>
      <c r="M14" s="214" t="str">
        <f t="shared" ref="M14" si="11">ROUND(M12/M13,2)&amp;" : 1"</f>
        <v>1.3 : 1</v>
      </c>
    </row>
    <row r="18" spans="12:14">
      <c r="L18" s="83"/>
      <c r="N18" s="83"/>
    </row>
    <row r="19" spans="12:14">
      <c r="L19" s="83"/>
      <c r="N19" s="83"/>
    </row>
  </sheetData>
  <pageMargins left="0.7" right="0.7" top="0.75" bottom="0.75" header="0.3" footer="0.3"/>
  <customProperties>
    <customPr name="Epm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B2:N11"/>
  <sheetViews>
    <sheetView zoomScale="70" zoomScaleNormal="70" workbookViewId="0">
      <selection activeCell="D8" sqref="D8"/>
    </sheetView>
  </sheetViews>
  <sheetFormatPr defaultRowHeight="15"/>
  <cols>
    <col min="1" max="1" width="4.28515625" customWidth="1"/>
    <col min="2" max="2" width="41.85546875" bestFit="1" customWidth="1"/>
    <col min="4" max="4" width="10.28515625" customWidth="1"/>
    <col min="5" max="5" width="10.42578125" bestFit="1" customWidth="1"/>
    <col min="7" max="7" width="9" bestFit="1" customWidth="1"/>
    <col min="10" max="10" width="10" customWidth="1"/>
    <col min="12" max="12" width="8.7109375" customWidth="1"/>
  </cols>
  <sheetData>
    <row r="2" spans="2:14">
      <c r="C2" s="217" t="s">
        <v>41</v>
      </c>
      <c r="D2" s="217" t="s">
        <v>42</v>
      </c>
      <c r="E2" s="217" t="s">
        <v>43</v>
      </c>
      <c r="F2" s="217" t="s">
        <v>44</v>
      </c>
      <c r="G2" s="217" t="s">
        <v>45</v>
      </c>
      <c r="H2" s="217" t="s">
        <v>46</v>
      </c>
      <c r="I2" s="217" t="s">
        <v>47</v>
      </c>
      <c r="J2" s="217" t="s">
        <v>48</v>
      </c>
      <c r="K2" s="217" t="s">
        <v>49</v>
      </c>
      <c r="L2" s="217" t="s">
        <v>50</v>
      </c>
      <c r="M2" s="217" t="s">
        <v>51</v>
      </c>
      <c r="N2" s="217" t="s">
        <v>52</v>
      </c>
    </row>
    <row r="3" spans="2:14">
      <c r="B3" s="213" t="s">
        <v>53</v>
      </c>
      <c r="C3" s="130">
        <v>372515.79778555618</v>
      </c>
      <c r="D3" s="130">
        <v>359319.60500236385</v>
      </c>
      <c r="E3" s="130">
        <v>419097.2786476544</v>
      </c>
      <c r="F3" s="130">
        <v>437731.85678112908</v>
      </c>
      <c r="G3" s="130">
        <v>299667.47530192608</v>
      </c>
      <c r="H3" s="130">
        <v>340775.89706994942</v>
      </c>
      <c r="I3" s="130">
        <v>311259.78023814555</v>
      </c>
      <c r="J3" s="130">
        <v>132825.74053989578</v>
      </c>
      <c r="K3" s="130">
        <v>290989.3835855244</v>
      </c>
      <c r="L3" s="130">
        <v>82800.341938974409</v>
      </c>
      <c r="M3" s="130">
        <v>65273.839362543935</v>
      </c>
      <c r="N3" s="130">
        <v>9239.9318356332078</v>
      </c>
    </row>
    <row r="4" spans="2:14">
      <c r="B4" t="s">
        <v>54</v>
      </c>
      <c r="D4" s="83"/>
      <c r="E4" s="83"/>
      <c r="F4" s="83"/>
      <c r="G4" s="83"/>
      <c r="H4" s="83"/>
      <c r="I4" s="83"/>
      <c r="J4" s="83"/>
      <c r="K4" s="83"/>
      <c r="L4" s="83"/>
      <c r="M4" s="83"/>
    </row>
    <row r="5" spans="2:14">
      <c r="B5" t="s">
        <v>55</v>
      </c>
      <c r="E5" s="83"/>
    </row>
    <row r="6" spans="2:14">
      <c r="B6" t="s">
        <v>56</v>
      </c>
      <c r="E6" s="264"/>
    </row>
    <row r="7" spans="2:14">
      <c r="B7" t="s">
        <v>57</v>
      </c>
      <c r="E7" s="83"/>
      <c r="L7" s="83"/>
    </row>
    <row r="8" spans="2:14">
      <c r="B8" s="213" t="s">
        <v>58</v>
      </c>
      <c r="C8" s="218">
        <v>372515.79778555618</v>
      </c>
      <c r="D8" s="218">
        <v>359319.60500236385</v>
      </c>
      <c r="E8" s="218">
        <v>419097.2786476544</v>
      </c>
      <c r="F8" s="218">
        <v>447076.05963712907</v>
      </c>
      <c r="G8" s="218">
        <v>299406.46330192609</v>
      </c>
      <c r="H8" s="218">
        <v>341036.90906994941</v>
      </c>
      <c r="I8" s="218">
        <v>311259.78023814555</v>
      </c>
      <c r="J8" s="218">
        <v>132825.74053989578</v>
      </c>
      <c r="K8" s="218">
        <v>283756.83818552439</v>
      </c>
      <c r="L8" s="218">
        <v>82800.341938974409</v>
      </c>
      <c r="M8" s="218">
        <v>65273.839362543935</v>
      </c>
      <c r="N8" s="218">
        <v>-62255.879252366794</v>
      </c>
    </row>
    <row r="9" spans="2:14">
      <c r="C9" s="106">
        <f>C8-C3</f>
        <v>0</v>
      </c>
      <c r="D9" s="106">
        <f t="shared" ref="D9:N9" si="0">D8-D3</f>
        <v>0</v>
      </c>
      <c r="E9" s="106">
        <f t="shared" si="0"/>
        <v>0</v>
      </c>
      <c r="F9" s="106">
        <f t="shared" si="0"/>
        <v>9344.202855999989</v>
      </c>
      <c r="G9" s="106">
        <f t="shared" si="0"/>
        <v>-261.01199999998789</v>
      </c>
      <c r="H9" s="106">
        <f t="shared" si="0"/>
        <v>261.01199999998789</v>
      </c>
      <c r="I9" s="106">
        <f t="shared" si="0"/>
        <v>0</v>
      </c>
      <c r="J9" s="106">
        <f t="shared" si="0"/>
        <v>0</v>
      </c>
      <c r="K9" s="106">
        <f t="shared" si="0"/>
        <v>-7232.5454000000027</v>
      </c>
      <c r="L9" s="106">
        <f t="shared" si="0"/>
        <v>0</v>
      </c>
      <c r="M9" s="106">
        <f t="shared" si="0"/>
        <v>0</v>
      </c>
      <c r="N9" s="106">
        <f t="shared" si="0"/>
        <v>-71495.811088000002</v>
      </c>
    </row>
    <row r="11" spans="2:14">
      <c r="E11" s="202"/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AH47"/>
  <sheetViews>
    <sheetView showGridLines="0" showZeros="0" zoomScale="90" zoomScaleNormal="90" workbookViewId="0">
      <pane xSplit="2" ySplit="2" topLeftCell="C3" activePane="bottomRight" state="frozen"/>
      <selection pane="topRight" activeCell="L10" sqref="L10"/>
      <selection pane="bottomLeft" activeCell="L10" sqref="L10"/>
      <selection pane="bottomRight" activeCell="C2" sqref="C2"/>
    </sheetView>
  </sheetViews>
  <sheetFormatPr defaultColWidth="9.140625" defaultRowHeight="16.5"/>
  <cols>
    <col min="1" max="1" width="33.7109375" style="12" bestFit="1" customWidth="1"/>
    <col min="2" max="2" width="4.140625" style="19" bestFit="1" customWidth="1"/>
    <col min="3" max="3" width="6.42578125" style="12" customWidth="1"/>
    <col min="4" max="4" width="7.140625" style="12" customWidth="1"/>
    <col min="5" max="5" width="6.7109375" style="12" bestFit="1" customWidth="1"/>
    <col min="6" max="15" width="6.7109375" style="12" customWidth="1"/>
    <col min="16" max="18" width="6.7109375" style="12" bestFit="1" customWidth="1"/>
    <col min="19" max="34" width="6.7109375" style="12" customWidth="1"/>
    <col min="35" max="16384" width="9.140625" style="12"/>
  </cols>
  <sheetData>
    <row r="1" spans="1:34" s="1" customFormat="1" hidden="1">
      <c r="B1" s="2"/>
      <c r="P1" s="1">
        <v>1</v>
      </c>
      <c r="Q1" s="1">
        <v>2</v>
      </c>
      <c r="R1" s="1">
        <v>3</v>
      </c>
      <c r="S1" s="1">
        <v>4</v>
      </c>
      <c r="T1" s="1">
        <v>5</v>
      </c>
      <c r="U1" s="1">
        <v>6</v>
      </c>
      <c r="V1" s="1">
        <v>7</v>
      </c>
      <c r="W1" s="1">
        <v>8</v>
      </c>
      <c r="X1" s="1">
        <v>9</v>
      </c>
      <c r="Y1" s="1">
        <v>10</v>
      </c>
      <c r="Z1" s="1">
        <v>11</v>
      </c>
      <c r="AA1" s="1">
        <v>12</v>
      </c>
      <c r="AB1" s="1">
        <v>3</v>
      </c>
      <c r="AC1" s="1">
        <v>3</v>
      </c>
      <c r="AD1" s="1">
        <v>3</v>
      </c>
      <c r="AE1" s="1">
        <v>3</v>
      </c>
      <c r="AF1" s="1">
        <v>6</v>
      </c>
      <c r="AG1" s="1">
        <v>6</v>
      </c>
      <c r="AH1" s="1">
        <v>12</v>
      </c>
    </row>
    <row r="2" spans="1:34" s="8" customFormat="1" ht="18" customHeight="1">
      <c r="A2" s="3" t="s">
        <v>59</v>
      </c>
      <c r="B2" s="4"/>
      <c r="C2" s="4" t="s">
        <v>60</v>
      </c>
      <c r="D2" s="5" t="s">
        <v>41</v>
      </c>
      <c r="E2" s="5" t="s">
        <v>42</v>
      </c>
      <c r="F2" s="5" t="s">
        <v>43</v>
      </c>
      <c r="G2" s="5" t="s">
        <v>44</v>
      </c>
      <c r="H2" s="5" t="s">
        <v>45</v>
      </c>
      <c r="I2" s="5" t="s">
        <v>46</v>
      </c>
      <c r="J2" s="5" t="s">
        <v>47</v>
      </c>
      <c r="K2" s="5" t="s">
        <v>48</v>
      </c>
      <c r="L2" s="5" t="s">
        <v>49</v>
      </c>
      <c r="M2" s="5" t="s">
        <v>50</v>
      </c>
      <c r="N2" s="5" t="s">
        <v>51</v>
      </c>
      <c r="O2" s="5" t="s">
        <v>52</v>
      </c>
      <c r="P2" s="6" t="s">
        <v>61</v>
      </c>
      <c r="Q2" s="6" t="s">
        <v>62</v>
      </c>
      <c r="R2" s="6" t="s">
        <v>63</v>
      </c>
      <c r="S2" s="6" t="s">
        <v>64</v>
      </c>
      <c r="T2" s="6" t="s">
        <v>65</v>
      </c>
      <c r="U2" s="6" t="s">
        <v>66</v>
      </c>
      <c r="V2" s="6" t="s">
        <v>67</v>
      </c>
      <c r="W2" s="6" t="s">
        <v>68</v>
      </c>
      <c r="X2" s="6" t="s">
        <v>69</v>
      </c>
      <c r="Y2" s="6" t="s">
        <v>70</v>
      </c>
      <c r="Z2" s="6" t="s">
        <v>71</v>
      </c>
      <c r="AA2" s="6" t="s">
        <v>72</v>
      </c>
      <c r="AB2" s="7" t="s">
        <v>73</v>
      </c>
      <c r="AC2" s="7" t="s">
        <v>74</v>
      </c>
      <c r="AD2" s="7" t="s">
        <v>75</v>
      </c>
      <c r="AE2" s="7" t="s">
        <v>76</v>
      </c>
      <c r="AF2" s="7" t="s">
        <v>77</v>
      </c>
      <c r="AG2" s="7" t="s">
        <v>78</v>
      </c>
      <c r="AH2" s="7" t="s">
        <v>79</v>
      </c>
    </row>
    <row r="3" spans="1:34">
      <c r="A3" s="9" t="s">
        <v>38</v>
      </c>
      <c r="B3" s="10"/>
      <c r="C3" s="11">
        <v>50128.32086957516</v>
      </c>
      <c r="D3" s="125">
        <f>Detail_Equity!G28/1000</f>
        <v>50340.123796036271</v>
      </c>
      <c r="E3" s="125">
        <f>Detail_Equity!H28/1000</f>
        <v>49765.490692473737</v>
      </c>
      <c r="F3" s="125">
        <f>Detail_Equity!I28/1000</f>
        <v>50161.769591534678</v>
      </c>
      <c r="G3" s="125">
        <f>Detail_Equity!J28/1000</f>
        <v>50169.177146135371</v>
      </c>
      <c r="H3" s="125">
        <f>Detail_Equity!K28/1000</f>
        <v>49986.585552942619</v>
      </c>
      <c r="I3" s="125">
        <f>Detail_Equity!L28/1000</f>
        <v>50857.307639565333</v>
      </c>
      <c r="J3" s="125">
        <f>Detail_Equity!M28/1000</f>
        <v>49808.279880035167</v>
      </c>
      <c r="K3" s="125">
        <f>Detail_Equity!N28/1000</f>
        <v>49837.422437859626</v>
      </c>
      <c r="L3" s="125">
        <f>Detail_Equity!O28/1000</f>
        <v>50674.698520234357</v>
      </c>
      <c r="M3" s="126">
        <f>Detail_Equity!P28/1000</f>
        <v>49746.079438146189</v>
      </c>
      <c r="N3" s="126">
        <f>Detail_Equity!Q28/1000</f>
        <v>46185.932538959874</v>
      </c>
      <c r="O3" s="126">
        <f>Detail_Equity!R28/1000</f>
        <v>45656.975885592685</v>
      </c>
      <c r="P3" s="11">
        <f t="shared" ref="P3:AA5" si="0">D3</f>
        <v>50340.123796036271</v>
      </c>
      <c r="Q3" s="11">
        <f t="shared" si="0"/>
        <v>49765.490692473737</v>
      </c>
      <c r="R3" s="11">
        <f t="shared" si="0"/>
        <v>50161.769591534678</v>
      </c>
      <c r="S3" s="11">
        <f t="shared" si="0"/>
        <v>50169.177146135371</v>
      </c>
      <c r="T3" s="11">
        <f t="shared" si="0"/>
        <v>49986.585552942619</v>
      </c>
      <c r="U3" s="11">
        <f t="shared" si="0"/>
        <v>50857.307639565333</v>
      </c>
      <c r="V3" s="11">
        <f t="shared" si="0"/>
        <v>49808.279880035167</v>
      </c>
      <c r="W3" s="11">
        <f t="shared" si="0"/>
        <v>49837.422437859626</v>
      </c>
      <c r="X3" s="11">
        <f t="shared" si="0"/>
        <v>50674.698520234357</v>
      </c>
      <c r="Y3" s="11">
        <f t="shared" si="0"/>
        <v>49746.079438146189</v>
      </c>
      <c r="Z3" s="11">
        <f t="shared" si="0"/>
        <v>46185.932538959874</v>
      </c>
      <c r="AA3" s="11">
        <f t="shared" si="0"/>
        <v>45656.975885592685</v>
      </c>
      <c r="AB3" s="11">
        <f>R3</f>
        <v>50161.769591534678</v>
      </c>
      <c r="AC3" s="11">
        <f>U3</f>
        <v>50857.307639565333</v>
      </c>
      <c r="AD3" s="11">
        <f>X3</f>
        <v>50674.698520234357</v>
      </c>
      <c r="AE3" s="11">
        <f>AA3</f>
        <v>45656.975885592685</v>
      </c>
      <c r="AF3" s="11">
        <f>AC3</f>
        <v>50857.307639565333</v>
      </c>
      <c r="AG3" s="11">
        <f>AE3</f>
        <v>45656.975885592685</v>
      </c>
      <c r="AH3" s="11">
        <f>AG3</f>
        <v>45656.975885592685</v>
      </c>
    </row>
    <row r="4" spans="1:34">
      <c r="A4" s="13" t="s">
        <v>80</v>
      </c>
      <c r="B4" s="14"/>
      <c r="C4" s="15">
        <v>-3303.0907748353079</v>
      </c>
      <c r="D4" s="199">
        <v>-3300.0252541805717</v>
      </c>
      <c r="E4" s="199">
        <v>-3698.48907087728</v>
      </c>
      <c r="F4" s="199">
        <v>-4023.3269077281716</v>
      </c>
      <c r="G4" s="199">
        <v>-3942.9471330194074</v>
      </c>
      <c r="H4" s="199">
        <v>-3639.8446735032553</v>
      </c>
      <c r="I4" s="199">
        <v>-3815.2608692430517</v>
      </c>
      <c r="J4" s="199">
        <v>-4117.0659856289494</v>
      </c>
      <c r="K4" s="199">
        <v>-3959.4365112913738</v>
      </c>
      <c r="L4" s="199">
        <v>-3908.717956073549</v>
      </c>
      <c r="M4" s="199">
        <v>-3532.2282782596417</v>
      </c>
      <c r="N4" s="199">
        <v>-3594.6476741656816</v>
      </c>
      <c r="O4" s="199">
        <v>-3282.5630200799696</v>
      </c>
      <c r="P4" s="15">
        <f t="shared" si="0"/>
        <v>-3300.0252541805717</v>
      </c>
      <c r="Q4" s="15">
        <f t="shared" si="0"/>
        <v>-3698.48907087728</v>
      </c>
      <c r="R4" s="15">
        <f t="shared" si="0"/>
        <v>-4023.3269077281716</v>
      </c>
      <c r="S4" s="15">
        <f t="shared" si="0"/>
        <v>-3942.9471330194074</v>
      </c>
      <c r="T4" s="15">
        <f t="shared" si="0"/>
        <v>-3639.8446735032553</v>
      </c>
      <c r="U4" s="15">
        <f t="shared" si="0"/>
        <v>-3815.2608692430517</v>
      </c>
      <c r="V4" s="15">
        <f t="shared" si="0"/>
        <v>-4117.0659856289494</v>
      </c>
      <c r="W4" s="15">
        <f t="shared" si="0"/>
        <v>-3959.4365112913738</v>
      </c>
      <c r="X4" s="15">
        <f t="shared" si="0"/>
        <v>-3908.717956073549</v>
      </c>
      <c r="Y4" s="15">
        <f t="shared" si="0"/>
        <v>-3532.2282782596417</v>
      </c>
      <c r="Z4" s="15">
        <f t="shared" si="0"/>
        <v>-3594.6476741656816</v>
      </c>
      <c r="AA4" s="15">
        <f t="shared" si="0"/>
        <v>-3282.5630200799696</v>
      </c>
      <c r="AB4" s="15">
        <f>R4</f>
        <v>-4023.3269077281716</v>
      </c>
      <c r="AC4" s="15">
        <f>U4</f>
        <v>-3815.2608692430517</v>
      </c>
      <c r="AD4" s="15">
        <f>X4</f>
        <v>-3908.717956073549</v>
      </c>
      <c r="AE4" s="15">
        <f>AA4</f>
        <v>-3282.5630200799696</v>
      </c>
      <c r="AF4" s="15">
        <f>AC4</f>
        <v>-3815.2608692430517</v>
      </c>
      <c r="AG4" s="15">
        <f>AE4</f>
        <v>-3282.5630200799696</v>
      </c>
      <c r="AH4" s="15">
        <f>AG4</f>
        <v>-3282.5630200799696</v>
      </c>
    </row>
    <row r="5" spans="1:34">
      <c r="A5" s="13" t="s">
        <v>81</v>
      </c>
      <c r="B5" s="14"/>
      <c r="C5" s="15">
        <v>50850.62559541173</v>
      </c>
      <c r="D5" s="126">
        <f>SUM(Detail_Debt!E2:E3)/1000</f>
        <v>50072.519423359678</v>
      </c>
      <c r="E5" s="126">
        <f>SUM(Detail_Debt!F2:F3)/1000</f>
        <v>49397.376694907027</v>
      </c>
      <c r="F5" s="126">
        <f>SUM(Detail_Debt!G2:G3)/1000</f>
        <v>49770.178433988047</v>
      </c>
      <c r="G5" s="126">
        <f>SUM(Detail_Debt!H2:H3)/1000</f>
        <v>50925.402271968262</v>
      </c>
      <c r="H5" s="126">
        <f>SUM(Detail_Debt!I2:I3)/1000</f>
        <v>51887.379121246631</v>
      </c>
      <c r="I5" s="126">
        <f>SUM(Detail_Debt!J2:J3)/1000</f>
        <v>51759.129868851909</v>
      </c>
      <c r="J5" s="126">
        <f>SUM(Detail_Debt!K2:K3)/1000</f>
        <v>55663.825409839141</v>
      </c>
      <c r="K5" s="126">
        <f>SUM(Detail_Debt!L2:L3)/1000</f>
        <v>55024.185544226842</v>
      </c>
      <c r="L5" s="126">
        <f>SUM(Detail_Debt!M2:M3)/1000</f>
        <v>53981.629023108762</v>
      </c>
      <c r="M5" s="126">
        <f>SUM(Detail_Debt!N2:N3)/1000</f>
        <v>53190.515550642216</v>
      </c>
      <c r="N5" s="126">
        <f>SUM(Detail_Debt!O2:O3)/1000</f>
        <v>51117.149427313278</v>
      </c>
      <c r="O5" s="126">
        <f>SUM(Detail_Debt!P2:P3)/1000</f>
        <v>49574.153215356084</v>
      </c>
      <c r="P5" s="15">
        <f t="shared" si="0"/>
        <v>50072.519423359678</v>
      </c>
      <c r="Q5" s="15">
        <f t="shared" si="0"/>
        <v>49397.376694907027</v>
      </c>
      <c r="R5" s="15">
        <f t="shared" si="0"/>
        <v>49770.178433988047</v>
      </c>
      <c r="S5" s="15">
        <f t="shared" si="0"/>
        <v>50925.402271968262</v>
      </c>
      <c r="T5" s="15">
        <f t="shared" si="0"/>
        <v>51887.379121246631</v>
      </c>
      <c r="U5" s="15">
        <f t="shared" si="0"/>
        <v>51759.129868851909</v>
      </c>
      <c r="V5" s="15">
        <f t="shared" si="0"/>
        <v>55663.825409839141</v>
      </c>
      <c r="W5" s="15">
        <f t="shared" si="0"/>
        <v>55024.185544226842</v>
      </c>
      <c r="X5" s="15">
        <f t="shared" si="0"/>
        <v>53981.629023108762</v>
      </c>
      <c r="Y5" s="15">
        <f t="shared" si="0"/>
        <v>53190.515550642216</v>
      </c>
      <c r="Z5" s="15">
        <f t="shared" si="0"/>
        <v>51117.149427313278</v>
      </c>
      <c r="AA5" s="15">
        <f t="shared" si="0"/>
        <v>49574.153215356084</v>
      </c>
      <c r="AB5" s="15">
        <f>R5</f>
        <v>49770.178433988047</v>
      </c>
      <c r="AC5" s="15">
        <f>U5</f>
        <v>51759.129868851909</v>
      </c>
      <c r="AD5" s="15">
        <f>X5</f>
        <v>53981.629023108762</v>
      </c>
      <c r="AE5" s="15">
        <f>AA5</f>
        <v>49574.153215356084</v>
      </c>
      <c r="AF5" s="15">
        <f>AC5</f>
        <v>51759.129868851909</v>
      </c>
      <c r="AG5" s="15">
        <f>AE5</f>
        <v>49574.153215356084</v>
      </c>
      <c r="AH5" s="15">
        <f>AG5</f>
        <v>49574.153215356084</v>
      </c>
    </row>
    <row r="6" spans="1:34" s="8" customFormat="1" ht="17.25" thickBot="1">
      <c r="A6" s="16" t="s">
        <v>82</v>
      </c>
      <c r="B6" s="17"/>
      <c r="C6" s="18">
        <f t="shared" ref="C6:AH6" si="1">SUM(C3:C5)</f>
        <v>97675.855690151584</v>
      </c>
      <c r="D6" s="18">
        <f t="shared" si="1"/>
        <v>97112.617965215381</v>
      </c>
      <c r="E6" s="18">
        <f t="shared" si="1"/>
        <v>95464.378316503484</v>
      </c>
      <c r="F6" s="18">
        <f t="shared" si="1"/>
        <v>95908.621117794552</v>
      </c>
      <c r="G6" s="18">
        <f>SUM(G3:G5)</f>
        <v>97151.632285084226</v>
      </c>
      <c r="H6" s="18">
        <f t="shared" si="1"/>
        <v>98234.120000686002</v>
      </c>
      <c r="I6" s="18">
        <f t="shared" si="1"/>
        <v>98801.176639174198</v>
      </c>
      <c r="J6" s="18">
        <f t="shared" si="1"/>
        <v>101355.03930424535</v>
      </c>
      <c r="K6" s="18">
        <f t="shared" si="1"/>
        <v>100902.17147079509</v>
      </c>
      <c r="L6" s="18">
        <f t="shared" si="1"/>
        <v>100747.60958726957</v>
      </c>
      <c r="M6" s="18">
        <f t="shared" si="1"/>
        <v>99404.36671052876</v>
      </c>
      <c r="N6" s="18">
        <f t="shared" si="1"/>
        <v>93708.434292107471</v>
      </c>
      <c r="O6" s="18">
        <f t="shared" si="1"/>
        <v>91948.566080868797</v>
      </c>
      <c r="P6" s="18">
        <f t="shared" si="1"/>
        <v>97112.617965215381</v>
      </c>
      <c r="Q6" s="18">
        <f t="shared" si="1"/>
        <v>95464.378316503484</v>
      </c>
      <c r="R6" s="18">
        <f t="shared" si="1"/>
        <v>95908.621117794552</v>
      </c>
      <c r="S6" s="18">
        <f t="shared" si="1"/>
        <v>97151.632285084226</v>
      </c>
      <c r="T6" s="18">
        <f t="shared" si="1"/>
        <v>98234.120000686002</v>
      </c>
      <c r="U6" s="18">
        <f t="shared" si="1"/>
        <v>98801.176639174198</v>
      </c>
      <c r="V6" s="18">
        <f t="shared" si="1"/>
        <v>101355.03930424535</v>
      </c>
      <c r="W6" s="18">
        <f t="shared" si="1"/>
        <v>100902.17147079509</v>
      </c>
      <c r="X6" s="18">
        <f t="shared" si="1"/>
        <v>100747.60958726957</v>
      </c>
      <c r="Y6" s="18">
        <f t="shared" si="1"/>
        <v>99404.36671052876</v>
      </c>
      <c r="Z6" s="18">
        <f t="shared" si="1"/>
        <v>93708.434292107471</v>
      </c>
      <c r="AA6" s="18">
        <f t="shared" si="1"/>
        <v>91948.566080868797</v>
      </c>
      <c r="AB6" s="18">
        <f t="shared" si="1"/>
        <v>95908.621117794552</v>
      </c>
      <c r="AC6" s="18">
        <f t="shared" si="1"/>
        <v>98801.176639174198</v>
      </c>
      <c r="AD6" s="18">
        <f t="shared" si="1"/>
        <v>100747.60958726957</v>
      </c>
      <c r="AE6" s="18">
        <f t="shared" si="1"/>
        <v>91948.566080868797</v>
      </c>
      <c r="AF6" s="18">
        <f t="shared" si="1"/>
        <v>98801.176639174198</v>
      </c>
      <c r="AG6" s="18">
        <f t="shared" si="1"/>
        <v>91948.566080868797</v>
      </c>
      <c r="AH6" s="18">
        <f t="shared" si="1"/>
        <v>91948.566080868797</v>
      </c>
    </row>
    <row r="7" spans="1:34" ht="15" customHeight="1" thickTop="1"/>
    <row r="8" spans="1:34" s="8" customFormat="1">
      <c r="A8" s="20" t="s">
        <v>83</v>
      </c>
      <c r="B8" s="21" t="s">
        <v>84</v>
      </c>
      <c r="C8" s="22"/>
      <c r="D8" s="23">
        <f>IFERROR(AVERAGE(C6,D6),0)</f>
        <v>97394.23682768349</v>
      </c>
      <c r="E8" s="23">
        <f t="shared" ref="E8:O8" si="2">IFERROR(AVERAGE(D6:E6),0)</f>
        <v>96288.498140859432</v>
      </c>
      <c r="F8" s="23">
        <f t="shared" si="2"/>
        <v>95686.49971714901</v>
      </c>
      <c r="G8" s="23">
        <f t="shared" si="2"/>
        <v>96530.126701439382</v>
      </c>
      <c r="H8" s="23">
        <f t="shared" si="2"/>
        <v>97692.876142885114</v>
      </c>
      <c r="I8" s="23">
        <f t="shared" si="2"/>
        <v>98517.6483199301</v>
      </c>
      <c r="J8" s="23">
        <f t="shared" si="2"/>
        <v>100078.10797170977</v>
      </c>
      <c r="K8" s="23">
        <f t="shared" si="2"/>
        <v>101128.60538752022</v>
      </c>
      <c r="L8" s="23">
        <f t="shared" si="2"/>
        <v>100824.89052903233</v>
      </c>
      <c r="M8" s="23">
        <f t="shared" si="2"/>
        <v>100075.98814889917</v>
      </c>
      <c r="N8" s="23">
        <f t="shared" si="2"/>
        <v>96556.400501318116</v>
      </c>
      <c r="O8" s="23">
        <f t="shared" si="2"/>
        <v>92828.500186488134</v>
      </c>
      <c r="P8" s="23">
        <f>IFERROR(AVERAGE($C$6,P6),0)</f>
        <v>97394.23682768349</v>
      </c>
      <c r="Q8" s="23">
        <f t="shared" ref="Q8:AF8" si="3">IFERROR(AVERAGE($C$6,Q6),0)</f>
        <v>96570.117003327527</v>
      </c>
      <c r="R8" s="23">
        <f t="shared" si="3"/>
        <v>96792.238403973068</v>
      </c>
      <c r="S8" s="23">
        <f t="shared" si="3"/>
        <v>97413.743987617898</v>
      </c>
      <c r="T8" s="23">
        <f t="shared" si="3"/>
        <v>97954.9878454188</v>
      </c>
      <c r="U8" s="23">
        <f t="shared" si="3"/>
        <v>98238.516164662899</v>
      </c>
      <c r="V8" s="23">
        <f t="shared" si="3"/>
        <v>99515.447497198475</v>
      </c>
      <c r="W8" s="23">
        <f t="shared" si="3"/>
        <v>99289.013580473344</v>
      </c>
      <c r="X8" s="23">
        <f t="shared" si="3"/>
        <v>99211.732638710586</v>
      </c>
      <c r="Y8" s="23">
        <f t="shared" si="3"/>
        <v>98540.111200340179</v>
      </c>
      <c r="Z8" s="23">
        <f t="shared" si="3"/>
        <v>95692.14499112952</v>
      </c>
      <c r="AA8" s="23">
        <f t="shared" si="3"/>
        <v>94812.210885510198</v>
      </c>
      <c r="AB8" s="23">
        <f>IFERROR(AVERAGE($C$6,AB6),0)</f>
        <v>96792.238403973068</v>
      </c>
      <c r="AC8" s="23">
        <f>IFERROR(AVERAGE(AB$6,AC6),0)</f>
        <v>97354.898878484382</v>
      </c>
      <c r="AD8" s="23">
        <f>IFERROR(AVERAGE(AC$6,AD6),0)</f>
        <v>99774.393113221886</v>
      </c>
      <c r="AE8" s="23">
        <f>IFERROR(AVERAGE(AD$6,AE6),0)</f>
        <v>96348.087834069185</v>
      </c>
      <c r="AF8" s="23">
        <f t="shared" si="3"/>
        <v>98238.516164662899</v>
      </c>
      <c r="AG8" s="23">
        <f>IFERROR(AVERAGE($AF$6,AG6),0)</f>
        <v>95374.871360021498</v>
      </c>
      <c r="AH8" s="23">
        <f>IFERROR(AVERAGE($C$6,AH6),0)</f>
        <v>94812.210885510198</v>
      </c>
    </row>
    <row r="9" spans="1:34" ht="9" customHeight="1">
      <c r="C9" s="19"/>
    </row>
    <row r="10" spans="1:34">
      <c r="A10" s="24" t="s">
        <v>58</v>
      </c>
      <c r="B10" s="25"/>
      <c r="C10" s="26"/>
      <c r="D10" s="240">
        <f>OPAT!C8/1000</f>
        <v>372.51579778555617</v>
      </c>
      <c r="E10" s="240">
        <f>OPAT!D8/1000</f>
        <v>359.31960500236386</v>
      </c>
      <c r="F10" s="240">
        <f>OPAT!E8/1000</f>
        <v>419.09727864765438</v>
      </c>
      <c r="G10" s="240">
        <f>OPAT!F8/1000</f>
        <v>447.07605963712905</v>
      </c>
      <c r="H10" s="240">
        <f>OPAT!G8/1000</f>
        <v>299.40646330192607</v>
      </c>
      <c r="I10" s="240">
        <f>OPAT!H8/1000</f>
        <v>341.03690906994939</v>
      </c>
      <c r="J10" s="240">
        <f>OPAT!I8/1000</f>
        <v>311.25978023814554</v>
      </c>
      <c r="K10" s="240">
        <f>OPAT!J8/1000</f>
        <v>132.82574053989578</v>
      </c>
      <c r="L10" s="240">
        <f>OPAT!K8/1000</f>
        <v>283.75683818552437</v>
      </c>
      <c r="M10" s="240">
        <f>OPAT!L8/1000</f>
        <v>82.800341938974412</v>
      </c>
      <c r="N10" s="240">
        <f>OPAT!M8/1000</f>
        <v>65.273839362543939</v>
      </c>
      <c r="O10" s="240">
        <f>OPAT!N8/1000</f>
        <v>-62.255879252366796</v>
      </c>
      <c r="P10" s="27">
        <f>SUM($D10:D10)</f>
        <v>372.51579778555617</v>
      </c>
      <c r="Q10" s="27">
        <f>SUM($D10:E10)</f>
        <v>731.83540278791997</v>
      </c>
      <c r="R10" s="27">
        <f>SUM($D10:F10)</f>
        <v>1150.9326814355743</v>
      </c>
      <c r="S10" s="27">
        <f>SUM($D10:G10)</f>
        <v>1598.0087410727033</v>
      </c>
      <c r="T10" s="27">
        <f>SUM($D10:H10)</f>
        <v>1897.4152043746294</v>
      </c>
      <c r="U10" s="27">
        <f>SUM($D10:I10)</f>
        <v>2238.4521134445786</v>
      </c>
      <c r="V10" s="27">
        <f>SUM($D10:J10)</f>
        <v>2549.7118936827242</v>
      </c>
      <c r="W10" s="27">
        <f>SUM($D10:K10)</f>
        <v>2682.53763422262</v>
      </c>
      <c r="X10" s="27">
        <f>SUM($D10:L10)</f>
        <v>2966.2944724081444</v>
      </c>
      <c r="Y10" s="27">
        <f>SUM($D10:M10)</f>
        <v>3049.0948143471187</v>
      </c>
      <c r="Z10" s="27">
        <f>SUM($D10:N10)</f>
        <v>3114.3686537096628</v>
      </c>
      <c r="AA10" s="27">
        <f>SUM($D10:O10)</f>
        <v>3052.1127744572959</v>
      </c>
      <c r="AB10" s="27">
        <f>SUM(D10:F10)</f>
        <v>1150.9326814355743</v>
      </c>
      <c r="AC10" s="27">
        <f>SUM(G10:I10)</f>
        <v>1087.5194320090045</v>
      </c>
      <c r="AD10" s="27">
        <f>SUM(J10:L10)</f>
        <v>727.84235896356563</v>
      </c>
      <c r="AE10" s="27">
        <f>SUM(M10:O10)</f>
        <v>85.818302049151569</v>
      </c>
      <c r="AF10" s="27">
        <f>SUM(AB10:AC10)</f>
        <v>2238.4521134445786</v>
      </c>
      <c r="AG10" s="27">
        <f>SUM(AD10:AE10)</f>
        <v>813.66066101271724</v>
      </c>
      <c r="AH10" s="27">
        <f>SUM(AF10:AG10)</f>
        <v>3052.1127744572959</v>
      </c>
    </row>
    <row r="11" spans="1:34">
      <c r="A11" s="28" t="s">
        <v>85</v>
      </c>
      <c r="B11" s="29"/>
      <c r="C11" s="30"/>
      <c r="D11" s="239">
        <v>0</v>
      </c>
      <c r="E11" s="239">
        <v>0</v>
      </c>
      <c r="F11" s="239">
        <v>0</v>
      </c>
      <c r="G11" s="239">
        <v>0</v>
      </c>
      <c r="H11" s="239">
        <v>0</v>
      </c>
      <c r="I11" s="239">
        <v>0</v>
      </c>
      <c r="J11" s="239">
        <v>0</v>
      </c>
      <c r="K11" s="239">
        <v>0</v>
      </c>
      <c r="L11" s="239">
        <v>0</v>
      </c>
      <c r="M11" s="239">
        <v>0</v>
      </c>
      <c r="N11" s="239">
        <v>0</v>
      </c>
      <c r="O11" s="239">
        <v>0</v>
      </c>
      <c r="P11" s="31">
        <f>SUM($D11:D11)</f>
        <v>0</v>
      </c>
      <c r="Q11" s="31">
        <f>SUM($D11:E11)</f>
        <v>0</v>
      </c>
      <c r="R11" s="31">
        <f>SUM($D11:F11)</f>
        <v>0</v>
      </c>
      <c r="S11" s="31">
        <f>SUM($D11:G11)</f>
        <v>0</v>
      </c>
      <c r="T11" s="31">
        <f>SUM($D11:H11)</f>
        <v>0</v>
      </c>
      <c r="U11" s="31">
        <f>SUM($D11:I11)</f>
        <v>0</v>
      </c>
      <c r="V11" s="31">
        <f>SUM($D11:J11)</f>
        <v>0</v>
      </c>
      <c r="W11" s="31">
        <f>SUM($D11:K11)</f>
        <v>0</v>
      </c>
      <c r="X11" s="31">
        <f>SUM($D11:L11)</f>
        <v>0</v>
      </c>
      <c r="Y11" s="31">
        <f>SUM($D11:M11)</f>
        <v>0</v>
      </c>
      <c r="Z11" s="31">
        <f>SUM($D11:N11)</f>
        <v>0</v>
      </c>
      <c r="AA11" s="31">
        <f>SUM($D11:O11)</f>
        <v>0</v>
      </c>
      <c r="AB11" s="31">
        <f>SUM(D11:F11)</f>
        <v>0</v>
      </c>
      <c r="AC11" s="31">
        <f>SUM(G11:I11)</f>
        <v>0</v>
      </c>
      <c r="AD11" s="31">
        <f>SUM(J11:L11)</f>
        <v>0</v>
      </c>
      <c r="AE11" s="31">
        <f>SUM(M11:O11)</f>
        <v>0</v>
      </c>
      <c r="AF11" s="31">
        <f>SUM(AB11:AC11)</f>
        <v>0</v>
      </c>
      <c r="AG11" s="31">
        <f>SUM(AD11:AE11)</f>
        <v>0</v>
      </c>
      <c r="AH11" s="31">
        <f>SUM(AF11:AG11)</f>
        <v>0</v>
      </c>
    </row>
    <row r="12" spans="1:34" hidden="1">
      <c r="A12" s="28"/>
      <c r="B12" s="29"/>
      <c r="C12" s="30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>
        <f>SUM($D12:D12)</f>
        <v>0</v>
      </c>
      <c r="Q12" s="31">
        <f>SUM($D12:E12)</f>
        <v>0</v>
      </c>
      <c r="R12" s="31">
        <f>SUM($D12:F12)</f>
        <v>0</v>
      </c>
      <c r="S12" s="31">
        <f>SUM($D12:G12)</f>
        <v>0</v>
      </c>
      <c r="T12" s="31">
        <f>SUM($D12:H12)</f>
        <v>0</v>
      </c>
      <c r="U12" s="31">
        <f>SUM($D12:I12)</f>
        <v>0</v>
      </c>
      <c r="V12" s="31">
        <f>SUM($D12:J12)</f>
        <v>0</v>
      </c>
      <c r="W12" s="31">
        <f>SUM($D12:K12)</f>
        <v>0</v>
      </c>
      <c r="X12" s="31">
        <f>SUM($D12:L12)</f>
        <v>0</v>
      </c>
      <c r="Y12" s="31">
        <f>SUM($D12:M12)</f>
        <v>0</v>
      </c>
      <c r="Z12" s="31">
        <f>SUM($D12:N12)</f>
        <v>0</v>
      </c>
      <c r="AA12" s="31">
        <f>SUM($D12:O12)</f>
        <v>0</v>
      </c>
      <c r="AB12" s="31">
        <f>SUM(D12:F12)</f>
        <v>0</v>
      </c>
      <c r="AC12" s="31">
        <f>SUM(G12:I12)</f>
        <v>0</v>
      </c>
      <c r="AD12" s="31">
        <f>SUM(J12:L12)</f>
        <v>0</v>
      </c>
      <c r="AE12" s="31">
        <f>SUM(M12:O12)</f>
        <v>0</v>
      </c>
      <c r="AF12" s="31">
        <f>SUM(AB12:AC12)</f>
        <v>0</v>
      </c>
      <c r="AG12" s="31">
        <f>SUM(AD12:AE12)</f>
        <v>0</v>
      </c>
      <c r="AH12" s="31">
        <f>SUM(AF12:AG12)</f>
        <v>0</v>
      </c>
    </row>
    <row r="13" spans="1:34">
      <c r="A13" s="28" t="s">
        <v>86</v>
      </c>
      <c r="B13" s="29"/>
      <c r="C13" s="30"/>
      <c r="D13" s="31">
        <f>D27</f>
        <v>64.197047488131801</v>
      </c>
      <c r="E13" s="31">
        <f t="shared" ref="E13:O13" si="4">E27</f>
        <v>40.619250529827802</v>
      </c>
      <c r="F13" s="31">
        <f t="shared" si="4"/>
        <v>84.737529663566207</v>
      </c>
      <c r="G13" s="31">
        <f t="shared" si="4"/>
        <v>58.280472231831702</v>
      </c>
      <c r="H13" s="31">
        <f t="shared" si="4"/>
        <v>9.4431404114829984</v>
      </c>
      <c r="I13" s="31">
        <f t="shared" si="4"/>
        <v>36.840892251856999</v>
      </c>
      <c r="J13" s="31">
        <f t="shared" si="4"/>
        <v>-4.9757703919090996</v>
      </c>
      <c r="K13" s="31">
        <f t="shared" si="4"/>
        <v>34.702817345106205</v>
      </c>
      <c r="L13" s="31">
        <f t="shared" si="4"/>
        <v>-29.422057681875298</v>
      </c>
      <c r="M13" s="31">
        <f t="shared" si="4"/>
        <v>-86.253757233074793</v>
      </c>
      <c r="N13" s="31">
        <f t="shared" si="4"/>
        <v>-90.063880302713599</v>
      </c>
      <c r="O13" s="31">
        <f t="shared" si="4"/>
        <v>-117.1604404250952</v>
      </c>
      <c r="P13" s="31">
        <f>SUM($D13:D13)</f>
        <v>64.197047488131801</v>
      </c>
      <c r="Q13" s="31">
        <f>SUM($D13:E13)</f>
        <v>104.81629801795961</v>
      </c>
      <c r="R13" s="31">
        <f>SUM($D13:F13)</f>
        <v>189.55382768152583</v>
      </c>
      <c r="S13" s="31">
        <f>SUM($D13:G13)</f>
        <v>247.83429991335754</v>
      </c>
      <c r="T13" s="31">
        <f>SUM($D13:H13)</f>
        <v>257.27744032484054</v>
      </c>
      <c r="U13" s="31">
        <f>SUM($D13:I13)</f>
        <v>294.11833257669753</v>
      </c>
      <c r="V13" s="31">
        <f>SUM($D13:J13)</f>
        <v>289.1425621847884</v>
      </c>
      <c r="W13" s="31">
        <f>SUM($D13:K13)</f>
        <v>323.84537952989461</v>
      </c>
      <c r="X13" s="31">
        <f>SUM($D13:L13)</f>
        <v>294.42332184801933</v>
      </c>
      <c r="Y13" s="31">
        <f>SUM($D13:M13)</f>
        <v>208.16956461494453</v>
      </c>
      <c r="Z13" s="31">
        <f>SUM($D13:N13)</f>
        <v>118.10568431223093</v>
      </c>
      <c r="AA13" s="31">
        <f>SUM($D13:O13)</f>
        <v>0.9452438871357316</v>
      </c>
      <c r="AB13" s="31">
        <f>SUM(D13:F13)</f>
        <v>189.55382768152583</v>
      </c>
      <c r="AC13" s="31">
        <f>SUM(G13:I13)</f>
        <v>104.56450489517169</v>
      </c>
      <c r="AD13" s="31">
        <f>SUM(J13:L13)</f>
        <v>0.30498927132180498</v>
      </c>
      <c r="AE13" s="31">
        <f>SUM(M13:O13)</f>
        <v>-293.47807796088358</v>
      </c>
      <c r="AF13" s="31">
        <f>SUM(AB13:AC13)</f>
        <v>294.11833257669753</v>
      </c>
      <c r="AG13" s="31">
        <f>SUM(AD13:AE13)</f>
        <v>-293.17308868956178</v>
      </c>
      <c r="AH13" s="31">
        <f>SUM(AF13:AG13)</f>
        <v>0.94524388713574581</v>
      </c>
    </row>
    <row r="14" spans="1:34">
      <c r="A14" s="28" t="s">
        <v>87</v>
      </c>
      <c r="B14" s="29"/>
      <c r="C14" s="30"/>
      <c r="D14" s="31">
        <f>D45*(1+D15)</f>
        <v>35.525179629689767</v>
      </c>
      <c r="E14" s="31">
        <f t="shared" ref="E14:O14" si="5">E45*(1+E15)</f>
        <v>41.284667598218398</v>
      </c>
      <c r="F14" s="31">
        <f t="shared" si="5"/>
        <v>24.896644814266566</v>
      </c>
      <c r="G14" s="31">
        <f t="shared" si="5"/>
        <v>67.232896038625924</v>
      </c>
      <c r="H14" s="31">
        <f t="shared" si="5"/>
        <v>50.518446771502077</v>
      </c>
      <c r="I14" s="31">
        <f t="shared" si="5"/>
        <v>45.052740627062882</v>
      </c>
      <c r="J14" s="31">
        <f t="shared" si="5"/>
        <v>108.14567083628424</v>
      </c>
      <c r="K14" s="31">
        <f t="shared" si="5"/>
        <v>39.466092421536956</v>
      </c>
      <c r="L14" s="31">
        <f t="shared" si="5"/>
        <v>42.633158666043606</v>
      </c>
      <c r="M14" s="31">
        <f t="shared" si="5"/>
        <v>83.540829035855609</v>
      </c>
      <c r="N14" s="31">
        <f t="shared" si="5"/>
        <v>92.277230643309352</v>
      </c>
      <c r="O14" s="31">
        <f t="shared" si="5"/>
        <v>65.389735089709603</v>
      </c>
      <c r="P14" s="31">
        <f>SUM($D14:D14)</f>
        <v>35.525179629689767</v>
      </c>
      <c r="Q14" s="31">
        <f>SUM($D14:E14)</f>
        <v>76.809847227908165</v>
      </c>
      <c r="R14" s="31">
        <f>SUM($D14:F14)</f>
        <v>101.70649204217473</v>
      </c>
      <c r="S14" s="31">
        <f>SUM($D14:G14)</f>
        <v>168.93938808080065</v>
      </c>
      <c r="T14" s="31">
        <f>SUM($D14:H14)</f>
        <v>219.45783485230274</v>
      </c>
      <c r="U14" s="31">
        <f>SUM($D14:I14)</f>
        <v>264.51057547936563</v>
      </c>
      <c r="V14" s="31">
        <f>SUM($D14:J14)</f>
        <v>372.65624631564987</v>
      </c>
      <c r="W14" s="31">
        <f>SUM($D14:K14)</f>
        <v>412.12233873718685</v>
      </c>
      <c r="X14" s="31">
        <f>SUM($D14:L14)</f>
        <v>454.75549740323044</v>
      </c>
      <c r="Y14" s="31">
        <f>SUM($D14:M14)</f>
        <v>538.29632643908599</v>
      </c>
      <c r="Z14" s="31">
        <f>SUM($D14:N14)</f>
        <v>630.57355708239538</v>
      </c>
      <c r="AA14" s="31">
        <f>SUM($D14:O14)</f>
        <v>695.96329217210496</v>
      </c>
      <c r="AB14" s="31">
        <f>SUM(D14:F14)</f>
        <v>101.70649204217473</v>
      </c>
      <c r="AC14" s="31">
        <f>SUM(G14:I14)</f>
        <v>162.80408343719088</v>
      </c>
      <c r="AD14" s="31">
        <f>SUM(J14:L14)</f>
        <v>190.24492192386481</v>
      </c>
      <c r="AE14" s="31">
        <f>SUM(M14:O14)</f>
        <v>241.20779476887455</v>
      </c>
      <c r="AF14" s="31">
        <f>SUM(AB14:AC14)</f>
        <v>264.51057547936563</v>
      </c>
      <c r="AG14" s="31">
        <f>SUM(AD14:AE14)</f>
        <v>431.45271669273939</v>
      </c>
      <c r="AH14" s="31">
        <f>SUM(AF14:AG14)</f>
        <v>695.96329217210496</v>
      </c>
    </row>
    <row r="15" spans="1:34">
      <c r="A15" s="28" t="s">
        <v>88</v>
      </c>
      <c r="B15" s="29"/>
      <c r="C15" s="32"/>
      <c r="D15" s="33">
        <f>-20%</f>
        <v>-0.2</v>
      </c>
      <c r="E15" s="33">
        <f t="shared" ref="E15:AH15" si="6">-20%</f>
        <v>-0.2</v>
      </c>
      <c r="F15" s="33">
        <f t="shared" si="6"/>
        <v>-0.2</v>
      </c>
      <c r="G15" s="33">
        <f t="shared" si="6"/>
        <v>-0.2</v>
      </c>
      <c r="H15" s="33">
        <f t="shared" si="6"/>
        <v>-0.2</v>
      </c>
      <c r="I15" s="33">
        <f t="shared" si="6"/>
        <v>-0.2</v>
      </c>
      <c r="J15" s="33">
        <f t="shared" si="6"/>
        <v>-0.2</v>
      </c>
      <c r="K15" s="33">
        <f t="shared" si="6"/>
        <v>-0.2</v>
      </c>
      <c r="L15" s="33">
        <f t="shared" si="6"/>
        <v>-0.2</v>
      </c>
      <c r="M15" s="33">
        <f t="shared" si="6"/>
        <v>-0.2</v>
      </c>
      <c r="N15" s="33">
        <f t="shared" si="6"/>
        <v>-0.2</v>
      </c>
      <c r="O15" s="33">
        <f t="shared" si="6"/>
        <v>-0.2</v>
      </c>
      <c r="P15" s="33">
        <f t="shared" si="6"/>
        <v>-0.2</v>
      </c>
      <c r="Q15" s="33">
        <f t="shared" si="6"/>
        <v>-0.2</v>
      </c>
      <c r="R15" s="33">
        <f t="shared" si="6"/>
        <v>-0.2</v>
      </c>
      <c r="S15" s="33">
        <f t="shared" si="6"/>
        <v>-0.2</v>
      </c>
      <c r="T15" s="33">
        <f t="shared" si="6"/>
        <v>-0.2</v>
      </c>
      <c r="U15" s="33">
        <f t="shared" si="6"/>
        <v>-0.2</v>
      </c>
      <c r="V15" s="33">
        <f t="shared" si="6"/>
        <v>-0.2</v>
      </c>
      <c r="W15" s="33">
        <f t="shared" si="6"/>
        <v>-0.2</v>
      </c>
      <c r="X15" s="33">
        <f t="shared" si="6"/>
        <v>-0.2</v>
      </c>
      <c r="Y15" s="33">
        <f t="shared" si="6"/>
        <v>-0.2</v>
      </c>
      <c r="Z15" s="33">
        <f t="shared" si="6"/>
        <v>-0.2</v>
      </c>
      <c r="AA15" s="33">
        <f t="shared" si="6"/>
        <v>-0.2</v>
      </c>
      <c r="AB15" s="33">
        <f t="shared" si="6"/>
        <v>-0.2</v>
      </c>
      <c r="AC15" s="33">
        <f t="shared" si="6"/>
        <v>-0.2</v>
      </c>
      <c r="AD15" s="33">
        <f t="shared" si="6"/>
        <v>-0.2</v>
      </c>
      <c r="AE15" s="33">
        <f t="shared" si="6"/>
        <v>-0.2</v>
      </c>
      <c r="AF15" s="33">
        <f t="shared" si="6"/>
        <v>-0.2</v>
      </c>
      <c r="AG15" s="33">
        <f t="shared" si="6"/>
        <v>-0.2</v>
      </c>
      <c r="AH15" s="33">
        <f t="shared" si="6"/>
        <v>-0.2</v>
      </c>
    </row>
    <row r="16" spans="1:34" s="8" customFormat="1" ht="17.25" thickBot="1">
      <c r="A16" s="34" t="s">
        <v>89</v>
      </c>
      <c r="B16" s="35"/>
      <c r="C16" s="36"/>
      <c r="D16" s="37">
        <f t="shared" ref="D16:AH16" si="7">SUM(D10:D14)</f>
        <v>472.23802490337778</v>
      </c>
      <c r="E16" s="37">
        <f t="shared" si="7"/>
        <v>441.22352313041006</v>
      </c>
      <c r="F16" s="37">
        <f t="shared" si="7"/>
        <v>528.73145312548718</v>
      </c>
      <c r="G16" s="37">
        <f t="shared" si="7"/>
        <v>572.5894279075867</v>
      </c>
      <c r="H16" s="37">
        <f t="shared" si="7"/>
        <v>359.36805048491112</v>
      </c>
      <c r="I16" s="37">
        <f t="shared" si="7"/>
        <v>422.93054194886923</v>
      </c>
      <c r="J16" s="37">
        <f t="shared" si="7"/>
        <v>414.42968068252065</v>
      </c>
      <c r="K16" s="37">
        <f t="shared" si="7"/>
        <v>206.99465030653894</v>
      </c>
      <c r="L16" s="37">
        <f t="shared" si="7"/>
        <v>296.96793916969267</v>
      </c>
      <c r="M16" s="37">
        <f t="shared" si="7"/>
        <v>80.087413741755228</v>
      </c>
      <c r="N16" s="37">
        <f t="shared" si="7"/>
        <v>67.487189703139691</v>
      </c>
      <c r="O16" s="37">
        <f t="shared" si="7"/>
        <v>-114.02658458775241</v>
      </c>
      <c r="P16" s="37">
        <f t="shared" si="7"/>
        <v>472.23802490337778</v>
      </c>
      <c r="Q16" s="37">
        <f t="shared" si="7"/>
        <v>913.46154803378772</v>
      </c>
      <c r="R16" s="37">
        <f t="shared" si="7"/>
        <v>1442.1930011592747</v>
      </c>
      <c r="S16" s="37">
        <f t="shared" si="7"/>
        <v>2014.7824290668614</v>
      </c>
      <c r="T16" s="37">
        <f t="shared" si="7"/>
        <v>2374.1504795517726</v>
      </c>
      <c r="U16" s="37">
        <f t="shared" si="7"/>
        <v>2797.0810215006418</v>
      </c>
      <c r="V16" s="37">
        <f t="shared" si="7"/>
        <v>3211.5107021831623</v>
      </c>
      <c r="W16" s="37">
        <f t="shared" si="7"/>
        <v>3418.5053524897016</v>
      </c>
      <c r="X16" s="37">
        <f t="shared" si="7"/>
        <v>3715.4732916593944</v>
      </c>
      <c r="Y16" s="37">
        <f t="shared" si="7"/>
        <v>3795.5607054011493</v>
      </c>
      <c r="Z16" s="37">
        <f t="shared" si="7"/>
        <v>3863.0478951042892</v>
      </c>
      <c r="AA16" s="37">
        <f t="shared" si="7"/>
        <v>3749.0213105165367</v>
      </c>
      <c r="AB16" s="37">
        <f t="shared" si="7"/>
        <v>1442.1930011592747</v>
      </c>
      <c r="AC16" s="37">
        <f t="shared" si="7"/>
        <v>1354.8880203413671</v>
      </c>
      <c r="AD16" s="37">
        <f t="shared" si="7"/>
        <v>918.39227015875224</v>
      </c>
      <c r="AE16" s="37">
        <f t="shared" si="7"/>
        <v>33.548018857142523</v>
      </c>
      <c r="AF16" s="37">
        <f t="shared" si="7"/>
        <v>2797.0810215006418</v>
      </c>
      <c r="AG16" s="37">
        <f t="shared" si="7"/>
        <v>951.9402890158949</v>
      </c>
      <c r="AH16" s="37">
        <f t="shared" si="7"/>
        <v>3749.0213105165367</v>
      </c>
    </row>
    <row r="17" spans="1:34" ht="17.25" thickTop="1">
      <c r="A17" s="38"/>
      <c r="B17" s="39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</row>
    <row r="18" spans="1:34">
      <c r="A18" s="41" t="s">
        <v>90</v>
      </c>
      <c r="B18" s="42"/>
      <c r="C18" s="43"/>
      <c r="D18" s="44">
        <f t="shared" ref="D18:O18" si="8">D16*12</f>
        <v>5666.8562988405338</v>
      </c>
      <c r="E18" s="44">
        <f t="shared" si="8"/>
        <v>5294.6822775649207</v>
      </c>
      <c r="F18" s="44">
        <f t="shared" si="8"/>
        <v>6344.7774375058461</v>
      </c>
      <c r="G18" s="44">
        <f t="shared" si="8"/>
        <v>6871.0731348910404</v>
      </c>
      <c r="H18" s="44">
        <f t="shared" si="8"/>
        <v>4312.416605818933</v>
      </c>
      <c r="I18" s="44">
        <f t="shared" si="8"/>
        <v>5075.166503386431</v>
      </c>
      <c r="J18" s="44">
        <f t="shared" si="8"/>
        <v>4973.1561681902476</v>
      </c>
      <c r="K18" s="44">
        <f t="shared" si="8"/>
        <v>2483.9358036784674</v>
      </c>
      <c r="L18" s="44">
        <f t="shared" si="8"/>
        <v>3563.6152700363118</v>
      </c>
      <c r="M18" s="44">
        <f t="shared" si="8"/>
        <v>961.04896490106273</v>
      </c>
      <c r="N18" s="44">
        <f t="shared" si="8"/>
        <v>809.84627643767635</v>
      </c>
      <c r="O18" s="44">
        <f t="shared" si="8"/>
        <v>-1368.319015053029</v>
      </c>
      <c r="P18" s="44">
        <f>P16*12/P$1</f>
        <v>5666.8562988405338</v>
      </c>
      <c r="Q18" s="44">
        <f t="shared" ref="Q18:AH18" si="9">Q16*12/Q$1</f>
        <v>5480.7692882027259</v>
      </c>
      <c r="R18" s="44">
        <f t="shared" si="9"/>
        <v>5768.7720046370987</v>
      </c>
      <c r="S18" s="44">
        <f t="shared" si="9"/>
        <v>6044.3472872005841</v>
      </c>
      <c r="T18" s="44">
        <f t="shared" si="9"/>
        <v>5697.961150924255</v>
      </c>
      <c r="U18" s="44">
        <f t="shared" si="9"/>
        <v>5594.1620430012836</v>
      </c>
      <c r="V18" s="44">
        <f t="shared" si="9"/>
        <v>5505.4469180282777</v>
      </c>
      <c r="W18" s="44">
        <f t="shared" si="9"/>
        <v>5127.7580287345527</v>
      </c>
      <c r="X18" s="44">
        <f t="shared" si="9"/>
        <v>4953.9643888791925</v>
      </c>
      <c r="Y18" s="44">
        <f t="shared" si="9"/>
        <v>4554.6728464813796</v>
      </c>
      <c r="Z18" s="44">
        <f t="shared" si="9"/>
        <v>4214.2340673864974</v>
      </c>
      <c r="AA18" s="44">
        <f t="shared" si="9"/>
        <v>3749.0213105165367</v>
      </c>
      <c r="AB18" s="44">
        <f t="shared" si="9"/>
        <v>5768.7720046370987</v>
      </c>
      <c r="AC18" s="44">
        <f t="shared" si="9"/>
        <v>5419.5520813654684</v>
      </c>
      <c r="AD18" s="44">
        <f t="shared" si="9"/>
        <v>3673.569080635009</v>
      </c>
      <c r="AE18" s="44">
        <f t="shared" si="9"/>
        <v>134.19207542857009</v>
      </c>
      <c r="AF18" s="44">
        <f t="shared" si="9"/>
        <v>5594.1620430012836</v>
      </c>
      <c r="AG18" s="44">
        <f t="shared" si="9"/>
        <v>1903.8805780317898</v>
      </c>
      <c r="AH18" s="44">
        <f t="shared" si="9"/>
        <v>3749.0213105165367</v>
      </c>
    </row>
    <row r="19" spans="1:34">
      <c r="A19" s="28" t="s">
        <v>91</v>
      </c>
      <c r="B19" s="29"/>
      <c r="C19" s="30"/>
      <c r="D19" s="239">
        <v>0</v>
      </c>
      <c r="E19" s="239">
        <v>0</v>
      </c>
      <c r="F19" s="239">
        <f>-F11</f>
        <v>0</v>
      </c>
      <c r="G19" s="239">
        <v>0</v>
      </c>
      <c r="H19" s="239">
        <v>0</v>
      </c>
      <c r="I19" s="239">
        <v>0</v>
      </c>
      <c r="J19" s="239">
        <v>0</v>
      </c>
      <c r="K19" s="239">
        <v>0</v>
      </c>
      <c r="L19" s="239">
        <f>-4.65*(1-0.2)</f>
        <v>-3.7200000000000006</v>
      </c>
      <c r="M19" s="239">
        <v>0</v>
      </c>
      <c r="N19" s="239">
        <v>0</v>
      </c>
      <c r="O19" s="239">
        <v>0</v>
      </c>
      <c r="P19" s="31">
        <f>SUM($D19:D19)</f>
        <v>0</v>
      </c>
      <c r="Q19" s="31">
        <f>SUM($D19:E19)</f>
        <v>0</v>
      </c>
      <c r="R19" s="31">
        <f>SUM($D19:F19)</f>
        <v>0</v>
      </c>
      <c r="S19" s="31">
        <f>SUM($D19:G19)</f>
        <v>0</v>
      </c>
      <c r="T19" s="31">
        <f>SUM($D19:H19)</f>
        <v>0</v>
      </c>
      <c r="U19" s="31">
        <f>SUM($D19:I19)</f>
        <v>0</v>
      </c>
      <c r="V19" s="31">
        <f>SUM($D19:J19)</f>
        <v>0</v>
      </c>
      <c r="W19" s="31">
        <f>SUM($D19:K19)</f>
        <v>0</v>
      </c>
      <c r="X19" s="31">
        <f>SUM($D19:L19)</f>
        <v>-3.7200000000000006</v>
      </c>
      <c r="Y19" s="31">
        <f>SUM($D19:M19)</f>
        <v>-3.7200000000000006</v>
      </c>
      <c r="Z19" s="31">
        <f>SUM($D19:N19)</f>
        <v>-3.7200000000000006</v>
      </c>
      <c r="AA19" s="31">
        <f>SUM($D19:O19)</f>
        <v>-3.7200000000000006</v>
      </c>
      <c r="AB19" s="31">
        <f>SUM(D19:F19)</f>
        <v>0</v>
      </c>
      <c r="AC19" s="31">
        <f>SUM(G19:I19)</f>
        <v>0</v>
      </c>
      <c r="AD19" s="31">
        <f>SUM(J19:L19)</f>
        <v>-3.7200000000000006</v>
      </c>
      <c r="AE19" s="31">
        <f>SUM(M19:O19)</f>
        <v>0</v>
      </c>
      <c r="AF19" s="31">
        <f>SUM(AB19:AC19)</f>
        <v>0</v>
      </c>
      <c r="AG19" s="31">
        <f>SUM(AD19:AE19)</f>
        <v>-3.7200000000000006</v>
      </c>
      <c r="AH19" s="31">
        <f>SUM(AF19:AG19)</f>
        <v>-3.7200000000000006</v>
      </c>
    </row>
    <row r="20" spans="1:34">
      <c r="A20" s="28" t="s">
        <v>92</v>
      </c>
      <c r="B20" s="29"/>
      <c r="C20" s="30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31">
        <f>SUM($D20:D20)</f>
        <v>0</v>
      </c>
      <c r="Q20" s="31">
        <f>SUM($D20:E20)</f>
        <v>0</v>
      </c>
      <c r="R20" s="31">
        <f>SUM($D20:F20)</f>
        <v>0</v>
      </c>
      <c r="S20" s="31">
        <f>SUM($D20:G20)</f>
        <v>0</v>
      </c>
      <c r="T20" s="31">
        <f>SUM($D20:H20)</f>
        <v>0</v>
      </c>
      <c r="U20" s="31">
        <f>SUM($D20:I20)</f>
        <v>0</v>
      </c>
      <c r="V20" s="31">
        <f>SUM($D20:J20)</f>
        <v>0</v>
      </c>
      <c r="W20" s="31">
        <f>SUM($D20:K20)</f>
        <v>0</v>
      </c>
      <c r="X20" s="31">
        <f>SUM($D20:L20)</f>
        <v>0</v>
      </c>
      <c r="Y20" s="31">
        <f>SUM($D20:M20)</f>
        <v>0</v>
      </c>
      <c r="Z20" s="31">
        <f>SUM($D20:N20)</f>
        <v>0</v>
      </c>
      <c r="AA20" s="31">
        <f>SUM($D20:O20)</f>
        <v>0</v>
      </c>
      <c r="AB20" s="31">
        <f>SUM(D20:F20)</f>
        <v>0</v>
      </c>
      <c r="AC20" s="31">
        <f>SUM(G20:I20)</f>
        <v>0</v>
      </c>
      <c r="AD20" s="31">
        <f>SUM(J20:L20)</f>
        <v>0</v>
      </c>
      <c r="AE20" s="31">
        <f>SUM(M20:O20)</f>
        <v>0</v>
      </c>
      <c r="AF20" s="31">
        <f>SUM(AB20:AC20)</f>
        <v>0</v>
      </c>
      <c r="AG20" s="31">
        <f>SUM(AD20:AE20)</f>
        <v>0</v>
      </c>
      <c r="AH20" s="31">
        <f>SUM(AF20:AG20)</f>
        <v>0</v>
      </c>
    </row>
    <row r="21" spans="1:34">
      <c r="A21" s="28" t="s">
        <v>93</v>
      </c>
      <c r="B21" s="29"/>
      <c r="C21" s="30"/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31">
        <f>SUM($D21:D21)</f>
        <v>0</v>
      </c>
      <c r="Q21" s="31">
        <f>SUM($D21:E21)</f>
        <v>0</v>
      </c>
      <c r="R21" s="31">
        <f>SUM($D21:F21)</f>
        <v>0</v>
      </c>
      <c r="S21" s="31">
        <f>SUM($D21:G21)</f>
        <v>0</v>
      </c>
      <c r="T21" s="31">
        <f>SUM($D21:H21)</f>
        <v>0</v>
      </c>
      <c r="U21" s="31">
        <f>SUM($D21:I21)</f>
        <v>0</v>
      </c>
      <c r="V21" s="31">
        <f>SUM($D21:J21)</f>
        <v>0</v>
      </c>
      <c r="W21" s="31">
        <f>SUM($D21:K21)</f>
        <v>0</v>
      </c>
      <c r="X21" s="31">
        <f>SUM($D21:L21)</f>
        <v>0</v>
      </c>
      <c r="Y21" s="31">
        <f>SUM($D21:M21)</f>
        <v>0</v>
      </c>
      <c r="Z21" s="31">
        <f>SUM($D21:N21)</f>
        <v>0</v>
      </c>
      <c r="AA21" s="31">
        <f>SUM($D21:O21)</f>
        <v>0</v>
      </c>
      <c r="AB21" s="31">
        <f>SUM(D21:F21)</f>
        <v>0</v>
      </c>
      <c r="AC21" s="31">
        <f>SUM(G21:I21)</f>
        <v>0</v>
      </c>
      <c r="AD21" s="31">
        <f>SUM(J21:L21)</f>
        <v>0</v>
      </c>
      <c r="AE21" s="31">
        <f>SUM(M21:O21)</f>
        <v>0</v>
      </c>
      <c r="AF21" s="31">
        <f>SUM(AB21:AC21)</f>
        <v>0</v>
      </c>
      <c r="AG21" s="31">
        <f>SUM(AD21:AE21)</f>
        <v>0</v>
      </c>
      <c r="AH21" s="31">
        <f>SUM(AF21:AG21)</f>
        <v>0</v>
      </c>
    </row>
    <row r="22" spans="1:34">
      <c r="A22" s="45" t="s">
        <v>94</v>
      </c>
      <c r="B22" s="46" t="s">
        <v>95</v>
      </c>
      <c r="C22" s="47"/>
      <c r="D22" s="44">
        <f>SUM(D18:D21)</f>
        <v>5666.8562988405338</v>
      </c>
      <c r="E22" s="44">
        <f t="shared" ref="E22:AH22" si="10">SUM(E18:E21)</f>
        <v>5294.6822775649207</v>
      </c>
      <c r="F22" s="44">
        <f t="shared" si="10"/>
        <v>6344.7774375058461</v>
      </c>
      <c r="G22" s="44">
        <f t="shared" si="10"/>
        <v>6871.0731348910404</v>
      </c>
      <c r="H22" s="44">
        <f t="shared" si="10"/>
        <v>4312.416605818933</v>
      </c>
      <c r="I22" s="44">
        <f t="shared" si="10"/>
        <v>5075.166503386431</v>
      </c>
      <c r="J22" s="44">
        <f t="shared" si="10"/>
        <v>4973.1561681902476</v>
      </c>
      <c r="K22" s="44">
        <f t="shared" si="10"/>
        <v>2483.9358036784674</v>
      </c>
      <c r="L22" s="44">
        <f t="shared" si="10"/>
        <v>3559.895270036312</v>
      </c>
      <c r="M22" s="44">
        <f t="shared" si="10"/>
        <v>961.04896490106273</v>
      </c>
      <c r="N22" s="44">
        <f t="shared" si="10"/>
        <v>809.84627643767635</v>
      </c>
      <c r="O22" s="44">
        <f t="shared" si="10"/>
        <v>-1368.319015053029</v>
      </c>
      <c r="P22" s="44">
        <f t="shared" si="10"/>
        <v>5666.8562988405338</v>
      </c>
      <c r="Q22" s="44">
        <f t="shared" si="10"/>
        <v>5480.7692882027259</v>
      </c>
      <c r="R22" s="44">
        <f t="shared" si="10"/>
        <v>5768.7720046370987</v>
      </c>
      <c r="S22" s="44">
        <f t="shared" si="10"/>
        <v>6044.3472872005841</v>
      </c>
      <c r="T22" s="44">
        <f t="shared" si="10"/>
        <v>5697.961150924255</v>
      </c>
      <c r="U22" s="44">
        <f t="shared" si="10"/>
        <v>5594.1620430012836</v>
      </c>
      <c r="V22" s="44">
        <f t="shared" si="10"/>
        <v>5505.4469180282777</v>
      </c>
      <c r="W22" s="44">
        <f t="shared" si="10"/>
        <v>5127.7580287345527</v>
      </c>
      <c r="X22" s="44">
        <f t="shared" si="10"/>
        <v>4950.2443888791922</v>
      </c>
      <c r="Y22" s="44">
        <f t="shared" si="10"/>
        <v>4550.9528464813793</v>
      </c>
      <c r="Z22" s="44">
        <f t="shared" si="10"/>
        <v>4210.5140673864971</v>
      </c>
      <c r="AA22" s="44">
        <f t="shared" si="10"/>
        <v>3745.3013105165369</v>
      </c>
      <c r="AB22" s="44">
        <f t="shared" si="10"/>
        <v>5768.7720046370987</v>
      </c>
      <c r="AC22" s="44">
        <f t="shared" si="10"/>
        <v>5419.5520813654684</v>
      </c>
      <c r="AD22" s="44">
        <f t="shared" si="10"/>
        <v>3669.8490806350092</v>
      </c>
      <c r="AE22" s="44">
        <f t="shared" si="10"/>
        <v>134.19207542857009</v>
      </c>
      <c r="AF22" s="44">
        <f t="shared" si="10"/>
        <v>5594.1620430012836</v>
      </c>
      <c r="AG22" s="44">
        <f t="shared" si="10"/>
        <v>1900.1605780317898</v>
      </c>
      <c r="AH22" s="44">
        <f t="shared" si="10"/>
        <v>3745.3013105165369</v>
      </c>
    </row>
    <row r="23" spans="1:34" s="8" customFormat="1">
      <c r="A23" s="48" t="s">
        <v>96</v>
      </c>
      <c r="B23" s="49" t="s">
        <v>97</v>
      </c>
      <c r="C23" s="50"/>
      <c r="D23" s="51">
        <f>IFERROR(D22/D8,0)</f>
        <v>5.8184718967167655E-2</v>
      </c>
      <c r="E23" s="51">
        <f t="shared" ref="E23:AH23" si="11">IFERROR(E22/E8,0)</f>
        <v>5.4987691986008398E-2</v>
      </c>
      <c r="F23" s="51">
        <f t="shared" si="11"/>
        <v>6.6307968796654917E-2</v>
      </c>
      <c r="G23" s="51">
        <f t="shared" si="11"/>
        <v>7.1180608268989087E-2</v>
      </c>
      <c r="H23" s="51">
        <f t="shared" si="11"/>
        <v>4.4142590289916475E-2</v>
      </c>
      <c r="I23" s="51">
        <f t="shared" si="11"/>
        <v>5.1515302993278271E-2</v>
      </c>
      <c r="J23" s="51">
        <f t="shared" si="11"/>
        <v>4.9692747684599178E-2</v>
      </c>
      <c r="K23" s="51">
        <f t="shared" si="11"/>
        <v>2.4562148307693342E-2</v>
      </c>
      <c r="L23" s="51">
        <f t="shared" si="11"/>
        <v>3.5307702803914744E-2</v>
      </c>
      <c r="M23" s="51">
        <f t="shared" si="11"/>
        <v>9.603192360900353E-3</v>
      </c>
      <c r="N23" s="51">
        <f t="shared" si="11"/>
        <v>8.387287349497053E-3</v>
      </c>
      <c r="O23" s="51">
        <f t="shared" si="11"/>
        <v>-1.4740290021966744E-2</v>
      </c>
      <c r="P23" s="51">
        <f t="shared" si="11"/>
        <v>5.8184718967167655E-2</v>
      </c>
      <c r="Q23" s="51">
        <f t="shared" si="11"/>
        <v>5.6754298930940243E-2</v>
      </c>
      <c r="R23" s="51">
        <f t="shared" si="11"/>
        <v>5.9599530910324577E-2</v>
      </c>
      <c r="S23" s="51">
        <f t="shared" si="11"/>
        <v>6.2048198126630587E-2</v>
      </c>
      <c r="T23" s="51">
        <f t="shared" si="11"/>
        <v>5.8169178275190199E-2</v>
      </c>
      <c r="U23" s="51">
        <f t="shared" si="11"/>
        <v>5.6944691974221244E-2</v>
      </c>
      <c r="V23" s="51">
        <f t="shared" si="11"/>
        <v>5.5322535912660849E-2</v>
      </c>
      <c r="W23" s="51">
        <f t="shared" si="11"/>
        <v>5.1644767571172673E-2</v>
      </c>
      <c r="X23" s="51">
        <f t="shared" si="11"/>
        <v>4.9895755846800907E-2</v>
      </c>
      <c r="Y23" s="51">
        <f t="shared" si="11"/>
        <v>4.6183760004379501E-2</v>
      </c>
      <c r="Z23" s="51">
        <f t="shared" si="11"/>
        <v>4.4000623747924177E-2</v>
      </c>
      <c r="AA23" s="51">
        <f t="shared" si="11"/>
        <v>3.9502309623800975E-2</v>
      </c>
      <c r="AB23" s="51">
        <f t="shared" si="11"/>
        <v>5.9599530910324577E-2</v>
      </c>
      <c r="AC23" s="51">
        <f t="shared" si="11"/>
        <v>5.566799558931286E-2</v>
      </c>
      <c r="AD23" s="51">
        <f t="shared" si="11"/>
        <v>3.6781472341009799E-2</v>
      </c>
      <c r="AE23" s="51">
        <f t="shared" si="11"/>
        <v>1.3927840027264046E-3</v>
      </c>
      <c r="AF23" s="51">
        <f t="shared" si="11"/>
        <v>5.6944691974221244E-2</v>
      </c>
      <c r="AG23" s="51">
        <f t="shared" si="11"/>
        <v>1.9923073561578446E-2</v>
      </c>
      <c r="AH23" s="51">
        <f t="shared" si="11"/>
        <v>3.9502309623800975E-2</v>
      </c>
    </row>
    <row r="24" spans="1:34" ht="15" customHeight="1">
      <c r="C24" s="52"/>
      <c r="D24" s="157">
        <v>1.3942474399323633E-2</v>
      </c>
      <c r="E24" s="157">
        <v>2.9799138384360505E-3</v>
      </c>
      <c r="F24" s="157">
        <v>-7.7411008452053787E-4</v>
      </c>
      <c r="G24" s="157">
        <v>1.4176224546122475E-2</v>
      </c>
      <c r="H24" s="157">
        <v>-3.4175972826581774E-2</v>
      </c>
      <c r="I24" s="157">
        <v>-2.3268813501743986E-2</v>
      </c>
      <c r="J24" s="157">
        <v>-3.3968285571316412E-2</v>
      </c>
      <c r="K24" s="157">
        <v>-7.080617484946905E-2</v>
      </c>
      <c r="L24" s="157">
        <v>-5.4289731769608184E-2</v>
      </c>
      <c r="M24" s="157">
        <v>-8.8780404082086983E-2</v>
      </c>
      <c r="N24" s="157">
        <v>-9.2314803249651078E-2</v>
      </c>
      <c r="O24" s="157">
        <v>-0.10611853504951177</v>
      </c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</row>
    <row r="25" spans="1:34" s="8" customFormat="1" ht="14.25" customHeight="1">
      <c r="A25" s="53" t="s">
        <v>98</v>
      </c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</row>
    <row r="26" spans="1:34" ht="15" customHeight="1"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</row>
    <row r="27" spans="1:34" s="8" customFormat="1">
      <c r="A27" s="56" t="s">
        <v>99</v>
      </c>
      <c r="B27" s="57"/>
      <c r="C27" s="58"/>
      <c r="D27" s="58">
        <f>SUM(D28:D42)</f>
        <v>64.197047488131801</v>
      </c>
      <c r="E27" s="58">
        <f t="shared" ref="E27:AH27" si="12">SUM(E28:E42)</f>
        <v>40.619250529827802</v>
      </c>
      <c r="F27" s="58">
        <f t="shared" si="12"/>
        <v>84.737529663566207</v>
      </c>
      <c r="G27" s="58">
        <f t="shared" si="12"/>
        <v>58.280472231831702</v>
      </c>
      <c r="H27" s="58">
        <f t="shared" si="12"/>
        <v>9.4431404114829984</v>
      </c>
      <c r="I27" s="58">
        <f t="shared" si="12"/>
        <v>36.840892251856999</v>
      </c>
      <c r="J27" s="58">
        <f t="shared" si="12"/>
        <v>-4.9757703919090996</v>
      </c>
      <c r="K27" s="58">
        <f t="shared" si="12"/>
        <v>34.702817345106205</v>
      </c>
      <c r="L27" s="58">
        <f t="shared" si="12"/>
        <v>-29.422057681875298</v>
      </c>
      <c r="M27" s="58">
        <f t="shared" si="12"/>
        <v>-86.253757233074793</v>
      </c>
      <c r="N27" s="58">
        <f t="shared" si="12"/>
        <v>-90.063880302713599</v>
      </c>
      <c r="O27" s="58">
        <f t="shared" si="12"/>
        <v>-117.1604404250952</v>
      </c>
      <c r="P27" s="58">
        <f t="shared" si="12"/>
        <v>64.197047488131801</v>
      </c>
      <c r="Q27" s="58">
        <f t="shared" si="12"/>
        <v>104.81629801795961</v>
      </c>
      <c r="R27" s="58">
        <f t="shared" si="12"/>
        <v>189.55382768152583</v>
      </c>
      <c r="S27" s="58">
        <f t="shared" si="12"/>
        <v>247.83429991335754</v>
      </c>
      <c r="T27" s="58">
        <f t="shared" si="12"/>
        <v>257.27744032484054</v>
      </c>
      <c r="U27" s="58">
        <f t="shared" si="12"/>
        <v>294.11833257669753</v>
      </c>
      <c r="V27" s="58">
        <f t="shared" si="12"/>
        <v>289.1425621847884</v>
      </c>
      <c r="W27" s="58">
        <f t="shared" si="12"/>
        <v>323.84537952989461</v>
      </c>
      <c r="X27" s="58">
        <f t="shared" si="12"/>
        <v>294.42332184801933</v>
      </c>
      <c r="Y27" s="58">
        <f t="shared" si="12"/>
        <v>208.16956461494453</v>
      </c>
      <c r="Z27" s="58">
        <f t="shared" si="12"/>
        <v>118.10568431223093</v>
      </c>
      <c r="AA27" s="58">
        <f t="shared" si="12"/>
        <v>0.9452438871357316</v>
      </c>
      <c r="AB27" s="58">
        <f t="shared" si="12"/>
        <v>189.55382768152583</v>
      </c>
      <c r="AC27" s="58">
        <f t="shared" si="12"/>
        <v>104.56450489517169</v>
      </c>
      <c r="AD27" s="58">
        <f t="shared" si="12"/>
        <v>0.30498927132180498</v>
      </c>
      <c r="AE27" s="58">
        <f t="shared" si="12"/>
        <v>-293.47807796088358</v>
      </c>
      <c r="AF27" s="58">
        <f t="shared" si="12"/>
        <v>294.11833257669753</v>
      </c>
      <c r="AG27" s="58">
        <f t="shared" si="12"/>
        <v>-293.17308868956178</v>
      </c>
      <c r="AH27" s="58">
        <f t="shared" si="12"/>
        <v>0.94524388713574581</v>
      </c>
    </row>
    <row r="28" spans="1:34">
      <c r="A28" s="9" t="s">
        <v>100</v>
      </c>
      <c r="B28" s="59"/>
      <c r="C28" s="11"/>
      <c r="D28" s="11">
        <v>64.197047488131801</v>
      </c>
      <c r="E28" s="11">
        <v>40.619250529827802</v>
      </c>
      <c r="F28" s="11">
        <v>84.737529663566207</v>
      </c>
      <c r="G28" s="11">
        <v>58.280472231831702</v>
      </c>
      <c r="H28" s="11">
        <v>9.4431404114829984</v>
      </c>
      <c r="I28" s="11">
        <v>36.840892251856999</v>
      </c>
      <c r="J28" s="11">
        <v>-4.9757703919090996</v>
      </c>
      <c r="K28" s="11">
        <v>34.702817345106205</v>
      </c>
      <c r="L28" s="11">
        <v>-29.422057681875298</v>
      </c>
      <c r="M28" s="11">
        <v>-86.253757233074793</v>
      </c>
      <c r="N28" s="11">
        <v>-90.063880302713599</v>
      </c>
      <c r="O28" s="11">
        <v>-117.1604404250952</v>
      </c>
      <c r="P28" s="11">
        <f>SUM($D28:D28)</f>
        <v>64.197047488131801</v>
      </c>
      <c r="Q28" s="11">
        <f>SUM($D28:E28)</f>
        <v>104.81629801795961</v>
      </c>
      <c r="R28" s="11">
        <f>SUM($D28:F28)</f>
        <v>189.55382768152583</v>
      </c>
      <c r="S28" s="11">
        <f>SUM($D28:G28)</f>
        <v>247.83429991335754</v>
      </c>
      <c r="T28" s="11">
        <f>SUM($D28:H28)</f>
        <v>257.27744032484054</v>
      </c>
      <c r="U28" s="11">
        <f>SUM($D28:I28)</f>
        <v>294.11833257669753</v>
      </c>
      <c r="V28" s="11">
        <f>SUM($D28:J28)</f>
        <v>289.1425621847884</v>
      </c>
      <c r="W28" s="11">
        <f>SUM($D28:K28)</f>
        <v>323.84537952989461</v>
      </c>
      <c r="X28" s="11">
        <f>SUM($D28:L28)</f>
        <v>294.42332184801933</v>
      </c>
      <c r="Y28" s="11">
        <f>SUM($D28:M28)</f>
        <v>208.16956461494453</v>
      </c>
      <c r="Z28" s="11">
        <f>SUM($D28:N28)</f>
        <v>118.10568431223093</v>
      </c>
      <c r="AA28" s="11">
        <f>SUM($D28:O28)</f>
        <v>0.9452438871357316</v>
      </c>
      <c r="AB28" s="11">
        <f t="shared" ref="AB28:AB42" si="13">SUM(D28:F28)</f>
        <v>189.55382768152583</v>
      </c>
      <c r="AC28" s="11">
        <f t="shared" ref="AC28:AC42" si="14">SUM(G28:I28)</f>
        <v>104.56450489517169</v>
      </c>
      <c r="AD28" s="11">
        <f t="shared" ref="AD28:AD42" si="15">SUM(J28:L28)</f>
        <v>0.30498927132180498</v>
      </c>
      <c r="AE28" s="11">
        <f t="shared" ref="AE28:AE42" si="16">SUM(M28:O28)</f>
        <v>-293.47807796088358</v>
      </c>
      <c r="AF28" s="11">
        <f t="shared" ref="AF28:AF42" si="17">SUM(AB28:AC28)</f>
        <v>294.11833257669753</v>
      </c>
      <c r="AG28" s="11">
        <f t="shared" ref="AG28:AG42" si="18">SUM(AD28:AE28)</f>
        <v>-293.17308868956178</v>
      </c>
      <c r="AH28" s="11">
        <f t="shared" ref="AH28:AH42" si="19">SUM(AF28:AG28)</f>
        <v>0.94524388713574581</v>
      </c>
    </row>
    <row r="29" spans="1:34">
      <c r="A29" s="13" t="s">
        <v>101</v>
      </c>
      <c r="B29" s="60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>
        <f>SUM($D29:D29)</f>
        <v>0</v>
      </c>
      <c r="Q29" s="15">
        <f>SUM($D29:E29)</f>
        <v>0</v>
      </c>
      <c r="R29" s="15">
        <f>SUM($D29:F29)</f>
        <v>0</v>
      </c>
      <c r="S29" s="15">
        <f>SUM($D29:G29)</f>
        <v>0</v>
      </c>
      <c r="T29" s="15">
        <f>SUM($D29:H29)</f>
        <v>0</v>
      </c>
      <c r="U29" s="15">
        <f>SUM($D29:I29)</f>
        <v>0</v>
      </c>
      <c r="V29" s="15">
        <f>SUM($D29:J29)</f>
        <v>0</v>
      </c>
      <c r="W29" s="15">
        <f>SUM($D29:K29)</f>
        <v>0</v>
      </c>
      <c r="X29" s="15">
        <f>SUM($D29:L29)</f>
        <v>0</v>
      </c>
      <c r="Y29" s="15">
        <f>SUM($D29:M29)</f>
        <v>0</v>
      </c>
      <c r="Z29" s="15">
        <f>SUM($D29:N29)</f>
        <v>0</v>
      </c>
      <c r="AA29" s="15">
        <f>SUM($D29:O29)</f>
        <v>0</v>
      </c>
      <c r="AB29" s="15">
        <f t="shared" si="13"/>
        <v>0</v>
      </c>
      <c r="AC29" s="15">
        <f t="shared" si="14"/>
        <v>0</v>
      </c>
      <c r="AD29" s="15">
        <f t="shared" si="15"/>
        <v>0</v>
      </c>
      <c r="AE29" s="15">
        <f t="shared" si="16"/>
        <v>0</v>
      </c>
      <c r="AF29" s="15">
        <f t="shared" si="17"/>
        <v>0</v>
      </c>
      <c r="AG29" s="15">
        <f t="shared" si="18"/>
        <v>0</v>
      </c>
      <c r="AH29" s="15">
        <f t="shared" si="19"/>
        <v>0</v>
      </c>
    </row>
    <row r="30" spans="1:34" hidden="1">
      <c r="A30" s="13"/>
      <c r="B30" s="60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>
        <f>SUM($D30:D30)</f>
        <v>0</v>
      </c>
      <c r="Q30" s="15">
        <f>SUM($D30:E30)</f>
        <v>0</v>
      </c>
      <c r="R30" s="15">
        <f>SUM($D30:F30)</f>
        <v>0</v>
      </c>
      <c r="S30" s="15">
        <f>SUM($D30:G30)</f>
        <v>0</v>
      </c>
      <c r="T30" s="15">
        <f>SUM($D30:H30)</f>
        <v>0</v>
      </c>
      <c r="U30" s="15">
        <f>SUM($D30:I30)</f>
        <v>0</v>
      </c>
      <c r="V30" s="15">
        <f>SUM($D30:J30)</f>
        <v>0</v>
      </c>
      <c r="W30" s="15">
        <f>SUM($D30:K30)</f>
        <v>0</v>
      </c>
      <c r="X30" s="15">
        <f>SUM($D30:L30)</f>
        <v>0</v>
      </c>
      <c r="Y30" s="15">
        <f>SUM($D30:M30)</f>
        <v>0</v>
      </c>
      <c r="Z30" s="15">
        <f>SUM($D30:N30)</f>
        <v>0</v>
      </c>
      <c r="AA30" s="15">
        <f>SUM($D30:O30)</f>
        <v>0</v>
      </c>
      <c r="AB30" s="15">
        <f t="shared" si="13"/>
        <v>0</v>
      </c>
      <c r="AC30" s="15">
        <f t="shared" si="14"/>
        <v>0</v>
      </c>
      <c r="AD30" s="15">
        <f t="shared" si="15"/>
        <v>0</v>
      </c>
      <c r="AE30" s="15">
        <f t="shared" si="16"/>
        <v>0</v>
      </c>
      <c r="AF30" s="15">
        <f t="shared" si="17"/>
        <v>0</v>
      </c>
      <c r="AG30" s="15">
        <f t="shared" si="18"/>
        <v>0</v>
      </c>
      <c r="AH30" s="15">
        <f t="shared" si="19"/>
        <v>0</v>
      </c>
    </row>
    <row r="31" spans="1:34" hidden="1">
      <c r="A31" s="13"/>
      <c r="B31" s="60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>
        <f>SUM($D31:D31)</f>
        <v>0</v>
      </c>
      <c r="Q31" s="15">
        <f>SUM($D31:E31)</f>
        <v>0</v>
      </c>
      <c r="R31" s="15">
        <f>SUM($D31:F31)</f>
        <v>0</v>
      </c>
      <c r="S31" s="15">
        <f>SUM($D31:G31)</f>
        <v>0</v>
      </c>
      <c r="T31" s="15">
        <f>SUM($D31:H31)</f>
        <v>0</v>
      </c>
      <c r="U31" s="15">
        <f>SUM($D31:I31)</f>
        <v>0</v>
      </c>
      <c r="V31" s="15">
        <f>SUM($D31:J31)</f>
        <v>0</v>
      </c>
      <c r="W31" s="15">
        <f>SUM($D31:K31)</f>
        <v>0</v>
      </c>
      <c r="X31" s="15">
        <f>SUM($D31:L31)</f>
        <v>0</v>
      </c>
      <c r="Y31" s="15">
        <f>SUM($D31:M31)</f>
        <v>0</v>
      </c>
      <c r="Z31" s="15">
        <f>SUM($D31:N31)</f>
        <v>0</v>
      </c>
      <c r="AA31" s="15">
        <f>SUM($D31:O31)</f>
        <v>0</v>
      </c>
      <c r="AB31" s="15">
        <f t="shared" si="13"/>
        <v>0</v>
      </c>
      <c r="AC31" s="15">
        <f t="shared" si="14"/>
        <v>0</v>
      </c>
      <c r="AD31" s="15">
        <f t="shared" si="15"/>
        <v>0</v>
      </c>
      <c r="AE31" s="15">
        <f t="shared" si="16"/>
        <v>0</v>
      </c>
      <c r="AF31" s="15">
        <f t="shared" si="17"/>
        <v>0</v>
      </c>
      <c r="AG31" s="15">
        <f t="shared" si="18"/>
        <v>0</v>
      </c>
      <c r="AH31" s="15">
        <f t="shared" si="19"/>
        <v>0</v>
      </c>
    </row>
    <row r="32" spans="1:34" hidden="1">
      <c r="A32" s="13"/>
      <c r="B32" s="60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>
        <f>SUM($D32:D32)</f>
        <v>0</v>
      </c>
      <c r="Q32" s="15">
        <f>SUM($D32:E32)</f>
        <v>0</v>
      </c>
      <c r="R32" s="15">
        <f>SUM($D32:F32)</f>
        <v>0</v>
      </c>
      <c r="S32" s="15">
        <f>SUM($D32:G32)</f>
        <v>0</v>
      </c>
      <c r="T32" s="15">
        <f>SUM($D32:H32)</f>
        <v>0</v>
      </c>
      <c r="U32" s="15">
        <f>SUM($D32:I32)</f>
        <v>0</v>
      </c>
      <c r="V32" s="15">
        <f>SUM($D32:J32)</f>
        <v>0</v>
      </c>
      <c r="W32" s="15">
        <f>SUM($D32:K32)</f>
        <v>0</v>
      </c>
      <c r="X32" s="15">
        <f>SUM($D32:L32)</f>
        <v>0</v>
      </c>
      <c r="Y32" s="15">
        <f>SUM($D32:M32)</f>
        <v>0</v>
      </c>
      <c r="Z32" s="15">
        <f>SUM($D32:N32)</f>
        <v>0</v>
      </c>
      <c r="AA32" s="15">
        <f>SUM($D32:O32)</f>
        <v>0</v>
      </c>
      <c r="AB32" s="15">
        <f t="shared" si="13"/>
        <v>0</v>
      </c>
      <c r="AC32" s="15">
        <f t="shared" si="14"/>
        <v>0</v>
      </c>
      <c r="AD32" s="15">
        <f t="shared" si="15"/>
        <v>0</v>
      </c>
      <c r="AE32" s="15">
        <f t="shared" si="16"/>
        <v>0</v>
      </c>
      <c r="AF32" s="15">
        <f t="shared" si="17"/>
        <v>0</v>
      </c>
      <c r="AG32" s="15">
        <f t="shared" si="18"/>
        <v>0</v>
      </c>
      <c r="AH32" s="15">
        <f t="shared" si="19"/>
        <v>0</v>
      </c>
    </row>
    <row r="33" spans="1:34" hidden="1">
      <c r="A33" s="13"/>
      <c r="B33" s="60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>
        <f>SUM($D33:D33)</f>
        <v>0</v>
      </c>
      <c r="Q33" s="15">
        <f>SUM($D33:E33)</f>
        <v>0</v>
      </c>
      <c r="R33" s="15">
        <f>SUM($D33:F33)</f>
        <v>0</v>
      </c>
      <c r="S33" s="15">
        <f>SUM($D33:G33)</f>
        <v>0</v>
      </c>
      <c r="T33" s="15">
        <f>SUM($D33:H33)</f>
        <v>0</v>
      </c>
      <c r="U33" s="15">
        <f>SUM($D33:I33)</f>
        <v>0</v>
      </c>
      <c r="V33" s="15">
        <f>SUM($D33:J33)</f>
        <v>0</v>
      </c>
      <c r="W33" s="15">
        <f>SUM($D33:K33)</f>
        <v>0</v>
      </c>
      <c r="X33" s="15">
        <f>SUM($D33:L33)</f>
        <v>0</v>
      </c>
      <c r="Y33" s="15">
        <f>SUM($D33:M33)</f>
        <v>0</v>
      </c>
      <c r="Z33" s="15">
        <f>SUM($D33:N33)</f>
        <v>0</v>
      </c>
      <c r="AA33" s="15">
        <f>SUM($D33:O33)</f>
        <v>0</v>
      </c>
      <c r="AB33" s="15">
        <f t="shared" si="13"/>
        <v>0</v>
      </c>
      <c r="AC33" s="15">
        <f t="shared" si="14"/>
        <v>0</v>
      </c>
      <c r="AD33" s="15">
        <f t="shared" si="15"/>
        <v>0</v>
      </c>
      <c r="AE33" s="15">
        <f t="shared" si="16"/>
        <v>0</v>
      </c>
      <c r="AF33" s="15">
        <f t="shared" si="17"/>
        <v>0</v>
      </c>
      <c r="AG33" s="15">
        <f t="shared" si="18"/>
        <v>0</v>
      </c>
      <c r="AH33" s="15">
        <f t="shared" si="19"/>
        <v>0</v>
      </c>
    </row>
    <row r="34" spans="1:34" hidden="1">
      <c r="A34" s="13"/>
      <c r="B34" s="60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>
        <f>SUM($D34:D34)</f>
        <v>0</v>
      </c>
      <c r="Q34" s="15">
        <f>SUM($D34:E34)</f>
        <v>0</v>
      </c>
      <c r="R34" s="15">
        <f>SUM($D34:F34)</f>
        <v>0</v>
      </c>
      <c r="S34" s="15">
        <f>SUM($D34:G34)</f>
        <v>0</v>
      </c>
      <c r="T34" s="15">
        <f>SUM($D34:H34)</f>
        <v>0</v>
      </c>
      <c r="U34" s="15">
        <f>SUM($D34:I34)</f>
        <v>0</v>
      </c>
      <c r="V34" s="15">
        <f>SUM($D34:J34)</f>
        <v>0</v>
      </c>
      <c r="W34" s="15">
        <f>SUM($D34:K34)</f>
        <v>0</v>
      </c>
      <c r="X34" s="15">
        <f>SUM($D34:L34)</f>
        <v>0</v>
      </c>
      <c r="Y34" s="15">
        <f>SUM($D34:M34)</f>
        <v>0</v>
      </c>
      <c r="Z34" s="15">
        <f>SUM($D34:N34)</f>
        <v>0</v>
      </c>
      <c r="AA34" s="15">
        <f>SUM($D34:O34)</f>
        <v>0</v>
      </c>
      <c r="AB34" s="15">
        <f t="shared" si="13"/>
        <v>0</v>
      </c>
      <c r="AC34" s="15">
        <f t="shared" si="14"/>
        <v>0</v>
      </c>
      <c r="AD34" s="15">
        <f t="shared" si="15"/>
        <v>0</v>
      </c>
      <c r="AE34" s="15">
        <f t="shared" si="16"/>
        <v>0</v>
      </c>
      <c r="AF34" s="15">
        <f t="shared" si="17"/>
        <v>0</v>
      </c>
      <c r="AG34" s="15">
        <f t="shared" si="18"/>
        <v>0</v>
      </c>
      <c r="AH34" s="15">
        <f t="shared" si="19"/>
        <v>0</v>
      </c>
    </row>
    <row r="35" spans="1:34" hidden="1">
      <c r="A35" s="13"/>
      <c r="B35" s="60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>
        <f>SUM($D35:D35)</f>
        <v>0</v>
      </c>
      <c r="Q35" s="15">
        <f>SUM($D35:E35)</f>
        <v>0</v>
      </c>
      <c r="R35" s="15">
        <f>SUM($D35:F35)</f>
        <v>0</v>
      </c>
      <c r="S35" s="15">
        <f>SUM($D35:G35)</f>
        <v>0</v>
      </c>
      <c r="T35" s="15">
        <f>SUM($D35:H35)</f>
        <v>0</v>
      </c>
      <c r="U35" s="15">
        <f>SUM($D35:I35)</f>
        <v>0</v>
      </c>
      <c r="V35" s="15">
        <f>SUM($D35:J35)</f>
        <v>0</v>
      </c>
      <c r="W35" s="15">
        <f>SUM($D35:K35)</f>
        <v>0</v>
      </c>
      <c r="X35" s="15">
        <f>SUM($D35:L35)</f>
        <v>0</v>
      </c>
      <c r="Y35" s="15">
        <f>SUM($D35:M35)</f>
        <v>0</v>
      </c>
      <c r="Z35" s="15">
        <f>SUM($D35:N35)</f>
        <v>0</v>
      </c>
      <c r="AA35" s="15">
        <f>SUM($D35:O35)</f>
        <v>0</v>
      </c>
      <c r="AB35" s="15">
        <f t="shared" si="13"/>
        <v>0</v>
      </c>
      <c r="AC35" s="15">
        <f t="shared" si="14"/>
        <v>0</v>
      </c>
      <c r="AD35" s="15">
        <f t="shared" si="15"/>
        <v>0</v>
      </c>
      <c r="AE35" s="15">
        <f t="shared" si="16"/>
        <v>0</v>
      </c>
      <c r="AF35" s="15">
        <f t="shared" si="17"/>
        <v>0</v>
      </c>
      <c r="AG35" s="15">
        <f t="shared" si="18"/>
        <v>0</v>
      </c>
      <c r="AH35" s="15">
        <f t="shared" si="19"/>
        <v>0</v>
      </c>
    </row>
    <row r="36" spans="1:34" hidden="1">
      <c r="A36" s="13"/>
      <c r="B36" s="60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>
        <f>SUM($D36:D36)</f>
        <v>0</v>
      </c>
      <c r="Q36" s="15">
        <f>SUM($D36:E36)</f>
        <v>0</v>
      </c>
      <c r="R36" s="15">
        <f>SUM($D36:F36)</f>
        <v>0</v>
      </c>
      <c r="S36" s="15">
        <f>SUM($D36:G36)</f>
        <v>0</v>
      </c>
      <c r="T36" s="15">
        <f>SUM($D36:H36)</f>
        <v>0</v>
      </c>
      <c r="U36" s="15">
        <f>SUM($D36:I36)</f>
        <v>0</v>
      </c>
      <c r="V36" s="15">
        <f>SUM($D36:J36)</f>
        <v>0</v>
      </c>
      <c r="W36" s="15">
        <f>SUM($D36:K36)</f>
        <v>0</v>
      </c>
      <c r="X36" s="15">
        <f>SUM($D36:L36)</f>
        <v>0</v>
      </c>
      <c r="Y36" s="15">
        <f>SUM($D36:M36)</f>
        <v>0</v>
      </c>
      <c r="Z36" s="15">
        <f>SUM($D36:N36)</f>
        <v>0</v>
      </c>
      <c r="AA36" s="15">
        <f>SUM($D36:O36)</f>
        <v>0</v>
      </c>
      <c r="AB36" s="15">
        <f t="shared" si="13"/>
        <v>0</v>
      </c>
      <c r="AC36" s="15">
        <f t="shared" si="14"/>
        <v>0</v>
      </c>
      <c r="AD36" s="15">
        <f t="shared" si="15"/>
        <v>0</v>
      </c>
      <c r="AE36" s="15">
        <f t="shared" si="16"/>
        <v>0</v>
      </c>
      <c r="AF36" s="15">
        <f t="shared" si="17"/>
        <v>0</v>
      </c>
      <c r="AG36" s="15">
        <f t="shared" si="18"/>
        <v>0</v>
      </c>
      <c r="AH36" s="15">
        <f t="shared" si="19"/>
        <v>0</v>
      </c>
    </row>
    <row r="37" spans="1:34" hidden="1">
      <c r="A37" s="13"/>
      <c r="B37" s="60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>
        <f>SUM($D37:D37)</f>
        <v>0</v>
      </c>
      <c r="Q37" s="15">
        <f>SUM($D37:E37)</f>
        <v>0</v>
      </c>
      <c r="R37" s="15">
        <f>SUM($D37:F37)</f>
        <v>0</v>
      </c>
      <c r="S37" s="15">
        <f>SUM($D37:G37)</f>
        <v>0</v>
      </c>
      <c r="T37" s="15">
        <f>SUM($D37:H37)</f>
        <v>0</v>
      </c>
      <c r="U37" s="15">
        <f>SUM($D37:I37)</f>
        <v>0</v>
      </c>
      <c r="V37" s="15">
        <f>SUM($D37:J37)</f>
        <v>0</v>
      </c>
      <c r="W37" s="15">
        <f>SUM($D37:K37)</f>
        <v>0</v>
      </c>
      <c r="X37" s="15">
        <f>SUM($D37:L37)</f>
        <v>0</v>
      </c>
      <c r="Y37" s="15">
        <f>SUM($D37:M37)</f>
        <v>0</v>
      </c>
      <c r="Z37" s="15">
        <f>SUM($D37:N37)</f>
        <v>0</v>
      </c>
      <c r="AA37" s="15">
        <f>SUM($D37:O37)</f>
        <v>0</v>
      </c>
      <c r="AB37" s="15">
        <f t="shared" si="13"/>
        <v>0</v>
      </c>
      <c r="AC37" s="15">
        <f t="shared" si="14"/>
        <v>0</v>
      </c>
      <c r="AD37" s="15">
        <f t="shared" si="15"/>
        <v>0</v>
      </c>
      <c r="AE37" s="15">
        <f t="shared" si="16"/>
        <v>0</v>
      </c>
      <c r="AF37" s="15">
        <f t="shared" si="17"/>
        <v>0</v>
      </c>
      <c r="AG37" s="15">
        <f t="shared" si="18"/>
        <v>0</v>
      </c>
      <c r="AH37" s="15">
        <f t="shared" si="19"/>
        <v>0</v>
      </c>
    </row>
    <row r="38" spans="1:34" hidden="1">
      <c r="A38" s="13"/>
      <c r="B38" s="60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>
        <f>SUM($D38:D38)</f>
        <v>0</v>
      </c>
      <c r="Q38" s="15">
        <f>SUM($D38:E38)</f>
        <v>0</v>
      </c>
      <c r="R38" s="15">
        <f>SUM($D38:F38)</f>
        <v>0</v>
      </c>
      <c r="S38" s="15">
        <f>SUM($D38:G38)</f>
        <v>0</v>
      </c>
      <c r="T38" s="15">
        <f>SUM($D38:H38)</f>
        <v>0</v>
      </c>
      <c r="U38" s="15">
        <f>SUM($D38:I38)</f>
        <v>0</v>
      </c>
      <c r="V38" s="15">
        <f>SUM($D38:J38)</f>
        <v>0</v>
      </c>
      <c r="W38" s="15">
        <f>SUM($D38:K38)</f>
        <v>0</v>
      </c>
      <c r="X38" s="15">
        <f>SUM($D38:L38)</f>
        <v>0</v>
      </c>
      <c r="Y38" s="15">
        <f>SUM($D38:M38)</f>
        <v>0</v>
      </c>
      <c r="Z38" s="15">
        <f>SUM($D38:N38)</f>
        <v>0</v>
      </c>
      <c r="AA38" s="15">
        <f>SUM($D38:O38)</f>
        <v>0</v>
      </c>
      <c r="AB38" s="15">
        <f t="shared" si="13"/>
        <v>0</v>
      </c>
      <c r="AC38" s="15">
        <f t="shared" si="14"/>
        <v>0</v>
      </c>
      <c r="AD38" s="15">
        <f t="shared" si="15"/>
        <v>0</v>
      </c>
      <c r="AE38" s="15">
        <f t="shared" si="16"/>
        <v>0</v>
      </c>
      <c r="AF38" s="15">
        <f t="shared" si="17"/>
        <v>0</v>
      </c>
      <c r="AG38" s="15">
        <f t="shared" si="18"/>
        <v>0</v>
      </c>
      <c r="AH38" s="15">
        <f t="shared" si="19"/>
        <v>0</v>
      </c>
    </row>
    <row r="39" spans="1:34" hidden="1">
      <c r="A39" s="13"/>
      <c r="B39" s="60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>
        <f>SUM($D39:D39)</f>
        <v>0</v>
      </c>
      <c r="Q39" s="15">
        <f>SUM($D39:E39)</f>
        <v>0</v>
      </c>
      <c r="R39" s="15">
        <f>SUM($D39:F39)</f>
        <v>0</v>
      </c>
      <c r="S39" s="15">
        <f>SUM($D39:G39)</f>
        <v>0</v>
      </c>
      <c r="T39" s="15">
        <f>SUM($D39:H39)</f>
        <v>0</v>
      </c>
      <c r="U39" s="15">
        <f>SUM($D39:I39)</f>
        <v>0</v>
      </c>
      <c r="V39" s="15">
        <f>SUM($D39:J39)</f>
        <v>0</v>
      </c>
      <c r="W39" s="15">
        <f>SUM($D39:K39)</f>
        <v>0</v>
      </c>
      <c r="X39" s="15">
        <f>SUM($D39:L39)</f>
        <v>0</v>
      </c>
      <c r="Y39" s="15">
        <f>SUM($D39:M39)</f>
        <v>0</v>
      </c>
      <c r="Z39" s="15">
        <f>SUM($D39:N39)</f>
        <v>0</v>
      </c>
      <c r="AA39" s="15">
        <f>SUM($D39:O39)</f>
        <v>0</v>
      </c>
      <c r="AB39" s="15">
        <f t="shared" si="13"/>
        <v>0</v>
      </c>
      <c r="AC39" s="15">
        <f t="shared" si="14"/>
        <v>0</v>
      </c>
      <c r="AD39" s="15">
        <f t="shared" si="15"/>
        <v>0</v>
      </c>
      <c r="AE39" s="15">
        <f t="shared" si="16"/>
        <v>0</v>
      </c>
      <c r="AF39" s="15">
        <f t="shared" si="17"/>
        <v>0</v>
      </c>
      <c r="AG39" s="15">
        <f t="shared" si="18"/>
        <v>0</v>
      </c>
      <c r="AH39" s="15">
        <f t="shared" si="19"/>
        <v>0</v>
      </c>
    </row>
    <row r="40" spans="1:34" hidden="1">
      <c r="A40" s="13"/>
      <c r="B40" s="60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>
        <f>SUM($D40:D40)</f>
        <v>0</v>
      </c>
      <c r="Q40" s="15">
        <f>SUM($D40:E40)</f>
        <v>0</v>
      </c>
      <c r="R40" s="15">
        <f>SUM($D40:F40)</f>
        <v>0</v>
      </c>
      <c r="S40" s="15">
        <f>SUM($D40:G40)</f>
        <v>0</v>
      </c>
      <c r="T40" s="15">
        <f>SUM($D40:H40)</f>
        <v>0</v>
      </c>
      <c r="U40" s="15">
        <f>SUM($D40:I40)</f>
        <v>0</v>
      </c>
      <c r="V40" s="15">
        <f>SUM($D40:J40)</f>
        <v>0</v>
      </c>
      <c r="W40" s="15">
        <f>SUM($D40:K40)</f>
        <v>0</v>
      </c>
      <c r="X40" s="15">
        <f>SUM($D40:L40)</f>
        <v>0</v>
      </c>
      <c r="Y40" s="15">
        <f>SUM($D40:M40)</f>
        <v>0</v>
      </c>
      <c r="Z40" s="15">
        <f>SUM($D40:N40)</f>
        <v>0</v>
      </c>
      <c r="AA40" s="15">
        <f>SUM($D40:O40)</f>
        <v>0</v>
      </c>
      <c r="AB40" s="15">
        <f t="shared" si="13"/>
        <v>0</v>
      </c>
      <c r="AC40" s="15">
        <f t="shared" si="14"/>
        <v>0</v>
      </c>
      <c r="AD40" s="15">
        <f t="shared" si="15"/>
        <v>0</v>
      </c>
      <c r="AE40" s="15">
        <f t="shared" si="16"/>
        <v>0</v>
      </c>
      <c r="AF40" s="15">
        <f t="shared" si="17"/>
        <v>0</v>
      </c>
      <c r="AG40" s="15">
        <f t="shared" si="18"/>
        <v>0</v>
      </c>
      <c r="AH40" s="15">
        <f t="shared" si="19"/>
        <v>0</v>
      </c>
    </row>
    <row r="41" spans="1:34" hidden="1">
      <c r="A41" s="13"/>
      <c r="B41" s="60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>
        <f>SUM($D41:D41)</f>
        <v>0</v>
      </c>
      <c r="Q41" s="15">
        <f>SUM($D41:E41)</f>
        <v>0</v>
      </c>
      <c r="R41" s="15">
        <f>SUM($D41:F41)</f>
        <v>0</v>
      </c>
      <c r="S41" s="15">
        <f>SUM($D41:G41)</f>
        <v>0</v>
      </c>
      <c r="T41" s="15">
        <f>SUM($D41:H41)</f>
        <v>0</v>
      </c>
      <c r="U41" s="15">
        <f>SUM($D41:I41)</f>
        <v>0</v>
      </c>
      <c r="V41" s="15">
        <f>SUM($D41:J41)</f>
        <v>0</v>
      </c>
      <c r="W41" s="15">
        <f>SUM($D41:K41)</f>
        <v>0</v>
      </c>
      <c r="X41" s="15">
        <f>SUM($D41:L41)</f>
        <v>0</v>
      </c>
      <c r="Y41" s="15">
        <f>SUM($D41:M41)</f>
        <v>0</v>
      </c>
      <c r="Z41" s="15">
        <f>SUM($D41:N41)</f>
        <v>0</v>
      </c>
      <c r="AA41" s="15">
        <f>SUM($D41:O41)</f>
        <v>0</v>
      </c>
      <c r="AB41" s="15">
        <f t="shared" si="13"/>
        <v>0</v>
      </c>
      <c r="AC41" s="15">
        <f t="shared" si="14"/>
        <v>0</v>
      </c>
      <c r="AD41" s="15">
        <f t="shared" si="15"/>
        <v>0</v>
      </c>
      <c r="AE41" s="15">
        <f t="shared" si="16"/>
        <v>0</v>
      </c>
      <c r="AF41" s="15">
        <f t="shared" si="17"/>
        <v>0</v>
      </c>
      <c r="AG41" s="15">
        <f t="shared" si="18"/>
        <v>0</v>
      </c>
      <c r="AH41" s="15">
        <f t="shared" si="19"/>
        <v>0</v>
      </c>
    </row>
    <row r="42" spans="1:34">
      <c r="A42" s="61"/>
      <c r="B42" s="62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>
        <f>SUM($D42:D42)</f>
        <v>0</v>
      </c>
      <c r="Q42" s="63">
        <f>SUM($D42:E42)</f>
        <v>0</v>
      </c>
      <c r="R42" s="63">
        <f>SUM($D42:F42)</f>
        <v>0</v>
      </c>
      <c r="S42" s="63">
        <f>SUM($D42:G42)</f>
        <v>0</v>
      </c>
      <c r="T42" s="63">
        <f>SUM($D42:H42)</f>
        <v>0</v>
      </c>
      <c r="U42" s="63">
        <f>SUM($D42:I42)</f>
        <v>0</v>
      </c>
      <c r="V42" s="63">
        <f>SUM($D42:J42)</f>
        <v>0</v>
      </c>
      <c r="W42" s="63">
        <f>SUM($D42:K42)</f>
        <v>0</v>
      </c>
      <c r="X42" s="63">
        <f>SUM($D42:L42)</f>
        <v>0</v>
      </c>
      <c r="Y42" s="63">
        <f>SUM($D42:M42)</f>
        <v>0</v>
      </c>
      <c r="Z42" s="63">
        <f>SUM($D42:N42)</f>
        <v>0</v>
      </c>
      <c r="AA42" s="63">
        <f>SUM($D42:O42)</f>
        <v>0</v>
      </c>
      <c r="AB42" s="63">
        <f t="shared" si="13"/>
        <v>0</v>
      </c>
      <c r="AC42" s="63">
        <f t="shared" si="14"/>
        <v>0</v>
      </c>
      <c r="AD42" s="63">
        <f t="shared" si="15"/>
        <v>0</v>
      </c>
      <c r="AE42" s="63">
        <f t="shared" si="16"/>
        <v>0</v>
      </c>
      <c r="AF42" s="63">
        <f t="shared" si="17"/>
        <v>0</v>
      </c>
      <c r="AG42" s="63">
        <f t="shared" si="18"/>
        <v>0</v>
      </c>
      <c r="AH42" s="63">
        <f t="shared" si="19"/>
        <v>0</v>
      </c>
    </row>
    <row r="43" spans="1:34">
      <c r="C43" s="64"/>
    </row>
    <row r="44" spans="1:34">
      <c r="D44" s="12" t="s">
        <v>102</v>
      </c>
    </row>
    <row r="45" spans="1:34">
      <c r="A45" s="65" t="s">
        <v>103</v>
      </c>
      <c r="B45" s="66"/>
      <c r="C45" s="67"/>
      <c r="D45" s="267">
        <v>44.406474537112203</v>
      </c>
      <c r="E45" s="268">
        <v>51.605834497772996</v>
      </c>
      <c r="F45" s="268">
        <v>31.120806017833203</v>
      </c>
      <c r="G45" s="268">
        <v>84.041120048282409</v>
      </c>
      <c r="H45" s="268">
        <v>63.148058464377591</v>
      </c>
      <c r="I45" s="268">
        <v>56.315925783828597</v>
      </c>
      <c r="J45" s="268">
        <v>135.1820885453553</v>
      </c>
      <c r="K45" s="268">
        <v>49.332615526921188</v>
      </c>
      <c r="L45" s="268">
        <v>53.291448332554502</v>
      </c>
      <c r="M45" s="268">
        <v>104.4260362948195</v>
      </c>
      <c r="N45" s="268">
        <v>115.34653830413669</v>
      </c>
      <c r="O45" s="268">
        <v>81.737168862136997</v>
      </c>
      <c r="P45" s="68">
        <f>SUM($D45:D45)</f>
        <v>44.406474537112203</v>
      </c>
      <c r="Q45" s="68">
        <f>SUM($D45:E45)</f>
        <v>96.012309034885192</v>
      </c>
      <c r="R45" s="68">
        <f>SUM($D45:F45)</f>
        <v>127.1331150527184</v>
      </c>
      <c r="S45" s="68">
        <f>SUM($D45:G45)</f>
        <v>211.17423510100082</v>
      </c>
      <c r="T45" s="68">
        <f>SUM($D45:H45)</f>
        <v>274.3222935653784</v>
      </c>
      <c r="U45" s="68">
        <f>SUM($D45:I45)</f>
        <v>330.63821934920702</v>
      </c>
      <c r="V45" s="68">
        <f>SUM($D45:J45)</f>
        <v>465.82030789456235</v>
      </c>
      <c r="W45" s="68">
        <f>SUM($D45:K45)</f>
        <v>515.15292342148359</v>
      </c>
      <c r="X45" s="68">
        <f>SUM($D45:L45)</f>
        <v>568.44437175403812</v>
      </c>
      <c r="Y45" s="68">
        <f>SUM($D45:M45)</f>
        <v>672.8704080488576</v>
      </c>
      <c r="Z45" s="68">
        <f>SUM($D45:N45)</f>
        <v>788.21694635299423</v>
      </c>
      <c r="AA45" s="68">
        <f>SUM($D45:O45)</f>
        <v>869.9541152151312</v>
      </c>
      <c r="AB45" s="68">
        <f>SUM(D45:F45)</f>
        <v>127.1331150527184</v>
      </c>
      <c r="AC45" s="68">
        <f>SUM(G45:I45)</f>
        <v>203.50510429648858</v>
      </c>
      <c r="AD45" s="68">
        <f>SUM(J45:L45)</f>
        <v>237.80615240483098</v>
      </c>
      <c r="AE45" s="68">
        <f>SUM(M45:O45)</f>
        <v>301.50974346109319</v>
      </c>
      <c r="AF45" s="68">
        <f>SUM(AB45:AC45)</f>
        <v>330.63821934920696</v>
      </c>
      <c r="AG45" s="68">
        <f>SUM(AD45:AE45)</f>
        <v>539.31589586592418</v>
      </c>
      <c r="AH45" s="68">
        <f>SUM(AF45:AG45)</f>
        <v>869.9541152151312</v>
      </c>
    </row>
    <row r="46" spans="1:34">
      <c r="D46" s="12" t="s">
        <v>104</v>
      </c>
    </row>
    <row r="47" spans="1:34">
      <c r="A47" s="265" t="s">
        <v>105</v>
      </c>
      <c r="B47" s="266"/>
      <c r="C47" s="265"/>
      <c r="D47" s="265">
        <v>17.4060544845936</v>
      </c>
      <c r="E47" s="265">
        <v>11.2375213356798</v>
      </c>
      <c r="F47" s="265">
        <v>25.065647642616298</v>
      </c>
      <c r="G47" s="269">
        <v>2.0628514169999997E-2</v>
      </c>
      <c r="H47" s="265">
        <v>14.7976732655434</v>
      </c>
      <c r="I47" s="265">
        <v>17.606939076831601</v>
      </c>
      <c r="J47" s="265">
        <v>-16.565898198676098</v>
      </c>
      <c r="K47" s="265">
        <v>32.814510205603199</v>
      </c>
      <c r="L47" s="265">
        <v>30.945894374089498</v>
      </c>
      <c r="M47" s="265">
        <v>10.6044339583138</v>
      </c>
      <c r="N47" s="265">
        <v>10.027043648593599</v>
      </c>
      <c r="O47" s="265">
        <v>9.6037963149209986</v>
      </c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AH28"/>
  <sheetViews>
    <sheetView showGridLines="0" showZeros="0" zoomScale="80" zoomScaleNormal="80" workbookViewId="0">
      <pane xSplit="2" ySplit="2" topLeftCell="C3" activePane="bottomRight" state="frozen"/>
      <selection pane="topRight" activeCell="L10" sqref="L10"/>
      <selection pane="bottomLeft" activeCell="L10" sqref="L10"/>
      <selection pane="bottomRight" activeCell="K27" sqref="K27"/>
    </sheetView>
  </sheetViews>
  <sheetFormatPr defaultColWidth="9.140625" defaultRowHeight="16.5"/>
  <cols>
    <col min="1" max="1" width="36.85546875" style="12" customWidth="1"/>
    <col min="2" max="2" width="4.140625" style="19" bestFit="1" customWidth="1"/>
    <col min="3" max="3" width="6.42578125" style="12" customWidth="1"/>
    <col min="4" max="5" width="6.7109375" style="12" bestFit="1" customWidth="1"/>
    <col min="6" max="34" width="6.7109375" style="12" customWidth="1"/>
    <col min="35" max="16384" width="9.140625" style="12"/>
  </cols>
  <sheetData>
    <row r="1" spans="1:34" s="1" customFormat="1" hidden="1">
      <c r="B1" s="2"/>
      <c r="P1" s="1">
        <v>1</v>
      </c>
      <c r="Q1" s="1">
        <v>2</v>
      </c>
      <c r="R1" s="1">
        <v>3</v>
      </c>
      <c r="S1" s="1">
        <v>4</v>
      </c>
      <c r="T1" s="1">
        <v>5</v>
      </c>
      <c r="U1" s="1">
        <v>6</v>
      </c>
      <c r="V1" s="1">
        <v>7</v>
      </c>
      <c r="W1" s="1">
        <v>8</v>
      </c>
      <c r="X1" s="1">
        <v>9</v>
      </c>
      <c r="Y1" s="1">
        <v>10</v>
      </c>
      <c r="Z1" s="1">
        <v>11</v>
      </c>
      <c r="AA1" s="1">
        <v>12</v>
      </c>
      <c r="AB1" s="1">
        <v>3</v>
      </c>
      <c r="AC1" s="1">
        <v>3</v>
      </c>
      <c r="AD1" s="1">
        <v>3</v>
      </c>
      <c r="AE1" s="1">
        <v>3</v>
      </c>
      <c r="AF1" s="1">
        <v>6</v>
      </c>
      <c r="AG1" s="1">
        <v>6</v>
      </c>
      <c r="AH1" s="1">
        <v>12</v>
      </c>
    </row>
    <row r="2" spans="1:34" s="8" customFormat="1" ht="18" customHeight="1">
      <c r="A2" s="3" t="s">
        <v>106</v>
      </c>
      <c r="B2" s="4"/>
      <c r="C2" s="4" t="s">
        <v>60</v>
      </c>
      <c r="D2" s="5" t="s">
        <v>41</v>
      </c>
      <c r="E2" s="5" t="s">
        <v>42</v>
      </c>
      <c r="F2" s="5" t="s">
        <v>43</v>
      </c>
      <c r="G2" s="5" t="s">
        <v>44</v>
      </c>
      <c r="H2" s="5" t="s">
        <v>45</v>
      </c>
      <c r="I2" s="5" t="s">
        <v>46</v>
      </c>
      <c r="J2" s="5" t="s">
        <v>47</v>
      </c>
      <c r="K2" s="5" t="s">
        <v>48</v>
      </c>
      <c r="L2" s="5" t="s">
        <v>49</v>
      </c>
      <c r="M2" s="5" t="s">
        <v>50</v>
      </c>
      <c r="N2" s="5" t="s">
        <v>51</v>
      </c>
      <c r="O2" s="5" t="s">
        <v>52</v>
      </c>
      <c r="P2" s="6" t="s">
        <v>61</v>
      </c>
      <c r="Q2" s="6" t="s">
        <v>62</v>
      </c>
      <c r="R2" s="6" t="s">
        <v>63</v>
      </c>
      <c r="S2" s="6" t="s">
        <v>64</v>
      </c>
      <c r="T2" s="6" t="s">
        <v>65</v>
      </c>
      <c r="U2" s="6" t="s">
        <v>66</v>
      </c>
      <c r="V2" s="6" t="s">
        <v>67</v>
      </c>
      <c r="W2" s="6" t="s">
        <v>68</v>
      </c>
      <c r="X2" s="6" t="s">
        <v>69</v>
      </c>
      <c r="Y2" s="6" t="s">
        <v>70</v>
      </c>
      <c r="Z2" s="6" t="s">
        <v>71</v>
      </c>
      <c r="AA2" s="6" t="s">
        <v>72</v>
      </c>
      <c r="AB2" s="7" t="s">
        <v>73</v>
      </c>
      <c r="AC2" s="7" t="s">
        <v>74</v>
      </c>
      <c r="AD2" s="7" t="s">
        <v>75</v>
      </c>
      <c r="AE2" s="7" t="s">
        <v>76</v>
      </c>
      <c r="AF2" s="7" t="s">
        <v>77</v>
      </c>
      <c r="AG2" s="7" t="s">
        <v>78</v>
      </c>
      <c r="AH2" s="7" t="s">
        <v>79</v>
      </c>
    </row>
    <row r="3" spans="1:34">
      <c r="A3" s="9" t="s">
        <v>107</v>
      </c>
      <c r="B3" s="10"/>
      <c r="C3" s="11">
        <v>39802.429458253668</v>
      </c>
      <c r="D3" s="98">
        <f>Detail_Equity!G19/1000</f>
        <v>40001.127135509654</v>
      </c>
      <c r="E3" s="98">
        <f>Detail_Equity!H19/1000</f>
        <v>39640.137500958444</v>
      </c>
      <c r="F3" s="98">
        <f>Detail_Equity!I19/1000</f>
        <v>40079.296410648836</v>
      </c>
      <c r="G3" s="98">
        <f>Detail_Equity!J19/1000</f>
        <v>39792.707673625911</v>
      </c>
      <c r="H3" s="98">
        <f>Detail_Equity!K19/1000</f>
        <v>39723.122026032099</v>
      </c>
      <c r="I3" s="98">
        <f>Detail_Equity!L19/1000</f>
        <v>40420.570380474383</v>
      </c>
      <c r="J3" s="98">
        <f>Detail_Equity!M19/1000</f>
        <v>38962.116857794936</v>
      </c>
      <c r="K3" s="98">
        <f>Detail_Equity!N19/1000</f>
        <v>39012.909467953265</v>
      </c>
      <c r="L3" s="98">
        <f>Detail_Equity!O19/1000</f>
        <v>39741.13505382563</v>
      </c>
      <c r="M3" s="98">
        <f>Detail_Equity!P19/1000</f>
        <v>39100.757809633935</v>
      </c>
      <c r="N3" s="98">
        <f>Detail_Equity!Q19/1000</f>
        <v>36496.204451707665</v>
      </c>
      <c r="O3" s="98">
        <f>Detail_Equity!R19/1000</f>
        <v>36139.453660534396</v>
      </c>
      <c r="P3" s="11">
        <f t="shared" ref="P3:AA5" si="0">D3</f>
        <v>40001.127135509654</v>
      </c>
      <c r="Q3" s="11">
        <f t="shared" si="0"/>
        <v>39640.137500958444</v>
      </c>
      <c r="R3" s="11">
        <f t="shared" si="0"/>
        <v>40079.296410648836</v>
      </c>
      <c r="S3" s="11">
        <f t="shared" si="0"/>
        <v>39792.707673625911</v>
      </c>
      <c r="T3" s="11">
        <f t="shared" si="0"/>
        <v>39723.122026032099</v>
      </c>
      <c r="U3" s="11">
        <f t="shared" si="0"/>
        <v>40420.570380474383</v>
      </c>
      <c r="V3" s="11">
        <f t="shared" si="0"/>
        <v>38962.116857794936</v>
      </c>
      <c r="W3" s="11">
        <f t="shared" si="0"/>
        <v>39012.909467953265</v>
      </c>
      <c r="X3" s="11">
        <f t="shared" si="0"/>
        <v>39741.13505382563</v>
      </c>
      <c r="Y3" s="11">
        <f t="shared" si="0"/>
        <v>39100.757809633935</v>
      </c>
      <c r="Z3" s="11">
        <f t="shared" si="0"/>
        <v>36496.204451707665</v>
      </c>
      <c r="AA3" s="11">
        <f t="shared" si="0"/>
        <v>36139.453660534396</v>
      </c>
      <c r="AB3" s="11">
        <f>R3</f>
        <v>40079.296410648836</v>
      </c>
      <c r="AC3" s="11">
        <f>U3</f>
        <v>40420.570380474383</v>
      </c>
      <c r="AD3" s="11">
        <f>X3</f>
        <v>39741.13505382563</v>
      </c>
      <c r="AE3" s="11">
        <f>AA3</f>
        <v>36139.453660534396</v>
      </c>
      <c r="AF3" s="11">
        <f>AC3</f>
        <v>40420.570380474383</v>
      </c>
      <c r="AG3" s="11">
        <f>AE3</f>
        <v>36139.453660534396</v>
      </c>
      <c r="AH3" s="11">
        <f>AG3</f>
        <v>36139.453660534396</v>
      </c>
    </row>
    <row r="4" spans="1:34" hidden="1">
      <c r="A4" s="13"/>
      <c r="B4" s="1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>
        <f t="shared" si="0"/>
        <v>0</v>
      </c>
      <c r="Q4" s="15">
        <f t="shared" si="0"/>
        <v>0</v>
      </c>
      <c r="R4" s="15">
        <f t="shared" si="0"/>
        <v>0</v>
      </c>
      <c r="S4" s="15">
        <f t="shared" si="0"/>
        <v>0</v>
      </c>
      <c r="T4" s="15">
        <f t="shared" si="0"/>
        <v>0</v>
      </c>
      <c r="U4" s="15">
        <f t="shared" si="0"/>
        <v>0</v>
      </c>
      <c r="V4" s="15">
        <f t="shared" si="0"/>
        <v>0</v>
      </c>
      <c r="W4" s="15">
        <f t="shared" si="0"/>
        <v>0</v>
      </c>
      <c r="X4" s="15">
        <f t="shared" si="0"/>
        <v>0</v>
      </c>
      <c r="Y4" s="15">
        <f t="shared" si="0"/>
        <v>0</v>
      </c>
      <c r="Z4" s="15">
        <f t="shared" si="0"/>
        <v>0</v>
      </c>
      <c r="AA4" s="15">
        <f t="shared" si="0"/>
        <v>0</v>
      </c>
      <c r="AB4" s="15">
        <f>R4</f>
        <v>0</v>
      </c>
      <c r="AC4" s="15">
        <f>U4</f>
        <v>0</v>
      </c>
      <c r="AD4" s="15">
        <f>X4</f>
        <v>0</v>
      </c>
      <c r="AE4" s="15">
        <f>AA4</f>
        <v>0</v>
      </c>
      <c r="AF4" s="15">
        <f>AC4</f>
        <v>0</v>
      </c>
      <c r="AG4" s="15">
        <f>AE4</f>
        <v>0</v>
      </c>
      <c r="AH4" s="15">
        <f>AG4</f>
        <v>0</v>
      </c>
    </row>
    <row r="5" spans="1:34" hidden="1">
      <c r="A5" s="13"/>
      <c r="B5" s="1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>
        <f t="shared" si="0"/>
        <v>0</v>
      </c>
      <c r="Q5" s="15">
        <f t="shared" si="0"/>
        <v>0</v>
      </c>
      <c r="R5" s="15">
        <f t="shared" si="0"/>
        <v>0</v>
      </c>
      <c r="S5" s="15">
        <f t="shared" si="0"/>
        <v>0</v>
      </c>
      <c r="T5" s="15">
        <f t="shared" si="0"/>
        <v>0</v>
      </c>
      <c r="U5" s="15">
        <f t="shared" si="0"/>
        <v>0</v>
      </c>
      <c r="V5" s="15">
        <f t="shared" si="0"/>
        <v>0</v>
      </c>
      <c r="W5" s="15">
        <f t="shared" si="0"/>
        <v>0</v>
      </c>
      <c r="X5" s="15">
        <f t="shared" si="0"/>
        <v>0</v>
      </c>
      <c r="Y5" s="15">
        <f t="shared" si="0"/>
        <v>0</v>
      </c>
      <c r="Z5" s="15">
        <f t="shared" si="0"/>
        <v>0</v>
      </c>
      <c r="AA5" s="15">
        <f t="shared" si="0"/>
        <v>0</v>
      </c>
      <c r="AB5" s="15">
        <f>R5</f>
        <v>0</v>
      </c>
      <c r="AC5" s="15">
        <f>U5</f>
        <v>0</v>
      </c>
      <c r="AD5" s="15">
        <f>X5</f>
        <v>0</v>
      </c>
      <c r="AE5" s="15">
        <f>AA5</f>
        <v>0</v>
      </c>
      <c r="AF5" s="15">
        <f>AC5</f>
        <v>0</v>
      </c>
      <c r="AG5" s="15">
        <f>AE5</f>
        <v>0</v>
      </c>
      <c r="AH5" s="15">
        <f>AG5</f>
        <v>0</v>
      </c>
    </row>
    <row r="6" spans="1:34" s="8" customFormat="1" ht="17.25" thickBot="1">
      <c r="A6" s="16" t="s">
        <v>82</v>
      </c>
      <c r="B6" s="17"/>
      <c r="C6" s="18">
        <f t="shared" ref="C6:AH6" si="1">SUM(C3:C5)</f>
        <v>39802.429458253668</v>
      </c>
      <c r="D6" s="18">
        <f t="shared" si="1"/>
        <v>40001.127135509654</v>
      </c>
      <c r="E6" s="18">
        <f t="shared" si="1"/>
        <v>39640.137500958444</v>
      </c>
      <c r="F6" s="18">
        <f t="shared" si="1"/>
        <v>40079.296410648836</v>
      </c>
      <c r="G6" s="18">
        <f>SUM(G3:G5)</f>
        <v>39792.707673625911</v>
      </c>
      <c r="H6" s="18">
        <f t="shared" si="1"/>
        <v>39723.122026032099</v>
      </c>
      <c r="I6" s="18">
        <f t="shared" si="1"/>
        <v>40420.570380474383</v>
      </c>
      <c r="J6" s="18">
        <f t="shared" si="1"/>
        <v>38962.116857794936</v>
      </c>
      <c r="K6" s="18">
        <f t="shared" si="1"/>
        <v>39012.909467953265</v>
      </c>
      <c r="L6" s="18">
        <f t="shared" si="1"/>
        <v>39741.13505382563</v>
      </c>
      <c r="M6" s="18">
        <f t="shared" si="1"/>
        <v>39100.757809633935</v>
      </c>
      <c r="N6" s="18">
        <f t="shared" si="1"/>
        <v>36496.204451707665</v>
      </c>
      <c r="O6" s="18">
        <f t="shared" si="1"/>
        <v>36139.453660534396</v>
      </c>
      <c r="P6" s="18">
        <f t="shared" si="1"/>
        <v>40001.127135509654</v>
      </c>
      <c r="Q6" s="18">
        <f t="shared" si="1"/>
        <v>39640.137500958444</v>
      </c>
      <c r="R6" s="18">
        <f t="shared" si="1"/>
        <v>40079.296410648836</v>
      </c>
      <c r="S6" s="18">
        <f t="shared" si="1"/>
        <v>39792.707673625911</v>
      </c>
      <c r="T6" s="18">
        <f t="shared" si="1"/>
        <v>39723.122026032099</v>
      </c>
      <c r="U6" s="18">
        <f t="shared" si="1"/>
        <v>40420.570380474383</v>
      </c>
      <c r="V6" s="18">
        <f t="shared" si="1"/>
        <v>38962.116857794936</v>
      </c>
      <c r="W6" s="18">
        <f t="shared" si="1"/>
        <v>39012.909467953265</v>
      </c>
      <c r="X6" s="18">
        <f t="shared" si="1"/>
        <v>39741.13505382563</v>
      </c>
      <c r="Y6" s="18">
        <f t="shared" si="1"/>
        <v>39100.757809633935</v>
      </c>
      <c r="Z6" s="18">
        <f t="shared" si="1"/>
        <v>36496.204451707665</v>
      </c>
      <c r="AA6" s="18">
        <f t="shared" si="1"/>
        <v>36139.453660534396</v>
      </c>
      <c r="AB6" s="18">
        <f t="shared" si="1"/>
        <v>40079.296410648836</v>
      </c>
      <c r="AC6" s="18">
        <f t="shared" si="1"/>
        <v>40420.570380474383</v>
      </c>
      <c r="AD6" s="18">
        <f t="shared" si="1"/>
        <v>39741.13505382563</v>
      </c>
      <c r="AE6" s="18">
        <f t="shared" si="1"/>
        <v>36139.453660534396</v>
      </c>
      <c r="AF6" s="18">
        <f t="shared" si="1"/>
        <v>40420.570380474383</v>
      </c>
      <c r="AG6" s="18">
        <f t="shared" si="1"/>
        <v>36139.453660534396</v>
      </c>
      <c r="AH6" s="18">
        <f t="shared" si="1"/>
        <v>36139.453660534396</v>
      </c>
    </row>
    <row r="7" spans="1:34" ht="7.5" customHeight="1" thickTop="1"/>
    <row r="8" spans="1:34" s="8" customFormat="1">
      <c r="A8" s="20" t="s">
        <v>83</v>
      </c>
      <c r="B8" s="21" t="s">
        <v>84</v>
      </c>
      <c r="C8" s="22"/>
      <c r="D8" s="23">
        <f>IFERROR(AVERAGE(C6,D6),0)</f>
        <v>39901.778296881661</v>
      </c>
      <c r="E8" s="23">
        <f t="shared" ref="E8:O8" si="2">IFERROR(AVERAGE(D6:E6),0)</f>
        <v>39820.632318234049</v>
      </c>
      <c r="F8" s="23">
        <f t="shared" si="2"/>
        <v>39859.71695580364</v>
      </c>
      <c r="G8" s="23">
        <f t="shared" si="2"/>
        <v>39936.002042137377</v>
      </c>
      <c r="H8" s="23">
        <f t="shared" si="2"/>
        <v>39757.914849829001</v>
      </c>
      <c r="I8" s="23">
        <f t="shared" si="2"/>
        <v>40071.846203253241</v>
      </c>
      <c r="J8" s="23">
        <f t="shared" si="2"/>
        <v>39691.343619134655</v>
      </c>
      <c r="K8" s="23">
        <f t="shared" si="2"/>
        <v>38987.5131628741</v>
      </c>
      <c r="L8" s="23">
        <f t="shared" si="2"/>
        <v>39377.022260889447</v>
      </c>
      <c r="M8" s="23">
        <f t="shared" si="2"/>
        <v>39420.946431729782</v>
      </c>
      <c r="N8" s="23">
        <f t="shared" si="2"/>
        <v>37798.4811306708</v>
      </c>
      <c r="O8" s="23">
        <f t="shared" si="2"/>
        <v>36317.829056121031</v>
      </c>
      <c r="P8" s="23">
        <f>IFERROR(AVERAGE($C$6,P6),0)</f>
        <v>39901.778296881661</v>
      </c>
      <c r="Q8" s="23">
        <f t="shared" ref="Q8:AF8" si="3">IFERROR(AVERAGE($C$6,Q6),0)</f>
        <v>39721.283479606056</v>
      </c>
      <c r="R8" s="23">
        <f t="shared" si="3"/>
        <v>39940.862934451252</v>
      </c>
      <c r="S8" s="23">
        <f t="shared" si="3"/>
        <v>39797.568565939786</v>
      </c>
      <c r="T8" s="23">
        <f t="shared" si="3"/>
        <v>39762.775742142883</v>
      </c>
      <c r="U8" s="23">
        <f t="shared" si="3"/>
        <v>40111.499919364025</v>
      </c>
      <c r="V8" s="23">
        <f t="shared" si="3"/>
        <v>39382.273158024298</v>
      </c>
      <c r="W8" s="23">
        <f t="shared" si="3"/>
        <v>39407.669463103462</v>
      </c>
      <c r="X8" s="23">
        <f t="shared" si="3"/>
        <v>39771.782256039645</v>
      </c>
      <c r="Y8" s="23">
        <f t="shared" si="3"/>
        <v>39451.593633943805</v>
      </c>
      <c r="Z8" s="23">
        <f t="shared" si="3"/>
        <v>38149.316954980663</v>
      </c>
      <c r="AA8" s="23">
        <f t="shared" si="3"/>
        <v>37970.941559394036</v>
      </c>
      <c r="AB8" s="23">
        <f>IFERROR(AVERAGE($C$6,AB6),0)</f>
        <v>39940.862934451252</v>
      </c>
      <c r="AC8" s="23">
        <f>IFERROR(AVERAGE(AB$6,AC6),0)</f>
        <v>40249.933395561609</v>
      </c>
      <c r="AD8" s="23">
        <f>IFERROR(AVERAGE(AC$6,AD6),0)</f>
        <v>40080.852717150003</v>
      </c>
      <c r="AE8" s="23">
        <f>IFERROR(AVERAGE(AD$6,AE6),0)</f>
        <v>37940.294357180013</v>
      </c>
      <c r="AF8" s="23">
        <f t="shared" si="3"/>
        <v>40111.499919364025</v>
      </c>
      <c r="AG8" s="23">
        <f>IFERROR(AVERAGE($AF$6,AG6),0)</f>
        <v>38280.012020504393</v>
      </c>
      <c r="AH8" s="23">
        <f>IFERROR(AVERAGE($C$6,AH6),0)</f>
        <v>37970.941559394036</v>
      </c>
    </row>
    <row r="9" spans="1:34" ht="9" customHeight="1">
      <c r="C9" s="19"/>
    </row>
    <row r="10" spans="1:34">
      <c r="A10" s="24" t="s">
        <v>58</v>
      </c>
      <c r="B10" s="25"/>
      <c r="C10" s="26"/>
      <c r="D10" s="240">
        <f>OPAT!C8/1000</f>
        <v>372.51579778555617</v>
      </c>
      <c r="E10" s="240">
        <f>OPAT!D8/1000</f>
        <v>359.31960500236386</v>
      </c>
      <c r="F10" s="240">
        <f>OPAT!E8/1000</f>
        <v>419.09727864765438</v>
      </c>
      <c r="G10" s="240">
        <f>OPAT!F8/1000</f>
        <v>447.07605963712905</v>
      </c>
      <c r="H10" s="240">
        <f>OPAT!G8/1000</f>
        <v>299.40646330192607</v>
      </c>
      <c r="I10" s="240">
        <f>OPAT!H8/1000</f>
        <v>341.03690906994939</v>
      </c>
      <c r="J10" s="240">
        <f>OPAT!I8/1000</f>
        <v>311.25978023814554</v>
      </c>
      <c r="K10" s="240">
        <f>OPAT!J8/1000</f>
        <v>132.82574053989578</v>
      </c>
      <c r="L10" s="240">
        <f>OPAT!K8/1000</f>
        <v>283.75683818552437</v>
      </c>
      <c r="M10" s="240">
        <f>OPAT!L8/1000</f>
        <v>82.800341938974412</v>
      </c>
      <c r="N10" s="240">
        <f>OPAT!M8/1000</f>
        <v>65.273839362543939</v>
      </c>
      <c r="O10" s="240">
        <f>OPAT!N8/1000</f>
        <v>-62.255879252366796</v>
      </c>
      <c r="P10" s="27">
        <f>SUM($D10:D10)</f>
        <v>372.51579778555617</v>
      </c>
      <c r="Q10" s="27">
        <f>SUM($D10:E10)</f>
        <v>731.83540278791997</v>
      </c>
      <c r="R10" s="27">
        <f>SUM($D10:F10)</f>
        <v>1150.9326814355743</v>
      </c>
      <c r="S10" s="27">
        <f>SUM($D10:G10)</f>
        <v>1598.0087410727033</v>
      </c>
      <c r="T10" s="27">
        <f>SUM($D10:H10)</f>
        <v>1897.4152043746294</v>
      </c>
      <c r="U10" s="27">
        <f>SUM($D10:I10)</f>
        <v>2238.4521134445786</v>
      </c>
      <c r="V10" s="27">
        <f>SUM($D10:J10)</f>
        <v>2549.7118936827242</v>
      </c>
      <c r="W10" s="27">
        <f>SUM($D10:K10)</f>
        <v>2682.53763422262</v>
      </c>
      <c r="X10" s="27">
        <f>SUM($D10:L10)</f>
        <v>2966.2944724081444</v>
      </c>
      <c r="Y10" s="27">
        <f>SUM($D10:M10)</f>
        <v>3049.0948143471187</v>
      </c>
      <c r="Z10" s="27">
        <f>SUM($D10:N10)</f>
        <v>3114.3686537096628</v>
      </c>
      <c r="AA10" s="27">
        <f>SUM($D10:O10)</f>
        <v>3052.1127744572959</v>
      </c>
      <c r="AB10" s="27">
        <f>SUM(D10:F10)</f>
        <v>1150.9326814355743</v>
      </c>
      <c r="AC10" s="27">
        <f>SUM(G10:I10)</f>
        <v>1087.5194320090045</v>
      </c>
      <c r="AD10" s="27">
        <f>SUM(J10:L10)</f>
        <v>727.84235896356563</v>
      </c>
      <c r="AE10" s="27">
        <f>SUM(M10:O10)</f>
        <v>85.818302049151569</v>
      </c>
      <c r="AF10" s="27">
        <f>SUM(AB10:AC10)</f>
        <v>2238.4521134445786</v>
      </c>
      <c r="AG10" s="27">
        <f>SUM(AD10:AE10)</f>
        <v>813.66066101271724</v>
      </c>
      <c r="AH10" s="27">
        <f>SUM(AF10:AG10)</f>
        <v>3052.1127744572959</v>
      </c>
    </row>
    <row r="11" spans="1:34">
      <c r="A11" s="28" t="s">
        <v>108</v>
      </c>
      <c r="B11" s="29"/>
      <c r="C11" s="30"/>
      <c r="D11" s="239">
        <v>0</v>
      </c>
      <c r="E11" s="239">
        <v>0</v>
      </c>
      <c r="F11" s="239">
        <v>0</v>
      </c>
      <c r="G11" s="239">
        <v>0</v>
      </c>
      <c r="H11" s="239">
        <v>0</v>
      </c>
      <c r="I11" s="239">
        <v>0</v>
      </c>
      <c r="J11" s="239">
        <v>0</v>
      </c>
      <c r="K11" s="239">
        <v>0</v>
      </c>
      <c r="L11" s="239">
        <v>0</v>
      </c>
      <c r="M11" s="239">
        <v>0</v>
      </c>
      <c r="N11" s="239">
        <v>0</v>
      </c>
      <c r="O11" s="239">
        <v>0</v>
      </c>
      <c r="P11" s="31">
        <f>SUM($D11:D11)</f>
        <v>0</v>
      </c>
      <c r="Q11" s="31">
        <f>SUM($D11:E11)</f>
        <v>0</v>
      </c>
      <c r="R11" s="31">
        <f>SUM($D11:F11)</f>
        <v>0</v>
      </c>
      <c r="S11" s="31">
        <f>SUM($D11:G11)</f>
        <v>0</v>
      </c>
      <c r="T11" s="31">
        <f>SUM($D11:H11)</f>
        <v>0</v>
      </c>
      <c r="U11" s="31">
        <f>SUM($D11:I11)</f>
        <v>0</v>
      </c>
      <c r="V11" s="31">
        <f>SUM($D11:J11)</f>
        <v>0</v>
      </c>
      <c r="W11" s="31">
        <f>SUM($D11:K11)</f>
        <v>0</v>
      </c>
      <c r="X11" s="31">
        <f>SUM($D11:L11)</f>
        <v>0</v>
      </c>
      <c r="Y11" s="31">
        <f>SUM($D11:M11)</f>
        <v>0</v>
      </c>
      <c r="Z11" s="31">
        <f>SUM($D11:N11)</f>
        <v>0</v>
      </c>
      <c r="AA11" s="31">
        <f>SUM($D11:O11)</f>
        <v>0</v>
      </c>
      <c r="AB11" s="31">
        <f>SUM(D11:F11)</f>
        <v>0</v>
      </c>
      <c r="AC11" s="31">
        <f>SUM(G11:I11)</f>
        <v>0</v>
      </c>
      <c r="AD11" s="31">
        <f>SUM(J11:L11)</f>
        <v>0</v>
      </c>
      <c r="AE11" s="31">
        <f>SUM(M11:O11)</f>
        <v>0</v>
      </c>
      <c r="AF11" s="31">
        <f>SUM(AB11:AC11)</f>
        <v>0</v>
      </c>
      <c r="AG11" s="31">
        <f>SUM(AD11:AE11)</f>
        <v>0</v>
      </c>
      <c r="AH11" s="31">
        <f>SUM(AF11:AG11)</f>
        <v>0</v>
      </c>
    </row>
    <row r="12" spans="1:34" hidden="1">
      <c r="A12" s="28"/>
      <c r="B12" s="29"/>
      <c r="C12" s="30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>
        <f>SUM($D12:D12)</f>
        <v>0</v>
      </c>
      <c r="Q12" s="31">
        <f>SUM($D12:E12)</f>
        <v>0</v>
      </c>
      <c r="R12" s="31">
        <f>SUM($D12:F12)</f>
        <v>0</v>
      </c>
      <c r="S12" s="31">
        <f>SUM($D12:G12)</f>
        <v>0</v>
      </c>
      <c r="T12" s="31">
        <f>SUM($D12:H12)</f>
        <v>0</v>
      </c>
      <c r="U12" s="31">
        <f>SUM($D12:I12)</f>
        <v>0</v>
      </c>
      <c r="V12" s="31">
        <f>SUM($D12:J12)</f>
        <v>0</v>
      </c>
      <c r="W12" s="31">
        <f>SUM($D12:K12)</f>
        <v>0</v>
      </c>
      <c r="X12" s="31">
        <f>SUM($D12:L12)</f>
        <v>0</v>
      </c>
      <c r="Y12" s="31">
        <f>SUM($D12:M12)</f>
        <v>0</v>
      </c>
      <c r="Z12" s="31">
        <f>SUM($D12:N12)</f>
        <v>0</v>
      </c>
      <c r="AA12" s="31">
        <f>SUM($D12:O12)</f>
        <v>0</v>
      </c>
      <c r="AB12" s="31">
        <f>SUM(D12:F12)</f>
        <v>0</v>
      </c>
      <c r="AC12" s="31">
        <f>SUM(G12:I12)</f>
        <v>0</v>
      </c>
      <c r="AD12" s="31">
        <f>SUM(J12:L12)</f>
        <v>0</v>
      </c>
      <c r="AE12" s="31">
        <f>SUM(M12:O12)</f>
        <v>0</v>
      </c>
      <c r="AF12" s="31">
        <f>SUM(AB12:AC12)</f>
        <v>0</v>
      </c>
      <c r="AG12" s="31">
        <f>SUM(AD12:AE12)</f>
        <v>0</v>
      </c>
      <c r="AH12" s="31">
        <f>SUM(AF12:AG12)</f>
        <v>0</v>
      </c>
    </row>
    <row r="13" spans="1:34" hidden="1">
      <c r="A13" s="28"/>
      <c r="B13" s="29"/>
      <c r="C13" s="30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>
        <f>SUM($D13:D13)</f>
        <v>0</v>
      </c>
      <c r="Q13" s="31">
        <f>SUM($D13:E13)</f>
        <v>0</v>
      </c>
      <c r="R13" s="31">
        <f>SUM($D13:F13)</f>
        <v>0</v>
      </c>
      <c r="S13" s="31">
        <f>SUM($D13:G13)</f>
        <v>0</v>
      </c>
      <c r="T13" s="31">
        <f>SUM($D13:H13)</f>
        <v>0</v>
      </c>
      <c r="U13" s="31">
        <f>SUM($D13:I13)</f>
        <v>0</v>
      </c>
      <c r="V13" s="31">
        <f>SUM($D13:J13)</f>
        <v>0</v>
      </c>
      <c r="W13" s="31">
        <f>SUM($D13:K13)</f>
        <v>0</v>
      </c>
      <c r="X13" s="31">
        <f>SUM($D13:L13)</f>
        <v>0</v>
      </c>
      <c r="Y13" s="31">
        <f>SUM($D13:M13)</f>
        <v>0</v>
      </c>
      <c r="Z13" s="31">
        <f>SUM($D13:N13)</f>
        <v>0</v>
      </c>
      <c r="AA13" s="31">
        <f>SUM($D13:O13)</f>
        <v>0</v>
      </c>
      <c r="AB13" s="31">
        <f>SUM(D13:F13)</f>
        <v>0</v>
      </c>
      <c r="AC13" s="31">
        <f>SUM(G13:I13)</f>
        <v>0</v>
      </c>
      <c r="AD13" s="31">
        <f>SUM(J13:L13)</f>
        <v>0</v>
      </c>
      <c r="AE13" s="31">
        <f>SUM(M13:O13)</f>
        <v>0</v>
      </c>
      <c r="AF13" s="31">
        <f>SUM(AB13:AC13)</f>
        <v>0</v>
      </c>
      <c r="AG13" s="31">
        <f>SUM(AD13:AE13)</f>
        <v>0</v>
      </c>
      <c r="AH13" s="31">
        <f>SUM(AF13:AG13)</f>
        <v>0</v>
      </c>
    </row>
    <row r="14" spans="1:34" hidden="1">
      <c r="A14" s="28"/>
      <c r="B14" s="29"/>
      <c r="C14" s="30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>
        <f>SUM($D14:D14)</f>
        <v>0</v>
      </c>
      <c r="Q14" s="31">
        <f>SUM($D14:E14)</f>
        <v>0</v>
      </c>
      <c r="R14" s="31">
        <f>SUM($D14:F14)</f>
        <v>0</v>
      </c>
      <c r="S14" s="31">
        <f>SUM($D14:G14)</f>
        <v>0</v>
      </c>
      <c r="T14" s="31">
        <f>SUM($D14:H14)</f>
        <v>0</v>
      </c>
      <c r="U14" s="31">
        <f>SUM($D14:I14)</f>
        <v>0</v>
      </c>
      <c r="V14" s="31">
        <f>SUM($D14:J14)</f>
        <v>0</v>
      </c>
      <c r="W14" s="31">
        <f>SUM($D14:K14)</f>
        <v>0</v>
      </c>
      <c r="X14" s="31">
        <f>SUM($D14:L14)</f>
        <v>0</v>
      </c>
      <c r="Y14" s="31">
        <f>SUM($D14:M14)</f>
        <v>0</v>
      </c>
      <c r="Z14" s="31">
        <f>SUM($D14:N14)</f>
        <v>0</v>
      </c>
      <c r="AA14" s="31">
        <f>SUM($D14:O14)</f>
        <v>0</v>
      </c>
      <c r="AB14" s="31">
        <f>SUM(D14:F14)</f>
        <v>0</v>
      </c>
      <c r="AC14" s="31">
        <f>SUM(G14:I14)</f>
        <v>0</v>
      </c>
      <c r="AD14" s="31">
        <f>SUM(J14:L14)</f>
        <v>0</v>
      </c>
      <c r="AE14" s="31">
        <f>SUM(M14:O14)</f>
        <v>0</v>
      </c>
      <c r="AF14" s="31">
        <f>SUM(AB14:AC14)</f>
        <v>0</v>
      </c>
      <c r="AG14" s="31">
        <f>SUM(AD14:AE14)</f>
        <v>0</v>
      </c>
      <c r="AH14" s="31">
        <f>SUM(AF14:AG14)</f>
        <v>0</v>
      </c>
    </row>
    <row r="15" spans="1:34" hidden="1">
      <c r="A15" s="28"/>
      <c r="B15" s="29"/>
      <c r="C15" s="32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>
        <f t="shared" ref="P15:AH15" si="4">-20%</f>
        <v>-0.2</v>
      </c>
      <c r="Q15" s="69">
        <f t="shared" si="4"/>
        <v>-0.2</v>
      </c>
      <c r="R15" s="69">
        <f t="shared" si="4"/>
        <v>-0.2</v>
      </c>
      <c r="S15" s="69">
        <f t="shared" si="4"/>
        <v>-0.2</v>
      </c>
      <c r="T15" s="69">
        <f t="shared" si="4"/>
        <v>-0.2</v>
      </c>
      <c r="U15" s="69">
        <f t="shared" si="4"/>
        <v>-0.2</v>
      </c>
      <c r="V15" s="69">
        <f t="shared" si="4"/>
        <v>-0.2</v>
      </c>
      <c r="W15" s="69">
        <f t="shared" si="4"/>
        <v>-0.2</v>
      </c>
      <c r="X15" s="69">
        <f t="shared" si="4"/>
        <v>-0.2</v>
      </c>
      <c r="Y15" s="69">
        <f t="shared" si="4"/>
        <v>-0.2</v>
      </c>
      <c r="Z15" s="69">
        <f t="shared" si="4"/>
        <v>-0.2</v>
      </c>
      <c r="AA15" s="69">
        <f t="shared" si="4"/>
        <v>-0.2</v>
      </c>
      <c r="AB15" s="69">
        <f t="shared" si="4"/>
        <v>-0.2</v>
      </c>
      <c r="AC15" s="69">
        <f t="shared" si="4"/>
        <v>-0.2</v>
      </c>
      <c r="AD15" s="69">
        <f t="shared" si="4"/>
        <v>-0.2</v>
      </c>
      <c r="AE15" s="69">
        <f t="shared" si="4"/>
        <v>-0.2</v>
      </c>
      <c r="AF15" s="69">
        <f t="shared" si="4"/>
        <v>-0.2</v>
      </c>
      <c r="AG15" s="69">
        <f t="shared" si="4"/>
        <v>-0.2</v>
      </c>
      <c r="AH15" s="69">
        <f t="shared" si="4"/>
        <v>-0.2</v>
      </c>
    </row>
    <row r="16" spans="1:34" s="8" customFormat="1" ht="17.25" thickBot="1">
      <c r="A16" s="34" t="s">
        <v>89</v>
      </c>
      <c r="B16" s="35"/>
      <c r="C16" s="36"/>
      <c r="D16" s="37">
        <f t="shared" ref="D16:AH16" si="5">SUM(D10:D14)</f>
        <v>372.51579778555617</v>
      </c>
      <c r="E16" s="37">
        <f t="shared" si="5"/>
        <v>359.31960500236386</v>
      </c>
      <c r="F16" s="37">
        <f t="shared" si="5"/>
        <v>419.09727864765438</v>
      </c>
      <c r="G16" s="37">
        <f t="shared" si="5"/>
        <v>447.07605963712905</v>
      </c>
      <c r="H16" s="37">
        <f t="shared" si="5"/>
        <v>299.40646330192607</v>
      </c>
      <c r="I16" s="37">
        <f t="shared" si="5"/>
        <v>341.03690906994939</v>
      </c>
      <c r="J16" s="37">
        <f t="shared" si="5"/>
        <v>311.25978023814554</v>
      </c>
      <c r="K16" s="37">
        <f t="shared" si="5"/>
        <v>132.82574053989578</v>
      </c>
      <c r="L16" s="37">
        <f t="shared" si="5"/>
        <v>283.75683818552437</v>
      </c>
      <c r="M16" s="37">
        <f t="shared" si="5"/>
        <v>82.800341938974412</v>
      </c>
      <c r="N16" s="37">
        <f t="shared" si="5"/>
        <v>65.273839362543939</v>
      </c>
      <c r="O16" s="37">
        <f t="shared" si="5"/>
        <v>-62.255879252366796</v>
      </c>
      <c r="P16" s="37">
        <f t="shared" si="5"/>
        <v>372.51579778555617</v>
      </c>
      <c r="Q16" s="37">
        <f t="shared" si="5"/>
        <v>731.83540278791997</v>
      </c>
      <c r="R16" s="37">
        <f t="shared" si="5"/>
        <v>1150.9326814355743</v>
      </c>
      <c r="S16" s="37">
        <f t="shared" si="5"/>
        <v>1598.0087410727033</v>
      </c>
      <c r="T16" s="37">
        <f t="shared" si="5"/>
        <v>1897.4152043746294</v>
      </c>
      <c r="U16" s="37">
        <f t="shared" si="5"/>
        <v>2238.4521134445786</v>
      </c>
      <c r="V16" s="37">
        <f t="shared" si="5"/>
        <v>2549.7118936827242</v>
      </c>
      <c r="W16" s="37">
        <f t="shared" si="5"/>
        <v>2682.53763422262</v>
      </c>
      <c r="X16" s="37">
        <f t="shared" si="5"/>
        <v>2966.2944724081444</v>
      </c>
      <c r="Y16" s="37">
        <f t="shared" si="5"/>
        <v>3049.0948143471187</v>
      </c>
      <c r="Z16" s="37">
        <f t="shared" si="5"/>
        <v>3114.3686537096628</v>
      </c>
      <c r="AA16" s="37">
        <f t="shared" si="5"/>
        <v>3052.1127744572959</v>
      </c>
      <c r="AB16" s="37">
        <f t="shared" si="5"/>
        <v>1150.9326814355743</v>
      </c>
      <c r="AC16" s="37">
        <f t="shared" si="5"/>
        <v>1087.5194320090045</v>
      </c>
      <c r="AD16" s="37">
        <f t="shared" si="5"/>
        <v>727.84235896356563</v>
      </c>
      <c r="AE16" s="37">
        <f t="shared" si="5"/>
        <v>85.818302049151569</v>
      </c>
      <c r="AF16" s="37">
        <f t="shared" si="5"/>
        <v>2238.4521134445786</v>
      </c>
      <c r="AG16" s="37">
        <f t="shared" si="5"/>
        <v>813.66066101271724</v>
      </c>
      <c r="AH16" s="37">
        <f t="shared" si="5"/>
        <v>3052.1127744572959</v>
      </c>
    </row>
    <row r="17" spans="1:34" ht="17.25" thickTop="1">
      <c r="A17" s="70"/>
      <c r="B17" s="71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</row>
    <row r="18" spans="1:34">
      <c r="A18" s="41" t="s">
        <v>90</v>
      </c>
      <c r="B18" s="42"/>
      <c r="C18" s="43"/>
      <c r="D18" s="73">
        <f t="shared" ref="D18:O18" si="6">D16*12</f>
        <v>4470.1895734266745</v>
      </c>
      <c r="E18" s="73">
        <f t="shared" si="6"/>
        <v>4311.8352600283661</v>
      </c>
      <c r="F18" s="73">
        <f t="shared" si="6"/>
        <v>5029.1673437718528</v>
      </c>
      <c r="G18" s="73">
        <f t="shared" si="6"/>
        <v>5364.9127156455488</v>
      </c>
      <c r="H18" s="73">
        <f t="shared" si="6"/>
        <v>3592.8775596231126</v>
      </c>
      <c r="I18" s="73">
        <f t="shared" si="6"/>
        <v>4092.4429088393927</v>
      </c>
      <c r="J18" s="73">
        <f t="shared" si="6"/>
        <v>3735.1173628577462</v>
      </c>
      <c r="K18" s="73">
        <f t="shared" si="6"/>
        <v>1593.9088864787493</v>
      </c>
      <c r="L18" s="73">
        <f t="shared" si="6"/>
        <v>3405.0820582262922</v>
      </c>
      <c r="M18" s="73">
        <f t="shared" si="6"/>
        <v>993.60410326769295</v>
      </c>
      <c r="N18" s="73">
        <f t="shared" si="6"/>
        <v>783.28607235052732</v>
      </c>
      <c r="O18" s="73">
        <f t="shared" si="6"/>
        <v>-747.0705510284015</v>
      </c>
      <c r="P18" s="73">
        <f>P16*12/P$1</f>
        <v>4470.1895734266745</v>
      </c>
      <c r="Q18" s="73">
        <f t="shared" ref="Q18:AH18" si="7">Q16*12/Q$1</f>
        <v>4391.0124167275198</v>
      </c>
      <c r="R18" s="73">
        <f t="shared" si="7"/>
        <v>4603.7307257422972</v>
      </c>
      <c r="S18" s="73">
        <f t="shared" si="7"/>
        <v>4794.0262232181103</v>
      </c>
      <c r="T18" s="73">
        <f t="shared" si="7"/>
        <v>4553.7964904991113</v>
      </c>
      <c r="U18" s="73">
        <f t="shared" si="7"/>
        <v>4476.9042268891571</v>
      </c>
      <c r="V18" s="73">
        <f t="shared" si="7"/>
        <v>4370.9346748846701</v>
      </c>
      <c r="W18" s="73">
        <f t="shared" si="7"/>
        <v>4023.80645133393</v>
      </c>
      <c r="X18" s="73">
        <f t="shared" si="7"/>
        <v>3955.0592965441924</v>
      </c>
      <c r="Y18" s="73">
        <f t="shared" si="7"/>
        <v>3658.9137772165427</v>
      </c>
      <c r="Z18" s="73">
        <f t="shared" si="7"/>
        <v>3397.493076774178</v>
      </c>
      <c r="AA18" s="73">
        <f t="shared" si="7"/>
        <v>3052.1127744572964</v>
      </c>
      <c r="AB18" s="73">
        <f t="shared" si="7"/>
        <v>4603.7307257422972</v>
      </c>
      <c r="AC18" s="73">
        <f t="shared" si="7"/>
        <v>4350.077728036018</v>
      </c>
      <c r="AD18" s="73">
        <f t="shared" si="7"/>
        <v>2911.3694358542621</v>
      </c>
      <c r="AE18" s="73">
        <f t="shared" si="7"/>
        <v>343.27320819660628</v>
      </c>
      <c r="AF18" s="73">
        <f t="shared" si="7"/>
        <v>4476.9042268891571</v>
      </c>
      <c r="AG18" s="73">
        <f t="shared" si="7"/>
        <v>1627.3213220254345</v>
      </c>
      <c r="AH18" s="73">
        <f t="shared" si="7"/>
        <v>3052.1127744572964</v>
      </c>
    </row>
    <row r="19" spans="1:34">
      <c r="A19" s="28" t="s">
        <v>109</v>
      </c>
      <c r="B19" s="29"/>
      <c r="C19" s="30"/>
      <c r="D19" s="239">
        <f t="shared" ref="D19:E19" si="8">-D11</f>
        <v>0</v>
      </c>
      <c r="E19" s="239">
        <f t="shared" si="8"/>
        <v>0</v>
      </c>
      <c r="F19" s="239">
        <f>-F11</f>
        <v>0</v>
      </c>
      <c r="G19" s="239">
        <v>0</v>
      </c>
      <c r="H19" s="239">
        <v>0</v>
      </c>
      <c r="I19" s="239">
        <v>0</v>
      </c>
      <c r="J19" s="239">
        <v>0</v>
      </c>
      <c r="K19" s="239">
        <v>0</v>
      </c>
      <c r="L19" s="239">
        <f>-L11</f>
        <v>0</v>
      </c>
      <c r="M19" s="239">
        <v>0</v>
      </c>
      <c r="N19" s="239">
        <v>0</v>
      </c>
      <c r="O19" s="239">
        <v>0</v>
      </c>
      <c r="P19" s="31">
        <f>SUM($D19:D19)</f>
        <v>0</v>
      </c>
      <c r="Q19" s="31">
        <f>SUM($D19:E19)</f>
        <v>0</v>
      </c>
      <c r="R19" s="31">
        <f>SUM($D19:F19)</f>
        <v>0</v>
      </c>
      <c r="S19" s="31">
        <f>SUM($D19:G19)</f>
        <v>0</v>
      </c>
      <c r="T19" s="31">
        <f>SUM($D19:H19)</f>
        <v>0</v>
      </c>
      <c r="U19" s="31">
        <f>SUM($D19:I19)</f>
        <v>0</v>
      </c>
      <c r="V19" s="31">
        <f>SUM($D19:J19)</f>
        <v>0</v>
      </c>
      <c r="W19" s="31">
        <f>SUM($D19:K19)</f>
        <v>0</v>
      </c>
      <c r="X19" s="31">
        <f>SUM($D19:L19)</f>
        <v>0</v>
      </c>
      <c r="Y19" s="31">
        <f>SUM($D19:M19)</f>
        <v>0</v>
      </c>
      <c r="Z19" s="31">
        <f>SUM($D19:N19)</f>
        <v>0</v>
      </c>
      <c r="AA19" s="31">
        <f>SUM($D19:O19)</f>
        <v>0</v>
      </c>
      <c r="AB19" s="31">
        <f>SUM(D19:F19)</f>
        <v>0</v>
      </c>
      <c r="AC19" s="31">
        <f>SUM(G19:I19)</f>
        <v>0</v>
      </c>
      <c r="AD19" s="31">
        <f>SUM(J19:L19)</f>
        <v>0</v>
      </c>
      <c r="AE19" s="31">
        <f>SUM(M19:O19)</f>
        <v>0</v>
      </c>
      <c r="AF19" s="31">
        <f>SUM(AB19:AC19)</f>
        <v>0</v>
      </c>
      <c r="AG19" s="31">
        <f>SUM(AD19:AE19)</f>
        <v>0</v>
      </c>
      <c r="AH19" s="31">
        <f>SUM(AF19:AG19)</f>
        <v>0</v>
      </c>
    </row>
    <row r="20" spans="1:34">
      <c r="A20" s="28" t="s">
        <v>92</v>
      </c>
      <c r="B20" s="29"/>
      <c r="C20" s="30"/>
      <c r="D20" s="239"/>
      <c r="E20" s="239"/>
      <c r="F20" s="239"/>
      <c r="G20" s="239"/>
      <c r="H20" s="239"/>
      <c r="I20" s="239"/>
      <c r="J20" s="239"/>
      <c r="K20" s="239"/>
      <c r="L20" s="239"/>
      <c r="M20" s="239"/>
      <c r="N20" s="239"/>
      <c r="O20" s="239"/>
      <c r="P20" s="31">
        <f>SUM($D20:D20)</f>
        <v>0</v>
      </c>
      <c r="Q20" s="31">
        <f>SUM($D20:E20)</f>
        <v>0</v>
      </c>
      <c r="R20" s="31">
        <f>SUM($D20:F20)</f>
        <v>0</v>
      </c>
      <c r="S20" s="31">
        <f>SUM($D20:G20)</f>
        <v>0</v>
      </c>
      <c r="T20" s="31">
        <f>SUM($D20:H20)</f>
        <v>0</v>
      </c>
      <c r="U20" s="31">
        <f>SUM($D20:I20)</f>
        <v>0</v>
      </c>
      <c r="V20" s="31">
        <f>SUM($D20:J20)</f>
        <v>0</v>
      </c>
      <c r="W20" s="31">
        <f>SUM($D20:K20)</f>
        <v>0</v>
      </c>
      <c r="X20" s="31">
        <f>SUM($D20:L20)</f>
        <v>0</v>
      </c>
      <c r="Y20" s="31">
        <f>SUM($D20:M20)</f>
        <v>0</v>
      </c>
      <c r="Z20" s="31">
        <f>SUM($D20:N20)</f>
        <v>0</v>
      </c>
      <c r="AA20" s="31">
        <f>SUM($D20:O20)</f>
        <v>0</v>
      </c>
      <c r="AB20" s="31">
        <f>SUM(D20:F20)</f>
        <v>0</v>
      </c>
      <c r="AC20" s="31">
        <f>SUM(G20:I20)</f>
        <v>0</v>
      </c>
      <c r="AD20" s="31">
        <f>SUM(J20:L20)</f>
        <v>0</v>
      </c>
      <c r="AE20" s="31">
        <f>SUM(M20:O20)</f>
        <v>0</v>
      </c>
      <c r="AF20" s="31">
        <f>SUM(AB20:AC20)</f>
        <v>0</v>
      </c>
      <c r="AG20" s="31">
        <f>SUM(AD20:AE20)</f>
        <v>0</v>
      </c>
      <c r="AH20" s="31">
        <f>SUM(AF20:AG20)</f>
        <v>0</v>
      </c>
    </row>
    <row r="21" spans="1:34">
      <c r="A21" s="28" t="s">
        <v>93</v>
      </c>
      <c r="B21" s="29"/>
      <c r="C21" s="30"/>
      <c r="D21" s="239">
        <f>-SUM(OPAT!C4:C6)/1000</f>
        <v>0</v>
      </c>
      <c r="E21" s="239">
        <f>-SUM(OPAT!D4:D6)/1000</f>
        <v>0</v>
      </c>
      <c r="F21" s="239">
        <f>-SUM(OPAT!E4:E6)/1000</f>
        <v>0</v>
      </c>
      <c r="G21" s="239">
        <f>-SUM(OPAT!F4:F6)/1000</f>
        <v>0</v>
      </c>
      <c r="H21" s="239">
        <f>-SUM(OPAT!G4:G6)/1000</f>
        <v>0</v>
      </c>
      <c r="I21" s="239">
        <f>-SUM(OPAT!H4:H6)/1000</f>
        <v>0</v>
      </c>
      <c r="J21" s="239">
        <f>-SUM(OPAT!I4:I6)/1000</f>
        <v>0</v>
      </c>
      <c r="K21" s="239">
        <f>-SUM(OPAT!J4:J6)/1000</f>
        <v>0</v>
      </c>
      <c r="L21" s="239">
        <f>-SUM(OPAT!K4:K6)/1000</f>
        <v>0</v>
      </c>
      <c r="M21" s="239">
        <f>-SUM(OPAT!L4:L6)/1000</f>
        <v>0</v>
      </c>
      <c r="N21" s="239">
        <f>-SUM(OPAT!M4:M6)/1000</f>
        <v>0</v>
      </c>
      <c r="O21" s="239">
        <f>-SUM(OPAT!N4:N6)/1000</f>
        <v>0</v>
      </c>
      <c r="P21" s="31">
        <f>SUM($D21:D21)</f>
        <v>0</v>
      </c>
      <c r="Q21" s="31">
        <f>SUM($D21:E21)</f>
        <v>0</v>
      </c>
      <c r="R21" s="31">
        <f>SUM($D21:F21)</f>
        <v>0</v>
      </c>
      <c r="S21" s="31">
        <f>SUM($D21:G21)</f>
        <v>0</v>
      </c>
      <c r="T21" s="31">
        <f>SUM($D21:H21)</f>
        <v>0</v>
      </c>
      <c r="U21" s="31">
        <f>SUM($D21:I21)</f>
        <v>0</v>
      </c>
      <c r="V21" s="31">
        <f>SUM($D21:J21)</f>
        <v>0</v>
      </c>
      <c r="W21" s="31">
        <f>SUM($D21:K21)</f>
        <v>0</v>
      </c>
      <c r="X21" s="31">
        <f>SUM($D21:L21)</f>
        <v>0</v>
      </c>
      <c r="Y21" s="31">
        <f>SUM($D21:M21)</f>
        <v>0</v>
      </c>
      <c r="Z21" s="31">
        <f>SUM($D21:N21)</f>
        <v>0</v>
      </c>
      <c r="AA21" s="31">
        <f>SUM($D21:O21)</f>
        <v>0</v>
      </c>
      <c r="AB21" s="31">
        <f>SUM(D21:F21)</f>
        <v>0</v>
      </c>
      <c r="AC21" s="31">
        <f>SUM(G21:I21)</f>
        <v>0</v>
      </c>
      <c r="AD21" s="31">
        <f>SUM(J21:L21)</f>
        <v>0</v>
      </c>
      <c r="AE21" s="31">
        <f>SUM(M21:O21)</f>
        <v>0</v>
      </c>
      <c r="AF21" s="31">
        <f>SUM(AB21:AC21)</f>
        <v>0</v>
      </c>
      <c r="AG21" s="31">
        <f>SUM(AD21:AE21)</f>
        <v>0</v>
      </c>
      <c r="AH21" s="31">
        <f>SUM(AF21:AG21)</f>
        <v>0</v>
      </c>
    </row>
    <row r="22" spans="1:34">
      <c r="A22" s="45" t="s">
        <v>94</v>
      </c>
      <c r="B22" s="46" t="s">
        <v>95</v>
      </c>
      <c r="C22" s="47"/>
      <c r="D22" s="74">
        <f>SUM(D18:D21)</f>
        <v>4470.1895734266745</v>
      </c>
      <c r="E22" s="74">
        <f t="shared" ref="E22:AH22" si="9">SUM(E18:E21)</f>
        <v>4311.8352600283661</v>
      </c>
      <c r="F22" s="74">
        <f t="shared" si="9"/>
        <v>5029.1673437718528</v>
      </c>
      <c r="G22" s="74">
        <f t="shared" si="9"/>
        <v>5364.9127156455488</v>
      </c>
      <c r="H22" s="74">
        <f t="shared" si="9"/>
        <v>3592.8775596231126</v>
      </c>
      <c r="I22" s="74">
        <f t="shared" si="9"/>
        <v>4092.4429088393927</v>
      </c>
      <c r="J22" s="74">
        <f t="shared" si="9"/>
        <v>3735.1173628577462</v>
      </c>
      <c r="K22" s="74">
        <f t="shared" si="9"/>
        <v>1593.9088864787493</v>
      </c>
      <c r="L22" s="74">
        <f t="shared" si="9"/>
        <v>3405.0820582262922</v>
      </c>
      <c r="M22" s="74">
        <f t="shared" si="9"/>
        <v>993.60410326769295</v>
      </c>
      <c r="N22" s="74">
        <f t="shared" si="9"/>
        <v>783.28607235052732</v>
      </c>
      <c r="O22" s="74">
        <f t="shared" si="9"/>
        <v>-747.0705510284015</v>
      </c>
      <c r="P22" s="74">
        <f t="shared" si="9"/>
        <v>4470.1895734266745</v>
      </c>
      <c r="Q22" s="74">
        <f t="shared" si="9"/>
        <v>4391.0124167275198</v>
      </c>
      <c r="R22" s="74">
        <f t="shared" si="9"/>
        <v>4603.7307257422972</v>
      </c>
      <c r="S22" s="74">
        <f t="shared" si="9"/>
        <v>4794.0262232181103</v>
      </c>
      <c r="T22" s="74">
        <f t="shared" si="9"/>
        <v>4553.7964904991113</v>
      </c>
      <c r="U22" s="74">
        <f t="shared" si="9"/>
        <v>4476.9042268891571</v>
      </c>
      <c r="V22" s="74">
        <f t="shared" si="9"/>
        <v>4370.9346748846701</v>
      </c>
      <c r="W22" s="74">
        <f t="shared" si="9"/>
        <v>4023.80645133393</v>
      </c>
      <c r="X22" s="74">
        <f t="shared" si="9"/>
        <v>3955.0592965441924</v>
      </c>
      <c r="Y22" s="74">
        <f t="shared" si="9"/>
        <v>3658.9137772165427</v>
      </c>
      <c r="Z22" s="74">
        <f t="shared" si="9"/>
        <v>3397.493076774178</v>
      </c>
      <c r="AA22" s="74">
        <f t="shared" si="9"/>
        <v>3052.1127744572964</v>
      </c>
      <c r="AB22" s="74">
        <f t="shared" si="9"/>
        <v>4603.7307257422972</v>
      </c>
      <c r="AC22" s="74">
        <f t="shared" si="9"/>
        <v>4350.077728036018</v>
      </c>
      <c r="AD22" s="74">
        <f t="shared" si="9"/>
        <v>2911.3694358542621</v>
      </c>
      <c r="AE22" s="74">
        <f t="shared" si="9"/>
        <v>343.27320819660628</v>
      </c>
      <c r="AF22" s="74">
        <f t="shared" si="9"/>
        <v>4476.9042268891571</v>
      </c>
      <c r="AG22" s="74">
        <f t="shared" si="9"/>
        <v>1627.3213220254345</v>
      </c>
      <c r="AH22" s="74">
        <f t="shared" si="9"/>
        <v>3052.1127744572964</v>
      </c>
    </row>
    <row r="23" spans="1:34" s="78" customFormat="1">
      <c r="A23" s="75" t="s">
        <v>110</v>
      </c>
      <c r="B23" s="76" t="s">
        <v>97</v>
      </c>
      <c r="C23" s="77"/>
      <c r="D23" s="51">
        <f>IFERROR(D22/D8,0)</f>
        <v>0.11202983336148759</v>
      </c>
      <c r="E23" s="51">
        <f t="shared" ref="E23:AH23" si="10">IFERROR(E22/E8,0)</f>
        <v>0.10828143625569595</v>
      </c>
      <c r="F23" s="51">
        <f t="shared" si="10"/>
        <v>0.12617167726876188</v>
      </c>
      <c r="G23" s="51">
        <f t="shared" si="10"/>
        <v>0.13433775143503118</v>
      </c>
      <c r="H23" s="51">
        <f t="shared" si="10"/>
        <v>9.0368862984738882E-2</v>
      </c>
      <c r="I23" s="51">
        <f t="shared" si="10"/>
        <v>0.10212763564926906</v>
      </c>
      <c r="J23" s="51">
        <f t="shared" si="10"/>
        <v>9.4104079687972492E-2</v>
      </c>
      <c r="K23" s="51">
        <f t="shared" si="10"/>
        <v>4.0882548210244674E-2</v>
      </c>
      <c r="L23" s="51">
        <f t="shared" si="10"/>
        <v>8.6473833284451573E-2</v>
      </c>
      <c r="M23" s="51">
        <f t="shared" si="10"/>
        <v>2.5204978398690715E-2</v>
      </c>
      <c r="N23" s="51">
        <f t="shared" si="10"/>
        <v>2.0722686439242816E-2</v>
      </c>
      <c r="O23" s="51">
        <f t="shared" si="10"/>
        <v>-2.0570352646188519E-2</v>
      </c>
      <c r="P23" s="51">
        <f t="shared" si="10"/>
        <v>0.11202983336148759</v>
      </c>
      <c r="Q23" s="51">
        <f t="shared" si="10"/>
        <v>0.1105455824201144</v>
      </c>
      <c r="R23" s="51">
        <f t="shared" si="10"/>
        <v>0.1152636770341614</v>
      </c>
      <c r="S23" s="51">
        <f t="shared" si="10"/>
        <v>0.12046027925738692</v>
      </c>
      <c r="T23" s="51">
        <f t="shared" si="10"/>
        <v>0.11452410968565092</v>
      </c>
      <c r="U23" s="51">
        <f t="shared" si="10"/>
        <v>0.11161148887199578</v>
      </c>
      <c r="V23" s="51">
        <f t="shared" si="10"/>
        <v>0.11098736371427749</v>
      </c>
      <c r="W23" s="51">
        <f t="shared" si="10"/>
        <v>0.10210719147198825</v>
      </c>
      <c r="X23" s="51">
        <f t="shared" si="10"/>
        <v>9.9443853712228011E-2</v>
      </c>
      <c r="Y23" s="51">
        <f t="shared" si="10"/>
        <v>9.2744384705119878E-2</v>
      </c>
      <c r="Z23" s="51">
        <f t="shared" si="10"/>
        <v>8.905776952136521E-2</v>
      </c>
      <c r="AA23" s="51">
        <f t="shared" si="10"/>
        <v>8.0380223642418522E-2</v>
      </c>
      <c r="AB23" s="51">
        <f t="shared" si="10"/>
        <v>0.1152636770341614</v>
      </c>
      <c r="AC23" s="51">
        <f t="shared" si="10"/>
        <v>0.10807664413466345</v>
      </c>
      <c r="AD23" s="51">
        <f t="shared" si="10"/>
        <v>7.2637412591986347E-2</v>
      </c>
      <c r="AE23" s="51">
        <f t="shared" si="10"/>
        <v>9.0477212687108087E-3</v>
      </c>
      <c r="AF23" s="51">
        <f t="shared" si="10"/>
        <v>0.11161148887199578</v>
      </c>
      <c r="AG23" s="51">
        <f t="shared" si="10"/>
        <v>4.2510992973402738E-2</v>
      </c>
      <c r="AH23" s="51">
        <f t="shared" si="10"/>
        <v>8.0380223642418522E-2</v>
      </c>
    </row>
    <row r="24" spans="1:34" ht="15" customHeight="1">
      <c r="A24" s="79"/>
      <c r="B24" s="80"/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</row>
    <row r="25" spans="1:34">
      <c r="B25" s="12"/>
    </row>
    <row r="26" spans="1:34">
      <c r="B26" s="12"/>
    </row>
    <row r="27" spans="1:34">
      <c r="B27" s="12"/>
    </row>
    <row r="28" spans="1:34">
      <c r="B28" s="12"/>
    </row>
  </sheetData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P23"/>
  <sheetViews>
    <sheetView showGridLines="0" zoomScaleNormal="100" workbookViewId="0">
      <selection activeCell="D19" sqref="D19"/>
    </sheetView>
  </sheetViews>
  <sheetFormatPr defaultColWidth="9.140625" defaultRowHeight="12.75"/>
  <cols>
    <col min="1" max="1" width="7" style="104" customWidth="1"/>
    <col min="2" max="2" width="1.7109375" style="104" customWidth="1"/>
    <col min="3" max="3" width="40.140625" style="104" customWidth="1"/>
    <col min="4" max="16" width="10.7109375" style="104" customWidth="1"/>
    <col min="17" max="16384" width="9.140625" style="104"/>
  </cols>
  <sheetData>
    <row r="1" spans="1:16">
      <c r="D1" s="149" t="s">
        <v>60</v>
      </c>
      <c r="E1" s="112" t="s">
        <v>41</v>
      </c>
      <c r="F1" s="112" t="s">
        <v>42</v>
      </c>
      <c r="G1" s="112" t="s">
        <v>43</v>
      </c>
      <c r="H1" s="112" t="s">
        <v>44</v>
      </c>
      <c r="I1" s="112" t="s">
        <v>45</v>
      </c>
      <c r="J1" s="112" t="s">
        <v>46</v>
      </c>
      <c r="K1" s="112" t="s">
        <v>47</v>
      </c>
      <c r="L1" s="112" t="s">
        <v>48</v>
      </c>
      <c r="M1" s="112" t="s">
        <v>49</v>
      </c>
      <c r="N1" s="112" t="s">
        <v>50</v>
      </c>
      <c r="O1" s="112" t="s">
        <v>51</v>
      </c>
      <c r="P1" s="113" t="s">
        <v>52</v>
      </c>
    </row>
    <row r="2" spans="1:16">
      <c r="C2" s="114" t="s">
        <v>111</v>
      </c>
      <c r="D2" s="150">
        <f>SUM(D6,D7,D8:D13)</f>
        <v>41503051.38639646</v>
      </c>
      <c r="E2" s="116">
        <f>SUM(E6,E7,E8:E13)</f>
        <v>40815479.087023579</v>
      </c>
      <c r="F2" s="116">
        <f t="shared" ref="F2:P2" si="0">SUM(F6,F7,F8:F13)</f>
        <v>40236748.056761526</v>
      </c>
      <c r="G2" s="116">
        <f t="shared" si="0"/>
        <v>40658955.914136022</v>
      </c>
      <c r="H2" s="116">
        <f t="shared" si="0"/>
        <v>41886263.863663338</v>
      </c>
      <c r="I2" s="116">
        <f t="shared" si="0"/>
        <v>42952779.014365278</v>
      </c>
      <c r="J2" s="116">
        <f t="shared" si="0"/>
        <v>42868498.592870079</v>
      </c>
      <c r="K2" s="116">
        <f t="shared" si="0"/>
        <v>46733960.960635141</v>
      </c>
      <c r="L2" s="116">
        <f t="shared" si="0"/>
        <v>45869030.034690216</v>
      </c>
      <c r="M2" s="116">
        <f t="shared" si="0"/>
        <v>44844938.487272628</v>
      </c>
      <c r="N2" s="116">
        <f t="shared" si="0"/>
        <v>44089432.217444852</v>
      </c>
      <c r="O2" s="116">
        <f t="shared" si="0"/>
        <v>42402684.541446202</v>
      </c>
      <c r="P2" s="116">
        <f t="shared" si="0"/>
        <v>41607216.574029669</v>
      </c>
    </row>
    <row r="3" spans="1:16">
      <c r="C3" s="115" t="s">
        <v>112</v>
      </c>
      <c r="D3" s="151">
        <f>SUM(D14:D19)</f>
        <v>9347574.2090152688</v>
      </c>
      <c r="E3" s="117">
        <f>SUM(E14:E19)</f>
        <v>9257040.3363360949</v>
      </c>
      <c r="F3" s="117">
        <f t="shared" ref="F3:P3" si="1">SUM(F14:F19)</f>
        <v>9160628.6381455008</v>
      </c>
      <c r="G3" s="117">
        <f t="shared" si="1"/>
        <v>9111222.5198520236</v>
      </c>
      <c r="H3" s="117">
        <f t="shared" si="1"/>
        <v>9039138.408304926</v>
      </c>
      <c r="I3" s="117">
        <f t="shared" si="1"/>
        <v>8934600.1068813503</v>
      </c>
      <c r="J3" s="117">
        <f t="shared" si="1"/>
        <v>8890631.2759818267</v>
      </c>
      <c r="K3" s="117">
        <f t="shared" si="1"/>
        <v>8929864.4492040016</v>
      </c>
      <c r="L3" s="117">
        <f t="shared" si="1"/>
        <v>9155155.509536624</v>
      </c>
      <c r="M3" s="117">
        <f t="shared" si="1"/>
        <v>9136690.5358361397</v>
      </c>
      <c r="N3" s="117">
        <f t="shared" si="1"/>
        <v>9101083.3331973627</v>
      </c>
      <c r="O3" s="117">
        <f t="shared" si="1"/>
        <v>8714464.8858670741</v>
      </c>
      <c r="P3" s="117">
        <f t="shared" si="1"/>
        <v>7966936.6413264163</v>
      </c>
    </row>
    <row r="4" spans="1:16">
      <c r="D4" s="152"/>
    </row>
    <row r="5" spans="1:16">
      <c r="D5" s="153"/>
      <c r="E5" s="108"/>
    </row>
    <row r="6" spans="1:16">
      <c r="A6" s="160" t="s">
        <v>113</v>
      </c>
      <c r="B6" s="109" t="s">
        <v>114</v>
      </c>
      <c r="C6" s="109" t="s">
        <v>115</v>
      </c>
      <c r="D6" s="154">
        <v>9121977.3464899994</v>
      </c>
      <c r="E6" s="110">
        <v>9016439.3751999997</v>
      </c>
      <c r="F6" s="110">
        <v>8943837.0159999989</v>
      </c>
      <c r="G6" s="110">
        <v>9556013.7287199982</v>
      </c>
      <c r="H6" s="110">
        <v>11138396.081019999</v>
      </c>
      <c r="I6" s="110">
        <v>10911929.368399998</v>
      </c>
      <c r="J6" s="110">
        <v>10820472.77932</v>
      </c>
      <c r="K6" s="110">
        <v>11558765.047513552</v>
      </c>
      <c r="L6" s="110">
        <v>11042661.396539999</v>
      </c>
      <c r="M6" s="110">
        <v>10214521.557430001</v>
      </c>
      <c r="N6" s="110">
        <v>9844212.9920199998</v>
      </c>
      <c r="O6" s="110">
        <v>8913021.3206400014</v>
      </c>
      <c r="P6" s="110">
        <v>8278418.3000000007</v>
      </c>
    </row>
    <row r="7" spans="1:16">
      <c r="A7" s="160" t="s">
        <v>116</v>
      </c>
      <c r="B7" s="109" t="s">
        <v>114</v>
      </c>
      <c r="C7" s="109" t="s">
        <v>117</v>
      </c>
      <c r="D7" s="154">
        <v>30915081.75592</v>
      </c>
      <c r="E7" s="110">
        <v>30336172.839400001</v>
      </c>
      <c r="F7" s="110">
        <v>29865441.411660001</v>
      </c>
      <c r="G7" s="110">
        <v>29655601.232080001</v>
      </c>
      <c r="H7" s="110">
        <v>29275434.274779998</v>
      </c>
      <c r="I7" s="110">
        <v>30575433.096489996</v>
      </c>
      <c r="J7" s="110">
        <v>30589192.296829998</v>
      </c>
      <c r="K7" s="110">
        <v>33746488.681940004</v>
      </c>
      <c r="L7" s="110">
        <v>33391185.148079999</v>
      </c>
      <c r="M7" s="110">
        <v>33161951.253599998</v>
      </c>
      <c r="N7" s="110">
        <v>32777072.950119998</v>
      </c>
      <c r="O7" s="110">
        <v>32126240.179219998</v>
      </c>
      <c r="P7" s="110">
        <v>31862309.014999997</v>
      </c>
    </row>
    <row r="8" spans="1:16">
      <c r="A8" s="160" t="s">
        <v>118</v>
      </c>
      <c r="B8" s="109" t="s">
        <v>114</v>
      </c>
      <c r="C8" s="109" t="s">
        <v>119</v>
      </c>
      <c r="D8" s="154"/>
    </row>
    <row r="9" spans="1:16">
      <c r="A9" s="160" t="s">
        <v>120</v>
      </c>
      <c r="B9" s="109" t="s">
        <v>114</v>
      </c>
      <c r="C9" s="109" t="s">
        <v>121</v>
      </c>
      <c r="D9" s="154"/>
    </row>
    <row r="10" spans="1:16">
      <c r="A10" s="160" t="s">
        <v>122</v>
      </c>
      <c r="B10" s="109" t="s">
        <v>114</v>
      </c>
      <c r="C10" s="109" t="s">
        <v>123</v>
      </c>
      <c r="D10" s="154"/>
    </row>
    <row r="11" spans="1:16">
      <c r="A11" s="160" t="s">
        <v>124</v>
      </c>
      <c r="B11" s="109" t="s">
        <v>114</v>
      </c>
      <c r="C11" s="109" t="s">
        <v>125</v>
      </c>
      <c r="D11" s="154">
        <v>1402206.6212864586</v>
      </c>
      <c r="E11" s="110">
        <v>1399363.8680035847</v>
      </c>
      <c r="F11" s="110">
        <v>1371765.6163115185</v>
      </c>
      <c r="G11" s="110">
        <v>1393359.5931460271</v>
      </c>
      <c r="H11" s="110">
        <v>1420280.1283633409</v>
      </c>
      <c r="I11" s="110">
        <v>1414454.4553052865</v>
      </c>
      <c r="J11" s="110">
        <v>1405508.0253900783</v>
      </c>
      <c r="K11" s="110">
        <v>1373778.1451315864</v>
      </c>
      <c r="L11" s="110">
        <v>1369847.9727402159</v>
      </c>
      <c r="M11" s="110">
        <v>1404747.7498326318</v>
      </c>
      <c r="N11" s="110">
        <v>1399926.4597948578</v>
      </c>
      <c r="O11" s="110">
        <v>1295708.6229361978</v>
      </c>
      <c r="P11" s="110">
        <v>1393591.4392096726</v>
      </c>
    </row>
    <row r="12" spans="1:16">
      <c r="A12" s="160" t="s">
        <v>126</v>
      </c>
      <c r="B12" s="109" t="s">
        <v>114</v>
      </c>
      <c r="C12" s="109" t="s">
        <v>127</v>
      </c>
      <c r="D12" s="154"/>
    </row>
    <row r="13" spans="1:16">
      <c r="A13" s="160" t="s">
        <v>128</v>
      </c>
      <c r="B13" s="109" t="s">
        <v>114</v>
      </c>
      <c r="C13" s="109" t="s">
        <v>129</v>
      </c>
      <c r="D13" s="154">
        <v>63785.662700000001</v>
      </c>
      <c r="E13" s="133">
        <v>63503.004419999997</v>
      </c>
      <c r="F13" s="133">
        <v>55704.012789999993</v>
      </c>
      <c r="G13" s="133">
        <v>53981.360189999999</v>
      </c>
      <c r="H13" s="133">
        <v>52153.379499999995</v>
      </c>
      <c r="I13" s="133">
        <v>50962.094169999997</v>
      </c>
      <c r="J13" s="133">
        <v>53325.491330000004</v>
      </c>
      <c r="K13" s="133">
        <v>54929.086050000005</v>
      </c>
      <c r="L13" s="133">
        <v>65335.517330000002</v>
      </c>
      <c r="M13" s="133">
        <v>63717.92641</v>
      </c>
      <c r="N13" s="133">
        <v>68219.81551</v>
      </c>
      <c r="O13" s="133">
        <v>67714.418650000007</v>
      </c>
      <c r="P13" s="133">
        <v>72897.819820000004</v>
      </c>
    </row>
    <row r="14" spans="1:16">
      <c r="A14" s="161" t="s">
        <v>130</v>
      </c>
      <c r="B14" s="118" t="s">
        <v>114</v>
      </c>
      <c r="C14" s="118" t="s">
        <v>131</v>
      </c>
      <c r="D14" s="154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</row>
    <row r="15" spans="1:16">
      <c r="A15" s="161" t="s">
        <v>132</v>
      </c>
      <c r="B15" s="118" t="s">
        <v>114</v>
      </c>
      <c r="C15" s="118" t="s">
        <v>133</v>
      </c>
      <c r="D15" s="154"/>
      <c r="E15" s="119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</row>
    <row r="16" spans="1:16">
      <c r="A16" s="161" t="s">
        <v>134</v>
      </c>
      <c r="B16" s="118" t="s">
        <v>114</v>
      </c>
      <c r="C16" s="118" t="s">
        <v>135</v>
      </c>
      <c r="D16" s="154">
        <v>5683729.4214339247</v>
      </c>
      <c r="E16" s="133">
        <v>5659996.6867311811</v>
      </c>
      <c r="F16" s="133">
        <v>5606101.8086365666</v>
      </c>
      <c r="G16" s="133">
        <v>5513759.3249752689</v>
      </c>
      <c r="H16" s="133">
        <v>5441568.8800308015</v>
      </c>
      <c r="I16" s="133">
        <v>5336205.4156358363</v>
      </c>
      <c r="J16" s="133">
        <v>5281070.6474025752</v>
      </c>
      <c r="K16" s="133">
        <v>5225704.2673751041</v>
      </c>
      <c r="L16" s="133">
        <v>5222965.2936170409</v>
      </c>
      <c r="M16" s="133">
        <v>5321044.01328428</v>
      </c>
      <c r="N16" s="133">
        <v>5302962.2448275285</v>
      </c>
      <c r="O16" s="133">
        <v>5088749.1586837322</v>
      </c>
      <c r="P16" s="133">
        <v>4431218.1044707494</v>
      </c>
    </row>
    <row r="17" spans="1:16">
      <c r="A17" s="161" t="s">
        <v>136</v>
      </c>
      <c r="B17" s="118" t="s">
        <v>114</v>
      </c>
      <c r="C17" s="118" t="s">
        <v>137</v>
      </c>
      <c r="D17" s="154">
        <v>652735.27164327563</v>
      </c>
      <c r="E17" s="133">
        <v>643951.12371157412</v>
      </c>
      <c r="F17" s="133">
        <v>624782.09873614344</v>
      </c>
      <c r="G17" s="133">
        <v>621058.31907672796</v>
      </c>
      <c r="H17" s="133">
        <v>621663.53463279398</v>
      </c>
      <c r="I17" s="133">
        <v>619856.96774518501</v>
      </c>
      <c r="J17" s="133">
        <v>622063.73063847597</v>
      </c>
      <c r="K17" s="133">
        <v>633653.65408873197</v>
      </c>
      <c r="L17" s="133">
        <v>638730.91710914415</v>
      </c>
      <c r="M17" s="133">
        <v>638337.002513977</v>
      </c>
      <c r="N17" s="133">
        <v>644982.75536893809</v>
      </c>
      <c r="O17" s="133">
        <v>638996.21255557192</v>
      </c>
      <c r="P17" s="133">
        <v>649454.17484642088</v>
      </c>
    </row>
    <row r="18" spans="1:16">
      <c r="A18" s="161" t="s">
        <v>138</v>
      </c>
      <c r="B18" s="118" t="s">
        <v>114</v>
      </c>
      <c r="C18" s="118" t="s">
        <v>139</v>
      </c>
      <c r="D18" s="154">
        <v>1681641.3966625473</v>
      </c>
      <c r="E18" s="133">
        <v>1685341.2831015941</v>
      </c>
      <c r="F18" s="133">
        <v>1660848.3221624042</v>
      </c>
      <c r="G18" s="133">
        <v>1696717.2799300137</v>
      </c>
      <c r="H18" s="133">
        <v>1734139.1368865776</v>
      </c>
      <c r="I18" s="133">
        <v>1723985.5684190639</v>
      </c>
      <c r="J18" s="133">
        <v>1720798.3662265828</v>
      </c>
      <c r="K18" s="133">
        <v>1767726.5856326662</v>
      </c>
      <c r="L18" s="133">
        <v>1769956.6893116408</v>
      </c>
      <c r="M18" s="133">
        <v>1828228.5047606407</v>
      </c>
      <c r="N18" s="133">
        <v>1813185.2410360437</v>
      </c>
      <c r="O18" s="133">
        <v>1726102.1964577748</v>
      </c>
      <c r="P18" s="133">
        <v>1564678.9261182279</v>
      </c>
    </row>
    <row r="19" spans="1:16">
      <c r="A19" s="161" t="s">
        <v>140</v>
      </c>
      <c r="B19" s="118" t="s">
        <v>114</v>
      </c>
      <c r="C19" s="118" t="s">
        <v>141</v>
      </c>
      <c r="D19" s="154">
        <v>1329468.1192755222</v>
      </c>
      <c r="E19" s="148">
        <v>1267751.2427917467</v>
      </c>
      <c r="F19" s="148">
        <v>1268896.4086103868</v>
      </c>
      <c r="G19" s="148">
        <v>1279687.5958700124</v>
      </c>
      <c r="H19" s="148">
        <v>1241766.8567547535</v>
      </c>
      <c r="I19" s="148">
        <v>1254552.1550812651</v>
      </c>
      <c r="J19" s="148">
        <v>1266698.5317141921</v>
      </c>
      <c r="K19" s="148">
        <v>1302779.9421075005</v>
      </c>
      <c r="L19" s="148">
        <v>1523502.6094987988</v>
      </c>
      <c r="M19" s="148">
        <v>1349081.0152772418</v>
      </c>
      <c r="N19" s="148">
        <v>1339953.0919648525</v>
      </c>
      <c r="O19" s="148">
        <v>1260617.3181699938</v>
      </c>
      <c r="P19" s="148">
        <v>1321585.4358910182</v>
      </c>
    </row>
    <row r="20" spans="1:16">
      <c r="D20" s="111"/>
      <c r="E20" s="111"/>
    </row>
    <row r="21" spans="1:16">
      <c r="D21" s="111"/>
      <c r="E21" s="111"/>
    </row>
    <row r="23" spans="1:16">
      <c r="D23" s="108"/>
      <c r="E23" s="108"/>
    </row>
  </sheetData>
  <pageMargins left="0.7" right="0.7" top="0.75" bottom="0.75" header="0.3" footer="0.3"/>
  <customProperties>
    <customPr name="EpmWorksheetKeyString_GU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E96"/>
  <sheetViews>
    <sheetView showGridLines="0" tabSelected="1"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J16" sqref="J16"/>
    </sheetView>
  </sheetViews>
  <sheetFormatPr defaultRowHeight="15"/>
  <cols>
    <col min="1" max="1" width="56.140625" customWidth="1"/>
    <col min="2" max="2" width="12.140625" style="273" customWidth="1"/>
    <col min="3" max="6" width="12.42578125" style="273" customWidth="1"/>
    <col min="7" max="7" width="21.140625" customWidth="1"/>
    <col min="8" max="8" width="13.42578125" customWidth="1"/>
    <col min="9" max="9" width="16.85546875" customWidth="1"/>
    <col min="10" max="10" width="35.140625" customWidth="1"/>
    <col min="11" max="18" width="10.7109375" customWidth="1"/>
    <col min="19" max="19" width="10.42578125" bestFit="1" customWidth="1"/>
  </cols>
  <sheetData>
    <row r="1" spans="1:31">
      <c r="A1" s="82" t="s">
        <v>107</v>
      </c>
    </row>
    <row r="2" spans="1:31">
      <c r="G2" s="200" t="s">
        <v>142</v>
      </c>
      <c r="H2" s="200"/>
      <c r="I2" s="200"/>
    </row>
    <row r="3" spans="1:31">
      <c r="B3" s="274" t="s">
        <v>143</v>
      </c>
      <c r="C3" s="274" t="s">
        <v>143</v>
      </c>
      <c r="D3" s="274" t="s">
        <v>143</v>
      </c>
      <c r="E3" s="274" t="s">
        <v>143</v>
      </c>
      <c r="F3" s="274" t="s">
        <v>143</v>
      </c>
      <c r="H3" s="106"/>
      <c r="J3" s="83">
        <f>-'BPC04'!$DY$284/1000+(5555543.68142945)-(21028409.51/1000)</f>
        <v>33634440.479390718</v>
      </c>
      <c r="K3" s="106">
        <f>SUM(K5:K18)-K19</f>
        <v>0</v>
      </c>
      <c r="L3" s="106">
        <f t="shared" ref="L3:M3" si="0">SUM(L5:L18)-L19</f>
        <v>0</v>
      </c>
      <c r="M3" s="106">
        <f t="shared" si="0"/>
        <v>0</v>
      </c>
    </row>
    <row r="4" spans="1:31">
      <c r="A4" s="99"/>
      <c r="B4" s="275" t="s">
        <v>144</v>
      </c>
      <c r="C4" s="276" t="s">
        <v>145</v>
      </c>
      <c r="D4" s="276" t="s">
        <v>146</v>
      </c>
      <c r="E4" s="276" t="s">
        <v>147</v>
      </c>
      <c r="F4" s="276" t="s">
        <v>60</v>
      </c>
      <c r="G4" s="100" t="s">
        <v>41</v>
      </c>
      <c r="H4" s="100" t="s">
        <v>42</v>
      </c>
      <c r="I4" s="100" t="s">
        <v>43</v>
      </c>
      <c r="J4" s="100" t="s">
        <v>44</v>
      </c>
      <c r="K4" s="100" t="s">
        <v>45</v>
      </c>
      <c r="L4" s="100" t="s">
        <v>46</v>
      </c>
      <c r="M4" s="100" t="s">
        <v>47</v>
      </c>
      <c r="N4" s="100" t="s">
        <v>48</v>
      </c>
      <c r="O4" s="100" t="s">
        <v>49</v>
      </c>
      <c r="P4" s="100" t="s">
        <v>50</v>
      </c>
      <c r="Q4" s="100" t="s">
        <v>51</v>
      </c>
      <c r="R4" s="101" t="s">
        <v>52</v>
      </c>
    </row>
    <row r="5" spans="1:31">
      <c r="A5" s="242" t="s">
        <v>148</v>
      </c>
      <c r="B5" s="277">
        <v>4102014.0694277403</v>
      </c>
      <c r="C5" s="277">
        <v>4102014.0694277403</v>
      </c>
      <c r="D5" s="277">
        <v>4102014.0694277403</v>
      </c>
      <c r="E5" s="277">
        <v>4102014.0694277403</v>
      </c>
      <c r="F5" s="277">
        <v>4102014.0694277403</v>
      </c>
      <c r="G5" s="243">
        <f>-IFERROR(VLOOKUP($A$5,BPC_Jan!$F:$N,9,0)/1000,0)</f>
        <v>4102014.0694277403</v>
      </c>
      <c r="H5" s="243">
        <f>-IFERROR(VLOOKUP($A$5,BPC_Feb!$F:$N,9,0)/1000,0)</f>
        <v>4102014.0694277403</v>
      </c>
      <c r="I5" s="243">
        <f>-IFERROR(VLOOKUP($A$5,BPC_Mar!$F:$N,9,0)/1000,0)</f>
        <v>4102014.0694277403</v>
      </c>
      <c r="J5" s="243">
        <f>-IFERROR(VLOOKUP($A$5,BPC_Apr!$F:$N,9,0)/1000,0)</f>
        <v>4102014.0694277403</v>
      </c>
      <c r="K5" s="243">
        <f>-IFERROR(VLOOKUP($A$5,BPC_May!$F:$N,9,0)/1000,0)</f>
        <v>4102014.0694277403</v>
      </c>
      <c r="L5" s="243">
        <f>-IFERROR(VLOOKUP($A$5,BPC_Jun!$F:$N,9,0)/1000,0)</f>
        <v>4102014.0694277403</v>
      </c>
      <c r="M5" s="243">
        <f>-IFERROR(VLOOKUP($A$5,BPC_Jul!$F:$N,9,0)/1000,0)</f>
        <v>4102014.0694277403</v>
      </c>
      <c r="N5" s="243">
        <f>-IFERROR(VLOOKUP($A$5,BPC_Aug!$F:$N,9,0)/1000,0)</f>
        <v>4102014.0694277403</v>
      </c>
      <c r="O5" s="243">
        <f>-IFERROR(VLOOKUP($A$5,BPC_Sep!$F:$N,9,0)/1000,0)</f>
        <v>4102014.0694277403</v>
      </c>
      <c r="P5" s="243">
        <f>-IFERROR(VLOOKUP($A$5,BPC_Oct!$F:$N,9,0)/1000,0)</f>
        <v>4102014.0694277403</v>
      </c>
      <c r="Q5" s="243">
        <f>-IFERROR(VLOOKUP($A$5,BPC_Nov!$F:$N,9,0)/1000,0)</f>
        <v>4102014.0694277403</v>
      </c>
      <c r="R5" s="243">
        <f>-IFERROR(VLOOKUP($A$5,BPC_Dec!$F:$N,9,0)/1000,0)</f>
        <v>4102014.0694277403</v>
      </c>
      <c r="S5" s="106">
        <f>O5-N5</f>
        <v>0</v>
      </c>
      <c r="T5" s="106">
        <f>G5-F5</f>
        <v>0</v>
      </c>
      <c r="U5" s="106">
        <f t="shared" ref="U5:AB19" si="1">H5-G5</f>
        <v>0</v>
      </c>
      <c r="V5" s="106">
        <f t="shared" si="1"/>
        <v>0</v>
      </c>
      <c r="W5" s="106">
        <f t="shared" si="1"/>
        <v>0</v>
      </c>
      <c r="X5" s="106">
        <f t="shared" si="1"/>
        <v>0</v>
      </c>
      <c r="Y5" s="106">
        <f t="shared" si="1"/>
        <v>0</v>
      </c>
      <c r="Z5" s="106">
        <f t="shared" si="1"/>
        <v>0</v>
      </c>
      <c r="AA5" s="106">
        <f t="shared" si="1"/>
        <v>0</v>
      </c>
      <c r="AB5" s="106">
        <f t="shared" si="1"/>
        <v>0</v>
      </c>
      <c r="AC5" s="106">
        <f t="shared" ref="AC5:AC19" si="2">P5-O5</f>
        <v>0</v>
      </c>
      <c r="AD5" s="106">
        <f t="shared" ref="AD5:AD19" si="3">Q5-P5</f>
        <v>0</v>
      </c>
      <c r="AE5" s="106">
        <f t="shared" ref="AE5:AE19" si="4">R5-Q5</f>
        <v>0</v>
      </c>
    </row>
    <row r="6" spans="1:31">
      <c r="A6" s="242" t="s">
        <v>149</v>
      </c>
      <c r="B6" s="277">
        <v>9388184.3660919201</v>
      </c>
      <c r="C6" s="277">
        <v>9388184.3660919201</v>
      </c>
      <c r="D6" s="277">
        <v>9388184.3660919201</v>
      </c>
      <c r="E6" s="277">
        <v>9388184.3660919201</v>
      </c>
      <c r="F6" s="277">
        <v>9388184.3660919201</v>
      </c>
      <c r="G6" s="243">
        <f>-IFERROR(VLOOKUP($A$6,BPC_Jan!$F:$N,9,0)/1000,0)</f>
        <v>9388184.3660919201</v>
      </c>
      <c r="H6" s="243">
        <f>-IFERROR(VLOOKUP($A$6,BPC_Feb!$F:$N,9,0)/1000,0)</f>
        <v>9388184.3660919201</v>
      </c>
      <c r="I6" s="243">
        <f>-IFERROR(VLOOKUP($A$6,BPC_Mar!$F:$N,9,0)/1000,0)</f>
        <v>9388184.3660919201</v>
      </c>
      <c r="J6" s="243">
        <f>-IFERROR(VLOOKUP($A$6,BPC_Apr!$F:$N,9,0)/1000,0)</f>
        <v>9388184.3660919201</v>
      </c>
      <c r="K6" s="243">
        <f>-IFERROR(VLOOKUP($A$6,BPC_May!$F:$N,9,0)/1000,0)</f>
        <v>9388184.3660919201</v>
      </c>
      <c r="L6" s="243">
        <f>-IFERROR(VLOOKUP($A$6,BPC_Jun!$F:$N,9,0)/1000,0)</f>
        <v>9388184.3660919201</v>
      </c>
      <c r="M6" s="243">
        <f>-IFERROR(VLOOKUP($A$6,BPC_Jul!$F:$N,9,0)/1000,0)</f>
        <v>9388184.3660919201</v>
      </c>
      <c r="N6" s="243">
        <f>-IFERROR(VLOOKUP($A$6,BPC_Aug!$F:$N,9,0)/1000,0)</f>
        <v>9388184.3660919201</v>
      </c>
      <c r="O6" s="243">
        <f>-IFERROR(VLOOKUP($A$6,BPC_Sep!$F:$N,9,0)/1000,0)</f>
        <v>9388184.3660919201</v>
      </c>
      <c r="P6" s="243">
        <f>-IFERROR(VLOOKUP($A$6,BPC_Oct!$F:$N,9,0)/1000,0)</f>
        <v>9388184.3661486804</v>
      </c>
      <c r="Q6" s="243">
        <f>-IFERROR(VLOOKUP($A$6,BPC_Nov!$F:$N,9,0)/1000,0)</f>
        <v>9388184.3661486804</v>
      </c>
      <c r="R6" s="243">
        <f>-IFERROR(VLOOKUP($A$6,BPC_Dec!$F:$N,9,0)/1000,0)</f>
        <v>9388184.3661486804</v>
      </c>
      <c r="S6" s="106">
        <f t="shared" ref="S6:S28" si="5">O6-N6</f>
        <v>0</v>
      </c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</row>
    <row r="7" spans="1:31">
      <c r="A7" s="242" t="s">
        <v>150</v>
      </c>
      <c r="B7" s="277">
        <v>6852810.5970762502</v>
      </c>
      <c r="C7" s="277">
        <v>6852810.5970762502</v>
      </c>
      <c r="D7" s="277">
        <v>6852810.5970762502</v>
      </c>
      <c r="E7" s="277">
        <v>6852810.5970762502</v>
      </c>
      <c r="F7" s="277">
        <v>6852810.5970762502</v>
      </c>
      <c r="G7" s="246">
        <f>-IFERROR(VLOOKUP($A$7,BPC_Jan!$F:$N,9,0)/1000,0)+(5555543.68142945)</f>
        <v>6852810.5970762502</v>
      </c>
      <c r="H7" s="246">
        <f>-IFERROR(VLOOKUP($A$7,BPC_Feb!$F:$N,9,0)/1000,0)+(5555543.68142945)</f>
        <v>6852810.5970762502</v>
      </c>
      <c r="I7" s="246">
        <f>-IFERROR(VLOOKUP($A$7,BPC_Mar!$F:$N,9,0)/1000,0)+(5555543.68142945)</f>
        <v>6852810.5970762502</v>
      </c>
      <c r="J7" s="246">
        <f>-IFERROR(VLOOKUP($A$7,BPC_Apr!$F:$N,9,0)/1000,0)+(5555543.68142945)</f>
        <v>6852810.5970762502</v>
      </c>
      <c r="K7" s="246">
        <f>-IFERROR(VLOOKUP($A$7,BPC_May!$F:$N,9,0)/1000,0)+(5555543.68142945)</f>
        <v>6852810.5970762502</v>
      </c>
      <c r="L7" s="246">
        <f>-IFERROR(VLOOKUP($A$7,BPC_Jun!$F:$N,9,0)/1000,0)+(5555543.68142945)</f>
        <v>6852810.5970762502</v>
      </c>
      <c r="M7" s="246">
        <f>-IFERROR(VLOOKUP($A$7,BPC_Jul!$F:$N,9,0)/1000,0)+(5555543.68142945)</f>
        <v>6852810.5970762502</v>
      </c>
      <c r="N7" s="246">
        <f>-IFERROR(VLOOKUP($A$7,BPC_Aug!$F:$N,9,0)/1000,0)+(5555543.68142945)</f>
        <v>6852810.5970762502</v>
      </c>
      <c r="O7" s="246">
        <f>-IFERROR(VLOOKUP($A$7,BPC_Sep!$F:$N,9,0)/1000,0)+(5555543.68142945)</f>
        <v>6852810.5970762502</v>
      </c>
      <c r="P7" s="246">
        <f>-IFERROR(VLOOKUP($A$7,BPC_Oct!$F:$N,9,0)/1000,0)+(5555543.68142945)</f>
        <v>6852810.5970762502</v>
      </c>
      <c r="Q7" s="246">
        <f>-IFERROR(VLOOKUP($A$7,BPC_Nov!$F:$N,9,0)/1000,0)+(5555543.68142945)</f>
        <v>6852810.5970762502</v>
      </c>
      <c r="R7" s="246">
        <f>-IFERROR(VLOOKUP($A$7,BPC_Dec!$F:$N,9,0)/1000,0)+(5555543.68142945)</f>
        <v>6852810.5970762502</v>
      </c>
      <c r="S7" s="106">
        <f t="shared" si="5"/>
        <v>0</v>
      </c>
      <c r="T7" s="106">
        <f t="shared" ref="T7:T19" si="6">G7-F7</f>
        <v>0</v>
      </c>
      <c r="U7" s="106">
        <f t="shared" si="1"/>
        <v>0</v>
      </c>
      <c r="V7" s="106">
        <f t="shared" si="1"/>
        <v>0</v>
      </c>
      <c r="W7" s="106">
        <f t="shared" si="1"/>
        <v>0</v>
      </c>
      <c r="X7" s="106">
        <f t="shared" si="1"/>
        <v>0</v>
      </c>
      <c r="Y7" s="106">
        <f t="shared" si="1"/>
        <v>0</v>
      </c>
      <c r="Z7" s="106">
        <f t="shared" si="1"/>
        <v>0</v>
      </c>
      <c r="AA7" s="106">
        <f t="shared" si="1"/>
        <v>0</v>
      </c>
      <c r="AB7" s="106">
        <f t="shared" si="1"/>
        <v>0</v>
      </c>
      <c r="AC7" s="106">
        <f t="shared" si="2"/>
        <v>0</v>
      </c>
      <c r="AD7" s="106">
        <f t="shared" si="3"/>
        <v>0</v>
      </c>
      <c r="AE7" s="106">
        <f t="shared" si="4"/>
        <v>0</v>
      </c>
    </row>
    <row r="8" spans="1:31">
      <c r="A8" s="242" t="s">
        <v>151</v>
      </c>
      <c r="B8" s="277">
        <v>-2285219.33843518</v>
      </c>
      <c r="C8" s="277">
        <v>-2285219.33843518</v>
      </c>
      <c r="D8" s="277">
        <v>-2285219.33843518</v>
      </c>
      <c r="E8" s="277">
        <v>-2285219.33843518</v>
      </c>
      <c r="F8" s="277">
        <v>-2285219.33843518</v>
      </c>
      <c r="G8" s="243">
        <f>-IFERROR(VLOOKUP($A$8,BPC_Jan!$F:$N,9,0)/1000,0)</f>
        <v>-2285219.33843518</v>
      </c>
      <c r="H8" s="243">
        <f>-IFERROR(VLOOKUP($A$8,BPC_Feb!$F:$N,9,0)/1000,0)</f>
        <v>-2285219.33843518</v>
      </c>
      <c r="I8" s="243">
        <f>-IFERROR(VLOOKUP($A$8,BPC_Mar!$F:$N,9,0)/1000,0)</f>
        <v>-2285219.33843518</v>
      </c>
      <c r="J8" s="243">
        <f>-IFERROR(VLOOKUP($A$8,BPC_Apr!$F:$N,9,0)/1000,0)</f>
        <v>-2285219.33843518</v>
      </c>
      <c r="K8" s="243">
        <f>-IFERROR(VLOOKUP($A$8,BPC_May!$F:$N,9,0)/1000,0)</f>
        <v>-2285219.33843518</v>
      </c>
      <c r="L8" s="243">
        <f>-IFERROR(VLOOKUP($A$8,BPC_Jun!$F:$N,9,0)/1000,0)</f>
        <v>-2285219.33843518</v>
      </c>
      <c r="M8" s="243">
        <f>-IFERROR(VLOOKUP($A$8,BPC_Jul!$F:$N,9,0)/1000,0)</f>
        <v>-5248287.4150051801</v>
      </c>
      <c r="N8" s="243">
        <f>-IFERROR(VLOOKUP($A$8,BPC_Aug!$F:$N,9,0)/1000,0)</f>
        <v>-5248287.4150051801</v>
      </c>
      <c r="O8" s="243">
        <f>-IFERROR(VLOOKUP($A$8,BPC_Sep!$F:$N,9,0)/1000,0)</f>
        <v>-5181315.5319551798</v>
      </c>
      <c r="P8" s="243">
        <f>-IFERROR(VLOOKUP($A$8,BPC_Oct!$F:$N,9,0)/1000,0)</f>
        <v>-5349075.7938618334</v>
      </c>
      <c r="Q8" s="243">
        <f>-IFERROR(VLOOKUP($A$8,BPC_Nov!$F:$N,9,0)/1000,0)</f>
        <v>-5366265.5482669296</v>
      </c>
      <c r="R8" s="243">
        <f>-IFERROR(VLOOKUP($A$8,BPC_Dec!$F:$N,9,0)/1000,0)</f>
        <v>-5522705.5172351804</v>
      </c>
      <c r="S8" s="106">
        <f t="shared" si="5"/>
        <v>66971.883050000295</v>
      </c>
      <c r="T8" s="106"/>
      <c r="U8" s="106"/>
      <c r="V8" s="106"/>
      <c r="W8" s="106"/>
      <c r="X8" s="106"/>
      <c r="Y8" s="106"/>
      <c r="Z8" s="106"/>
      <c r="AA8" s="106"/>
      <c r="AB8" s="106"/>
      <c r="AC8" s="106"/>
      <c r="AD8" s="106"/>
      <c r="AE8" s="106"/>
    </row>
    <row r="9" spans="1:31">
      <c r="A9" s="242"/>
      <c r="B9" s="277">
        <v>0</v>
      </c>
      <c r="C9" s="277">
        <v>0</v>
      </c>
      <c r="D9" s="277">
        <v>0</v>
      </c>
      <c r="E9" s="277">
        <v>0</v>
      </c>
      <c r="F9" s="277">
        <v>0</v>
      </c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106">
        <f t="shared" si="5"/>
        <v>0</v>
      </c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</row>
    <row r="10" spans="1:31">
      <c r="A10" s="242" t="s">
        <v>152</v>
      </c>
      <c r="B10" s="277">
        <v>-1531124.6353782783</v>
      </c>
      <c r="C10" s="277">
        <v>-371708.74697411939</v>
      </c>
      <c r="D10" s="277">
        <v>-689730.87360419286</v>
      </c>
      <c r="E10" s="277">
        <v>-445914.23228093312</v>
      </c>
      <c r="F10" s="277">
        <v>-714127.4423401932</v>
      </c>
      <c r="G10" s="246">
        <f>-IFERROR(VLOOKUP($A$10,BPC_Jan!$F:$N,9,0)/1000,0)-(21028409.51/1000)</f>
        <v>-884946.31009089877</v>
      </c>
      <c r="H10" s="246">
        <f>-IFERROR(VLOOKUP($A$10,BPC_Feb!$F:$N,9,0)/1000,0)-(21028409.51/1000)</f>
        <v>-1533258.6892012767</v>
      </c>
      <c r="I10" s="246">
        <f>-IFERROR(VLOOKUP($A$10,BPC_Mar!$F:$N,9,0)/1000,0)-(21028409.51/1000)</f>
        <v>-1077086.429599236</v>
      </c>
      <c r="J10" s="246">
        <f>-IFERROR(VLOOKUP($A$10,BPC_Apr!$F:$N,9,0)/1000,0)-(21028409.51/1000)</f>
        <v>-428486.62133152015</v>
      </c>
      <c r="K10" s="246">
        <f>-IFERROR(VLOOKUP($A$10,BPC_May!$F:$N,9,0)/1000,0)-(21028409.51/1000)</f>
        <v>-759072.25064223935</v>
      </c>
      <c r="L10" s="246">
        <f>-IFERROR(VLOOKUP($A$10,BPC_Jun!$F:$N,9,0)/1000,0)-(21028409.51/1000)</f>
        <v>-532879.69790049875</v>
      </c>
      <c r="M10" s="246">
        <f>-IFERROR(VLOOKUP($A$10,BPC_Jul!$F:$N,9,0)/1000,0)-(21028409.51/1000)</f>
        <v>454856.89617915178</v>
      </c>
      <c r="N10" s="246">
        <f>-IFERROR(VLOOKUP($A$10,BPC_Aug!$F:$N,9,0)/1000,0)-(21028409.51/1000)</f>
        <v>476215.42272673798</v>
      </c>
      <c r="O10" s="246">
        <f>-IFERROR(VLOOKUP($A$10,BPC_Sep!$F:$N,9,0)/1000,0)-(21028409.51/1000)</f>
        <v>879854.50173337874</v>
      </c>
      <c r="P10" s="246">
        <f>-IFERROR(VLOOKUP($A$10,BPC_Oct!$F:$N,9,0)/1000,0)-(21028409.51/1000)</f>
        <v>330093.47440391756</v>
      </c>
      <c r="Q10" s="246">
        <f>-IFERROR(VLOOKUP($A$10,BPC_Nov!$F:$N,9,0)/1000,0)-(21028409.51/1000)</f>
        <v>-2307238.9512220649</v>
      </c>
      <c r="R10" s="246">
        <f>-IFERROR(VLOOKUP($A$10,BPC_Dec!$F:$N,9,0)/1000,0)-(21028409.51/1000)</f>
        <v>-2611139.5723123681</v>
      </c>
      <c r="S10" s="106">
        <f t="shared" si="5"/>
        <v>403639.07900664076</v>
      </c>
      <c r="T10" s="106">
        <f t="shared" si="6"/>
        <v>-170818.86775070557</v>
      </c>
      <c r="U10" s="106">
        <f t="shared" si="1"/>
        <v>-648312.37911037798</v>
      </c>
      <c r="V10" s="106">
        <f t="shared" si="1"/>
        <v>456172.25960204075</v>
      </c>
      <c r="W10" s="106">
        <f t="shared" si="1"/>
        <v>648599.80826771585</v>
      </c>
      <c r="X10" s="106">
        <f t="shared" si="1"/>
        <v>-330585.6293107192</v>
      </c>
      <c r="Y10" s="106">
        <f t="shared" si="1"/>
        <v>226192.5527417406</v>
      </c>
      <c r="Z10" s="106">
        <f t="shared" si="1"/>
        <v>987736.59407965047</v>
      </c>
      <c r="AA10" s="106">
        <f t="shared" si="1"/>
        <v>21358.526547586196</v>
      </c>
      <c r="AB10" s="106">
        <f t="shared" si="1"/>
        <v>403639.07900664076</v>
      </c>
      <c r="AC10" s="106">
        <f t="shared" si="2"/>
        <v>-549761.02732946118</v>
      </c>
      <c r="AD10" s="106">
        <f t="shared" si="3"/>
        <v>-2637332.4256259827</v>
      </c>
      <c r="AE10" s="106">
        <f t="shared" si="4"/>
        <v>-303900.62109030318</v>
      </c>
    </row>
    <row r="11" spans="1:31">
      <c r="A11" s="242" t="s">
        <v>153</v>
      </c>
      <c r="B11" s="277">
        <v>0</v>
      </c>
      <c r="C11" s="277">
        <v>0</v>
      </c>
      <c r="D11" s="277">
        <v>0</v>
      </c>
      <c r="E11" s="277">
        <v>0</v>
      </c>
      <c r="F11" s="277">
        <v>0</v>
      </c>
      <c r="G11" s="243">
        <f>-IFERROR(VLOOKUP($A$11,BPC_Jan!$F:$N,9,0)/1000,0)</f>
        <v>0</v>
      </c>
      <c r="H11" s="243">
        <f>-IFERROR(VLOOKUP($A$11,BPC_Feb!$F:$N,9,0)/1000,0)</f>
        <v>0</v>
      </c>
      <c r="I11" s="243">
        <f>-IFERROR(VLOOKUP($A$11,BPC_Mar!$F:$N,9,0)/1000,0)</f>
        <v>0</v>
      </c>
      <c r="J11" s="243">
        <f>-IFERROR(VLOOKUP($A$11,BPC_Apr!$F:$N,9,0)/1000,0)</f>
        <v>0</v>
      </c>
      <c r="K11" s="243">
        <f>-IFERROR(VLOOKUP($A$11,BPC_May!$F:$N,9,0)/1000,0)</f>
        <v>0</v>
      </c>
      <c r="L11" s="243">
        <f>-IFERROR(VLOOKUP($A$11,BPC_Jun!$F:$N,9,0)/1000,0)</f>
        <v>0</v>
      </c>
      <c r="M11" s="243">
        <f>-IFERROR(VLOOKUP($A$11,BPC_Jul!$F:$N,9,0)/1000,0)</f>
        <v>0</v>
      </c>
      <c r="N11" s="243">
        <f>-IFERROR(VLOOKUP($A$11,BPC_Aug!$F:$N,9,0)/1000,0)</f>
        <v>0</v>
      </c>
      <c r="O11" s="243">
        <f>-IFERROR(VLOOKUP($A$11,BPC_Sep!$F:$N,9,0)/1000,0)</f>
        <v>0</v>
      </c>
      <c r="P11" s="243">
        <f>-IFERROR(VLOOKUP($A$11,BPC_Oct!$F:$N,9,0)/1000,0)</f>
        <v>0</v>
      </c>
      <c r="Q11" s="243">
        <f>-IFERROR(VLOOKUP($A$11,BPC_Nov!$F:$N,9,0)/1000,0)</f>
        <v>0</v>
      </c>
      <c r="R11" s="243">
        <f>-IFERROR(VLOOKUP($A$11,BPC_Dec!$F:$N,9,0)/1000,0)</f>
        <v>0</v>
      </c>
      <c r="S11" s="106">
        <f t="shared" si="5"/>
        <v>0</v>
      </c>
      <c r="T11" s="106">
        <f t="shared" si="6"/>
        <v>0</v>
      </c>
      <c r="U11" s="106">
        <f t="shared" si="1"/>
        <v>0</v>
      </c>
      <c r="V11" s="106">
        <f t="shared" si="1"/>
        <v>0</v>
      </c>
      <c r="W11" s="106">
        <f t="shared" si="1"/>
        <v>0</v>
      </c>
      <c r="X11" s="106">
        <f t="shared" si="1"/>
        <v>0</v>
      </c>
      <c r="Y11" s="106">
        <f t="shared" si="1"/>
        <v>0</v>
      </c>
      <c r="Z11" s="106">
        <f t="shared" si="1"/>
        <v>0</v>
      </c>
      <c r="AA11" s="106">
        <f t="shared" si="1"/>
        <v>0</v>
      </c>
      <c r="AB11" s="106">
        <f t="shared" si="1"/>
        <v>0</v>
      </c>
      <c r="AC11" s="106">
        <f t="shared" si="2"/>
        <v>0</v>
      </c>
      <c r="AD11" s="106">
        <f t="shared" si="3"/>
        <v>0</v>
      </c>
      <c r="AE11" s="106">
        <f t="shared" si="4"/>
        <v>0</v>
      </c>
    </row>
    <row r="12" spans="1:31">
      <c r="A12" s="242" t="s">
        <v>154</v>
      </c>
      <c r="B12" s="277">
        <v>-6447.3184199999996</v>
      </c>
      <c r="C12" s="277">
        <v>-6554.5179600000001</v>
      </c>
      <c r="D12" s="277">
        <v>-6496.2347199999995</v>
      </c>
      <c r="E12" s="277">
        <v>-6575.6803300000001</v>
      </c>
      <c r="F12" s="277">
        <v>-6472.9908099999993</v>
      </c>
      <c r="G12" s="243">
        <f>-IFERROR(VLOOKUP($A$12,BPC_Jan!$F:$N,9,0)/1000,0)</f>
        <v>-6466.3992500000004</v>
      </c>
      <c r="H12" s="243">
        <f>-IFERROR(VLOOKUP($A$12,BPC_Feb!$F:$N,9,0)/1000,0)</f>
        <v>-6348.7919900000006</v>
      </c>
      <c r="I12" s="243">
        <f>-IFERROR(VLOOKUP($A$12,BPC_Mar!$F:$N,9,0)/1000,0)</f>
        <v>-6346.5649861100001</v>
      </c>
      <c r="J12" s="243">
        <f>-IFERROR(VLOOKUP($A$12,BPC_Apr!$F:$N,9,0)/1000,0)</f>
        <v>-6441.1611500000008</v>
      </c>
      <c r="K12" s="243">
        <f>-IFERROR(VLOOKUP($A$12,BPC_May!$F:$N,9,0)/1000,0)</f>
        <v>-6407.1471099999999</v>
      </c>
      <c r="L12" s="243">
        <f>-IFERROR(VLOOKUP($A$12,BPC_Jun!$F:$N,9,0)/1000,0)</f>
        <v>-6338.7754699999996</v>
      </c>
      <c r="M12" s="243">
        <f>-IFERROR(VLOOKUP($A$12,BPC_Jul!$F:$N,9,0)/1000,0)</f>
        <v>-6481.7031399999996</v>
      </c>
      <c r="N12" s="243">
        <f>-IFERROR(VLOOKUP($A$12,BPC_Aug!$F:$N,9,0)/1000,0)</f>
        <v>-2974.72145</v>
      </c>
      <c r="O12" s="243">
        <f>-IFERROR(VLOOKUP($A$12,BPC_Sep!$F:$N,9,0)/1000,0)</f>
        <v>-2971.8210199999999</v>
      </c>
      <c r="P12" s="243">
        <f>-IFERROR(VLOOKUP($A$12,BPC_Oct!$F:$N,9,0)/1000,0)</f>
        <v>-2985.5174999999999</v>
      </c>
      <c r="Q12" s="243">
        <f>-IFERROR(VLOOKUP($A$12,BPC_Nov!$F:$N,9,0)/1000,0)</f>
        <v>-2935.0822200000002</v>
      </c>
      <c r="R12" s="243">
        <f>-IFERROR(VLOOKUP($A$12,BPC_Dec!$F:$N,9,0)/1000,0)</f>
        <v>-2925.9780799999999</v>
      </c>
      <c r="S12" s="106">
        <f t="shared" si="5"/>
        <v>2.9004300000001422</v>
      </c>
      <c r="T12" s="106">
        <f t="shared" si="6"/>
        <v>6.5915599999989354</v>
      </c>
      <c r="U12" s="106">
        <f t="shared" si="1"/>
        <v>117.60725999999977</v>
      </c>
      <c r="V12" s="106">
        <f t="shared" si="1"/>
        <v>2.2270038900005602</v>
      </c>
      <c r="W12" s="106">
        <f t="shared" si="1"/>
        <v>-94.596163890000753</v>
      </c>
      <c r="X12" s="106">
        <f t="shared" si="1"/>
        <v>34.014040000000932</v>
      </c>
      <c r="Y12" s="106">
        <f t="shared" si="1"/>
        <v>68.371640000000298</v>
      </c>
      <c r="Z12" s="106">
        <f t="shared" si="1"/>
        <v>-142.92767000000003</v>
      </c>
      <c r="AA12" s="106">
        <f t="shared" si="1"/>
        <v>3506.9816899999996</v>
      </c>
      <c r="AB12" s="106">
        <f t="shared" si="1"/>
        <v>2.9004300000001422</v>
      </c>
      <c r="AC12" s="106">
        <f t="shared" si="2"/>
        <v>-13.696480000000065</v>
      </c>
      <c r="AD12" s="106">
        <f t="shared" si="3"/>
        <v>50.435279999999693</v>
      </c>
      <c r="AE12" s="106">
        <f t="shared" si="4"/>
        <v>9.1041400000003705</v>
      </c>
    </row>
    <row r="13" spans="1:31">
      <c r="A13" s="242" t="s">
        <v>155</v>
      </c>
      <c r="B13" s="277">
        <v>0</v>
      </c>
      <c r="C13" s="277">
        <v>0</v>
      </c>
      <c r="D13" s="277">
        <v>0</v>
      </c>
      <c r="E13" s="277">
        <v>0</v>
      </c>
      <c r="F13" s="277">
        <v>0</v>
      </c>
      <c r="G13" s="243">
        <f>-IFERROR(VLOOKUP($A$13,BPC_Jan!$F:$N,9,0)/1000,0)</f>
        <v>0</v>
      </c>
      <c r="H13" s="243">
        <f>-IFERROR(VLOOKUP($A$13,BPC_Feb!$F:$N,9,0)/1000,0)</f>
        <v>0</v>
      </c>
      <c r="I13" s="243">
        <f>-IFERROR(VLOOKUP($A$13,BPC_Mar!$F:$N,9,0)/1000,0)</f>
        <v>-861.401157571</v>
      </c>
      <c r="J13" s="243">
        <f>-IFERROR(VLOOKUP($A$13,BPC_Apr!$F:$N,9,0)/1000,0)</f>
        <v>0</v>
      </c>
      <c r="K13" s="243">
        <f>-IFERROR(VLOOKUP($A$13,BPC_May!$F:$N,9,0)/1000,0)</f>
        <v>0</v>
      </c>
      <c r="L13" s="243">
        <f>-IFERROR(VLOOKUP($A$13,BPC_Jun!$F:$N,9,0)/1000,0)</f>
        <v>0</v>
      </c>
      <c r="M13" s="243">
        <f>-IFERROR(VLOOKUP($A$13,BPC_Jul!$F:$N,9,0)/1000,0)</f>
        <v>0</v>
      </c>
      <c r="N13" s="243">
        <f>-IFERROR(VLOOKUP($A$13,BPC_Aug!$F:$N,9,0)/1000,0)</f>
        <v>0</v>
      </c>
      <c r="O13" s="243">
        <f>-IFERROR(VLOOKUP($A$13,BPC_Sep!$F:$N,9,0)/1000,0)</f>
        <v>0</v>
      </c>
      <c r="P13" s="243">
        <f>-IFERROR(VLOOKUP($A$13,BPC_Oct!$F:$N,9,0)/1000,0)</f>
        <v>0</v>
      </c>
      <c r="Q13" s="243">
        <f>-IFERROR(VLOOKUP($A$13,BPC_Nov!$F:$N,9,0)/1000,0)</f>
        <v>0</v>
      </c>
      <c r="R13" s="243">
        <f>-IFERROR(VLOOKUP($A$13,BPC_Dec!$F:$N,9,0)/1000,0)</f>
        <v>0</v>
      </c>
      <c r="S13" s="106">
        <f t="shared" si="5"/>
        <v>0</v>
      </c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</row>
    <row r="14" spans="1:31">
      <c r="A14" s="242" t="s">
        <v>156</v>
      </c>
      <c r="B14" s="277">
        <v>-75215.211260000011</v>
      </c>
      <c r="C14" s="277">
        <v>-75215.211260000011</v>
      </c>
      <c r="D14" s="277">
        <v>-75215.211260000011</v>
      </c>
      <c r="E14" s="277">
        <v>-75215.211260000011</v>
      </c>
      <c r="F14" s="277">
        <v>-75215.211260000011</v>
      </c>
      <c r="G14" s="243">
        <f>-IFERROR(VLOOKUP($A$14,BPC_Jan!$F:$N,9,0)/1000,0)</f>
        <v>-75215.211260000011</v>
      </c>
      <c r="H14" s="243">
        <f>-IFERROR(VLOOKUP($A$14,BPC_Feb!$F:$N,9,0)/1000,0)</f>
        <v>-75215.211260000011</v>
      </c>
      <c r="I14" s="243">
        <f>-IFERROR(VLOOKUP($A$14,BPC_Mar!$F:$N,9,0)/1000,0)</f>
        <v>-75215.211260000011</v>
      </c>
      <c r="J14" s="243">
        <f>-IFERROR(VLOOKUP($A$14,BPC_Apr!$F:$N,9,0)/1000,0)</f>
        <v>-75215.211260000011</v>
      </c>
      <c r="K14" s="243">
        <f>-IFERROR(VLOOKUP($A$14,BPC_May!$F:$N,9,0)/1000,0)</f>
        <v>-75215.211260000011</v>
      </c>
      <c r="L14" s="243">
        <f>-IFERROR(VLOOKUP($A$14,BPC_Jun!$F:$N,9,0)/1000,0)</f>
        <v>-75215.211260000011</v>
      </c>
      <c r="M14" s="243">
        <f>-IFERROR(VLOOKUP($A$14,BPC_Jul!$F:$N,9,0)/1000,0)</f>
        <v>-75215.211260000011</v>
      </c>
      <c r="N14" s="243">
        <f>-IFERROR(VLOOKUP($A$14,BPC_Aug!$F:$N,9,0)/1000,0)</f>
        <v>-75215.211260000011</v>
      </c>
      <c r="O14" s="243">
        <f>-IFERROR(VLOOKUP($A$14,BPC_Sep!$F:$N,9,0)/1000,0)</f>
        <v>-75215.211260000011</v>
      </c>
      <c r="P14" s="243">
        <f>-IFERROR(VLOOKUP($A$14,BPC_Oct!$F:$N,9,0)/1000,0)</f>
        <v>-75215.211260000011</v>
      </c>
      <c r="Q14" s="243">
        <f>-IFERROR(VLOOKUP($A$14,BPC_Nov!$F:$N,9,0)/1000,0)</f>
        <v>-75215.211260000011</v>
      </c>
      <c r="R14" s="243">
        <f>-IFERROR(VLOOKUP($A$14,BPC_Dec!$F:$N,9,0)/1000,0)</f>
        <v>-75215.211260000011</v>
      </c>
      <c r="S14" s="106">
        <f t="shared" si="5"/>
        <v>0</v>
      </c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</row>
    <row r="15" spans="1:31">
      <c r="A15" s="103"/>
      <c r="B15" s="277">
        <v>0</v>
      </c>
      <c r="C15" s="277">
        <v>0</v>
      </c>
      <c r="D15" s="277">
        <v>0</v>
      </c>
      <c r="E15" s="277">
        <v>0</v>
      </c>
      <c r="F15" s="277">
        <v>0</v>
      </c>
      <c r="G15" s="243">
        <f t="shared" ref="G15:R15" si="7">F15</f>
        <v>0</v>
      </c>
      <c r="H15" s="243">
        <f t="shared" si="7"/>
        <v>0</v>
      </c>
      <c r="I15" s="243">
        <f t="shared" si="7"/>
        <v>0</v>
      </c>
      <c r="J15" s="243">
        <f t="shared" si="7"/>
        <v>0</v>
      </c>
      <c r="K15" s="243">
        <f t="shared" si="7"/>
        <v>0</v>
      </c>
      <c r="L15" s="243">
        <f t="shared" si="7"/>
        <v>0</v>
      </c>
      <c r="M15" s="243">
        <f t="shared" si="7"/>
        <v>0</v>
      </c>
      <c r="N15" s="243">
        <f t="shared" si="7"/>
        <v>0</v>
      </c>
      <c r="O15" s="243">
        <f t="shared" si="7"/>
        <v>0</v>
      </c>
      <c r="P15" s="243">
        <f t="shared" si="7"/>
        <v>0</v>
      </c>
      <c r="Q15" s="243">
        <f t="shared" si="7"/>
        <v>0</v>
      </c>
      <c r="R15" s="243">
        <f t="shared" si="7"/>
        <v>0</v>
      </c>
      <c r="S15" s="106">
        <f t="shared" si="5"/>
        <v>0</v>
      </c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</row>
    <row r="16" spans="1:31">
      <c r="A16" s="242" t="s">
        <v>157</v>
      </c>
      <c r="B16" s="277">
        <v>667203.14097000007</v>
      </c>
      <c r="C16" s="277">
        <v>667203.14097000007</v>
      </c>
      <c r="D16" s="277">
        <v>667203.14097000007</v>
      </c>
      <c r="E16" s="277">
        <v>667203.14097000007</v>
      </c>
      <c r="F16" s="277">
        <v>692603.14097000007</v>
      </c>
      <c r="G16" s="243">
        <f>-IFERROR(VLOOKUP($A$16,BPC_Jan!$F:$N,9,0)/1000,0)</f>
        <v>692603.14097000007</v>
      </c>
      <c r="H16" s="243">
        <f>-IFERROR(VLOOKUP($A$16,BPC_Feb!$F:$N,9,0)/1000,0)</f>
        <v>692603.14097000007</v>
      </c>
      <c r="I16" s="243">
        <f>-IFERROR(VLOOKUP($A$16,BPC_Mar!$F:$N,9,0)/1000,0)</f>
        <v>692603.14097000007</v>
      </c>
      <c r="J16" s="243">
        <f>-IFERROR(VLOOKUP($A$16,BPC_Apr!$F:$N,9,0)/1000,0)</f>
        <v>737603.14097000007</v>
      </c>
      <c r="K16" s="243">
        <f>-IFERROR(VLOOKUP($A$16,BPC_May!$F:$N,9,0)/1000,0)</f>
        <v>737603.14097000007</v>
      </c>
      <c r="L16" s="243">
        <f>-IFERROR(VLOOKUP($A$16,BPC_Jun!$F:$N,9,0)/1000,0)</f>
        <v>737603.14097000007</v>
      </c>
      <c r="M16" s="243">
        <f>-IFERROR(VLOOKUP($A$16,BPC_Jul!$F:$N,9,0)/1000,0)</f>
        <v>737603.14097000007</v>
      </c>
      <c r="N16" s="243">
        <f>-IFERROR(VLOOKUP($A$16,BPC_Aug!$F:$N,9,0)/1000,0)</f>
        <v>737603.14097000007</v>
      </c>
      <c r="O16" s="243">
        <f>-IFERROR(VLOOKUP($A$16,BPC_Sep!$F:$N,9,0)/1000,0)</f>
        <v>737603.14097000007</v>
      </c>
      <c r="P16" s="243">
        <f>-IFERROR(VLOOKUP($A$16,BPC_Oct!$F:$N,9,0)/1000,0)</f>
        <v>737603.14097000007</v>
      </c>
      <c r="Q16" s="243">
        <f>-IFERROR(VLOOKUP($A$16,BPC_Nov!$F:$N,9,0)/1000,0)</f>
        <v>737603.14097000007</v>
      </c>
      <c r="R16" s="243">
        <f>-IFERROR(VLOOKUP($A$16,BPC_Dec!$F:$N,9,0)/1000,0)</f>
        <v>748253.72100000002</v>
      </c>
      <c r="S16" s="106">
        <f t="shared" si="5"/>
        <v>0</v>
      </c>
      <c r="T16" s="106">
        <f t="shared" si="6"/>
        <v>0</v>
      </c>
      <c r="U16" s="106">
        <f t="shared" si="1"/>
        <v>0</v>
      </c>
      <c r="V16" s="106">
        <f t="shared" si="1"/>
        <v>0</v>
      </c>
      <c r="W16" s="106">
        <f t="shared" si="1"/>
        <v>45000</v>
      </c>
      <c r="X16" s="106">
        <f t="shared" si="1"/>
        <v>0</v>
      </c>
      <c r="Y16" s="106">
        <f t="shared" si="1"/>
        <v>0</v>
      </c>
      <c r="Z16" s="106">
        <f t="shared" si="1"/>
        <v>0</v>
      </c>
      <c r="AA16" s="106">
        <f t="shared" si="1"/>
        <v>0</v>
      </c>
      <c r="AB16" s="106">
        <f t="shared" si="1"/>
        <v>0</v>
      </c>
      <c r="AC16" s="106">
        <f t="shared" si="2"/>
        <v>0</v>
      </c>
      <c r="AD16" s="106">
        <f t="shared" si="3"/>
        <v>0</v>
      </c>
      <c r="AE16" s="106">
        <f t="shared" si="4"/>
        <v>10650.580029999954</v>
      </c>
    </row>
    <row r="17" spans="1:31">
      <c r="A17" s="241" t="s">
        <v>158</v>
      </c>
      <c r="B17" s="277">
        <v>19589726.824416999</v>
      </c>
      <c r="C17" s="277">
        <v>20081138.619625803</v>
      </c>
      <c r="D17" s="277">
        <v>20075764.143852819</v>
      </c>
      <c r="E17" s="277">
        <v>20441123.129101131</v>
      </c>
      <c r="F17" s="277">
        <v>21807171.855233129</v>
      </c>
      <c r="G17" s="243">
        <f>-IFERROR(VLOOKUP($A$17,BPC_Jan!$F:$N,9,0)/1000,0)</f>
        <v>22176799.989279822</v>
      </c>
      <c r="H17" s="243">
        <f>-IFERROR(VLOOKUP($A$17,BPC_Feb!$F:$N,9,0)/1000,0)</f>
        <v>22464965.552778989</v>
      </c>
      <c r="I17" s="243">
        <f>-IFERROR(VLOOKUP($A$17,BPC_Mar!$F:$N,9,0)/1000,0)</f>
        <v>22448158.015121017</v>
      </c>
      <c r="J17" s="243">
        <f>-IFERROR(VLOOKUP($A$17,BPC_Apr!$F:$N,9,0)/1000,0)</f>
        <v>21467406.829736702</v>
      </c>
      <c r="K17" s="243">
        <f>-IFERROR(VLOOKUP($A$17,BPC_May!$F:$N,9,0)/1000,0)</f>
        <v>21728714.349513605</v>
      </c>
      <c r="L17" s="243">
        <f>-IFERROR(VLOOKUP($A$17,BPC_Jun!$F:$N,9,0)/1000,0)</f>
        <v>22198889.295374144</v>
      </c>
      <c r="M17" s="243">
        <f>-IFERROR(VLOOKUP($A$17,BPC_Jul!$F:$N,9,0)/1000,0)</f>
        <v>22714568.778255053</v>
      </c>
      <c r="N17" s="243">
        <f>-IFERROR(VLOOKUP($A$17,BPC_Aug!$F:$N,9,0)/1000,0)</f>
        <v>22719096.309975792</v>
      </c>
      <c r="O17" s="243">
        <f>-IFERROR(VLOOKUP($A$17,BPC_Sep!$F:$N,9,0)/1000,0)</f>
        <v>22998652.357561529</v>
      </c>
      <c r="P17" s="243">
        <f>-IFERROR(VLOOKUP($A$17,BPC_Oct!$F:$N,9,0)/1000,0)</f>
        <v>23076428.326929182</v>
      </c>
      <c r="Q17" s="243">
        <f>-IFERROR(VLOOKUP($A$17,BPC_Nov!$F:$N,9,0)/1000,0)</f>
        <v>23127073.754353993</v>
      </c>
      <c r="R17" s="243">
        <f>-IFERROR(VLOOKUP($A$17,BPC_Dec!$F:$N,9,0)/1000,0)</f>
        <v>23220366.372269273</v>
      </c>
      <c r="S17" s="106">
        <f t="shared" si="5"/>
        <v>279556.04758573696</v>
      </c>
      <c r="T17" s="106">
        <f t="shared" si="6"/>
        <v>369628.1340466924</v>
      </c>
      <c r="U17" s="106">
        <f t="shared" si="1"/>
        <v>288165.56349916756</v>
      </c>
      <c r="V17" s="106">
        <f t="shared" si="1"/>
        <v>-16807.537657972425</v>
      </c>
      <c r="W17" s="106">
        <f t="shared" si="1"/>
        <v>-980751.18538431451</v>
      </c>
      <c r="X17" s="106">
        <f t="shared" si="1"/>
        <v>261307.51977690309</v>
      </c>
      <c r="Y17" s="106">
        <f t="shared" si="1"/>
        <v>470174.94586053863</v>
      </c>
      <c r="Z17" s="106">
        <f t="shared" si="1"/>
        <v>515679.482880909</v>
      </c>
      <c r="AA17" s="106">
        <f t="shared" si="1"/>
        <v>4527.531720738858</v>
      </c>
      <c r="AB17" s="106">
        <f t="shared" si="1"/>
        <v>279556.04758573696</v>
      </c>
      <c r="AC17" s="106">
        <f t="shared" si="2"/>
        <v>77775.969367653131</v>
      </c>
      <c r="AD17" s="106">
        <f t="shared" si="3"/>
        <v>50645.427424810827</v>
      </c>
      <c r="AE17" s="106">
        <f t="shared" si="4"/>
        <v>93292.617915280163</v>
      </c>
    </row>
    <row r="18" spans="1:31">
      <c r="A18" s="103" t="s">
        <v>159</v>
      </c>
      <c r="B18" s="277">
        <v>1210288.3279000001</v>
      </c>
      <c r="C18" s="277">
        <v>1238855.6117</v>
      </c>
      <c r="D18" s="277">
        <v>1241700.0174</v>
      </c>
      <c r="E18" s="277">
        <v>1218108.9796</v>
      </c>
      <c r="F18" s="277">
        <v>40680.412299999996</v>
      </c>
      <c r="G18" s="243">
        <f>-IFERROR(VLOOKUP($A$18,BPC_Jan!$F:$N,9,0)/1000,0)</f>
        <v>40562.231700000004</v>
      </c>
      <c r="H18" s="243">
        <f>-IFERROR(VLOOKUP($A$18,BPC_Feb!$F:$N,9,0)/1000,0)</f>
        <v>39601.805500000002</v>
      </c>
      <c r="I18" s="243">
        <f>-IFERROR(VLOOKUP($A$18,BPC_Mar!$F:$N,9,0)/1000,0)</f>
        <v>40255.167399999998</v>
      </c>
      <c r="J18" s="243">
        <f>-IFERROR(VLOOKUP($A$18,BPC_Apr!$F:$N,9,0)/1000,0)</f>
        <v>40051.002500000002</v>
      </c>
      <c r="K18" s="243">
        <f>-IFERROR(VLOOKUP($A$18,BPC_May!$F:$N,9,0)/1000,0)</f>
        <v>39709.450400000002</v>
      </c>
      <c r="L18" s="243">
        <f>-IFERROR(VLOOKUP($A$18,BPC_Jun!$F:$N,9,0)/1000,0)</f>
        <v>40721.934600000001</v>
      </c>
      <c r="M18" s="243">
        <f>-IFERROR(VLOOKUP($A$18,BPC_Jul!$F:$N,9,0)/1000,0)</f>
        <v>42063.339200000002</v>
      </c>
      <c r="N18" s="243">
        <f>-IFERROR(VLOOKUP($A$18,BPC_Aug!$F:$N,9,0)/1000,0)</f>
        <v>63462.909399999997</v>
      </c>
      <c r="O18" s="243">
        <f>-IFERROR(VLOOKUP($A$18,BPC_Sep!$F:$N,9,0)/1000,0)</f>
        <v>41518.585200000001</v>
      </c>
      <c r="P18" s="243">
        <f>-IFERROR(VLOOKUP($A$18,BPC_Oct!$F:$N,9,0)/1000,0)</f>
        <v>40900.357299999996</v>
      </c>
      <c r="Q18" s="243">
        <f>-IFERROR(VLOOKUP($A$18,BPC_Nov!$F:$N,9,0)/1000,0)</f>
        <v>40173.316700000003</v>
      </c>
      <c r="R18" s="243">
        <f>-IFERROR(VLOOKUP($A$18,BPC_Dec!$F:$N,9,0)/1000,0)</f>
        <v>39810.813499999997</v>
      </c>
      <c r="S18" s="106">
        <f t="shared" si="5"/>
        <v>-21944.324199999995</v>
      </c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</row>
    <row r="19" spans="1:31">
      <c r="A19" s="244" t="s">
        <v>160</v>
      </c>
      <c r="B19" s="278">
        <v>37912220.822389446</v>
      </c>
      <c r="C19" s="278">
        <v>39591508.590262413</v>
      </c>
      <c r="D19" s="278">
        <v>39271014.676799357</v>
      </c>
      <c r="E19" s="278">
        <v>39856519.819960922</v>
      </c>
      <c r="F19" s="278">
        <v>39802429.458253667</v>
      </c>
      <c r="G19" s="245">
        <f>SUM(G5:G18)</f>
        <v>40001127.135509655</v>
      </c>
      <c r="H19" s="245">
        <f t="shared" ref="H19:N19" si="8">SUM(H5:H18)</f>
        <v>39640137.500958443</v>
      </c>
      <c r="I19" s="245">
        <f t="shared" ref="I19:J19" si="9">SUM(I5:I18)</f>
        <v>40079296.410648838</v>
      </c>
      <c r="J19" s="245">
        <f t="shared" si="9"/>
        <v>39792707.673625909</v>
      </c>
      <c r="K19" s="245">
        <f t="shared" ref="K19:L19" si="10">SUM(K5:K18)</f>
        <v>39723122.026032098</v>
      </c>
      <c r="L19" s="245">
        <f t="shared" si="10"/>
        <v>40420570.380474381</v>
      </c>
      <c r="M19" s="245">
        <f t="shared" ref="M19" si="11">SUM(M5:M18)</f>
        <v>38962116.857794933</v>
      </c>
      <c r="N19" s="245">
        <f t="shared" si="8"/>
        <v>39012909.467953265</v>
      </c>
      <c r="O19" s="245">
        <f t="shared" ref="O19:P19" si="12">SUM(O5:O18)</f>
        <v>39741135.053825632</v>
      </c>
      <c r="P19" s="245">
        <f t="shared" si="12"/>
        <v>39100757.809633933</v>
      </c>
      <c r="Q19" s="245">
        <f t="shared" ref="Q19:R19" si="13">SUM(Q5:Q18)</f>
        <v>36496204.451707661</v>
      </c>
      <c r="R19" s="245">
        <f t="shared" si="13"/>
        <v>36139453.660534397</v>
      </c>
      <c r="S19" s="106">
        <f t="shared" si="5"/>
        <v>728225.58587236702</v>
      </c>
      <c r="T19" s="106">
        <f t="shared" si="6"/>
        <v>198697.67725598812</v>
      </c>
      <c r="U19" s="106">
        <f t="shared" si="1"/>
        <v>-360989.63455121219</v>
      </c>
      <c r="V19" s="106">
        <f t="shared" si="1"/>
        <v>439158.909690395</v>
      </c>
      <c r="W19" s="106">
        <f t="shared" si="1"/>
        <v>-286588.73702292889</v>
      </c>
      <c r="X19" s="106">
        <f t="shared" si="1"/>
        <v>-69585.647593811154</v>
      </c>
      <c r="Y19" s="106">
        <f t="shared" si="1"/>
        <v>697448.35444228351</v>
      </c>
      <c r="Z19" s="106">
        <f t="shared" si="1"/>
        <v>-1458453.5226794481</v>
      </c>
      <c r="AA19" s="106">
        <f t="shared" si="1"/>
        <v>50792.610158331692</v>
      </c>
      <c r="AB19" s="106">
        <f t="shared" si="1"/>
        <v>728225.58587236702</v>
      </c>
      <c r="AC19" s="106">
        <f t="shared" si="2"/>
        <v>-640377.24419169873</v>
      </c>
      <c r="AD19" s="106">
        <f t="shared" si="3"/>
        <v>-2604553.3579262719</v>
      </c>
      <c r="AE19" s="106">
        <f t="shared" si="4"/>
        <v>-356750.79117326438</v>
      </c>
    </row>
    <row r="20" spans="1:31">
      <c r="A20" s="247"/>
      <c r="B20" s="279">
        <v>0</v>
      </c>
      <c r="C20" s="279">
        <v>0</v>
      </c>
      <c r="D20" s="279">
        <v>0</v>
      </c>
      <c r="E20" s="279">
        <v>0</v>
      </c>
      <c r="F20" s="279">
        <v>0</v>
      </c>
      <c r="G20" s="122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06">
        <f t="shared" si="5"/>
        <v>0</v>
      </c>
    </row>
    <row r="21" spans="1:31">
      <c r="A21" s="247" t="s">
        <v>161</v>
      </c>
      <c r="B21" s="280">
        <v>9156934.276715599</v>
      </c>
      <c r="C21" s="280">
        <v>9156934.29542589</v>
      </c>
      <c r="D21" s="280">
        <v>9156934.3055337239</v>
      </c>
      <c r="E21" s="280">
        <v>9156934.1336914618</v>
      </c>
      <c r="F21" s="280">
        <v>9156934.1336914618</v>
      </c>
      <c r="G21" s="243">
        <f>-IFERROR(VLOOKUP($A$21,BPC_Jan!$F:$N,9,0)/1000,0)</f>
        <v>9156934.1336914618</v>
      </c>
      <c r="H21" s="243">
        <f>-IFERROR(VLOOKUP($A$21,BPC_Feb!$F:$N,9,0)/1000,0)</f>
        <v>9156934.1336911414</v>
      </c>
      <c r="I21" s="243">
        <f>-IFERROR(VLOOKUP($A$21,BPC_Mar!$F:$N,9,0)/1000,0)</f>
        <v>9156934.1336914618</v>
      </c>
      <c r="J21" s="243">
        <f>-IFERROR(VLOOKUP($A$21,BPC_Apr!$F:$N,9,0)/1000,0)</f>
        <v>9156934.1336914618</v>
      </c>
      <c r="K21" s="243">
        <f>-IFERROR(VLOOKUP($A$21,BPC_May!$F:$N,9,0)/1000,0)</f>
        <v>9156934.1336914618</v>
      </c>
      <c r="L21" s="243">
        <f>-IFERROR(VLOOKUP($A$21,BPC_Jun!$F:$N,9,0)/1000,0)</f>
        <v>9156934.1336914618</v>
      </c>
      <c r="M21" s="243">
        <f>-IFERROR(VLOOKUP($A$21,BPC_Jul!$F:$N,9,0)/1000,0)</f>
        <v>9156934.1336914618</v>
      </c>
      <c r="N21" s="243">
        <f>-IFERROR(VLOOKUP($A$21,BPC_Aug!$F:$N,9,0)/1000,0)</f>
        <v>9156934.1336914618</v>
      </c>
      <c r="O21" s="243">
        <f>-IFERROR(VLOOKUP($A$21,BPC_Sep!$F:$N,9,0)/1000,0)</f>
        <v>9156934.1336914618</v>
      </c>
      <c r="P21" s="243">
        <f>-IFERROR(VLOOKUP($A$21,BPC_Oct!$F:$N,9,0)/1000,0)</f>
        <v>9156934.1336914618</v>
      </c>
      <c r="Q21" s="243">
        <f>-IFERROR(VLOOKUP($A$21,BPC_Nov!$F:$N,9,0)/1000,0)</f>
        <v>9156934.1336914618</v>
      </c>
      <c r="R21" s="243">
        <f>-IFERROR(VLOOKUP($A$21,BPC_Dec!$F:$N,9,0)/1000,0)</f>
        <v>9189100.8655098248</v>
      </c>
      <c r="S21" s="106">
        <f t="shared" si="5"/>
        <v>0</v>
      </c>
      <c r="T21" s="106">
        <f t="shared" ref="T21:T28" si="14">G21-F21</f>
        <v>0</v>
      </c>
      <c r="U21" s="106">
        <f t="shared" ref="U21:U28" si="15">H21-G21</f>
        <v>-3.2037496566772461E-7</v>
      </c>
      <c r="V21" s="106">
        <f t="shared" ref="V21:V28" si="16">I21-H21</f>
        <v>3.2037496566772461E-7</v>
      </c>
      <c r="W21" s="106">
        <f t="shared" ref="W21:W28" si="17">J21-I21</f>
        <v>0</v>
      </c>
      <c r="X21" s="106">
        <f t="shared" ref="X21:X28" si="18">K21-J21</f>
        <v>0</v>
      </c>
      <c r="Y21" s="106">
        <f t="shared" ref="Y21:Y28" si="19">L21-K21</f>
        <v>0</v>
      </c>
      <c r="Z21" s="106">
        <f t="shared" ref="Z21:Z28" si="20">M21-L21</f>
        <v>0</v>
      </c>
      <c r="AA21" s="106">
        <f t="shared" ref="AA21:AA28" si="21">N21-M21</f>
        <v>0</v>
      </c>
      <c r="AB21" s="106">
        <f t="shared" ref="AB21:AB28" si="22">O21-N21</f>
        <v>0</v>
      </c>
      <c r="AC21" s="106">
        <f t="shared" ref="AC21:AC28" si="23">P21-O21</f>
        <v>0</v>
      </c>
      <c r="AD21" s="106">
        <f t="shared" ref="AD21:AD28" si="24">Q21-P21</f>
        <v>0</v>
      </c>
      <c r="AE21" s="106">
        <f t="shared" ref="AE21:AE28" si="25">R21-Q21</f>
        <v>32166.73181836307</v>
      </c>
    </row>
    <row r="22" spans="1:31">
      <c r="A22" s="247" t="s">
        <v>162</v>
      </c>
      <c r="B22" s="280">
        <v>1248325.2301531455</v>
      </c>
      <c r="C22" s="280">
        <v>1304552.4705161569</v>
      </c>
      <c r="D22" s="280">
        <v>1257754.4396020023</v>
      </c>
      <c r="E22" s="280">
        <v>1269155.5899720769</v>
      </c>
      <c r="F22" s="280">
        <v>1307587.967604138</v>
      </c>
      <c r="G22" s="243">
        <f>-IFERROR(VLOOKUP($A$22,BPC_Jan!$F:$N,9,0)/1000,0)</f>
        <v>1371784.9959795114</v>
      </c>
      <c r="H22" s="243">
        <f>-IFERROR(VLOOKUP($A$22,BPC_Feb!$F:$N,9,0)/1000,0)</f>
        <v>1412370.5955462544</v>
      </c>
      <c r="I22" s="243">
        <f>-IFERROR(VLOOKUP($A$22,BPC_Mar!$F:$N,9,0)/1000,0)</f>
        <v>1497108.1070541772</v>
      </c>
      <c r="J22" s="243">
        <f>-IFERROR(VLOOKUP($A$22,BPC_Apr!$F:$N,9,0)/1000,0)</f>
        <v>1555388.572418832</v>
      </c>
      <c r="K22" s="243">
        <f>-IFERROR(VLOOKUP($A$22,BPC_May!$F:$N,9,0)/1000,0)</f>
        <v>1564831.7044780427</v>
      </c>
      <c r="L22" s="243">
        <f>-IFERROR(VLOOKUP($A$22,BPC_Jun!$F:$N,9,0)/1000,0)</f>
        <v>1601672.6043256093</v>
      </c>
      <c r="M22" s="243">
        <f>-IFERROR(VLOOKUP($A$22,BPC_Jul!$F:$N,9,0)/1000,0)</f>
        <v>1596696.8263458172</v>
      </c>
      <c r="N22" s="243">
        <f>-IFERROR(VLOOKUP($A$22,BPC_Aug!$F:$N,9,0)/1000,0)</f>
        <v>1631399.6361423193</v>
      </c>
      <c r="O22" s="243">
        <f>-IFERROR(VLOOKUP($A$22,BPC_Sep!$F:$N,9,0)/1000,0)</f>
        <v>1601977.5611719987</v>
      </c>
      <c r="P22" s="243">
        <f>-IFERROR(VLOOKUP($A$22,BPC_Oct!$F:$N,9,0)/1000,0)</f>
        <v>1515723.7803517305</v>
      </c>
      <c r="Q22" s="243">
        <f>-IFERROR(VLOOKUP($A$22,BPC_Nov!$F:$N,9,0)/1000,0)</f>
        <v>1425659.8717750553</v>
      </c>
      <c r="R22" s="243">
        <f>-IFERROR(VLOOKUP($A$22,BPC_Dec!$F:$N,9,0)/1000,0)</f>
        <v>1279845.3934415933</v>
      </c>
      <c r="S22" s="106">
        <f t="shared" si="5"/>
        <v>-29422.074970320566</v>
      </c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</row>
    <row r="23" spans="1:31">
      <c r="A23" s="247" t="s">
        <v>163</v>
      </c>
      <c r="B23" s="280">
        <v>-718630.084684551</v>
      </c>
      <c r="C23" s="280">
        <v>-718630.084684551</v>
      </c>
      <c r="D23" s="280">
        <v>-718630.084684551</v>
      </c>
      <c r="E23" s="280">
        <v>-718630.084684551</v>
      </c>
      <c r="F23" s="280">
        <v>-718630.084684551</v>
      </c>
      <c r="G23" s="243">
        <f>-IFERROR(VLOOKUP($A$23,BPC_Jan!$F:$N,9,0)/1000,0)</f>
        <v>-718630.084684551</v>
      </c>
      <c r="H23" s="243">
        <f>-IFERROR(VLOOKUP($A$23,BPC_Feb!$F:$N,9,0)/1000,0)</f>
        <v>-718630.084684551</v>
      </c>
      <c r="I23" s="243">
        <f>-IFERROR(VLOOKUP($A$23,BPC_Mar!$F:$N,9,0)/1000,0)</f>
        <v>-1027636.8400228601</v>
      </c>
      <c r="J23" s="243">
        <f>-IFERROR(VLOOKUP($A$23,BPC_Apr!$F:$N,9,0)/1000,0)</f>
        <v>-1054299.94002286</v>
      </c>
      <c r="K23" s="243">
        <f>-IFERROR(VLOOKUP($A$23,BPC_May!$F:$N,9,0)/1000,0)</f>
        <v>-1054299.94002286</v>
      </c>
      <c r="L23" s="243">
        <f>-IFERROR(VLOOKUP($A$23,BPC_Jun!$F:$N,9,0)/1000,0)</f>
        <v>-1054299.94002286</v>
      </c>
      <c r="M23" s="243">
        <f>-IFERROR(VLOOKUP($A$23,BPC_Jul!$F:$N,9,0)/1000,0)</f>
        <v>-1054299.94002286</v>
      </c>
      <c r="N23" s="243">
        <f>-IFERROR(VLOOKUP($A$23,BPC_Aug!$F:$N,9,0)/1000,0)</f>
        <v>-1054299.94002286</v>
      </c>
      <c r="O23" s="243">
        <f>-IFERROR(VLOOKUP($A$23,BPC_Sep!$F:$N,9,0)/1000,0)</f>
        <v>-1054299.94002286</v>
      </c>
      <c r="P23" s="243">
        <f>-IFERROR(VLOOKUP($A$23,BPC_Oct!$F:$N,9,0)/1000,0)</f>
        <v>-1054299.94002286</v>
      </c>
      <c r="Q23" s="243">
        <f>-IFERROR(VLOOKUP($A$23,BPC_Nov!$F:$N,9,0)/1000,0)</f>
        <v>-1054299.94002286</v>
      </c>
      <c r="R23" s="243">
        <f>-IFERROR(VLOOKUP($A$23,BPC_Dec!$F:$N,9,0)/1000,0)</f>
        <v>-1054299.94002286</v>
      </c>
      <c r="S23" s="106">
        <f t="shared" si="5"/>
        <v>0</v>
      </c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</row>
    <row r="24" spans="1:31">
      <c r="A24" s="247" t="s">
        <v>164</v>
      </c>
      <c r="B24" s="281">
        <v>260932.52154274611</v>
      </c>
      <c r="C24" s="281">
        <v>742696.63578646677</v>
      </c>
      <c r="D24" s="281">
        <v>587776.00553211628</v>
      </c>
      <c r="E24" s="281">
        <v>704429.86451749783</v>
      </c>
      <c r="F24" s="281">
        <v>595540.86697183293</v>
      </c>
      <c r="G24" s="243">
        <f>-IFERROR(VLOOKUP($A$24,BPC_Jan!$F:$N,9,0)/1000,0)</f>
        <v>544446.8635802886</v>
      </c>
      <c r="H24" s="243">
        <f>-IFERROR(VLOOKUP($A$24,BPC_Feb!$F:$N,9,0)/1000,0)</f>
        <v>287519.87917939079</v>
      </c>
      <c r="I24" s="243">
        <f>-IFERROR(VLOOKUP($A$24,BPC_Mar!$F:$N,9,0)/1000,0)</f>
        <v>471145.83713869081</v>
      </c>
      <c r="J24" s="243">
        <f>-IFERROR(VLOOKUP($A$24,BPC_Apr!$F:$N,9,0)/1000,0)</f>
        <v>734278.5554027654</v>
      </c>
      <c r="K24" s="243">
        <f>-IFERROR(VLOOKUP($A$24,BPC_May!$F:$N,9,0)/1000,0)</f>
        <v>612554.48218594072</v>
      </c>
      <c r="L24" s="243">
        <f>-IFERROR(VLOOKUP($A$24,BPC_Jun!$F:$N,9,0)/1000,0)</f>
        <v>741117.91190250171</v>
      </c>
      <c r="M24" s="243">
        <f>-IFERROR(VLOOKUP($A$24,BPC_Jul!$F:$N,9,0)/1000,0)</f>
        <v>1154874.1922876483</v>
      </c>
      <c r="N24" s="243">
        <f>-IFERROR(VLOOKUP($A$24,BPC_Aug!$F:$N,9,0)/1000,0)</f>
        <v>1096646.9469725534</v>
      </c>
      <c r="O24" s="243">
        <f>-IFERROR(VLOOKUP($A$24,BPC_Sep!$F:$N,9,0)/1000,0)</f>
        <v>1232961.4110885067</v>
      </c>
      <c r="P24" s="243">
        <f>-IFERROR(VLOOKUP($A$24,BPC_Oct!$F:$N,9,0)/1000,0)</f>
        <v>1030114.546912673</v>
      </c>
      <c r="Q24" s="243">
        <f>-IFERROR(VLOOKUP($A$24,BPC_Nov!$F:$N,9,0)/1000,0)</f>
        <v>164567.89560930789</v>
      </c>
      <c r="R24" s="243">
        <f>-IFERROR(VLOOKUP($A$24,BPC_Dec!$F:$N,9,0)/1000,0)</f>
        <v>71814.586898611102</v>
      </c>
      <c r="S24" s="106">
        <f t="shared" si="5"/>
        <v>136314.46411595331</v>
      </c>
      <c r="T24" s="106">
        <f t="shared" si="14"/>
        <v>-51094.003391544335</v>
      </c>
      <c r="U24" s="106">
        <f t="shared" si="15"/>
        <v>-256926.98440089781</v>
      </c>
      <c r="V24" s="106">
        <f t="shared" si="16"/>
        <v>183625.95795930002</v>
      </c>
      <c r="W24" s="106">
        <f t="shared" si="17"/>
        <v>263132.71826407459</v>
      </c>
      <c r="X24" s="106">
        <f t="shared" si="18"/>
        <v>-121724.07321682468</v>
      </c>
      <c r="Y24" s="106">
        <f t="shared" si="19"/>
        <v>128563.42971656099</v>
      </c>
      <c r="Z24" s="106">
        <f t="shared" si="20"/>
        <v>413756.28038514662</v>
      </c>
      <c r="AA24" s="106">
        <f t="shared" si="21"/>
        <v>-58227.245315094944</v>
      </c>
      <c r="AB24" s="106">
        <f t="shared" si="22"/>
        <v>136314.46411595331</v>
      </c>
      <c r="AC24" s="106">
        <f t="shared" si="23"/>
        <v>-202846.86417583365</v>
      </c>
      <c r="AD24" s="106">
        <f t="shared" si="24"/>
        <v>-865546.65130336513</v>
      </c>
      <c r="AE24" s="106">
        <f t="shared" si="25"/>
        <v>-92753.308710696787</v>
      </c>
    </row>
    <row r="25" spans="1:31">
      <c r="A25" s="120" t="s">
        <v>165</v>
      </c>
      <c r="B25" s="281">
        <v>0</v>
      </c>
      <c r="C25" s="281">
        <v>0</v>
      </c>
      <c r="D25" s="281">
        <v>0</v>
      </c>
      <c r="E25" s="281">
        <v>0</v>
      </c>
      <c r="F25" s="281">
        <v>0</v>
      </c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06">
        <f t="shared" si="5"/>
        <v>0</v>
      </c>
      <c r="T25" s="106">
        <f t="shared" si="14"/>
        <v>0</v>
      </c>
      <c r="U25" s="106">
        <f t="shared" si="15"/>
        <v>0</v>
      </c>
      <c r="V25" s="106">
        <f t="shared" si="16"/>
        <v>0</v>
      </c>
      <c r="W25" s="106">
        <f t="shared" si="17"/>
        <v>0</v>
      </c>
      <c r="X25" s="106">
        <f t="shared" si="18"/>
        <v>0</v>
      </c>
      <c r="Y25" s="106">
        <f t="shared" si="19"/>
        <v>0</v>
      </c>
      <c r="Z25" s="106">
        <f t="shared" si="20"/>
        <v>0</v>
      </c>
      <c r="AA25" s="106">
        <f t="shared" si="21"/>
        <v>0</v>
      </c>
      <c r="AB25" s="106">
        <f t="shared" si="22"/>
        <v>0</v>
      </c>
      <c r="AC25" s="106">
        <f t="shared" si="23"/>
        <v>0</v>
      </c>
      <c r="AD25" s="106">
        <f t="shared" si="24"/>
        <v>0</v>
      </c>
      <c r="AE25" s="106">
        <f t="shared" si="25"/>
        <v>0</v>
      </c>
    </row>
    <row r="26" spans="1:31">
      <c r="A26" s="247" t="s">
        <v>166</v>
      </c>
      <c r="B26" s="281">
        <v>-9452.5700911146996</v>
      </c>
      <c r="C26" s="281">
        <v>-9488.7429451116986</v>
      </c>
      <c r="D26" s="281">
        <v>-12123.75691251</v>
      </c>
      <c r="E26" s="281">
        <v>-12150.564625146</v>
      </c>
      <c r="F26" s="281">
        <v>-15541.472261390301</v>
      </c>
      <c r="G26" s="243">
        <f>-IFERROR(VLOOKUP($A$26,BPC_Jan!$F:$N,9,0)/1000,0)</f>
        <v>-15539.2480400963</v>
      </c>
      <c r="H26" s="243">
        <f>-IFERROR(VLOOKUP($A$26,BPC_Feb!$F:$N,9,0)/1000,0)</f>
        <v>-12841.3322169353</v>
      </c>
      <c r="I26" s="243">
        <f>-IFERROR(VLOOKUP($A$26,BPC_Mar!$F:$N,9,0)/1000,0)</f>
        <v>-15078.056975632999</v>
      </c>
      <c r="J26" s="243">
        <f>-IFERROR(VLOOKUP($A$26,BPC_Apr!$F:$N,9,0)/1000,0)</f>
        <v>-15831.848980737201</v>
      </c>
      <c r="K26" s="243">
        <f>-IFERROR(VLOOKUP($A$26,BPC_May!$F:$N,9,0)/1000,0)</f>
        <v>-16556.853422061402</v>
      </c>
      <c r="L26" s="243">
        <f>-IFERROR(VLOOKUP($A$26,BPC_Jun!$F:$N,9,0)/1000,0)</f>
        <v>-8687.4508057651001</v>
      </c>
      <c r="M26" s="243">
        <f>-IFERROR(VLOOKUP($A$26,BPC_Jul!$F:$N,9,0)/1000,0)</f>
        <v>-8042.1900618313002</v>
      </c>
      <c r="N26" s="243">
        <f>-IFERROR(VLOOKUP($A$26,BPC_Aug!$F:$N,9,0)/1000,0)</f>
        <v>-6167.8068771115995</v>
      </c>
      <c r="O26" s="243">
        <f>-IFERROR(VLOOKUP($A$26,BPC_Sep!$F:$N,9,0)/1000,0)</f>
        <v>-4009.6995203852002</v>
      </c>
      <c r="P26" s="243">
        <f>-IFERROR(VLOOKUP($A$26,BPC_Oct!$F:$N,9,0)/1000,0)</f>
        <v>-3150.8924207468999</v>
      </c>
      <c r="Q26" s="243">
        <f>-IFERROR(VLOOKUP($A$26,BPC_Nov!$F:$N,9,0)/1000,0)</f>
        <v>-3133.8738007469001</v>
      </c>
      <c r="R26" s="243">
        <f>-IFERROR(VLOOKUP($A$26,BPC_Dec!$F:$N,9,0)/1000,0)</f>
        <v>31061.319231113797</v>
      </c>
      <c r="S26" s="106">
        <f t="shared" si="5"/>
        <v>2158.1073567263993</v>
      </c>
      <c r="T26" s="106">
        <f t="shared" si="14"/>
        <v>2.2242212940018362</v>
      </c>
      <c r="U26" s="106">
        <f t="shared" si="15"/>
        <v>2697.9158231609999</v>
      </c>
      <c r="V26" s="106">
        <f t="shared" si="16"/>
        <v>-2236.7247586976991</v>
      </c>
      <c r="W26" s="106">
        <f t="shared" si="17"/>
        <v>-753.79200510420196</v>
      </c>
      <c r="X26" s="106">
        <f t="shared" si="18"/>
        <v>-725.00444132420125</v>
      </c>
      <c r="Y26" s="106">
        <f t="shared" si="19"/>
        <v>7869.4026162963019</v>
      </c>
      <c r="Z26" s="106">
        <f t="shared" si="20"/>
        <v>645.26074393379986</v>
      </c>
      <c r="AA26" s="106">
        <f t="shared" si="21"/>
        <v>1874.3831847197007</v>
      </c>
      <c r="AB26" s="106">
        <f t="shared" si="22"/>
        <v>2158.1073567263993</v>
      </c>
      <c r="AC26" s="106">
        <f t="shared" si="23"/>
        <v>858.80709963830031</v>
      </c>
      <c r="AD26" s="106">
        <f t="shared" si="24"/>
        <v>17.018619999999828</v>
      </c>
      <c r="AE26" s="106">
        <f t="shared" si="25"/>
        <v>34195.193031860697</v>
      </c>
    </row>
    <row r="27" spans="1:31">
      <c r="A27" s="241" t="s">
        <v>167</v>
      </c>
      <c r="B27" s="282">
        <v>9938109.3736358248</v>
      </c>
      <c r="C27" s="282">
        <v>10476064.57409885</v>
      </c>
      <c r="D27" s="282">
        <v>10271710.909070781</v>
      </c>
      <c r="E27" s="282">
        <v>10399738.938871341</v>
      </c>
      <c r="F27" s="282">
        <v>10325891.411321493</v>
      </c>
      <c r="G27" s="245">
        <f t="shared" ref="G27:R27" si="26">SUM(G20:G26)</f>
        <v>10338996.660526615</v>
      </c>
      <c r="H27" s="245">
        <f t="shared" ref="H27:I27" si="27">SUM(H20:H26)</f>
        <v>10125353.1915153</v>
      </c>
      <c r="I27" s="245">
        <f t="shared" si="27"/>
        <v>10082473.180885836</v>
      </c>
      <c r="J27" s="245">
        <f t="shared" ref="J27:K27" si="28">SUM(J20:J26)</f>
        <v>10376469.472509461</v>
      </c>
      <c r="K27" s="245">
        <f t="shared" si="28"/>
        <v>10263463.526910525</v>
      </c>
      <c r="L27" s="245">
        <f t="shared" ref="L27:M27" si="29">SUM(L20:L26)</f>
        <v>10436737.259090949</v>
      </c>
      <c r="M27" s="245">
        <f t="shared" si="29"/>
        <v>10846163.022240236</v>
      </c>
      <c r="N27" s="245">
        <f t="shared" ref="N27:O27" si="30">SUM(N20:N26)</f>
        <v>10824512.969906362</v>
      </c>
      <c r="O27" s="245">
        <f t="shared" si="30"/>
        <v>10933563.466408724</v>
      </c>
      <c r="P27" s="245">
        <f t="shared" ref="P27:Q27" si="31">SUM(P20:P26)</f>
        <v>10645321.62851226</v>
      </c>
      <c r="Q27" s="245">
        <f t="shared" si="31"/>
        <v>9689728.0872522183</v>
      </c>
      <c r="R27" s="245">
        <f t="shared" si="26"/>
        <v>9517522.2250582837</v>
      </c>
      <c r="S27" s="106">
        <f t="shared" si="5"/>
        <v>109050.49650236219</v>
      </c>
      <c r="T27" s="106">
        <f t="shared" si="14"/>
        <v>13105.249205121771</v>
      </c>
      <c r="U27" s="106">
        <f t="shared" si="15"/>
        <v>-213643.46901131421</v>
      </c>
      <c r="V27" s="106">
        <f t="shared" si="16"/>
        <v>-42880.010629463941</v>
      </c>
      <c r="W27" s="106">
        <f t="shared" si="17"/>
        <v>293996.29162362404</v>
      </c>
      <c r="X27" s="106">
        <f t="shared" si="18"/>
        <v>-113005.94559893571</v>
      </c>
      <c r="Y27" s="106">
        <f t="shared" si="19"/>
        <v>173273.73218042403</v>
      </c>
      <c r="Z27" s="106">
        <f t="shared" si="20"/>
        <v>409425.76314928755</v>
      </c>
      <c r="AA27" s="106">
        <f t="shared" si="21"/>
        <v>-21650.052333874628</v>
      </c>
      <c r="AB27" s="106">
        <f t="shared" si="22"/>
        <v>109050.49650236219</v>
      </c>
      <c r="AC27" s="106">
        <f t="shared" si="23"/>
        <v>-288241.83789646439</v>
      </c>
      <c r="AD27" s="106">
        <f t="shared" si="24"/>
        <v>-955593.5412600413</v>
      </c>
      <c r="AE27" s="106">
        <f t="shared" si="25"/>
        <v>-172205.86219393462</v>
      </c>
    </row>
    <row r="28" spans="1:31">
      <c r="A28" s="241" t="s">
        <v>168</v>
      </c>
      <c r="B28" s="282">
        <v>47850330.196025267</v>
      </c>
      <c r="C28" s="282">
        <v>50067573.164361261</v>
      </c>
      <c r="D28" s="282">
        <v>49542725.585870139</v>
      </c>
      <c r="E28" s="282">
        <v>50256258.758832261</v>
      </c>
      <c r="F28" s="282">
        <v>50128320.869575158</v>
      </c>
      <c r="G28" s="245">
        <f>G19+G27</f>
        <v>50340123.796036273</v>
      </c>
      <c r="H28" s="245">
        <f t="shared" ref="H28:I28" si="32">H19+H27</f>
        <v>49765490.692473739</v>
      </c>
      <c r="I28" s="245">
        <f t="shared" si="32"/>
        <v>50161769.591534674</v>
      </c>
      <c r="J28" s="245">
        <f t="shared" ref="J28:K28" si="33">J19+J27</f>
        <v>50169177.146135367</v>
      </c>
      <c r="K28" s="245">
        <f t="shared" si="33"/>
        <v>49986585.552942619</v>
      </c>
      <c r="L28" s="245">
        <f t="shared" ref="L28" si="34">L19+L27</f>
        <v>50857307.639565334</v>
      </c>
      <c r="M28" s="245">
        <f t="shared" ref="G28:R28" si="35">M19+M27</f>
        <v>49808279.880035169</v>
      </c>
      <c r="N28" s="245">
        <f t="shared" ref="N28:O28" si="36">N19+N27</f>
        <v>49837422.437859625</v>
      </c>
      <c r="O28" s="245">
        <f t="shared" si="36"/>
        <v>50674698.520234354</v>
      </c>
      <c r="P28" s="245">
        <f t="shared" ref="P28:Q28" si="37">P19+P27</f>
        <v>49746079.438146189</v>
      </c>
      <c r="Q28" s="245">
        <f t="shared" si="37"/>
        <v>46185932.538959876</v>
      </c>
      <c r="R28" s="245">
        <f t="shared" si="35"/>
        <v>45656975.885592684</v>
      </c>
      <c r="S28" s="106">
        <f t="shared" si="5"/>
        <v>837276.08237472922</v>
      </c>
      <c r="T28" s="106">
        <f t="shared" si="14"/>
        <v>211802.92646111548</v>
      </c>
      <c r="U28" s="106">
        <f t="shared" si="15"/>
        <v>-574633.10356253386</v>
      </c>
      <c r="V28" s="106">
        <f t="shared" si="16"/>
        <v>396278.89906093478</v>
      </c>
      <c r="W28" s="106">
        <f t="shared" si="17"/>
        <v>7407.5546006932855</v>
      </c>
      <c r="X28" s="106">
        <f t="shared" si="18"/>
        <v>-182591.59319274873</v>
      </c>
      <c r="Y28" s="106">
        <f t="shared" si="19"/>
        <v>870722.086622715</v>
      </c>
      <c r="Z28" s="106">
        <f t="shared" si="20"/>
        <v>-1049027.7595301643</v>
      </c>
      <c r="AA28" s="106">
        <f t="shared" si="21"/>
        <v>29142.557824455202</v>
      </c>
      <c r="AB28" s="106">
        <f t="shared" si="22"/>
        <v>837276.08237472922</v>
      </c>
      <c r="AC28" s="106">
        <f t="shared" si="23"/>
        <v>-928619.08208816499</v>
      </c>
      <c r="AD28" s="106">
        <f t="shared" si="24"/>
        <v>-3560146.8991863132</v>
      </c>
      <c r="AE28" s="106">
        <f t="shared" si="25"/>
        <v>-528956.65336719155</v>
      </c>
    </row>
    <row r="29" spans="1:31">
      <c r="A29" s="104"/>
      <c r="B29" s="283"/>
      <c r="C29" s="283"/>
      <c r="D29" s="283"/>
      <c r="E29" s="283"/>
      <c r="F29" s="283"/>
      <c r="G29" s="263"/>
      <c r="H29" s="107">
        <f t="shared" ref="H29:Q29" si="38">H27-SUM(H21:H26)</f>
        <v>0</v>
      </c>
      <c r="I29" s="107">
        <f t="shared" si="38"/>
        <v>0</v>
      </c>
      <c r="J29" s="107">
        <f t="shared" si="38"/>
        <v>0</v>
      </c>
      <c r="K29" s="107">
        <f t="shared" si="38"/>
        <v>0</v>
      </c>
      <c r="L29" s="107">
        <f t="shared" si="38"/>
        <v>0</v>
      </c>
      <c r="M29" s="107">
        <f t="shared" si="38"/>
        <v>0</v>
      </c>
      <c r="N29" s="107">
        <f t="shared" si="38"/>
        <v>0</v>
      </c>
      <c r="O29" s="107">
        <f t="shared" si="38"/>
        <v>0</v>
      </c>
      <c r="P29" s="107">
        <f t="shared" si="38"/>
        <v>0</v>
      </c>
      <c r="Q29" s="107">
        <f t="shared" si="38"/>
        <v>0</v>
      </c>
      <c r="R29" s="107">
        <f t="shared" ref="R29" si="39">R27-SUM(R21:R26)</f>
        <v>0</v>
      </c>
    </row>
    <row r="30" spans="1:31">
      <c r="C30" s="284"/>
    </row>
    <row r="31" spans="1:31" hidden="1">
      <c r="F31" s="285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</row>
    <row r="32" spans="1:31" hidden="1">
      <c r="A32" s="136"/>
      <c r="J32" s="106"/>
    </row>
    <row r="33" spans="1:19" hidden="1">
      <c r="A33" s="242"/>
      <c r="G33" s="198"/>
      <c r="H33" s="198"/>
      <c r="I33" s="198"/>
      <c r="J33" s="198"/>
      <c r="K33" s="198"/>
      <c r="L33" s="198"/>
      <c r="M33" s="198"/>
      <c r="N33" s="198"/>
      <c r="O33" s="198"/>
      <c r="P33" s="198"/>
      <c r="Q33" s="198"/>
      <c r="R33" s="198"/>
    </row>
    <row r="34" spans="1:19" s="104" customFormat="1" ht="12.75" hidden="1">
      <c r="A34" s="155"/>
      <c r="B34" s="283"/>
      <c r="C34" s="283"/>
      <c r="D34" s="283"/>
      <c r="E34" s="283"/>
      <c r="F34" s="283"/>
      <c r="O34" s="107"/>
    </row>
    <row r="35" spans="1:19" s="104" customFormat="1" ht="12.75" hidden="1">
      <c r="B35" s="283"/>
      <c r="C35" s="159"/>
      <c r="D35" s="159"/>
      <c r="E35" s="159"/>
      <c r="F35" s="159"/>
      <c r="G35" s="133"/>
      <c r="H35" s="133"/>
      <c r="I35" s="133"/>
      <c r="J35" s="133"/>
      <c r="K35" s="133"/>
      <c r="L35" s="243"/>
      <c r="M35" s="243"/>
      <c r="N35" s="243"/>
      <c r="O35" s="243"/>
      <c r="P35" s="243"/>
      <c r="Q35" s="243"/>
      <c r="R35" s="243"/>
    </row>
    <row r="36" spans="1:19" s="104" customFormat="1" ht="12.75" hidden="1">
      <c r="B36" s="283"/>
      <c r="C36" s="159"/>
      <c r="D36" s="159"/>
      <c r="E36" s="159"/>
      <c r="F36" s="159"/>
      <c r="G36" s="133"/>
      <c r="H36" s="133"/>
      <c r="I36" s="133"/>
      <c r="J36" s="133"/>
      <c r="K36" s="133"/>
      <c r="L36" s="243"/>
      <c r="M36" s="243"/>
      <c r="N36" s="243"/>
      <c r="O36" s="243"/>
      <c r="P36" s="243"/>
      <c r="Q36" s="243"/>
      <c r="R36" s="243"/>
    </row>
    <row r="37" spans="1:19" s="104" customFormat="1" ht="12.75" hidden="1">
      <c r="B37" s="283"/>
      <c r="C37" s="159"/>
      <c r="D37" s="159"/>
      <c r="E37" s="159"/>
      <c r="F37" s="159"/>
      <c r="G37" s="133"/>
      <c r="H37" s="133"/>
      <c r="I37" s="133"/>
      <c r="J37" s="133"/>
      <c r="K37" s="133"/>
      <c r="L37" s="243"/>
      <c r="M37" s="243"/>
      <c r="N37" s="243"/>
      <c r="O37" s="243"/>
      <c r="P37" s="243"/>
      <c r="Q37" s="243"/>
      <c r="R37" s="243"/>
    </row>
    <row r="38" spans="1:19" s="104" customFormat="1" ht="12.75" hidden="1">
      <c r="B38" s="283"/>
      <c r="C38" s="159"/>
      <c r="D38" s="159"/>
      <c r="E38" s="159"/>
      <c r="F38" s="159"/>
      <c r="G38" s="133"/>
      <c r="H38" s="133"/>
      <c r="I38" s="133"/>
      <c r="J38" s="133"/>
      <c r="K38" s="133"/>
      <c r="L38" s="243"/>
      <c r="M38" s="243"/>
      <c r="N38" s="243"/>
      <c r="O38" s="243"/>
      <c r="P38" s="243"/>
      <c r="Q38" s="243"/>
      <c r="R38" s="243"/>
    </row>
    <row r="39" spans="1:19" hidden="1"/>
    <row r="40" spans="1:19" hidden="1">
      <c r="A40" s="155"/>
    </row>
    <row r="41" spans="1:19" hidden="1">
      <c r="A41" s="104"/>
      <c r="B41" s="283"/>
      <c r="C41" s="159"/>
      <c r="D41" s="285"/>
      <c r="E41" s="285"/>
      <c r="F41" s="159"/>
      <c r="G41" s="159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212"/>
    </row>
    <row r="42" spans="1:19" hidden="1">
      <c r="A42" s="140"/>
      <c r="B42" s="283"/>
      <c r="C42" s="159"/>
      <c r="D42" s="159"/>
      <c r="E42" s="159"/>
      <c r="F42" s="159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</row>
    <row r="43" spans="1:19" hidden="1">
      <c r="A43" s="140"/>
      <c r="C43" s="159"/>
      <c r="D43" s="159"/>
      <c r="E43" s="159"/>
      <c r="F43" s="159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</row>
    <row r="44" spans="1:19" hidden="1">
      <c r="A44" s="156"/>
      <c r="C44" s="159"/>
      <c r="D44" s="159"/>
      <c r="E44" s="159"/>
      <c r="F44" s="159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</row>
    <row r="45" spans="1:19" hidden="1">
      <c r="A45" s="104"/>
      <c r="C45" s="159"/>
    </row>
    <row r="46" spans="1:19" hidden="1">
      <c r="A46" s="139"/>
      <c r="C46" s="159"/>
    </row>
    <row r="47" spans="1:19" ht="15.75" hidden="1" customHeight="1">
      <c r="C47" s="159"/>
      <c r="D47" s="159"/>
      <c r="E47" s="159"/>
      <c r="F47" s="159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</row>
    <row r="48" spans="1:19" ht="7.5" hidden="1" customHeight="1">
      <c r="C48" s="159"/>
    </row>
    <row r="49" spans="1:18" hidden="1">
      <c r="A49" s="135"/>
      <c r="C49" s="286"/>
      <c r="D49" s="286"/>
      <c r="E49" s="286"/>
      <c r="F49" s="286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137"/>
      <c r="R49" s="137"/>
    </row>
    <row r="50" spans="1:18" hidden="1">
      <c r="A50" s="134"/>
      <c r="C50" s="286"/>
      <c r="D50" s="286"/>
      <c r="E50" s="286"/>
      <c r="F50" s="286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</row>
    <row r="51" spans="1:18" hidden="1">
      <c r="A51" s="134"/>
      <c r="C51" s="286"/>
      <c r="D51" s="286"/>
      <c r="E51" s="286"/>
      <c r="F51" s="286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</row>
    <row r="52" spans="1:18" hidden="1">
      <c r="A52" s="134"/>
      <c r="C52" s="286"/>
      <c r="D52" s="286"/>
      <c r="E52" s="286"/>
      <c r="F52" s="286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</row>
    <row r="53" spans="1:18" s="136" customFormat="1" hidden="1">
      <c r="A53" s="141"/>
      <c r="B53" s="287"/>
      <c r="C53" s="288"/>
      <c r="D53" s="288"/>
      <c r="E53" s="288"/>
      <c r="F53" s="288"/>
      <c r="G53" s="142"/>
      <c r="H53" s="142"/>
      <c r="I53" s="142"/>
      <c r="J53" s="142"/>
      <c r="K53" s="142"/>
      <c r="L53" s="142"/>
      <c r="M53" s="142"/>
      <c r="N53" s="142"/>
      <c r="O53" s="142"/>
      <c r="P53" s="142"/>
      <c r="Q53" s="142"/>
      <c r="R53" s="142"/>
    </row>
    <row r="54" spans="1:18" hidden="1">
      <c r="A54" s="104"/>
      <c r="C54" s="159"/>
    </row>
    <row r="55" spans="1:18" hidden="1">
      <c r="A55" s="139"/>
      <c r="C55" s="159"/>
    </row>
    <row r="56" spans="1:18" hidden="1">
      <c r="A56" s="104"/>
      <c r="C56" s="159"/>
    </row>
    <row r="57" spans="1:18" hidden="1">
      <c r="C57" s="159"/>
      <c r="D57" s="159"/>
      <c r="E57" s="159"/>
      <c r="F57" s="159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/>
    </row>
    <row r="58" spans="1:18" ht="5.25" hidden="1" customHeight="1">
      <c r="C58" s="159"/>
      <c r="D58" s="159"/>
      <c r="E58" s="159"/>
      <c r="F58" s="159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</row>
    <row r="59" spans="1:18" hidden="1">
      <c r="A59" s="135"/>
      <c r="C59" s="159"/>
      <c r="D59" s="159"/>
      <c r="E59" s="159"/>
      <c r="F59" s="159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</row>
    <row r="60" spans="1:18" hidden="1">
      <c r="C60" s="286"/>
      <c r="D60" s="286"/>
      <c r="E60" s="286"/>
      <c r="F60" s="286"/>
      <c r="G60" s="138"/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8"/>
    </row>
    <row r="61" spans="1:18" hidden="1">
      <c r="C61" s="286"/>
      <c r="D61" s="286"/>
      <c r="E61" s="286"/>
      <c r="F61" s="286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</row>
    <row r="62" spans="1:18" hidden="1">
      <c r="C62" s="286"/>
      <c r="D62" s="286"/>
      <c r="E62" s="286"/>
      <c r="F62" s="286"/>
      <c r="G62" s="138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</row>
    <row r="63" spans="1:18" hidden="1">
      <c r="C63" s="286"/>
      <c r="D63" s="286"/>
      <c r="E63" s="286"/>
      <c r="F63" s="286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</row>
    <row r="64" spans="1:18" hidden="1">
      <c r="C64" s="286"/>
      <c r="D64" s="286"/>
      <c r="E64" s="286"/>
      <c r="F64" s="286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</row>
    <row r="65" spans="1:18" hidden="1">
      <c r="C65" s="286"/>
      <c r="D65" s="286"/>
      <c r="E65" s="286"/>
      <c r="F65" s="286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</row>
    <row r="66" spans="1:18" hidden="1">
      <c r="C66" s="286"/>
      <c r="D66" s="286"/>
      <c r="E66" s="286"/>
      <c r="F66" s="286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</row>
    <row r="67" spans="1:18" hidden="1">
      <c r="C67" s="286"/>
      <c r="D67" s="286"/>
      <c r="E67" s="286"/>
      <c r="F67" s="286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</row>
    <row r="68" spans="1:18" hidden="1">
      <c r="C68" s="286"/>
      <c r="D68" s="286"/>
      <c r="E68" s="286"/>
      <c r="F68" s="286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</row>
    <row r="69" spans="1:18" hidden="1">
      <c r="C69" s="286"/>
      <c r="D69" s="286"/>
      <c r="E69" s="286"/>
      <c r="F69" s="286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</row>
    <row r="70" spans="1:18" hidden="1">
      <c r="C70" s="286"/>
      <c r="D70" s="286"/>
      <c r="E70" s="286"/>
      <c r="F70" s="286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</row>
    <row r="71" spans="1:18" hidden="1">
      <c r="C71" s="286"/>
      <c r="D71" s="286"/>
      <c r="E71" s="286"/>
      <c r="F71" s="286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</row>
    <row r="72" spans="1:18" s="136" customFormat="1" hidden="1">
      <c r="A72" s="141"/>
      <c r="B72" s="287"/>
      <c r="C72" s="288"/>
      <c r="D72" s="288"/>
      <c r="E72" s="288"/>
      <c r="F72" s="288"/>
      <c r="G72" s="142"/>
      <c r="H72" s="142"/>
      <c r="I72" s="142"/>
      <c r="J72" s="142"/>
      <c r="K72" s="142"/>
      <c r="L72" s="142"/>
      <c r="M72" s="142"/>
      <c r="N72" s="142"/>
      <c r="O72" s="142"/>
      <c r="P72" s="142"/>
      <c r="Q72" s="142"/>
      <c r="R72" s="142"/>
    </row>
    <row r="73" spans="1:18" hidden="1"/>
    <row r="74" spans="1:18" hidden="1">
      <c r="A74" s="139"/>
    </row>
    <row r="75" spans="1:18" hidden="1"/>
    <row r="76" spans="1:18" hidden="1">
      <c r="F76" s="289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</row>
    <row r="77" spans="1:18" ht="2.25" hidden="1" customHeight="1"/>
    <row r="78" spans="1:18" hidden="1">
      <c r="A78" s="135"/>
      <c r="F78" s="289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</row>
    <row r="79" spans="1:18" hidden="1">
      <c r="F79" s="290"/>
      <c r="G79" s="106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</row>
    <row r="80" spans="1:18" hidden="1">
      <c r="F80" s="290"/>
      <c r="G80" s="106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</row>
    <row r="81" spans="1:18" hidden="1">
      <c r="A81" s="141"/>
      <c r="C81" s="288"/>
      <c r="D81" s="288"/>
      <c r="E81" s="288"/>
      <c r="F81" s="288"/>
      <c r="G81" s="142"/>
      <c r="H81" s="142"/>
      <c r="I81" s="142"/>
      <c r="J81" s="142"/>
      <c r="K81" s="142"/>
      <c r="L81" s="142"/>
      <c r="M81" s="142"/>
      <c r="N81" s="142"/>
      <c r="O81" s="142"/>
      <c r="P81" s="142"/>
      <c r="Q81" s="142"/>
      <c r="R81" s="142"/>
    </row>
    <row r="82" spans="1:18" hidden="1"/>
    <row r="83" spans="1:18" s="145" customFormat="1" ht="5.25" hidden="1" customHeight="1">
      <c r="B83" s="273"/>
      <c r="C83" s="273"/>
      <c r="D83" s="273"/>
      <c r="E83" s="273"/>
      <c r="F83" s="273"/>
    </row>
    <row r="84" spans="1:18" hidden="1"/>
    <row r="85" spans="1:18" hidden="1">
      <c r="A85" s="136"/>
    </row>
    <row r="86" spans="1:18" hidden="1"/>
    <row r="87" spans="1:18" hidden="1">
      <c r="A87" s="147"/>
      <c r="C87" s="159"/>
      <c r="D87" s="159"/>
      <c r="E87" s="159"/>
      <c r="F87" s="159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124"/>
    </row>
    <row r="88" spans="1:18" hidden="1">
      <c r="A88" s="147"/>
      <c r="C88" s="159"/>
      <c r="D88" s="159"/>
      <c r="E88" s="159"/>
      <c r="F88" s="159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</row>
    <row r="89" spans="1:18" hidden="1">
      <c r="A89" s="147"/>
      <c r="C89" s="159"/>
      <c r="D89" s="159"/>
      <c r="E89" s="159"/>
      <c r="F89" s="159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/>
    </row>
    <row r="90" spans="1:18" hidden="1">
      <c r="C90" s="283"/>
      <c r="D90" s="283"/>
      <c r="E90" s="283"/>
      <c r="F90" s="283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</row>
    <row r="91" spans="1:18" hidden="1">
      <c r="C91" s="283"/>
      <c r="D91" s="283"/>
      <c r="E91" s="283"/>
      <c r="F91" s="283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</row>
    <row r="92" spans="1:18" hidden="1">
      <c r="C92" s="285"/>
      <c r="D92" s="285"/>
      <c r="E92" s="285"/>
      <c r="F92" s="285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</row>
    <row r="93" spans="1:18" hidden="1">
      <c r="C93" s="291"/>
      <c r="D93" s="291"/>
      <c r="E93" s="291"/>
      <c r="F93" s="29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</row>
    <row r="94" spans="1:18" hidden="1">
      <c r="C94" s="291"/>
      <c r="D94" s="291"/>
      <c r="E94" s="291"/>
      <c r="F94" s="29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</row>
    <row r="95" spans="1:18" ht="15.75" hidden="1" thickBot="1">
      <c r="C95" s="292"/>
      <c r="D95" s="292"/>
      <c r="E95" s="292"/>
      <c r="F95" s="292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</row>
    <row r="96" spans="1:18" ht="15.75" hidden="1" thickTop="1"/>
  </sheetData>
  <pageMargins left="0.7" right="0.7" top="0.75" bottom="0.75" header="0.3" footer="0.3"/>
  <pageSetup orientation="portrait" r:id="rId1"/>
  <customProperties>
    <customPr name="EpmWorksheetKeyString_GUID" r:id="rId2"/>
    <customPr name="FPMExcelClientCellBasedFunctionStatus" r:id="rId3"/>
  </customProperties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34998626667073579"/>
  </sheetPr>
  <dimension ref="A1:U76"/>
  <sheetViews>
    <sheetView topLeftCell="A4" workbookViewId="0">
      <selection activeCell="H8" sqref="H8"/>
    </sheetView>
  </sheetViews>
  <sheetFormatPr defaultRowHeight="15"/>
  <cols>
    <col min="8" max="8" width="35.28515625" customWidth="1"/>
    <col min="10" max="10" width="18.7109375" bestFit="1" customWidth="1"/>
    <col min="11" max="11" width="17.7109375" bestFit="1" customWidth="1"/>
    <col min="12" max="12" width="18.7109375" bestFit="1" customWidth="1"/>
    <col min="13" max="13" width="22.28515625" hidden="1" customWidth="1"/>
    <col min="14" max="14" width="20.85546875" hidden="1" customWidth="1"/>
    <col min="15" max="15" width="22" hidden="1" customWidth="1"/>
    <col min="20" max="20" width="45" customWidth="1"/>
    <col min="21" max="21" width="18" style="83" bestFit="1" customWidth="1"/>
  </cols>
  <sheetData>
    <row r="1" spans="1:21">
      <c r="A1" t="s">
        <v>169</v>
      </c>
      <c r="B1" t="s">
        <v>79</v>
      </c>
      <c r="C1" t="s">
        <v>170</v>
      </c>
      <c r="D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</row>
    <row r="2" spans="1:21">
      <c r="A2" t="s">
        <v>182</v>
      </c>
      <c r="B2" t="s">
        <v>183</v>
      </c>
      <c r="C2" t="s">
        <v>184</v>
      </c>
      <c r="D2" t="s">
        <v>185</v>
      </c>
      <c r="E2" s="128" t="str">
        <f>F2&amp;G2</f>
        <v>BSLI21800</v>
      </c>
      <c r="F2" t="s">
        <v>186</v>
      </c>
      <c r="G2" t="s">
        <v>187</v>
      </c>
      <c r="H2" t="s">
        <v>188</v>
      </c>
      <c r="I2" t="s">
        <v>189</v>
      </c>
      <c r="J2" s="237">
        <v>-31248.98</v>
      </c>
      <c r="K2" s="237">
        <v>0</v>
      </c>
      <c r="L2" s="237">
        <v>-31248.98</v>
      </c>
      <c r="M2" s="237">
        <v>-31248.98</v>
      </c>
      <c r="N2" s="237">
        <v>0</v>
      </c>
      <c r="O2" s="237">
        <v>-31248.98</v>
      </c>
      <c r="S2" s="128" t="s">
        <v>173</v>
      </c>
      <c r="T2" s="128" t="s">
        <v>174</v>
      </c>
      <c r="U2" s="130"/>
    </row>
    <row r="3" spans="1:21">
      <c r="A3" t="s">
        <v>182</v>
      </c>
      <c r="B3" t="s">
        <v>183</v>
      </c>
      <c r="C3" t="s">
        <v>184</v>
      </c>
      <c r="D3" t="s">
        <v>185</v>
      </c>
      <c r="E3" s="128" t="str">
        <f t="shared" ref="E3:E66" si="0">F3&amp;G3</f>
        <v>BSLI21320</v>
      </c>
      <c r="F3" t="s">
        <v>186</v>
      </c>
      <c r="G3" t="s">
        <v>190</v>
      </c>
      <c r="H3" t="s">
        <v>191</v>
      </c>
      <c r="I3" t="s">
        <v>192</v>
      </c>
      <c r="J3" s="237">
        <v>-232882431.61000001</v>
      </c>
      <c r="K3" s="237">
        <v>145517785.84</v>
      </c>
      <c r="L3" s="237">
        <v>-87364645.769999996</v>
      </c>
      <c r="M3" s="237">
        <v>-232882431.61000001</v>
      </c>
      <c r="N3" s="237">
        <v>145517785.84</v>
      </c>
      <c r="O3" s="237">
        <v>-87364645.769999996</v>
      </c>
      <c r="S3" s="128" t="s">
        <v>187</v>
      </c>
      <c r="T3" s="128" t="s">
        <v>188</v>
      </c>
      <c r="U3" s="130">
        <f>SUMIF($E:$E,"BSLI"&amp;S3,$L:$L)</f>
        <v>-2458943693.7850003</v>
      </c>
    </row>
    <row r="4" spans="1:21">
      <c r="A4" t="s">
        <v>182</v>
      </c>
      <c r="B4" t="s">
        <v>183</v>
      </c>
      <c r="C4" t="s">
        <v>184</v>
      </c>
      <c r="D4" t="s">
        <v>185</v>
      </c>
      <c r="E4" s="128" t="str">
        <f t="shared" si="0"/>
        <v>BSLI21320</v>
      </c>
      <c r="F4" t="s">
        <v>186</v>
      </c>
      <c r="G4" t="s">
        <v>190</v>
      </c>
      <c r="H4" t="s">
        <v>191</v>
      </c>
      <c r="I4" t="s">
        <v>193</v>
      </c>
      <c r="J4" s="237">
        <v>-222888788.708</v>
      </c>
      <c r="K4" s="237">
        <v>33565129.990999997</v>
      </c>
      <c r="L4" s="237">
        <v>-189323658.71700001</v>
      </c>
      <c r="M4" s="237">
        <v>-222888788.708</v>
      </c>
      <c r="N4" s="237">
        <v>33565129.990999997</v>
      </c>
      <c r="O4" s="237">
        <v>-189323658.71700001</v>
      </c>
      <c r="S4" s="128" t="s">
        <v>190</v>
      </c>
      <c r="T4" s="128" t="s">
        <v>191</v>
      </c>
      <c r="U4" s="130">
        <f t="shared" ref="U4:U22" si="1">SUMIF($E:$E,"BSLI"&amp;S4,$L:$L)</f>
        <v>-1082652224.97</v>
      </c>
    </row>
    <row r="5" spans="1:21">
      <c r="A5" t="s">
        <v>182</v>
      </c>
      <c r="B5" t="s">
        <v>183</v>
      </c>
      <c r="C5" t="s">
        <v>184</v>
      </c>
      <c r="D5" t="s">
        <v>185</v>
      </c>
      <c r="E5" s="128" t="str">
        <f t="shared" si="0"/>
        <v>BSLI21320</v>
      </c>
      <c r="F5" t="s">
        <v>186</v>
      </c>
      <c r="G5" t="s">
        <v>190</v>
      </c>
      <c r="H5" t="s">
        <v>191</v>
      </c>
      <c r="I5" t="s">
        <v>194</v>
      </c>
      <c r="J5" s="237">
        <v>-59636853.218000002</v>
      </c>
      <c r="K5" s="237">
        <v>18185714.984999999</v>
      </c>
      <c r="L5" s="237">
        <v>-41451138.233000003</v>
      </c>
      <c r="M5" s="237">
        <v>-59636853.218000002</v>
      </c>
      <c r="N5" s="237">
        <v>18185714.984999999</v>
      </c>
      <c r="O5" s="237">
        <v>-41451138.233000003</v>
      </c>
      <c r="S5" s="128" t="s">
        <v>195</v>
      </c>
      <c r="T5" s="128" t="s">
        <v>196</v>
      </c>
      <c r="U5" s="130">
        <f t="shared" si="1"/>
        <v>-1139955347.4720001</v>
      </c>
    </row>
    <row r="6" spans="1:21">
      <c r="A6" t="s">
        <v>182</v>
      </c>
      <c r="B6" t="s">
        <v>183</v>
      </c>
      <c r="C6" t="s">
        <v>184</v>
      </c>
      <c r="D6" t="s">
        <v>185</v>
      </c>
      <c r="E6" s="128" t="str">
        <f t="shared" si="0"/>
        <v>BSLI21320</v>
      </c>
      <c r="F6" t="s">
        <v>186</v>
      </c>
      <c r="G6" t="s">
        <v>190</v>
      </c>
      <c r="H6" t="s">
        <v>191</v>
      </c>
      <c r="I6" t="s">
        <v>197</v>
      </c>
      <c r="J6" s="237">
        <v>-2535446.91</v>
      </c>
      <c r="K6" s="237">
        <v>0</v>
      </c>
      <c r="L6" s="237">
        <v>-2535446.91</v>
      </c>
      <c r="M6" s="237">
        <v>-2535446.91</v>
      </c>
      <c r="N6" s="237">
        <v>0</v>
      </c>
      <c r="O6" s="237">
        <v>-2535446.91</v>
      </c>
      <c r="S6" s="128" t="s">
        <v>198</v>
      </c>
      <c r="T6" s="128" t="s">
        <v>199</v>
      </c>
      <c r="U6" s="130">
        <f t="shared" si="1"/>
        <v>-47173588.280000001</v>
      </c>
    </row>
    <row r="7" spans="1:21">
      <c r="A7" t="s">
        <v>182</v>
      </c>
      <c r="B7" t="s">
        <v>183</v>
      </c>
      <c r="C7" t="s">
        <v>184</v>
      </c>
      <c r="D7" t="s">
        <v>185</v>
      </c>
      <c r="E7" s="128" t="str">
        <f t="shared" si="0"/>
        <v>BSLI21320</v>
      </c>
      <c r="F7" t="s">
        <v>186</v>
      </c>
      <c r="G7" t="s">
        <v>190</v>
      </c>
      <c r="H7" t="s">
        <v>191</v>
      </c>
      <c r="I7" t="s">
        <v>200</v>
      </c>
      <c r="J7" s="237">
        <v>-1072178007.25</v>
      </c>
      <c r="K7" s="237">
        <v>310200671.91000003</v>
      </c>
      <c r="L7" s="237">
        <v>-761977335.34000003</v>
      </c>
      <c r="M7" s="237">
        <v>-1072178007.25</v>
      </c>
      <c r="N7" s="237">
        <v>310200671.91000003</v>
      </c>
      <c r="O7" s="237">
        <v>-761977335.34000003</v>
      </c>
      <c r="S7" s="128" t="s">
        <v>201</v>
      </c>
      <c r="T7" s="128" t="s">
        <v>202</v>
      </c>
      <c r="U7" s="130">
        <f t="shared" si="1"/>
        <v>-35893617.221000001</v>
      </c>
    </row>
    <row r="8" spans="1:21">
      <c r="A8" t="s">
        <v>182</v>
      </c>
      <c r="B8" t="s">
        <v>183</v>
      </c>
      <c r="C8" t="s">
        <v>184</v>
      </c>
      <c r="D8" t="s">
        <v>185</v>
      </c>
      <c r="E8" s="128" t="str">
        <f t="shared" si="0"/>
        <v>BSLI22900</v>
      </c>
      <c r="F8" t="s">
        <v>186</v>
      </c>
      <c r="G8" t="s">
        <v>195</v>
      </c>
      <c r="H8" t="s">
        <v>196</v>
      </c>
      <c r="I8" t="s">
        <v>203</v>
      </c>
      <c r="J8" s="237">
        <v>-13744543.289999999</v>
      </c>
      <c r="K8" s="237">
        <v>5969822.1600000001</v>
      </c>
      <c r="L8" s="237">
        <v>-7774721.1299999999</v>
      </c>
      <c r="M8" s="237">
        <v>-13744543.289999999</v>
      </c>
      <c r="N8" s="237">
        <v>5969822.1600000001</v>
      </c>
      <c r="O8" s="237">
        <v>-7774721.1299999999</v>
      </c>
      <c r="S8" s="128" t="s">
        <v>134</v>
      </c>
      <c r="T8" s="128" t="s">
        <v>204</v>
      </c>
      <c r="U8" s="130">
        <f t="shared" si="1"/>
        <v>-6375908217.3780003</v>
      </c>
    </row>
    <row r="9" spans="1:21">
      <c r="A9" t="s">
        <v>182</v>
      </c>
      <c r="B9" t="s">
        <v>183</v>
      </c>
      <c r="C9" t="s">
        <v>184</v>
      </c>
      <c r="D9" t="s">
        <v>185</v>
      </c>
      <c r="E9" s="128" t="str">
        <f t="shared" si="0"/>
        <v>BSLI22900</v>
      </c>
      <c r="F9" t="s">
        <v>186</v>
      </c>
      <c r="G9" t="s">
        <v>195</v>
      </c>
      <c r="H9" t="s">
        <v>196</v>
      </c>
      <c r="I9" t="s">
        <v>200</v>
      </c>
      <c r="J9" s="237">
        <v>-335868991.19</v>
      </c>
      <c r="K9" s="237">
        <v>3357176447</v>
      </c>
      <c r="L9" s="237">
        <v>3021307455.8099999</v>
      </c>
      <c r="M9" s="237">
        <v>-335868991.19</v>
      </c>
      <c r="N9" s="237">
        <v>3357176447</v>
      </c>
      <c r="O9" s="237">
        <v>3021307455.8099999</v>
      </c>
      <c r="S9" s="128" t="s">
        <v>136</v>
      </c>
      <c r="T9" s="128" t="s">
        <v>205</v>
      </c>
      <c r="U9" s="130">
        <f t="shared" si="1"/>
        <v>-676083644.46200001</v>
      </c>
    </row>
    <row r="10" spans="1:21">
      <c r="A10" t="s">
        <v>182</v>
      </c>
      <c r="B10" t="s">
        <v>183</v>
      </c>
      <c r="C10" t="s">
        <v>184</v>
      </c>
      <c r="D10" t="s">
        <v>185</v>
      </c>
      <c r="E10" s="128" t="str">
        <f t="shared" si="0"/>
        <v>BSLI21370</v>
      </c>
      <c r="F10" t="s">
        <v>186</v>
      </c>
      <c r="G10" t="s">
        <v>198</v>
      </c>
      <c r="H10" t="s">
        <v>199</v>
      </c>
      <c r="I10" t="s">
        <v>200</v>
      </c>
      <c r="J10" s="237">
        <v>-47173588.280000001</v>
      </c>
      <c r="K10" s="237">
        <v>0</v>
      </c>
      <c r="L10" s="237">
        <v>-47173588.280000001</v>
      </c>
      <c r="M10" s="237">
        <v>-47173588.280000001</v>
      </c>
      <c r="N10" s="237">
        <v>0</v>
      </c>
      <c r="O10" s="237">
        <v>-47173588.280000001</v>
      </c>
      <c r="S10" s="128" t="s">
        <v>206</v>
      </c>
      <c r="T10" s="128" t="s">
        <v>207</v>
      </c>
      <c r="U10" s="130">
        <f t="shared" si="1"/>
        <v>-5135528902.1129999</v>
      </c>
    </row>
    <row r="11" spans="1:21">
      <c r="A11" t="s">
        <v>182</v>
      </c>
      <c r="B11" t="s">
        <v>183</v>
      </c>
      <c r="C11" t="s">
        <v>184</v>
      </c>
      <c r="D11" t="s">
        <v>185</v>
      </c>
      <c r="E11" s="128" t="str">
        <f t="shared" si="0"/>
        <v>BSLI22200</v>
      </c>
      <c r="F11" t="s">
        <v>186</v>
      </c>
      <c r="G11" t="s">
        <v>201</v>
      </c>
      <c r="H11" t="s">
        <v>202</v>
      </c>
      <c r="I11" t="s">
        <v>194</v>
      </c>
      <c r="J11" s="237">
        <v>-13578712.665999999</v>
      </c>
      <c r="K11" s="237">
        <v>0</v>
      </c>
      <c r="L11" s="237">
        <v>-13578712.665999999</v>
      </c>
      <c r="M11" s="237">
        <v>-13578712.665999999</v>
      </c>
      <c r="N11" s="237">
        <v>0</v>
      </c>
      <c r="O11" s="237">
        <v>-13578712.665999999</v>
      </c>
      <c r="S11" s="128" t="s">
        <v>116</v>
      </c>
      <c r="T11" s="128" t="s">
        <v>208</v>
      </c>
      <c r="U11" s="130">
        <f t="shared" si="1"/>
        <v>-27774851489.5</v>
      </c>
    </row>
    <row r="12" spans="1:21">
      <c r="A12" t="s">
        <v>182</v>
      </c>
      <c r="B12" t="s">
        <v>183</v>
      </c>
      <c r="C12" t="s">
        <v>184</v>
      </c>
      <c r="D12" t="s">
        <v>185</v>
      </c>
      <c r="E12" s="128" t="str">
        <f t="shared" si="0"/>
        <v>BSLI22200</v>
      </c>
      <c r="F12" t="s">
        <v>186</v>
      </c>
      <c r="G12" t="s">
        <v>201</v>
      </c>
      <c r="H12" t="s">
        <v>202</v>
      </c>
      <c r="I12" t="s">
        <v>192</v>
      </c>
      <c r="J12" s="237">
        <v>-116303.81</v>
      </c>
      <c r="K12" s="237">
        <v>0</v>
      </c>
      <c r="L12" s="237">
        <v>-116303.81</v>
      </c>
      <c r="M12" s="237">
        <v>-116303.81</v>
      </c>
      <c r="N12" s="237">
        <v>0</v>
      </c>
      <c r="O12" s="237">
        <v>-116303.81</v>
      </c>
      <c r="S12" s="128" t="s">
        <v>209</v>
      </c>
      <c r="T12" s="128" t="s">
        <v>210</v>
      </c>
      <c r="U12" s="130">
        <f t="shared" si="1"/>
        <v>-1204874577.6059999</v>
      </c>
    </row>
    <row r="13" spans="1:21">
      <c r="A13" t="s">
        <v>182</v>
      </c>
      <c r="B13" t="s">
        <v>183</v>
      </c>
      <c r="C13" t="s">
        <v>184</v>
      </c>
      <c r="D13" t="s">
        <v>185</v>
      </c>
      <c r="E13" s="128" t="str">
        <f t="shared" si="0"/>
        <v>BSLI22200</v>
      </c>
      <c r="F13" t="s">
        <v>186</v>
      </c>
      <c r="G13" t="s">
        <v>201</v>
      </c>
      <c r="H13" t="s">
        <v>202</v>
      </c>
      <c r="I13" t="s">
        <v>197</v>
      </c>
      <c r="J13" s="237">
        <v>-10186576.285</v>
      </c>
      <c r="K13" s="237">
        <v>0</v>
      </c>
      <c r="L13" s="237">
        <v>-10186576.285</v>
      </c>
      <c r="M13" s="237">
        <v>-10186576.285</v>
      </c>
      <c r="N13" s="237">
        <v>0</v>
      </c>
      <c r="O13" s="237">
        <v>-10186576.285</v>
      </c>
      <c r="S13" s="128" t="s">
        <v>128</v>
      </c>
      <c r="T13" s="128" t="s">
        <v>211</v>
      </c>
      <c r="U13" s="130">
        <f t="shared" si="1"/>
        <v>-104394831.265</v>
      </c>
    </row>
    <row r="14" spans="1:21">
      <c r="A14" t="s">
        <v>182</v>
      </c>
      <c r="B14" t="s">
        <v>183</v>
      </c>
      <c r="C14" t="s">
        <v>184</v>
      </c>
      <c r="D14" t="s">
        <v>185</v>
      </c>
      <c r="E14" s="128" t="str">
        <f t="shared" si="0"/>
        <v>BSLI22200</v>
      </c>
      <c r="F14" t="s">
        <v>186</v>
      </c>
      <c r="G14" t="s">
        <v>201</v>
      </c>
      <c r="H14" t="s">
        <v>202</v>
      </c>
      <c r="I14" t="s">
        <v>200</v>
      </c>
      <c r="J14" s="237">
        <v>-12012024.460000001</v>
      </c>
      <c r="K14" s="237">
        <v>0</v>
      </c>
      <c r="L14" s="237">
        <v>-12012024.460000001</v>
      </c>
      <c r="M14" s="237">
        <v>-12012024.460000001</v>
      </c>
      <c r="N14" s="237">
        <v>0</v>
      </c>
      <c r="O14" s="237">
        <v>-12012024.460000001</v>
      </c>
      <c r="S14" s="128" t="s">
        <v>212</v>
      </c>
      <c r="T14" s="128" t="s">
        <v>213</v>
      </c>
      <c r="U14" s="130">
        <f t="shared" si="1"/>
        <v>-1111904222.29</v>
      </c>
    </row>
    <row r="15" spans="1:21">
      <c r="A15" t="s">
        <v>182</v>
      </c>
      <c r="B15" t="s">
        <v>183</v>
      </c>
      <c r="C15" t="s">
        <v>184</v>
      </c>
      <c r="D15" t="s">
        <v>185</v>
      </c>
      <c r="E15" s="128" t="str">
        <f t="shared" si="0"/>
        <v>BSLI23210</v>
      </c>
      <c r="F15" t="s">
        <v>186</v>
      </c>
      <c r="G15" t="s">
        <v>134</v>
      </c>
      <c r="H15" t="s">
        <v>204</v>
      </c>
      <c r="I15" t="s">
        <v>197</v>
      </c>
      <c r="J15" s="237">
        <v>-5778360417.3780003</v>
      </c>
      <c r="K15" s="237">
        <v>0</v>
      </c>
      <c r="L15" s="237">
        <v>-5778360417.3780003</v>
      </c>
      <c r="M15" s="237">
        <v>-5778360417.3780003</v>
      </c>
      <c r="N15" s="237">
        <v>0</v>
      </c>
      <c r="O15" s="237">
        <v>-5778360417.3780003</v>
      </c>
      <c r="S15" s="128" t="s">
        <v>140</v>
      </c>
      <c r="T15" s="128" t="s">
        <v>214</v>
      </c>
      <c r="U15" s="130">
        <f t="shared" si="1"/>
        <v>-10747665.765000001</v>
      </c>
    </row>
    <row r="16" spans="1:21">
      <c r="A16" t="s">
        <v>182</v>
      </c>
      <c r="B16" t="s">
        <v>183</v>
      </c>
      <c r="C16" t="s">
        <v>184</v>
      </c>
      <c r="D16" t="s">
        <v>185</v>
      </c>
      <c r="E16" s="128" t="str">
        <f t="shared" si="0"/>
        <v>BSLI23210</v>
      </c>
      <c r="F16" t="s">
        <v>186</v>
      </c>
      <c r="G16" t="s">
        <v>134</v>
      </c>
      <c r="H16" t="s">
        <v>204</v>
      </c>
      <c r="I16" t="s">
        <v>194</v>
      </c>
      <c r="J16" s="237">
        <v>-597547800</v>
      </c>
      <c r="K16" s="237">
        <v>0</v>
      </c>
      <c r="L16" s="237">
        <v>-597547800</v>
      </c>
      <c r="M16" s="237">
        <v>-597547800</v>
      </c>
      <c r="N16" s="237">
        <v>0</v>
      </c>
      <c r="O16" s="237">
        <v>-597547800</v>
      </c>
      <c r="S16" s="128" t="s">
        <v>124</v>
      </c>
      <c r="T16" s="128" t="s">
        <v>215</v>
      </c>
      <c r="U16" s="130">
        <f t="shared" si="1"/>
        <v>-1154187570.6570001</v>
      </c>
    </row>
    <row r="17" spans="1:21">
      <c r="A17" t="s">
        <v>182</v>
      </c>
      <c r="B17" t="s">
        <v>183</v>
      </c>
      <c r="C17" t="s">
        <v>184</v>
      </c>
      <c r="D17" t="s">
        <v>185</v>
      </c>
      <c r="E17" s="128" t="str">
        <f t="shared" si="0"/>
        <v>BSLI23230</v>
      </c>
      <c r="F17" t="s">
        <v>186</v>
      </c>
      <c r="G17" t="s">
        <v>136</v>
      </c>
      <c r="H17" t="s">
        <v>205</v>
      </c>
      <c r="I17" t="s">
        <v>203</v>
      </c>
      <c r="J17" s="237">
        <v>-10150972.970000001</v>
      </c>
      <c r="K17" s="237">
        <v>9094581.4800000004</v>
      </c>
      <c r="L17" s="237">
        <v>-1056391.49</v>
      </c>
      <c r="M17" s="237">
        <v>-10150972.970000001</v>
      </c>
      <c r="N17" s="237">
        <v>9094581.4800000004</v>
      </c>
      <c r="O17" s="237">
        <v>-1056391.49</v>
      </c>
      <c r="S17" s="128" t="s">
        <v>216</v>
      </c>
      <c r="T17" s="128" t="s">
        <v>217</v>
      </c>
      <c r="U17" s="130">
        <f t="shared" si="1"/>
        <v>-2186017576.0809999</v>
      </c>
    </row>
    <row r="18" spans="1:21">
      <c r="A18" t="s">
        <v>182</v>
      </c>
      <c r="B18" t="s">
        <v>183</v>
      </c>
      <c r="C18" t="s">
        <v>184</v>
      </c>
      <c r="D18" t="s">
        <v>185</v>
      </c>
      <c r="E18" s="128" t="str">
        <f t="shared" si="0"/>
        <v>BSLI23230</v>
      </c>
      <c r="F18" t="s">
        <v>186</v>
      </c>
      <c r="G18" t="s">
        <v>136</v>
      </c>
      <c r="H18" t="s">
        <v>205</v>
      </c>
      <c r="I18" t="s">
        <v>194</v>
      </c>
      <c r="J18" s="237">
        <v>-112955153.35699999</v>
      </c>
      <c r="K18" s="237">
        <v>0</v>
      </c>
      <c r="L18" s="237">
        <v>-112955153.35699999</v>
      </c>
      <c r="M18" s="237">
        <v>-112955153.35699999</v>
      </c>
      <c r="N18" s="237">
        <v>0</v>
      </c>
      <c r="O18" s="237">
        <v>-112955153.35699999</v>
      </c>
      <c r="S18" s="128" t="s">
        <v>218</v>
      </c>
      <c r="T18" s="128" t="s">
        <v>219</v>
      </c>
      <c r="U18" s="130">
        <f t="shared" si="1"/>
        <v>-1306722249.994</v>
      </c>
    </row>
    <row r="19" spans="1:21">
      <c r="A19" t="s">
        <v>182</v>
      </c>
      <c r="B19" t="s">
        <v>183</v>
      </c>
      <c r="C19" t="s">
        <v>184</v>
      </c>
      <c r="D19" t="s">
        <v>185</v>
      </c>
      <c r="E19" s="128" t="str">
        <f t="shared" si="0"/>
        <v>BSLI23230</v>
      </c>
      <c r="F19" t="s">
        <v>186</v>
      </c>
      <c r="G19" t="s">
        <v>136</v>
      </c>
      <c r="H19" t="s">
        <v>205</v>
      </c>
      <c r="I19" t="s">
        <v>197</v>
      </c>
      <c r="J19" s="237">
        <v>-9084861.4020000007</v>
      </c>
      <c r="K19" s="237">
        <v>0</v>
      </c>
      <c r="L19" s="237">
        <v>-9084861.4020000007</v>
      </c>
      <c r="M19" s="237">
        <v>-9084861.4020000007</v>
      </c>
      <c r="N19" s="237">
        <v>0</v>
      </c>
      <c r="O19" s="237">
        <v>-9084861.4020000007</v>
      </c>
      <c r="S19" s="128" t="s">
        <v>138</v>
      </c>
      <c r="T19" s="128" t="s">
        <v>220</v>
      </c>
      <c r="U19" s="130">
        <f t="shared" si="1"/>
        <v>-1566405148.493</v>
      </c>
    </row>
    <row r="20" spans="1:21">
      <c r="A20" t="s">
        <v>182</v>
      </c>
      <c r="B20" t="s">
        <v>183</v>
      </c>
      <c r="C20" t="s">
        <v>184</v>
      </c>
      <c r="D20" t="s">
        <v>185</v>
      </c>
      <c r="E20" s="128" t="str">
        <f t="shared" si="0"/>
        <v>BSLI23230</v>
      </c>
      <c r="F20" t="s">
        <v>186</v>
      </c>
      <c r="G20" t="s">
        <v>136</v>
      </c>
      <c r="H20" t="s">
        <v>205</v>
      </c>
      <c r="I20" t="s">
        <v>192</v>
      </c>
      <c r="J20" s="237">
        <v>-14381337.699999999</v>
      </c>
      <c r="K20" s="237">
        <v>0</v>
      </c>
      <c r="L20" s="237">
        <v>-14381337.699999999</v>
      </c>
      <c r="M20" s="237">
        <v>-14381337.699999999</v>
      </c>
      <c r="N20" s="237">
        <v>0</v>
      </c>
      <c r="O20" s="237">
        <v>-14381337.699999999</v>
      </c>
      <c r="S20" s="128" t="s">
        <v>221</v>
      </c>
      <c r="T20" s="128" t="s">
        <v>222</v>
      </c>
      <c r="U20" s="130">
        <f t="shared" si="1"/>
        <v>-51952480.012999997</v>
      </c>
    </row>
    <row r="21" spans="1:21">
      <c r="A21" t="s">
        <v>182</v>
      </c>
      <c r="B21" t="s">
        <v>183</v>
      </c>
      <c r="C21" t="s">
        <v>184</v>
      </c>
      <c r="D21" t="s">
        <v>185</v>
      </c>
      <c r="E21" s="128" t="str">
        <f t="shared" si="0"/>
        <v>BSLI23230</v>
      </c>
      <c r="F21" t="s">
        <v>186</v>
      </c>
      <c r="G21" t="s">
        <v>136</v>
      </c>
      <c r="H21" t="s">
        <v>205</v>
      </c>
      <c r="I21" t="s">
        <v>193</v>
      </c>
      <c r="J21" s="237">
        <v>-1712192.693</v>
      </c>
      <c r="K21" s="237">
        <v>0</v>
      </c>
      <c r="L21" s="237">
        <v>-1712192.693</v>
      </c>
      <c r="M21" s="237">
        <v>-1712192.693</v>
      </c>
      <c r="N21" s="237">
        <v>0</v>
      </c>
      <c r="O21" s="237">
        <v>-1712192.693</v>
      </c>
      <c r="S21" s="128" t="s">
        <v>113</v>
      </c>
      <c r="T21" s="128" t="s">
        <v>223</v>
      </c>
      <c r="U21" s="130">
        <f t="shared" si="1"/>
        <v>-5996899530.3730001</v>
      </c>
    </row>
    <row r="22" spans="1:21">
      <c r="A22" t="s">
        <v>182</v>
      </c>
      <c r="B22" t="s">
        <v>183</v>
      </c>
      <c r="C22" t="s">
        <v>184</v>
      </c>
      <c r="D22" t="s">
        <v>185</v>
      </c>
      <c r="E22" s="128" t="str">
        <f t="shared" si="0"/>
        <v>BSLI23230</v>
      </c>
      <c r="F22" t="s">
        <v>186</v>
      </c>
      <c r="G22" t="s">
        <v>136</v>
      </c>
      <c r="H22" t="s">
        <v>205</v>
      </c>
      <c r="I22" t="s">
        <v>200</v>
      </c>
      <c r="J22" s="237">
        <v>-536893707.82000005</v>
      </c>
      <c r="K22" s="237">
        <v>0</v>
      </c>
      <c r="L22" s="237">
        <v>-536893707.82000005</v>
      </c>
      <c r="M22" s="237">
        <v>-536893707.82000005</v>
      </c>
      <c r="N22" s="237">
        <v>0</v>
      </c>
      <c r="O22" s="237">
        <v>-536893707.82000005</v>
      </c>
      <c r="S22" s="128" t="s">
        <v>224</v>
      </c>
      <c r="T22" s="128" t="s">
        <v>225</v>
      </c>
      <c r="U22" s="130">
        <f t="shared" si="1"/>
        <v>-28904396</v>
      </c>
    </row>
    <row r="23" spans="1:21">
      <c r="A23" t="s">
        <v>182</v>
      </c>
      <c r="B23" t="s">
        <v>183</v>
      </c>
      <c r="C23" t="s">
        <v>184</v>
      </c>
      <c r="D23" t="s">
        <v>185</v>
      </c>
      <c r="E23" s="128" t="str">
        <f t="shared" si="0"/>
        <v>BSLI21310</v>
      </c>
      <c r="F23" t="s">
        <v>186</v>
      </c>
      <c r="G23" t="s">
        <v>206</v>
      </c>
      <c r="H23" t="s">
        <v>207</v>
      </c>
      <c r="I23" t="s">
        <v>203</v>
      </c>
      <c r="J23" s="237">
        <v>-612465.79</v>
      </c>
      <c r="K23" s="237">
        <v>0</v>
      </c>
      <c r="L23" s="237">
        <v>-612465.79</v>
      </c>
      <c r="M23" s="237">
        <v>-612465.79</v>
      </c>
      <c r="N23" s="237">
        <v>0</v>
      </c>
      <c r="O23" s="237">
        <v>-612465.79</v>
      </c>
    </row>
    <row r="24" spans="1:21">
      <c r="A24" t="s">
        <v>182</v>
      </c>
      <c r="B24" t="s">
        <v>183</v>
      </c>
      <c r="C24" t="s">
        <v>184</v>
      </c>
      <c r="D24" t="s">
        <v>185</v>
      </c>
      <c r="E24" s="128" t="str">
        <f t="shared" si="0"/>
        <v>BSLI21310</v>
      </c>
      <c r="F24" t="s">
        <v>186</v>
      </c>
      <c r="G24" t="s">
        <v>206</v>
      </c>
      <c r="H24" t="s">
        <v>207</v>
      </c>
      <c r="I24" t="s">
        <v>192</v>
      </c>
      <c r="J24" s="237">
        <v>-268057073.59</v>
      </c>
      <c r="K24" s="237">
        <v>0</v>
      </c>
      <c r="L24" s="237">
        <v>-268057073.59</v>
      </c>
      <c r="M24" s="237">
        <v>-268057073.59</v>
      </c>
      <c r="N24" s="237">
        <v>0</v>
      </c>
      <c r="O24" s="237">
        <v>-268057073.59</v>
      </c>
    </row>
    <row r="25" spans="1:21">
      <c r="A25" t="s">
        <v>182</v>
      </c>
      <c r="B25" t="s">
        <v>183</v>
      </c>
      <c r="C25" t="s">
        <v>184</v>
      </c>
      <c r="D25" t="s">
        <v>185</v>
      </c>
      <c r="E25" s="128" t="str">
        <f t="shared" si="0"/>
        <v>BSLI21310</v>
      </c>
      <c r="F25" t="s">
        <v>186</v>
      </c>
      <c r="G25" t="s">
        <v>206</v>
      </c>
      <c r="H25" t="s">
        <v>207</v>
      </c>
      <c r="I25" t="s">
        <v>200</v>
      </c>
      <c r="J25" s="237">
        <v>-2002491053.1300001</v>
      </c>
      <c r="K25" s="237">
        <v>0</v>
      </c>
      <c r="L25" s="237">
        <v>-2002491053.1300001</v>
      </c>
      <c r="M25" s="237">
        <v>-2002491053.1300001</v>
      </c>
      <c r="N25" s="237">
        <v>0</v>
      </c>
      <c r="O25" s="237">
        <v>-2002491053.1300001</v>
      </c>
    </row>
    <row r="26" spans="1:21">
      <c r="A26" t="s">
        <v>182</v>
      </c>
      <c r="B26" t="s">
        <v>183</v>
      </c>
      <c r="C26" t="s">
        <v>184</v>
      </c>
      <c r="D26" t="s">
        <v>185</v>
      </c>
      <c r="E26" s="128" t="str">
        <f t="shared" si="0"/>
        <v>BSLI21310</v>
      </c>
      <c r="F26" t="s">
        <v>186</v>
      </c>
      <c r="G26" t="s">
        <v>206</v>
      </c>
      <c r="H26" t="s">
        <v>207</v>
      </c>
      <c r="I26" t="s">
        <v>197</v>
      </c>
      <c r="J26" s="237">
        <v>-1906147167.049</v>
      </c>
      <c r="K26" s="237">
        <v>0</v>
      </c>
      <c r="L26" s="237">
        <v>-1906147167.049</v>
      </c>
      <c r="M26" s="237">
        <v>-1906147167.049</v>
      </c>
      <c r="N26" s="237">
        <v>0</v>
      </c>
      <c r="O26" s="237">
        <v>-1906147167.049</v>
      </c>
    </row>
    <row r="27" spans="1:21">
      <c r="A27" t="s">
        <v>182</v>
      </c>
      <c r="B27" t="s">
        <v>183</v>
      </c>
      <c r="C27" t="s">
        <v>184</v>
      </c>
      <c r="D27" t="s">
        <v>185</v>
      </c>
      <c r="E27" s="128" t="str">
        <f t="shared" si="0"/>
        <v>BSLI21310</v>
      </c>
      <c r="F27" t="s">
        <v>186</v>
      </c>
      <c r="G27" t="s">
        <v>206</v>
      </c>
      <c r="H27" t="s">
        <v>207</v>
      </c>
      <c r="I27" t="s">
        <v>193</v>
      </c>
      <c r="J27" s="237">
        <v>-631419060.37100005</v>
      </c>
      <c r="K27" s="237">
        <v>0</v>
      </c>
      <c r="L27" s="237">
        <v>-631419060.37100005</v>
      </c>
      <c r="M27" s="237">
        <v>-631419060.37100005</v>
      </c>
      <c r="N27" s="237">
        <v>0</v>
      </c>
      <c r="O27" s="237">
        <v>-631419060.37100005</v>
      </c>
    </row>
    <row r="28" spans="1:21">
      <c r="A28" t="s">
        <v>182</v>
      </c>
      <c r="B28" t="s">
        <v>183</v>
      </c>
      <c r="C28" t="s">
        <v>184</v>
      </c>
      <c r="D28" t="s">
        <v>185</v>
      </c>
      <c r="E28" s="128" t="str">
        <f t="shared" si="0"/>
        <v>BSLI21310</v>
      </c>
      <c r="F28" t="s">
        <v>186</v>
      </c>
      <c r="G28" t="s">
        <v>206</v>
      </c>
      <c r="H28" t="s">
        <v>207</v>
      </c>
      <c r="I28" t="s">
        <v>194</v>
      </c>
      <c r="J28" s="237">
        <v>-326802082.18300003</v>
      </c>
      <c r="K28" s="237">
        <v>0</v>
      </c>
      <c r="L28" s="237">
        <v>-326802082.18300003</v>
      </c>
      <c r="M28" s="237">
        <v>-326802082.18300003</v>
      </c>
      <c r="N28" s="237">
        <v>0</v>
      </c>
      <c r="O28" s="237">
        <v>-326802082.18300003</v>
      </c>
    </row>
    <row r="29" spans="1:21">
      <c r="A29" t="s">
        <v>182</v>
      </c>
      <c r="B29" t="s">
        <v>183</v>
      </c>
      <c r="C29" t="s">
        <v>184</v>
      </c>
      <c r="D29" t="s">
        <v>185</v>
      </c>
      <c r="E29" s="128" t="str">
        <f t="shared" si="0"/>
        <v>BSLI21410</v>
      </c>
      <c r="F29" t="s">
        <v>186</v>
      </c>
      <c r="G29" t="s">
        <v>116</v>
      </c>
      <c r="H29" t="s">
        <v>208</v>
      </c>
      <c r="I29" t="s">
        <v>203</v>
      </c>
      <c r="J29" s="237">
        <v>-251789656.77000001</v>
      </c>
      <c r="K29" s="237">
        <v>0</v>
      </c>
      <c r="L29" s="237">
        <v>-251789656.77000001</v>
      </c>
      <c r="M29" s="237">
        <v>-251789656.77000001</v>
      </c>
      <c r="N29" s="237">
        <v>0</v>
      </c>
      <c r="O29" s="237">
        <v>-251789656.77000001</v>
      </c>
    </row>
    <row r="30" spans="1:21">
      <c r="A30" t="s">
        <v>182</v>
      </c>
      <c r="B30" t="s">
        <v>183</v>
      </c>
      <c r="C30" t="s">
        <v>184</v>
      </c>
      <c r="D30" t="s">
        <v>185</v>
      </c>
      <c r="E30" s="128" t="str">
        <f t="shared" si="0"/>
        <v>BSLI21410</v>
      </c>
      <c r="F30" t="s">
        <v>186</v>
      </c>
      <c r="G30" t="s">
        <v>116</v>
      </c>
      <c r="H30" t="s">
        <v>208</v>
      </c>
      <c r="I30" t="s">
        <v>200</v>
      </c>
      <c r="J30" s="237">
        <v>-27523959522.029999</v>
      </c>
      <c r="K30" s="237">
        <v>897689.3</v>
      </c>
      <c r="L30" s="237">
        <v>-27523061832.73</v>
      </c>
      <c r="M30" s="237">
        <v>-27523959522.029999</v>
      </c>
      <c r="N30" s="237">
        <v>897689.3</v>
      </c>
      <c r="O30" s="237">
        <v>-27523061832.73</v>
      </c>
    </row>
    <row r="31" spans="1:21">
      <c r="A31" t="s">
        <v>182</v>
      </c>
      <c r="B31" t="s">
        <v>183</v>
      </c>
      <c r="C31" t="s">
        <v>184</v>
      </c>
      <c r="D31" t="s">
        <v>185</v>
      </c>
      <c r="E31" s="128" t="str">
        <f t="shared" si="0"/>
        <v>BSLI21410</v>
      </c>
      <c r="F31" t="s">
        <v>186</v>
      </c>
      <c r="G31" t="s">
        <v>116</v>
      </c>
      <c r="H31" t="s">
        <v>208</v>
      </c>
      <c r="I31" t="s">
        <v>226</v>
      </c>
      <c r="J31" s="237">
        <v>-3355331528.4689999</v>
      </c>
      <c r="K31" s="237">
        <v>3355331528.4689999</v>
      </c>
      <c r="L31" s="237">
        <v>0</v>
      </c>
      <c r="M31" s="237">
        <v>-3355331528.4689999</v>
      </c>
      <c r="N31" s="237">
        <v>3355331528.4689999</v>
      </c>
      <c r="O31" s="237">
        <v>0</v>
      </c>
    </row>
    <row r="32" spans="1:21">
      <c r="A32" t="s">
        <v>182</v>
      </c>
      <c r="B32" t="s">
        <v>183</v>
      </c>
      <c r="C32" t="s">
        <v>184</v>
      </c>
      <c r="D32" t="s">
        <v>185</v>
      </c>
      <c r="E32" s="128" t="str">
        <f t="shared" si="0"/>
        <v>BSLI21900</v>
      </c>
      <c r="F32" t="s">
        <v>186</v>
      </c>
      <c r="G32" t="s">
        <v>209</v>
      </c>
      <c r="H32" t="s">
        <v>210</v>
      </c>
      <c r="I32" t="s">
        <v>200</v>
      </c>
      <c r="J32" s="237">
        <v>-875289984.52999997</v>
      </c>
      <c r="K32" s="237">
        <v>0</v>
      </c>
      <c r="L32" s="237">
        <v>-875289984.52999997</v>
      </c>
      <c r="M32" s="237">
        <v>-875289984.52999997</v>
      </c>
      <c r="N32" s="237">
        <v>0</v>
      </c>
      <c r="O32" s="237">
        <v>-875289984.52999997</v>
      </c>
    </row>
    <row r="33" spans="1:15">
      <c r="A33" t="s">
        <v>182</v>
      </c>
      <c r="B33" t="s">
        <v>183</v>
      </c>
      <c r="C33" t="s">
        <v>184</v>
      </c>
      <c r="D33" t="s">
        <v>185</v>
      </c>
      <c r="E33" s="128" t="str">
        <f t="shared" si="0"/>
        <v>BSLI21900</v>
      </c>
      <c r="F33" t="s">
        <v>186</v>
      </c>
      <c r="G33" t="s">
        <v>209</v>
      </c>
      <c r="H33" t="s">
        <v>210</v>
      </c>
      <c r="I33" t="s">
        <v>197</v>
      </c>
      <c r="J33" s="237">
        <v>-129164405.84999999</v>
      </c>
      <c r="K33" s="237">
        <v>0</v>
      </c>
      <c r="L33" s="237">
        <v>-129164405.84999999</v>
      </c>
      <c r="M33" s="237">
        <v>-129164405.84999999</v>
      </c>
      <c r="N33" s="237">
        <v>0</v>
      </c>
      <c r="O33" s="237">
        <v>-129164405.84999999</v>
      </c>
    </row>
    <row r="34" spans="1:15">
      <c r="A34" t="s">
        <v>182</v>
      </c>
      <c r="B34" t="s">
        <v>183</v>
      </c>
      <c r="C34" t="s">
        <v>184</v>
      </c>
      <c r="D34" t="s">
        <v>185</v>
      </c>
      <c r="E34" s="128" t="str">
        <f t="shared" si="0"/>
        <v>BSLI21900</v>
      </c>
      <c r="F34" t="s">
        <v>186</v>
      </c>
      <c r="G34" t="s">
        <v>209</v>
      </c>
      <c r="H34" t="s">
        <v>210</v>
      </c>
      <c r="I34" t="s">
        <v>192</v>
      </c>
      <c r="J34" s="237">
        <v>-147602553.16999999</v>
      </c>
      <c r="K34" s="237">
        <v>0</v>
      </c>
      <c r="L34" s="237">
        <v>-147602553.16999999</v>
      </c>
      <c r="M34" s="237">
        <v>-147602553.16999999</v>
      </c>
      <c r="N34" s="237">
        <v>0</v>
      </c>
      <c r="O34" s="237">
        <v>-147602553.16999999</v>
      </c>
    </row>
    <row r="35" spans="1:15">
      <c r="A35" t="s">
        <v>182</v>
      </c>
      <c r="B35" t="s">
        <v>183</v>
      </c>
      <c r="C35" t="s">
        <v>184</v>
      </c>
      <c r="D35" t="s">
        <v>185</v>
      </c>
      <c r="E35" s="128" t="str">
        <f t="shared" si="0"/>
        <v>BSLI21900</v>
      </c>
      <c r="F35" t="s">
        <v>186</v>
      </c>
      <c r="G35" t="s">
        <v>209</v>
      </c>
      <c r="H35" t="s">
        <v>210</v>
      </c>
      <c r="I35" t="s">
        <v>194</v>
      </c>
      <c r="J35" s="237">
        <v>0</v>
      </c>
      <c r="K35" s="237">
        <v>-7298191.7999999998</v>
      </c>
      <c r="L35" s="237">
        <v>-7298191.7999999998</v>
      </c>
      <c r="M35" s="237">
        <v>0</v>
      </c>
      <c r="N35" s="237">
        <v>-7298191.7999999998</v>
      </c>
      <c r="O35" s="237">
        <v>-7298191.7999999998</v>
      </c>
    </row>
    <row r="36" spans="1:15">
      <c r="A36" t="s">
        <v>182</v>
      </c>
      <c r="B36" t="s">
        <v>183</v>
      </c>
      <c r="C36" t="s">
        <v>184</v>
      </c>
      <c r="D36" t="s">
        <v>185</v>
      </c>
      <c r="E36" s="128" t="str">
        <f t="shared" si="0"/>
        <v>BSLI21900</v>
      </c>
      <c r="F36" t="s">
        <v>186</v>
      </c>
      <c r="G36" t="s">
        <v>209</v>
      </c>
      <c r="H36" t="s">
        <v>210</v>
      </c>
      <c r="I36" t="s">
        <v>193</v>
      </c>
      <c r="J36" s="237">
        <v>-43432254.465999998</v>
      </c>
      <c r="K36" s="237">
        <v>0</v>
      </c>
      <c r="L36" s="237">
        <v>-43432254.465999998</v>
      </c>
      <c r="M36" s="237">
        <v>-43432254.465999998</v>
      </c>
      <c r="N36" s="237">
        <v>0</v>
      </c>
      <c r="O36" s="237">
        <v>-43432254.465999998</v>
      </c>
    </row>
    <row r="37" spans="1:15">
      <c r="A37" t="s">
        <v>182</v>
      </c>
      <c r="B37" t="s">
        <v>183</v>
      </c>
      <c r="C37" t="s">
        <v>184</v>
      </c>
      <c r="D37" t="s">
        <v>185</v>
      </c>
      <c r="E37" s="128" t="str">
        <f t="shared" si="0"/>
        <v>BSLI21900</v>
      </c>
      <c r="F37" t="s">
        <v>186</v>
      </c>
      <c r="G37" t="s">
        <v>209</v>
      </c>
      <c r="H37" t="s">
        <v>210</v>
      </c>
      <c r="I37" t="s">
        <v>203</v>
      </c>
      <c r="J37" s="237">
        <v>-2087187.79</v>
      </c>
      <c r="K37" s="237">
        <v>0</v>
      </c>
      <c r="L37" s="237">
        <v>-2087187.79</v>
      </c>
      <c r="M37" s="237">
        <v>-2087187.79</v>
      </c>
      <c r="N37" s="237">
        <v>0</v>
      </c>
      <c r="O37" s="237">
        <v>-2087187.79</v>
      </c>
    </row>
    <row r="38" spans="1:15">
      <c r="A38" t="s">
        <v>182</v>
      </c>
      <c r="B38" t="s">
        <v>183</v>
      </c>
      <c r="C38" t="s">
        <v>184</v>
      </c>
      <c r="D38" t="s">
        <v>185</v>
      </c>
      <c r="E38" s="128" t="str">
        <f t="shared" si="0"/>
        <v>BSLI21730</v>
      </c>
      <c r="F38" t="s">
        <v>186</v>
      </c>
      <c r="G38" t="s">
        <v>128</v>
      </c>
      <c r="H38" t="s">
        <v>211</v>
      </c>
      <c r="I38" t="s">
        <v>197</v>
      </c>
      <c r="J38" s="237">
        <v>-29036233.441</v>
      </c>
      <c r="K38" s="237">
        <v>0</v>
      </c>
      <c r="L38" s="237">
        <v>-29036233.441</v>
      </c>
      <c r="M38" s="237">
        <v>-29036233.441</v>
      </c>
      <c r="N38" s="237">
        <v>0</v>
      </c>
      <c r="O38" s="237">
        <v>-29036233.441</v>
      </c>
    </row>
    <row r="39" spans="1:15">
      <c r="A39" t="s">
        <v>182</v>
      </c>
      <c r="B39" t="s">
        <v>183</v>
      </c>
      <c r="C39" t="s">
        <v>184</v>
      </c>
      <c r="D39" t="s">
        <v>185</v>
      </c>
      <c r="E39" s="128" t="str">
        <f t="shared" si="0"/>
        <v>BSLI21730</v>
      </c>
      <c r="F39" t="s">
        <v>186</v>
      </c>
      <c r="G39" t="s">
        <v>128</v>
      </c>
      <c r="H39" t="s">
        <v>211</v>
      </c>
      <c r="I39" t="s">
        <v>192</v>
      </c>
      <c r="J39" s="237">
        <v>-11497727.560000001</v>
      </c>
      <c r="K39" s="237">
        <v>0</v>
      </c>
      <c r="L39" s="237">
        <v>-11497727.560000001</v>
      </c>
      <c r="M39" s="237">
        <v>-11497727.560000001</v>
      </c>
      <c r="N39" s="237">
        <v>0</v>
      </c>
      <c r="O39" s="237">
        <v>-11497727.560000001</v>
      </c>
    </row>
    <row r="40" spans="1:15">
      <c r="A40" t="s">
        <v>182</v>
      </c>
      <c r="B40" t="s">
        <v>183</v>
      </c>
      <c r="C40" t="s">
        <v>184</v>
      </c>
      <c r="D40" t="s">
        <v>185</v>
      </c>
      <c r="E40" s="128" t="str">
        <f t="shared" si="0"/>
        <v>BSLI21730</v>
      </c>
      <c r="F40" t="s">
        <v>186</v>
      </c>
      <c r="G40" t="s">
        <v>128</v>
      </c>
      <c r="H40" t="s">
        <v>211</v>
      </c>
      <c r="I40" t="s">
        <v>193</v>
      </c>
      <c r="J40" s="237">
        <v>-1613381.7339999999</v>
      </c>
      <c r="K40" s="237">
        <v>0</v>
      </c>
      <c r="L40" s="237">
        <v>-1613381.7339999999</v>
      </c>
      <c r="M40" s="237">
        <v>-1613381.7339999999</v>
      </c>
      <c r="N40" s="237">
        <v>0</v>
      </c>
      <c r="O40" s="237">
        <v>-1613381.7339999999</v>
      </c>
    </row>
    <row r="41" spans="1:15">
      <c r="A41" t="s">
        <v>182</v>
      </c>
      <c r="B41" t="s">
        <v>183</v>
      </c>
      <c r="C41" t="s">
        <v>184</v>
      </c>
      <c r="D41" t="s">
        <v>185</v>
      </c>
      <c r="E41" s="128" t="str">
        <f t="shared" si="0"/>
        <v>BSLI21730</v>
      </c>
      <c r="F41" t="s">
        <v>186</v>
      </c>
      <c r="G41" t="s">
        <v>128</v>
      </c>
      <c r="H41" t="s">
        <v>211</v>
      </c>
      <c r="I41" t="s">
        <v>200</v>
      </c>
      <c r="J41" s="237">
        <v>-61043820.299999997</v>
      </c>
      <c r="K41" s="237">
        <v>835500.49</v>
      </c>
      <c r="L41" s="237">
        <v>-60208319.810000002</v>
      </c>
      <c r="M41" s="237">
        <v>-61043820.299999997</v>
      </c>
      <c r="N41" s="237">
        <v>835500.49</v>
      </c>
      <c r="O41" s="237">
        <v>-60208319.810000002</v>
      </c>
    </row>
    <row r="42" spans="1:15">
      <c r="A42" t="s">
        <v>182</v>
      </c>
      <c r="B42" t="s">
        <v>183</v>
      </c>
      <c r="C42" t="s">
        <v>184</v>
      </c>
      <c r="D42" t="s">
        <v>185</v>
      </c>
      <c r="E42" s="128" t="str">
        <f t="shared" si="0"/>
        <v>BSLI21730</v>
      </c>
      <c r="F42" t="s">
        <v>186</v>
      </c>
      <c r="G42" t="s">
        <v>128</v>
      </c>
      <c r="H42" t="s">
        <v>211</v>
      </c>
      <c r="I42" t="s">
        <v>203</v>
      </c>
      <c r="J42" s="237">
        <v>-1467192.76</v>
      </c>
      <c r="K42" s="237">
        <v>1056617.5900000001</v>
      </c>
      <c r="L42" s="237">
        <v>-410575.17</v>
      </c>
      <c r="M42" s="237">
        <v>-1467192.76</v>
      </c>
      <c r="N42" s="237">
        <v>1056617.5900000001</v>
      </c>
      <c r="O42" s="237">
        <v>-410575.17</v>
      </c>
    </row>
    <row r="43" spans="1:15">
      <c r="A43" t="s">
        <v>182</v>
      </c>
      <c r="B43" t="s">
        <v>183</v>
      </c>
      <c r="C43" t="s">
        <v>184</v>
      </c>
      <c r="D43" t="s">
        <v>185</v>
      </c>
      <c r="E43" s="128" t="str">
        <f t="shared" si="0"/>
        <v>BSLI21730</v>
      </c>
      <c r="F43" t="s">
        <v>186</v>
      </c>
      <c r="G43" t="s">
        <v>128</v>
      </c>
      <c r="H43" t="s">
        <v>211</v>
      </c>
      <c r="I43" t="s">
        <v>194</v>
      </c>
      <c r="J43" s="237">
        <v>-1628593.55</v>
      </c>
      <c r="K43" s="237">
        <v>0</v>
      </c>
      <c r="L43" s="237">
        <v>-1628593.55</v>
      </c>
      <c r="M43" s="237">
        <v>-1628593.55</v>
      </c>
      <c r="N43" s="237">
        <v>0</v>
      </c>
      <c r="O43" s="237">
        <v>-1628593.55</v>
      </c>
    </row>
    <row r="44" spans="1:15">
      <c r="A44" t="s">
        <v>182</v>
      </c>
      <c r="B44" t="s">
        <v>183</v>
      </c>
      <c r="C44" t="s">
        <v>184</v>
      </c>
      <c r="D44" t="s">
        <v>185</v>
      </c>
      <c r="E44" s="128" t="str">
        <f t="shared" si="0"/>
        <v>BSLI23300</v>
      </c>
      <c r="F44" t="s">
        <v>186</v>
      </c>
      <c r="G44" t="s">
        <v>212</v>
      </c>
      <c r="H44" t="s">
        <v>213</v>
      </c>
      <c r="I44" t="s">
        <v>226</v>
      </c>
      <c r="J44" s="237">
        <v>-1111904222.29</v>
      </c>
      <c r="K44" s="237">
        <v>0</v>
      </c>
      <c r="L44" s="237">
        <v>-1111904222.29</v>
      </c>
      <c r="M44" s="237">
        <v>-1111904222.29</v>
      </c>
      <c r="N44" s="237">
        <v>0</v>
      </c>
      <c r="O44" s="237">
        <v>-1111904222.29</v>
      </c>
    </row>
    <row r="45" spans="1:15">
      <c r="A45" t="s">
        <v>182</v>
      </c>
      <c r="B45" t="s">
        <v>183</v>
      </c>
      <c r="C45" t="s">
        <v>184</v>
      </c>
      <c r="D45" t="s">
        <v>185</v>
      </c>
      <c r="E45" s="128" t="str">
        <f t="shared" si="0"/>
        <v>BSLI23900</v>
      </c>
      <c r="F45" t="s">
        <v>186</v>
      </c>
      <c r="G45" t="s">
        <v>140</v>
      </c>
      <c r="H45" t="s">
        <v>214</v>
      </c>
      <c r="I45" t="s">
        <v>192</v>
      </c>
      <c r="J45" s="237">
        <v>-1531444.06</v>
      </c>
      <c r="K45" s="237">
        <v>0</v>
      </c>
      <c r="L45" s="237">
        <v>-1531444.06</v>
      </c>
      <c r="M45" s="237">
        <v>-1531444.06</v>
      </c>
      <c r="N45" s="237">
        <v>0</v>
      </c>
      <c r="O45" s="237">
        <v>-1531444.06</v>
      </c>
    </row>
    <row r="46" spans="1:15">
      <c r="A46" t="s">
        <v>182</v>
      </c>
      <c r="B46" t="s">
        <v>183</v>
      </c>
      <c r="C46" t="s">
        <v>184</v>
      </c>
      <c r="D46" t="s">
        <v>185</v>
      </c>
      <c r="E46" s="128" t="str">
        <f t="shared" si="0"/>
        <v>BSLI23900</v>
      </c>
      <c r="F46" t="s">
        <v>186</v>
      </c>
      <c r="G46" t="s">
        <v>140</v>
      </c>
      <c r="H46" t="s">
        <v>214</v>
      </c>
      <c r="I46" t="s">
        <v>194</v>
      </c>
      <c r="J46" s="237">
        <v>-2662392.7749999999</v>
      </c>
      <c r="K46" s="237">
        <v>0</v>
      </c>
      <c r="L46" s="237">
        <v>-2662392.7749999999</v>
      </c>
      <c r="M46" s="237">
        <v>-2662392.7749999999</v>
      </c>
      <c r="N46" s="237">
        <v>0</v>
      </c>
      <c r="O46" s="237">
        <v>-2662392.7749999999</v>
      </c>
    </row>
    <row r="47" spans="1:15">
      <c r="A47" t="s">
        <v>182</v>
      </c>
      <c r="B47" t="s">
        <v>183</v>
      </c>
      <c r="C47" t="s">
        <v>184</v>
      </c>
      <c r="D47" t="s">
        <v>185</v>
      </c>
      <c r="E47" s="128" t="str">
        <f t="shared" si="0"/>
        <v>BSLI23900</v>
      </c>
      <c r="F47" t="s">
        <v>186</v>
      </c>
      <c r="G47" t="s">
        <v>140</v>
      </c>
      <c r="H47" t="s">
        <v>214</v>
      </c>
      <c r="I47" t="s">
        <v>200</v>
      </c>
      <c r="J47" s="237">
        <v>-6553828.9299999997</v>
      </c>
      <c r="K47" s="237">
        <v>0</v>
      </c>
      <c r="L47" s="237">
        <v>-6553828.9299999997</v>
      </c>
      <c r="M47" s="237">
        <v>-6553828.9299999997</v>
      </c>
      <c r="N47" s="237">
        <v>0</v>
      </c>
      <c r="O47" s="237">
        <v>-6553828.9299999997</v>
      </c>
    </row>
    <row r="48" spans="1:15">
      <c r="A48" t="s">
        <v>182</v>
      </c>
      <c r="B48" t="s">
        <v>183</v>
      </c>
      <c r="C48" t="s">
        <v>184</v>
      </c>
      <c r="D48" t="s">
        <v>185</v>
      </c>
      <c r="E48" s="128" t="str">
        <f t="shared" si="0"/>
        <v>BSLI21710</v>
      </c>
      <c r="F48" t="s">
        <v>186</v>
      </c>
      <c r="G48" t="s">
        <v>124</v>
      </c>
      <c r="H48" t="s">
        <v>215</v>
      </c>
      <c r="I48" t="s">
        <v>197</v>
      </c>
      <c r="J48" s="237">
        <v>-1154187570.6570001</v>
      </c>
      <c r="K48" s="237">
        <v>0</v>
      </c>
      <c r="L48" s="237">
        <v>-1154187570.6570001</v>
      </c>
      <c r="M48" s="237">
        <v>-1154187570.6570001</v>
      </c>
      <c r="N48" s="237">
        <v>0</v>
      </c>
      <c r="O48" s="237">
        <v>-1154187570.6570001</v>
      </c>
    </row>
    <row r="49" spans="1:15">
      <c r="A49" t="s">
        <v>182</v>
      </c>
      <c r="B49" t="s">
        <v>183</v>
      </c>
      <c r="C49" t="s">
        <v>184</v>
      </c>
      <c r="D49" t="s">
        <v>185</v>
      </c>
      <c r="E49" s="128" t="str">
        <f t="shared" si="0"/>
        <v>BSLI23600</v>
      </c>
      <c r="F49" t="s">
        <v>186</v>
      </c>
      <c r="G49" t="s">
        <v>216</v>
      </c>
      <c r="H49" t="s">
        <v>217</v>
      </c>
      <c r="I49" t="s">
        <v>192</v>
      </c>
      <c r="J49" s="237">
        <v>-11241672.67</v>
      </c>
      <c r="K49" s="237">
        <v>0</v>
      </c>
      <c r="L49" s="237">
        <v>-11241672.67</v>
      </c>
      <c r="M49" s="237">
        <v>-11241672.67</v>
      </c>
      <c r="N49" s="237">
        <v>0</v>
      </c>
      <c r="O49" s="237">
        <v>-11241672.67</v>
      </c>
    </row>
    <row r="50" spans="1:15">
      <c r="A50" t="s">
        <v>182</v>
      </c>
      <c r="B50" t="s">
        <v>183</v>
      </c>
      <c r="C50" t="s">
        <v>184</v>
      </c>
      <c r="D50" t="s">
        <v>185</v>
      </c>
      <c r="E50" s="128" t="str">
        <f t="shared" si="0"/>
        <v>BSLI23600</v>
      </c>
      <c r="F50" t="s">
        <v>186</v>
      </c>
      <c r="G50" t="s">
        <v>216</v>
      </c>
      <c r="H50" t="s">
        <v>217</v>
      </c>
      <c r="I50" t="s">
        <v>197</v>
      </c>
      <c r="J50" s="237">
        <v>-957005581.19799995</v>
      </c>
      <c r="K50" s="237">
        <v>-1157571426.283</v>
      </c>
      <c r="L50" s="237">
        <v>-2114577007.4809999</v>
      </c>
      <c r="M50" s="237">
        <v>-957005581.19799995</v>
      </c>
      <c r="N50" s="237">
        <v>-1157571426.283</v>
      </c>
      <c r="O50" s="237">
        <v>-2114577007.4809999</v>
      </c>
    </row>
    <row r="51" spans="1:15">
      <c r="A51" t="s">
        <v>182</v>
      </c>
      <c r="B51" t="s">
        <v>183</v>
      </c>
      <c r="C51" t="s">
        <v>184</v>
      </c>
      <c r="D51" t="s">
        <v>185</v>
      </c>
      <c r="E51" s="128" t="str">
        <f t="shared" si="0"/>
        <v>BSLI23600</v>
      </c>
      <c r="F51" t="s">
        <v>186</v>
      </c>
      <c r="G51" t="s">
        <v>216</v>
      </c>
      <c r="H51" t="s">
        <v>217</v>
      </c>
      <c r="I51" t="s">
        <v>200</v>
      </c>
      <c r="J51" s="237">
        <v>-119940060.88</v>
      </c>
      <c r="K51" s="237">
        <v>59741164.950000003</v>
      </c>
      <c r="L51" s="237">
        <v>-60198895.93</v>
      </c>
      <c r="M51" s="237">
        <v>-119940060.88</v>
      </c>
      <c r="N51" s="237">
        <v>59741164.950000003</v>
      </c>
      <c r="O51" s="237">
        <v>-60198895.93</v>
      </c>
    </row>
    <row r="52" spans="1:15">
      <c r="A52" t="s">
        <v>182</v>
      </c>
      <c r="B52" t="s">
        <v>183</v>
      </c>
      <c r="C52" t="s">
        <v>184</v>
      </c>
      <c r="D52" t="s">
        <v>185</v>
      </c>
      <c r="E52" s="128" t="str">
        <f t="shared" si="0"/>
        <v>BSLI21800</v>
      </c>
      <c r="F52" t="s">
        <v>186</v>
      </c>
      <c r="G52" t="s">
        <v>187</v>
      </c>
      <c r="H52" t="s">
        <v>188</v>
      </c>
      <c r="I52" t="s">
        <v>203</v>
      </c>
      <c r="J52" s="237">
        <v>-1118921.26</v>
      </c>
      <c r="K52" s="237">
        <v>12751.11</v>
      </c>
      <c r="L52" s="237">
        <v>-1106170.1499999999</v>
      </c>
      <c r="M52" s="237">
        <v>-1118921.26</v>
      </c>
      <c r="N52" s="237">
        <v>12751.11</v>
      </c>
      <c r="O52" s="237">
        <v>-1106170.1499999999</v>
      </c>
    </row>
    <row r="53" spans="1:15">
      <c r="A53" t="s">
        <v>182</v>
      </c>
      <c r="B53" t="s">
        <v>183</v>
      </c>
      <c r="C53" t="s">
        <v>184</v>
      </c>
      <c r="D53" t="s">
        <v>185</v>
      </c>
      <c r="E53" s="128" t="str">
        <f t="shared" si="0"/>
        <v>BSLI21800</v>
      </c>
      <c r="F53" t="s">
        <v>186</v>
      </c>
      <c r="G53" t="s">
        <v>187</v>
      </c>
      <c r="H53" t="s">
        <v>188</v>
      </c>
      <c r="I53" t="s">
        <v>192</v>
      </c>
      <c r="J53" s="237">
        <v>-1462339908.1199999</v>
      </c>
      <c r="K53" s="237">
        <v>0</v>
      </c>
      <c r="L53" s="237">
        <v>-1462339908.1199999</v>
      </c>
      <c r="M53" s="237">
        <v>-1462339908.1199999</v>
      </c>
      <c r="N53" s="237">
        <v>0</v>
      </c>
      <c r="O53" s="237">
        <v>-1462339908.1199999</v>
      </c>
    </row>
    <row r="54" spans="1:15">
      <c r="A54" t="s">
        <v>182</v>
      </c>
      <c r="B54" t="s">
        <v>183</v>
      </c>
      <c r="C54" t="s">
        <v>184</v>
      </c>
      <c r="D54" t="s">
        <v>185</v>
      </c>
      <c r="E54" s="128" t="str">
        <f t="shared" si="0"/>
        <v>BSLI21800</v>
      </c>
      <c r="F54" t="s">
        <v>186</v>
      </c>
      <c r="G54" t="s">
        <v>187</v>
      </c>
      <c r="H54" t="s">
        <v>188</v>
      </c>
      <c r="I54" t="s">
        <v>193</v>
      </c>
      <c r="J54" s="237">
        <v>-24318608.112</v>
      </c>
      <c r="K54" s="237">
        <v>0</v>
      </c>
      <c r="L54" s="237">
        <v>-24318608.112</v>
      </c>
      <c r="M54" s="237">
        <v>-24318608.112</v>
      </c>
      <c r="N54" s="237">
        <v>0</v>
      </c>
      <c r="O54" s="237">
        <v>-24318608.112</v>
      </c>
    </row>
    <row r="55" spans="1:15">
      <c r="A55" t="s">
        <v>182</v>
      </c>
      <c r="B55" t="s">
        <v>183</v>
      </c>
      <c r="C55" t="s">
        <v>184</v>
      </c>
      <c r="D55" t="s">
        <v>185</v>
      </c>
      <c r="E55" s="128" t="str">
        <f t="shared" si="0"/>
        <v>BSLI21800</v>
      </c>
      <c r="F55" t="s">
        <v>186</v>
      </c>
      <c r="G55" t="s">
        <v>187</v>
      </c>
      <c r="H55" t="s">
        <v>188</v>
      </c>
      <c r="I55" t="s">
        <v>200</v>
      </c>
      <c r="J55" s="237">
        <v>-271251358.74000001</v>
      </c>
      <c r="K55" s="237">
        <v>558315.51</v>
      </c>
      <c r="L55" s="237">
        <v>-270693043.23000002</v>
      </c>
      <c r="M55" s="237">
        <v>-271251358.74000001</v>
      </c>
      <c r="N55" s="237">
        <v>558315.51</v>
      </c>
      <c r="O55" s="237">
        <v>-270693043.23000002</v>
      </c>
    </row>
    <row r="56" spans="1:15">
      <c r="A56" t="s">
        <v>182</v>
      </c>
      <c r="B56" t="s">
        <v>183</v>
      </c>
      <c r="C56" t="s">
        <v>184</v>
      </c>
      <c r="D56" t="s">
        <v>185</v>
      </c>
      <c r="E56" s="128" t="str">
        <f t="shared" si="0"/>
        <v>BSLI21800</v>
      </c>
      <c r="F56" t="s">
        <v>186</v>
      </c>
      <c r="G56" t="s">
        <v>187</v>
      </c>
      <c r="H56" t="s">
        <v>188</v>
      </c>
      <c r="I56" t="s">
        <v>226</v>
      </c>
      <c r="J56" s="237">
        <v>-42198405.033</v>
      </c>
      <c r="K56" s="237">
        <v>16212625.725</v>
      </c>
      <c r="L56" s="237">
        <v>-25985779.307999998</v>
      </c>
      <c r="M56" s="237">
        <v>-42198405.033</v>
      </c>
      <c r="N56" s="237">
        <v>16212625.725</v>
      </c>
      <c r="O56" s="237">
        <v>-25985779.307999998</v>
      </c>
    </row>
    <row r="57" spans="1:15">
      <c r="A57" t="s">
        <v>182</v>
      </c>
      <c r="B57" t="s">
        <v>183</v>
      </c>
      <c r="C57" t="s">
        <v>184</v>
      </c>
      <c r="D57" t="s">
        <v>185</v>
      </c>
      <c r="E57" s="128" t="str">
        <f t="shared" si="0"/>
        <v>BSLI21800</v>
      </c>
      <c r="F57" t="s">
        <v>186</v>
      </c>
      <c r="G57" t="s">
        <v>187</v>
      </c>
      <c r="H57" t="s">
        <v>188</v>
      </c>
      <c r="I57" t="s">
        <v>197</v>
      </c>
      <c r="J57" s="237">
        <v>-790128258.56500006</v>
      </c>
      <c r="K57" s="237">
        <v>170300055.97299999</v>
      </c>
      <c r="L57" s="237">
        <v>-619828202.59200001</v>
      </c>
      <c r="M57" s="237">
        <v>-790128258.56500006</v>
      </c>
      <c r="N57" s="237">
        <v>170300055.97299999</v>
      </c>
      <c r="O57" s="237">
        <v>-619828202.59200001</v>
      </c>
    </row>
    <row r="58" spans="1:15">
      <c r="A58" t="s">
        <v>182</v>
      </c>
      <c r="B58" t="s">
        <v>183</v>
      </c>
      <c r="C58" t="s">
        <v>184</v>
      </c>
      <c r="D58" t="s">
        <v>185</v>
      </c>
      <c r="E58" s="128" t="str">
        <f t="shared" si="0"/>
        <v>BSLI21800</v>
      </c>
      <c r="F58" t="s">
        <v>186</v>
      </c>
      <c r="G58" t="s">
        <v>187</v>
      </c>
      <c r="H58" t="s">
        <v>188</v>
      </c>
      <c r="I58" t="s">
        <v>194</v>
      </c>
      <c r="J58" s="237">
        <v>-60078184.229000002</v>
      </c>
      <c r="K58" s="237">
        <v>5437450.9359999998</v>
      </c>
      <c r="L58" s="237">
        <v>-54640733.292999998</v>
      </c>
      <c r="M58" s="237">
        <v>-60078184.229000002</v>
      </c>
      <c r="N58" s="237">
        <v>5437450.9359999998</v>
      </c>
      <c r="O58" s="237">
        <v>-54640733.292999998</v>
      </c>
    </row>
    <row r="59" spans="1:15">
      <c r="A59" t="s">
        <v>182</v>
      </c>
      <c r="B59" t="s">
        <v>183</v>
      </c>
      <c r="C59" t="s">
        <v>184</v>
      </c>
      <c r="D59" t="s">
        <v>185</v>
      </c>
      <c r="E59" s="128" t="str">
        <f t="shared" si="0"/>
        <v>BSLI22000</v>
      </c>
      <c r="F59" t="s">
        <v>186</v>
      </c>
      <c r="G59" t="s">
        <v>218</v>
      </c>
      <c r="H59" t="s">
        <v>219</v>
      </c>
      <c r="I59" t="s">
        <v>226</v>
      </c>
      <c r="J59" s="237">
        <v>-1306722249.994</v>
      </c>
      <c r="K59" s="237">
        <v>0</v>
      </c>
      <c r="L59" s="237">
        <v>-1306722249.994</v>
      </c>
      <c r="M59" s="237">
        <v>-1306722249.994</v>
      </c>
      <c r="N59" s="237">
        <v>0</v>
      </c>
      <c r="O59" s="237">
        <v>-1306722249.994</v>
      </c>
    </row>
    <row r="60" spans="1:15">
      <c r="A60" t="s">
        <v>182</v>
      </c>
      <c r="B60" t="s">
        <v>183</v>
      </c>
      <c r="C60" t="s">
        <v>184</v>
      </c>
      <c r="D60" t="s">
        <v>185</v>
      </c>
      <c r="E60" s="128" t="str">
        <f t="shared" si="0"/>
        <v>BSLI23400</v>
      </c>
      <c r="F60" t="s">
        <v>186</v>
      </c>
      <c r="G60" t="s">
        <v>138</v>
      </c>
      <c r="H60" t="s">
        <v>220</v>
      </c>
      <c r="I60" t="s">
        <v>200</v>
      </c>
      <c r="J60" s="237">
        <v>-575109314.40999997</v>
      </c>
      <c r="K60" s="237">
        <v>0</v>
      </c>
      <c r="L60" s="237">
        <v>-575109314.40999997</v>
      </c>
      <c r="M60" s="237">
        <v>-575109314.40999997</v>
      </c>
      <c r="N60" s="237">
        <v>0</v>
      </c>
      <c r="O60" s="237">
        <v>-575109314.40999997</v>
      </c>
    </row>
    <row r="61" spans="1:15">
      <c r="A61" t="s">
        <v>182</v>
      </c>
      <c r="B61" t="s">
        <v>183</v>
      </c>
      <c r="C61" t="s">
        <v>184</v>
      </c>
      <c r="D61" t="s">
        <v>185</v>
      </c>
      <c r="E61" s="128" t="str">
        <f t="shared" si="0"/>
        <v>BSLI23400</v>
      </c>
      <c r="F61" t="s">
        <v>186</v>
      </c>
      <c r="G61" t="s">
        <v>138</v>
      </c>
      <c r="H61" t="s">
        <v>220</v>
      </c>
      <c r="I61" t="s">
        <v>192</v>
      </c>
      <c r="J61" s="237">
        <v>-115546877.06999999</v>
      </c>
      <c r="K61" s="237">
        <v>0</v>
      </c>
      <c r="L61" s="237">
        <v>-115546877.06999999</v>
      </c>
      <c r="M61" s="237">
        <v>-115546877.06999999</v>
      </c>
      <c r="N61" s="237">
        <v>0</v>
      </c>
      <c r="O61" s="237">
        <v>-115546877.06999999</v>
      </c>
    </row>
    <row r="62" spans="1:15">
      <c r="A62" t="s">
        <v>182</v>
      </c>
      <c r="B62" t="s">
        <v>183</v>
      </c>
      <c r="C62" t="s">
        <v>184</v>
      </c>
      <c r="D62" t="s">
        <v>185</v>
      </c>
      <c r="E62" s="128" t="str">
        <f t="shared" si="0"/>
        <v>BSLI23400</v>
      </c>
      <c r="F62" t="s">
        <v>186</v>
      </c>
      <c r="G62" t="s">
        <v>138</v>
      </c>
      <c r="H62" t="s">
        <v>220</v>
      </c>
      <c r="I62" t="s">
        <v>197</v>
      </c>
      <c r="J62" s="237">
        <v>-716504692.73399997</v>
      </c>
      <c r="K62" s="237">
        <v>0</v>
      </c>
      <c r="L62" s="237">
        <v>-716504692.73399997</v>
      </c>
      <c r="M62" s="237">
        <v>-716504692.73399997</v>
      </c>
      <c r="N62" s="237">
        <v>0</v>
      </c>
      <c r="O62" s="237">
        <v>-716504692.73399997</v>
      </c>
    </row>
    <row r="63" spans="1:15">
      <c r="A63" t="s">
        <v>182</v>
      </c>
      <c r="B63" t="s">
        <v>183</v>
      </c>
      <c r="C63" t="s">
        <v>184</v>
      </c>
      <c r="D63" t="s">
        <v>185</v>
      </c>
      <c r="E63" s="128" t="str">
        <f t="shared" si="0"/>
        <v>BSLI23400</v>
      </c>
      <c r="F63" t="s">
        <v>186</v>
      </c>
      <c r="G63" t="s">
        <v>138</v>
      </c>
      <c r="H63" t="s">
        <v>220</v>
      </c>
      <c r="I63" t="s">
        <v>194</v>
      </c>
      <c r="J63" s="237">
        <v>-159244264.27900001</v>
      </c>
      <c r="K63" s="237">
        <v>0</v>
      </c>
      <c r="L63" s="237">
        <v>-159244264.27900001</v>
      </c>
      <c r="M63" s="237">
        <v>-159244264.27900001</v>
      </c>
      <c r="N63" s="237">
        <v>0</v>
      </c>
      <c r="O63" s="237">
        <v>-159244264.27900001</v>
      </c>
    </row>
    <row r="64" spans="1:15">
      <c r="A64" t="s">
        <v>182</v>
      </c>
      <c r="B64" t="s">
        <v>183</v>
      </c>
      <c r="C64" t="s">
        <v>184</v>
      </c>
      <c r="D64" t="s">
        <v>185</v>
      </c>
      <c r="E64" s="128" t="str">
        <f t="shared" si="0"/>
        <v>BSLI22900</v>
      </c>
      <c r="F64" t="s">
        <v>186</v>
      </c>
      <c r="G64" t="s">
        <v>195</v>
      </c>
      <c r="H64" t="s">
        <v>196</v>
      </c>
      <c r="I64" t="s">
        <v>226</v>
      </c>
      <c r="J64" s="237">
        <v>-66601216.597999997</v>
      </c>
      <c r="K64" s="237">
        <v>-3206637745.2519999</v>
      </c>
      <c r="L64" s="237">
        <v>-3273238961.8499999</v>
      </c>
      <c r="M64" s="237">
        <v>-66601216.597999997</v>
      </c>
      <c r="N64" s="237">
        <v>-3206637745.2519999</v>
      </c>
      <c r="O64" s="237">
        <v>-3273238961.8499999</v>
      </c>
    </row>
    <row r="65" spans="1:15">
      <c r="A65" t="s">
        <v>182</v>
      </c>
      <c r="B65" t="s">
        <v>183</v>
      </c>
      <c r="C65" t="s">
        <v>184</v>
      </c>
      <c r="D65" t="s">
        <v>185</v>
      </c>
      <c r="E65" s="128" t="str">
        <f t="shared" si="0"/>
        <v>BSLI22900</v>
      </c>
      <c r="F65" t="s">
        <v>186</v>
      </c>
      <c r="G65" t="s">
        <v>195</v>
      </c>
      <c r="H65" t="s">
        <v>196</v>
      </c>
      <c r="I65" t="s">
        <v>197</v>
      </c>
      <c r="J65" s="237">
        <v>-341368238.847</v>
      </c>
      <c r="K65" s="237">
        <v>-170300055.97400001</v>
      </c>
      <c r="L65" s="237">
        <v>-511668294.82099998</v>
      </c>
      <c r="M65" s="237">
        <v>-341368238.847</v>
      </c>
      <c r="N65" s="237">
        <v>-170300055.97400001</v>
      </c>
      <c r="O65" s="237">
        <v>-511668294.82099998</v>
      </c>
    </row>
    <row r="66" spans="1:15">
      <c r="A66" t="s">
        <v>182</v>
      </c>
      <c r="B66" t="s">
        <v>183</v>
      </c>
      <c r="C66" t="s">
        <v>184</v>
      </c>
      <c r="D66" t="s">
        <v>185</v>
      </c>
      <c r="E66" s="128" t="str">
        <f t="shared" si="0"/>
        <v>BSLI22900</v>
      </c>
      <c r="F66" t="s">
        <v>186</v>
      </c>
      <c r="G66" t="s">
        <v>195</v>
      </c>
      <c r="H66" t="s">
        <v>196</v>
      </c>
      <c r="I66" t="s">
        <v>194</v>
      </c>
      <c r="J66" s="237">
        <v>-320419347.34200001</v>
      </c>
      <c r="K66" s="237">
        <v>-23102189.063999999</v>
      </c>
      <c r="L66" s="237">
        <v>-343521536.40600002</v>
      </c>
      <c r="M66" s="237">
        <v>-320419347.34200001</v>
      </c>
      <c r="N66" s="237">
        <v>-23102189.063999999</v>
      </c>
      <c r="O66" s="237">
        <v>-343521536.40600002</v>
      </c>
    </row>
    <row r="67" spans="1:15">
      <c r="A67" t="s">
        <v>182</v>
      </c>
      <c r="B67" t="s">
        <v>183</v>
      </c>
      <c r="C67" t="s">
        <v>184</v>
      </c>
      <c r="D67" t="s">
        <v>185</v>
      </c>
      <c r="E67" s="128" t="str">
        <f t="shared" ref="E67:E76" si="2">F67&amp;G67</f>
        <v>BSLI22900</v>
      </c>
      <c r="F67" t="s">
        <v>186</v>
      </c>
      <c r="G67" t="s">
        <v>195</v>
      </c>
      <c r="H67" t="s">
        <v>196</v>
      </c>
      <c r="I67" t="s">
        <v>193</v>
      </c>
      <c r="J67" s="237">
        <v>-77781109.703999996</v>
      </c>
      <c r="K67" s="237">
        <v>-33565129.990999997</v>
      </c>
      <c r="L67" s="237">
        <v>-111346239.69499999</v>
      </c>
      <c r="M67" s="237">
        <v>-77781109.703999996</v>
      </c>
      <c r="N67" s="237">
        <v>-33565129.990999997</v>
      </c>
      <c r="O67" s="237">
        <v>-111346239.69499999</v>
      </c>
    </row>
    <row r="68" spans="1:15">
      <c r="A68" t="s">
        <v>182</v>
      </c>
      <c r="B68" t="s">
        <v>183</v>
      </c>
      <c r="C68" t="s">
        <v>184</v>
      </c>
      <c r="D68" t="s">
        <v>185</v>
      </c>
      <c r="E68" s="128" t="str">
        <f t="shared" si="2"/>
        <v>BSLI22900</v>
      </c>
      <c r="F68" t="s">
        <v>186</v>
      </c>
      <c r="G68" t="s">
        <v>195</v>
      </c>
      <c r="H68" t="s">
        <v>196</v>
      </c>
      <c r="I68" t="s">
        <v>189</v>
      </c>
      <c r="J68" s="237">
        <v>-21444.02</v>
      </c>
      <c r="K68" s="237">
        <v>897744.63</v>
      </c>
      <c r="L68" s="237">
        <v>876300.61</v>
      </c>
      <c r="M68" s="237">
        <v>-21444.02</v>
      </c>
      <c r="N68" s="237">
        <v>897744.63</v>
      </c>
      <c r="O68" s="237">
        <v>876300.61</v>
      </c>
    </row>
    <row r="69" spans="1:15">
      <c r="A69" t="s">
        <v>182</v>
      </c>
      <c r="B69" t="s">
        <v>183</v>
      </c>
      <c r="C69" t="s">
        <v>184</v>
      </c>
      <c r="D69" t="s">
        <v>185</v>
      </c>
      <c r="E69" s="128" t="str">
        <f t="shared" si="2"/>
        <v>BSLI22900</v>
      </c>
      <c r="F69" t="s">
        <v>186</v>
      </c>
      <c r="G69" t="s">
        <v>195</v>
      </c>
      <c r="H69" t="s">
        <v>196</v>
      </c>
      <c r="I69" t="s">
        <v>192</v>
      </c>
      <c r="J69" s="237">
        <v>-107332300.95999999</v>
      </c>
      <c r="K69" s="237">
        <v>192742950.97</v>
      </c>
      <c r="L69" s="237">
        <v>85410650.010000005</v>
      </c>
      <c r="M69" s="237">
        <v>-107332300.95999999</v>
      </c>
      <c r="N69" s="237">
        <v>192742950.97</v>
      </c>
      <c r="O69" s="237">
        <v>85410650.010000005</v>
      </c>
    </row>
    <row r="70" spans="1:15">
      <c r="A70" t="s">
        <v>182</v>
      </c>
      <c r="B70" t="s">
        <v>183</v>
      </c>
      <c r="C70" t="s">
        <v>184</v>
      </c>
      <c r="D70" t="s">
        <v>185</v>
      </c>
      <c r="E70" s="128" t="str">
        <f t="shared" si="2"/>
        <v>BSLI23500</v>
      </c>
      <c r="F70" t="s">
        <v>186</v>
      </c>
      <c r="G70" t="s">
        <v>221</v>
      </c>
      <c r="H70" t="s">
        <v>222</v>
      </c>
      <c r="I70" t="s">
        <v>200</v>
      </c>
      <c r="J70" s="237">
        <v>-2447453.23</v>
      </c>
      <c r="K70" s="237">
        <v>0</v>
      </c>
      <c r="L70" s="237">
        <v>-2447453.23</v>
      </c>
      <c r="M70" s="237">
        <v>-2447453.23</v>
      </c>
      <c r="N70" s="237">
        <v>0</v>
      </c>
      <c r="O70" s="237">
        <v>-2447453.23</v>
      </c>
    </row>
    <row r="71" spans="1:15">
      <c r="A71" t="s">
        <v>182</v>
      </c>
      <c r="B71" t="s">
        <v>183</v>
      </c>
      <c r="C71" t="s">
        <v>184</v>
      </c>
      <c r="D71" t="s">
        <v>185</v>
      </c>
      <c r="E71" s="128" t="str">
        <f t="shared" si="2"/>
        <v>BSLI23500</v>
      </c>
      <c r="F71" t="s">
        <v>186</v>
      </c>
      <c r="G71" t="s">
        <v>221</v>
      </c>
      <c r="H71" t="s">
        <v>222</v>
      </c>
      <c r="I71" t="s">
        <v>197</v>
      </c>
      <c r="J71" s="237">
        <v>-49505026.783</v>
      </c>
      <c r="K71" s="237">
        <v>0</v>
      </c>
      <c r="L71" s="237">
        <v>-49505026.783</v>
      </c>
      <c r="M71" s="237">
        <v>-49505026.783</v>
      </c>
      <c r="N71" s="237">
        <v>0</v>
      </c>
      <c r="O71" s="237">
        <v>-49505026.783</v>
      </c>
    </row>
    <row r="72" spans="1:15">
      <c r="A72" t="s">
        <v>182</v>
      </c>
      <c r="B72" t="s">
        <v>183</v>
      </c>
      <c r="C72" t="s">
        <v>184</v>
      </c>
      <c r="D72" t="s">
        <v>185</v>
      </c>
      <c r="E72" s="128" t="str">
        <f t="shared" si="2"/>
        <v>BSLI21100</v>
      </c>
      <c r="F72" t="s">
        <v>186</v>
      </c>
      <c r="G72" t="s">
        <v>113</v>
      </c>
      <c r="H72" t="s">
        <v>223</v>
      </c>
      <c r="I72" t="s">
        <v>197</v>
      </c>
      <c r="J72" s="237">
        <v>-5080586814.3800001</v>
      </c>
      <c r="K72" s="237">
        <v>0</v>
      </c>
      <c r="L72" s="237">
        <v>-5080586814.3800001</v>
      </c>
      <c r="M72" s="237">
        <v>-5080586814.3800001</v>
      </c>
      <c r="N72" s="237">
        <v>0</v>
      </c>
      <c r="O72" s="237">
        <v>-5080586814.3800001</v>
      </c>
    </row>
    <row r="73" spans="1:15">
      <c r="A73" t="s">
        <v>182</v>
      </c>
      <c r="B73" t="s">
        <v>183</v>
      </c>
      <c r="C73" t="s">
        <v>184</v>
      </c>
      <c r="D73" t="s">
        <v>185</v>
      </c>
      <c r="E73" s="128" t="str">
        <f t="shared" si="2"/>
        <v>BSLI21100</v>
      </c>
      <c r="F73" t="s">
        <v>186</v>
      </c>
      <c r="G73" t="s">
        <v>113</v>
      </c>
      <c r="H73" t="s">
        <v>223</v>
      </c>
      <c r="I73" t="s">
        <v>193</v>
      </c>
      <c r="J73" s="237">
        <v>-916312715.99300003</v>
      </c>
      <c r="K73" s="237">
        <v>0</v>
      </c>
      <c r="L73" s="237">
        <v>-916312715.99300003</v>
      </c>
      <c r="M73" s="237">
        <v>-916312715.99300003</v>
      </c>
      <c r="N73" s="237">
        <v>0</v>
      </c>
      <c r="O73" s="237">
        <v>-916312715.99300003</v>
      </c>
    </row>
    <row r="74" spans="1:15">
      <c r="A74" t="s">
        <v>182</v>
      </c>
      <c r="B74" t="s">
        <v>183</v>
      </c>
      <c r="C74" t="s">
        <v>184</v>
      </c>
      <c r="D74" t="s">
        <v>185</v>
      </c>
      <c r="E74" s="128" t="str">
        <f t="shared" si="2"/>
        <v>BSLI21100</v>
      </c>
      <c r="F74" t="s">
        <v>186</v>
      </c>
      <c r="G74" t="s">
        <v>113</v>
      </c>
      <c r="H74" t="s">
        <v>223</v>
      </c>
      <c r="I74" t="s">
        <v>200</v>
      </c>
      <c r="J74" s="237">
        <v>0</v>
      </c>
      <c r="K74" s="237">
        <v>0</v>
      </c>
      <c r="L74" s="237">
        <v>0</v>
      </c>
      <c r="M74" s="237">
        <v>0</v>
      </c>
      <c r="N74" s="237">
        <v>0</v>
      </c>
      <c r="O74" s="237">
        <v>0</v>
      </c>
    </row>
    <row r="75" spans="1:15">
      <c r="A75" t="s">
        <v>182</v>
      </c>
      <c r="B75" t="s">
        <v>183</v>
      </c>
      <c r="C75" t="s">
        <v>184</v>
      </c>
      <c r="D75" t="s">
        <v>185</v>
      </c>
      <c r="E75" s="128" t="str">
        <f t="shared" si="2"/>
        <v>BSLI22100</v>
      </c>
      <c r="F75" t="s">
        <v>186</v>
      </c>
      <c r="G75" t="s">
        <v>224</v>
      </c>
      <c r="H75" t="s">
        <v>225</v>
      </c>
      <c r="I75" t="s">
        <v>192</v>
      </c>
      <c r="J75" s="237">
        <v>-3637328</v>
      </c>
      <c r="K75" s="237">
        <v>0</v>
      </c>
      <c r="L75" s="237">
        <v>-3637328</v>
      </c>
      <c r="M75" s="237">
        <v>-3637328</v>
      </c>
      <c r="N75" s="237">
        <v>0</v>
      </c>
      <c r="O75" s="237">
        <v>-3637328</v>
      </c>
    </row>
    <row r="76" spans="1:15">
      <c r="A76" t="s">
        <v>182</v>
      </c>
      <c r="B76" t="s">
        <v>183</v>
      </c>
      <c r="C76" t="s">
        <v>184</v>
      </c>
      <c r="D76" t="s">
        <v>185</v>
      </c>
      <c r="E76" s="128" t="str">
        <f t="shared" si="2"/>
        <v>BSLI22100</v>
      </c>
      <c r="F76" t="s">
        <v>186</v>
      </c>
      <c r="G76" t="s">
        <v>224</v>
      </c>
      <c r="H76" t="s">
        <v>225</v>
      </c>
      <c r="I76" t="s">
        <v>200</v>
      </c>
      <c r="J76" s="237">
        <v>-25267068</v>
      </c>
      <c r="K76" s="237">
        <v>0</v>
      </c>
      <c r="L76" s="237">
        <v>-25267068</v>
      </c>
      <c r="M76" s="237">
        <v>-25267068</v>
      </c>
      <c r="N76" s="237">
        <v>0</v>
      </c>
      <c r="O76" s="237">
        <v>-25267068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99FF"/>
  </sheetPr>
  <dimension ref="A1:S27"/>
  <sheetViews>
    <sheetView showGridLines="0" zoomScale="50" zoomScaleNormal="50" workbookViewId="0">
      <selection activeCell="K4" sqref="K4"/>
    </sheetView>
  </sheetViews>
  <sheetFormatPr defaultColWidth="9.140625" defaultRowHeight="20.25"/>
  <cols>
    <col min="1" max="1" width="34.28515625" style="85" customWidth="1"/>
    <col min="2" max="2" width="15.7109375" style="85" customWidth="1"/>
    <col min="3" max="13" width="16.7109375" style="85" bestFit="1" customWidth="1"/>
    <col min="14" max="17" width="9.140625" style="85"/>
    <col min="18" max="18" width="20.28515625" style="85" customWidth="1"/>
    <col min="19" max="16384" width="9.140625" style="85"/>
  </cols>
  <sheetData>
    <row r="1" spans="1:19">
      <c r="A1" s="84" t="s">
        <v>227</v>
      </c>
    </row>
    <row r="2" spans="1:19" ht="21" thickBot="1">
      <c r="A2" s="86"/>
      <c r="B2" s="87" t="s">
        <v>228</v>
      </c>
      <c r="C2" s="87" t="s">
        <v>229</v>
      </c>
      <c r="D2" s="87" t="s">
        <v>230</v>
      </c>
      <c r="E2" s="87" t="s">
        <v>231</v>
      </c>
      <c r="F2" s="87" t="s">
        <v>232</v>
      </c>
      <c r="G2" s="87" t="s">
        <v>233</v>
      </c>
      <c r="H2" s="87" t="s">
        <v>234</v>
      </c>
      <c r="I2" s="87" t="s">
        <v>235</v>
      </c>
      <c r="J2" s="87" t="s">
        <v>236</v>
      </c>
      <c r="K2" s="87" t="s">
        <v>237</v>
      </c>
      <c r="L2" s="87" t="s">
        <v>238</v>
      </c>
      <c r="M2" s="87" t="s">
        <v>239</v>
      </c>
    </row>
    <row r="3" spans="1:19">
      <c r="A3" s="88" t="s">
        <v>240</v>
      </c>
      <c r="B3" s="95">
        <f>SUM($B$11:B11)</f>
        <v>-27346.896887844301</v>
      </c>
      <c r="C3" s="95">
        <f>SUM($B$11:C11)</f>
        <v>-54225.465977919201</v>
      </c>
      <c r="D3" s="95">
        <f>SUM($B$11:D11)</f>
        <v>-81557.305962602899</v>
      </c>
      <c r="E3" s="95">
        <f>SUM($B$11:E11)</f>
        <v>-109296.27254281289</v>
      </c>
      <c r="F3" s="95">
        <f>SUM($B$11:F11)</f>
        <v>-137103.14871688889</v>
      </c>
      <c r="G3" s="95">
        <f>SUM($B$11:G11)</f>
        <v>-165151.03119482618</v>
      </c>
      <c r="H3" s="95">
        <f>SUM($B$11:H11)</f>
        <v>-193759.11521588909</v>
      </c>
      <c r="I3" s="95">
        <f>SUM($B$11:I11)</f>
        <v>-222075.55936412117</v>
      </c>
      <c r="J3" s="95">
        <f>SUM($B$11:J11)</f>
        <v>-251011.81946102457</v>
      </c>
      <c r="K3" s="95">
        <f>SUM($B$11:K11)</f>
        <v>-279815.45651106496</v>
      </c>
      <c r="L3" s="95">
        <f>SUM($B$11:L11)</f>
        <v>-306942.44561529893</v>
      </c>
      <c r="M3" s="95">
        <f>SUM($B$11:M11)</f>
        <v>-332924.92427120591</v>
      </c>
      <c r="O3" s="85" t="s">
        <v>241</v>
      </c>
      <c r="S3" s="85" t="s">
        <v>242</v>
      </c>
    </row>
    <row r="4" spans="1:19">
      <c r="A4" s="88" t="s">
        <v>243</v>
      </c>
      <c r="B4" s="95">
        <f>SUM($B$12:B12)</f>
        <v>6016.3173153257467</v>
      </c>
      <c r="C4" s="95">
        <f>SUM($B$12:C12)</f>
        <v>11929.602515142225</v>
      </c>
      <c r="D4" s="95">
        <f>SUM($B$12:D12)</f>
        <v>17942.607311772641</v>
      </c>
      <c r="E4" s="95">
        <f>SUM($B$12:E12)</f>
        <v>24045.179959418841</v>
      </c>
      <c r="F4" s="95">
        <f>SUM($B$12:F12)</f>
        <v>30162.692717715559</v>
      </c>
      <c r="G4" s="95">
        <f>SUM($B$12:G12)</f>
        <v>36333.226862861768</v>
      </c>
      <c r="H4" s="95">
        <f>SUM($B$12:H12)</f>
        <v>42627.005347495608</v>
      </c>
      <c r="I4" s="95">
        <f>SUM($B$12:I12)</f>
        <v>48856.623060106671</v>
      </c>
      <c r="J4" s="95">
        <f>SUM($B$12:J12)</f>
        <v>55222.600281425417</v>
      </c>
      <c r="K4" s="95">
        <f>SUM($B$12:K12)</f>
        <v>61559.400432434304</v>
      </c>
      <c r="L4" s="95">
        <f>SUM($B$12:L12)</f>
        <v>67527.338035365785</v>
      </c>
      <c r="M4" s="95">
        <f>SUM($B$12:M12)</f>
        <v>73243.483339665327</v>
      </c>
      <c r="O4" s="85" t="s">
        <v>244</v>
      </c>
      <c r="S4" s="85" t="s">
        <v>245</v>
      </c>
    </row>
    <row r="5" spans="1:19">
      <c r="A5" s="88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</row>
    <row r="6" spans="1:19">
      <c r="A6" s="88" t="s">
        <v>246</v>
      </c>
      <c r="B6" s="95">
        <f>SUM($B$14:B14)</f>
        <v>-64340.497279168507</v>
      </c>
      <c r="C6" s="95">
        <f>SUM($B$14:C14)</f>
        <v>-105048.13528172523</v>
      </c>
      <c r="D6" s="95">
        <f>SUM($B$14:D14)</f>
        <v>-189693.82489191089</v>
      </c>
      <c r="E6" s="95">
        <f>SUM($B$14:E14)</f>
        <v>-248014.27119365198</v>
      </c>
      <c r="F6" s="95">
        <f>SUM($B$14:F14)</f>
        <v>-257501.81929452816</v>
      </c>
      <c r="G6" s="95">
        <f>SUM($B$14:G14)</f>
        <v>-294331.55750431726</v>
      </c>
      <c r="H6" s="95">
        <f>SUM($B$14:H14)</f>
        <v>-289376.93718418339</v>
      </c>
      <c r="I6" s="95">
        <f>SUM($B$14:I14)</f>
        <v>-324157.69092479651</v>
      </c>
      <c r="J6" s="95">
        <f>SUM($B$14:J14)</f>
        <v>-294872.26781573851</v>
      </c>
      <c r="K6" s="95">
        <f>SUM($B$14:K14)</f>
        <v>-208798.53320515589</v>
      </c>
      <c r="L6" s="95">
        <f>SUM($B$14:L14)</f>
        <v>-118875.92702245626</v>
      </c>
      <c r="M6" s="95">
        <f>SUM($B$14:M14)</f>
        <v>26780.185130986894</v>
      </c>
      <c r="O6" s="85" t="s">
        <v>247</v>
      </c>
      <c r="S6" s="85" t="s">
        <v>248</v>
      </c>
    </row>
    <row r="7" spans="1:19">
      <c r="A7" s="89"/>
      <c r="B7" s="90"/>
      <c r="C7" s="90"/>
      <c r="D7" s="90"/>
      <c r="E7" s="90"/>
      <c r="F7" s="90"/>
      <c r="G7" s="90"/>
      <c r="H7" s="90"/>
      <c r="I7" s="90"/>
      <c r="J7" s="90"/>
      <c r="K7" s="90"/>
      <c r="L7" s="90"/>
      <c r="M7" s="90"/>
    </row>
    <row r="9" spans="1:19">
      <c r="A9" s="84" t="s">
        <v>249</v>
      </c>
    </row>
    <row r="10" spans="1:19" ht="21" thickBot="1">
      <c r="A10" s="86"/>
      <c r="B10" s="87" t="s">
        <v>228</v>
      </c>
      <c r="C10" s="87" t="s">
        <v>229</v>
      </c>
      <c r="D10" s="87" t="s">
        <v>230</v>
      </c>
      <c r="E10" s="87" t="s">
        <v>231</v>
      </c>
      <c r="F10" s="87" t="s">
        <v>232</v>
      </c>
      <c r="G10" s="87" t="s">
        <v>233</v>
      </c>
      <c r="H10" s="87" t="s">
        <v>234</v>
      </c>
      <c r="I10" s="87" t="s">
        <v>235</v>
      </c>
      <c r="J10" s="87" t="s">
        <v>236</v>
      </c>
      <c r="K10" s="87" t="s">
        <v>237</v>
      </c>
      <c r="L10" s="87" t="s">
        <v>238</v>
      </c>
      <c r="M10" s="87" t="s">
        <v>239</v>
      </c>
    </row>
    <row r="11" spans="1:19">
      <c r="A11" s="88" t="s">
        <v>240</v>
      </c>
      <c r="B11" s="95">
        <v>-27346.896887844301</v>
      </c>
      <c r="C11" s="95">
        <v>-26878.5690900749</v>
      </c>
      <c r="D11" s="95">
        <v>-27331.839984683698</v>
      </c>
      <c r="E11" s="95">
        <v>-27738.966580209999</v>
      </c>
      <c r="F11" s="95">
        <v>-27806.876174075998</v>
      </c>
      <c r="G11" s="95">
        <v>-28047.882477937299</v>
      </c>
      <c r="H11" s="95">
        <v>-28608.084021062899</v>
      </c>
      <c r="I11" s="95">
        <v>-28316.444148232098</v>
      </c>
      <c r="J11" s="95">
        <v>-28936.260096903399</v>
      </c>
      <c r="K11" s="95">
        <v>-28803.637050040401</v>
      </c>
      <c r="L11" s="95">
        <v>-27126.989104233999</v>
      </c>
      <c r="M11" s="95">
        <v>-25982.478655907002</v>
      </c>
      <c r="N11" s="95"/>
    </row>
    <row r="12" spans="1:19">
      <c r="A12" s="88" t="s">
        <v>243</v>
      </c>
      <c r="B12" s="95">
        <v>6016.3173153257467</v>
      </c>
      <c r="C12" s="95">
        <v>5913.2851998164779</v>
      </c>
      <c r="D12" s="95">
        <v>6013.0047966304137</v>
      </c>
      <c r="E12" s="95">
        <v>6102.5726476461996</v>
      </c>
      <c r="F12" s="95">
        <v>6117.5127582967198</v>
      </c>
      <c r="G12" s="95">
        <v>6170.5341451462054</v>
      </c>
      <c r="H12" s="95">
        <v>6293.7784846338382</v>
      </c>
      <c r="I12" s="95">
        <v>6229.6177126110615</v>
      </c>
      <c r="J12" s="95">
        <v>6365.977221318748</v>
      </c>
      <c r="K12" s="95">
        <v>6336.800151008888</v>
      </c>
      <c r="L12" s="95">
        <v>5967.9376029314799</v>
      </c>
      <c r="M12" s="95">
        <v>5716.1453042995408</v>
      </c>
      <c r="N12" s="95"/>
    </row>
    <row r="13" spans="1:19">
      <c r="A13" s="88"/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</row>
    <row r="14" spans="1:19">
      <c r="A14" s="88" t="s">
        <v>246</v>
      </c>
      <c r="B14" s="95">
        <f>B18+B24+B27</f>
        <v>-64340.497279168507</v>
      </c>
      <c r="C14" s="95">
        <f t="shared" ref="C14:M14" si="0">C18+C24+C27</f>
        <v>-40707.63800255672</v>
      </c>
      <c r="D14" s="95">
        <f t="shared" si="0"/>
        <v>-84645.689610185655</v>
      </c>
      <c r="E14" s="95">
        <f t="shared" si="0"/>
        <v>-58320.446301741096</v>
      </c>
      <c r="F14" s="95">
        <f t="shared" si="0"/>
        <v>-9487.5481008761708</v>
      </c>
      <c r="G14" s="95">
        <f t="shared" si="0"/>
        <v>-36829.738209789095</v>
      </c>
      <c r="H14" s="95">
        <f t="shared" si="0"/>
        <v>4954.6203201338521</v>
      </c>
      <c r="I14" s="95">
        <f t="shared" si="0"/>
        <v>-34780.753740613101</v>
      </c>
      <c r="J14" s="95">
        <f t="shared" si="0"/>
        <v>29285.423109058022</v>
      </c>
      <c r="K14" s="95">
        <f t="shared" si="0"/>
        <v>86073.734610582615</v>
      </c>
      <c r="L14" s="95">
        <f t="shared" si="0"/>
        <v>89922.60618269963</v>
      </c>
      <c r="M14" s="95">
        <f t="shared" si="0"/>
        <v>145656.11215344316</v>
      </c>
    </row>
    <row r="15" spans="1:19">
      <c r="A15" s="89"/>
      <c r="B15" s="90"/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7" spans="1:13">
      <c r="A17" s="85" t="s">
        <v>250</v>
      </c>
      <c r="B17" s="91">
        <v>6807.8880982833089</v>
      </c>
      <c r="C17" s="91">
        <v>158.84392393753922</v>
      </c>
      <c r="D17" s="91">
        <v>15056.668911899756</v>
      </c>
      <c r="E17" s="91">
        <v>16475.909853981088</v>
      </c>
      <c r="F17" s="91">
        <v>15339.087824661425</v>
      </c>
      <c r="G17" s="91">
        <v>-5108.8891751399979</v>
      </c>
      <c r="H17" s="91">
        <v>-24203.348209991898</v>
      </c>
      <c r="I17" s="91">
        <v>-17463.117827169102</v>
      </c>
      <c r="J17" s="91">
        <v>-38902.958967488012</v>
      </c>
      <c r="K17" s="91">
        <v>-50165.56617823353</v>
      </c>
      <c r="L17" s="91">
        <v>-17874.287981687299</v>
      </c>
      <c r="M17" s="91">
        <v>-40869.289280357945</v>
      </c>
    </row>
    <row r="18" spans="1:13">
      <c r="A18" s="92" t="s">
        <v>86</v>
      </c>
      <c r="B18" s="93">
        <f t="shared" ref="B18:C18" si="1">-B17*0.3</f>
        <v>-2042.3664294849925</v>
      </c>
      <c r="C18" s="93">
        <f t="shared" si="1"/>
        <v>-47.653177181261761</v>
      </c>
      <c r="D18" s="93">
        <f>-D17*0.3</f>
        <v>-4517.0006735699271</v>
      </c>
      <c r="E18" s="93">
        <f t="shared" ref="E18:M18" si="2">-E17*0.3</f>
        <v>-4942.7729561943261</v>
      </c>
      <c r="F18" s="93">
        <f t="shared" si="2"/>
        <v>-4601.7263473984276</v>
      </c>
      <c r="G18" s="93">
        <f t="shared" si="2"/>
        <v>1532.6667525419994</v>
      </c>
      <c r="H18" s="93">
        <f t="shared" si="2"/>
        <v>7261.0044629975691</v>
      </c>
      <c r="I18" s="93">
        <f t="shared" si="2"/>
        <v>5238.9353481507305</v>
      </c>
      <c r="J18" s="93">
        <f t="shared" si="2"/>
        <v>11670.887690246404</v>
      </c>
      <c r="K18" s="93">
        <f t="shared" si="2"/>
        <v>15049.669853470059</v>
      </c>
      <c r="L18" s="93">
        <f t="shared" si="2"/>
        <v>5362.2863945061899</v>
      </c>
      <c r="M18" s="93">
        <f t="shared" si="2"/>
        <v>12260.786784107384</v>
      </c>
    </row>
    <row r="20" spans="1:13">
      <c r="A20" s="85" t="s">
        <v>251</v>
      </c>
      <c r="B20" s="91">
        <v>177670.34517184965</v>
      </c>
      <c r="C20" s="91">
        <v>115458.39938120051</v>
      </c>
      <c r="D20" s="91">
        <v>174049.48648870038</v>
      </c>
      <c r="E20" s="91">
        <v>125511.61574000985</v>
      </c>
      <c r="F20" s="91">
        <v>24510.17216533043</v>
      </c>
      <c r="G20" s="91">
        <v>86453.253831479378</v>
      </c>
      <c r="H20" s="91">
        <v>13629.665689568374</v>
      </c>
      <c r="I20" s="91">
        <v>111348.65853385052</v>
      </c>
      <c r="J20" s="91">
        <v>-4781.2412181690088</v>
      </c>
      <c r="K20" s="91">
        <v>-111327.05910803517</v>
      </c>
      <c r="L20" s="91">
        <v>-154842.12999431026</v>
      </c>
      <c r="M20" s="91">
        <v>-259752.05101276067</v>
      </c>
    </row>
    <row r="21" spans="1:13">
      <c r="A21" s="94" t="s">
        <v>240</v>
      </c>
      <c r="B21" s="91">
        <f t="shared" ref="B21:C22" si="3">B11</f>
        <v>-27346.896887844301</v>
      </c>
      <c r="C21" s="91">
        <f t="shared" si="3"/>
        <v>-26878.5690900749</v>
      </c>
      <c r="D21" s="91">
        <f>D11</f>
        <v>-27331.839984683698</v>
      </c>
      <c r="E21" s="91">
        <f t="shared" ref="E21:M22" si="4">E11</f>
        <v>-27738.966580209999</v>
      </c>
      <c r="F21" s="91">
        <f t="shared" si="4"/>
        <v>-27806.876174075998</v>
      </c>
      <c r="G21" s="91">
        <f t="shared" si="4"/>
        <v>-28047.882477937299</v>
      </c>
      <c r="H21" s="91">
        <f t="shared" si="4"/>
        <v>-28608.084021062899</v>
      </c>
      <c r="I21" s="91">
        <f t="shared" si="4"/>
        <v>-28316.444148232098</v>
      </c>
      <c r="J21" s="91">
        <f t="shared" si="4"/>
        <v>-28936.260096903399</v>
      </c>
      <c r="K21" s="91">
        <f t="shared" si="4"/>
        <v>-28803.637050040401</v>
      </c>
      <c r="L21" s="91">
        <f t="shared" si="4"/>
        <v>-27126.989104233999</v>
      </c>
      <c r="M21" s="91">
        <f t="shared" si="4"/>
        <v>-25982.478655907002</v>
      </c>
    </row>
    <row r="22" spans="1:13">
      <c r="A22" s="85" t="s">
        <v>243</v>
      </c>
      <c r="B22" s="91">
        <f t="shared" si="3"/>
        <v>6016.3173153257467</v>
      </c>
      <c r="C22" s="91">
        <f t="shared" si="3"/>
        <v>5913.2851998164779</v>
      </c>
      <c r="D22" s="91">
        <f>D12</f>
        <v>6013.0047966304137</v>
      </c>
      <c r="E22" s="91">
        <f t="shared" si="4"/>
        <v>6102.5726476461996</v>
      </c>
      <c r="F22" s="91">
        <f t="shared" si="4"/>
        <v>6117.5127582967198</v>
      </c>
      <c r="G22" s="91">
        <f t="shared" si="4"/>
        <v>6170.5341451462054</v>
      </c>
      <c r="H22" s="91">
        <f t="shared" si="4"/>
        <v>6293.7784846338382</v>
      </c>
      <c r="I22" s="91">
        <f t="shared" si="4"/>
        <v>6229.6177126110615</v>
      </c>
      <c r="J22" s="91">
        <f t="shared" si="4"/>
        <v>6365.977221318748</v>
      </c>
      <c r="K22" s="91">
        <f t="shared" si="4"/>
        <v>6336.800151008888</v>
      </c>
      <c r="L22" s="91">
        <f t="shared" si="4"/>
        <v>5967.9376029314799</v>
      </c>
      <c r="M22" s="91">
        <f t="shared" si="4"/>
        <v>5716.1453042995408</v>
      </c>
    </row>
    <row r="23" spans="1:13">
      <c r="B23" s="91"/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</row>
    <row r="24" spans="1:13">
      <c r="A24" s="92" t="s">
        <v>86</v>
      </c>
      <c r="B24" s="93">
        <f t="shared" ref="B24:C24" si="5">-SUM(B20:B23)*0.4476</f>
        <v>-69977.679082260598</v>
      </c>
      <c r="C24" s="93">
        <f t="shared" si="5"/>
        <v>-42295.118493745678</v>
      </c>
      <c r="D24" s="93">
        <f>-SUM(D20:D23)*0.4476</f>
        <v>-68362.239522169635</v>
      </c>
      <c r="E24" s="93">
        <f t="shared" ref="E24:M24" si="6">-SUM(E20:E23)*0.4476</f>
        <v>-46494.549281012856</v>
      </c>
      <c r="F24" s="93">
        <f t="shared" si="6"/>
        <v>-1262.5939962990956</v>
      </c>
      <c r="G24" s="93">
        <f t="shared" si="6"/>
        <v>-28904.175301212879</v>
      </c>
      <c r="H24" s="93">
        <f t="shared" si="6"/>
        <v>3887.2447954548438</v>
      </c>
      <c r="I24" s="93">
        <f t="shared" si="6"/>
        <v>-39953.596047167513</v>
      </c>
      <c r="J24" s="93">
        <f t="shared" si="6"/>
        <v>12242.54218436414</v>
      </c>
      <c r="K24" s="93">
        <f t="shared" si="6"/>
        <v>59886.147852763061</v>
      </c>
      <c r="L24" s="93">
        <f t="shared" si="6"/>
        <v>78778.128837436278</v>
      </c>
      <c r="M24" s="93">
        <f t="shared" si="6"/>
        <v>125336.22884149116</v>
      </c>
    </row>
    <row r="27" spans="1:13">
      <c r="A27" s="92" t="s">
        <v>252</v>
      </c>
      <c r="B27" s="93">
        <v>7679.5482325770799</v>
      </c>
      <c r="C27" s="93">
        <v>1635.133668370217</v>
      </c>
      <c r="D27" s="93">
        <v>-11766.449414446084</v>
      </c>
      <c r="E27" s="93">
        <v>-6883.1240645339121</v>
      </c>
      <c r="F27" s="93">
        <v>-3623.2277571786476</v>
      </c>
      <c r="G27" s="93">
        <v>-9458.2296611182101</v>
      </c>
      <c r="H27" s="93">
        <v>-6193.6289383185613</v>
      </c>
      <c r="I27" s="93">
        <v>-66.093041596314038</v>
      </c>
      <c r="J27" s="93">
        <v>5371.9932344474782</v>
      </c>
      <c r="K27" s="93">
        <v>11137.916904349488</v>
      </c>
      <c r="L27" s="93">
        <v>5782.19095075717</v>
      </c>
      <c r="M27" s="93">
        <v>8059.0965278445983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9933"/>
  </sheetPr>
  <dimension ref="A2:L32"/>
  <sheetViews>
    <sheetView zoomScale="90" zoomScaleNormal="90" workbookViewId="0">
      <selection activeCell="F9" sqref="F9"/>
    </sheetView>
  </sheetViews>
  <sheetFormatPr defaultRowHeight="15"/>
  <cols>
    <col min="4" max="4" width="33.140625" customWidth="1"/>
    <col min="6" max="6" width="43.28515625" bestFit="1" customWidth="1"/>
    <col min="7" max="7" width="14.42578125" bestFit="1" customWidth="1"/>
    <col min="8" max="10" width="15.28515625" bestFit="1" customWidth="1"/>
    <col min="11" max="11" width="15.42578125" bestFit="1" customWidth="1"/>
  </cols>
  <sheetData>
    <row r="2" spans="1:12">
      <c r="H2" s="102" t="s">
        <v>33</v>
      </c>
      <c r="I2" s="102" t="s">
        <v>32</v>
      </c>
    </row>
    <row r="3" spans="1:12">
      <c r="A3" t="s">
        <v>253</v>
      </c>
      <c r="C3">
        <v>2010</v>
      </c>
      <c r="D3" t="s">
        <v>254</v>
      </c>
      <c r="E3">
        <v>11</v>
      </c>
      <c r="F3">
        <v>8</v>
      </c>
      <c r="G3">
        <v>2800</v>
      </c>
      <c r="H3" s="83">
        <v>937113090.38999999</v>
      </c>
      <c r="I3" s="83">
        <v>937113090.38999999</v>
      </c>
      <c r="J3" s="83">
        <f>H3-I3</f>
        <v>0</v>
      </c>
    </row>
    <row r="4" spans="1:12">
      <c r="C4">
        <v>2010</v>
      </c>
      <c r="D4" t="s">
        <v>254</v>
      </c>
      <c r="E4">
        <v>6</v>
      </c>
      <c r="F4">
        <v>69</v>
      </c>
      <c r="G4">
        <v>2800</v>
      </c>
      <c r="H4" s="83">
        <v>-24679373.059999999</v>
      </c>
      <c r="I4" s="83">
        <v>-24679373.059999999</v>
      </c>
      <c r="J4" s="83">
        <f t="shared" ref="J4:J5" si="0">H4-I4</f>
        <v>0</v>
      </c>
    </row>
    <row r="5" spans="1:12">
      <c r="C5" s="128">
        <v>2010</v>
      </c>
      <c r="D5" s="128" t="s">
        <v>254</v>
      </c>
      <c r="E5" s="128">
        <v>11</v>
      </c>
      <c r="F5" s="128">
        <v>11</v>
      </c>
      <c r="G5" s="128">
        <v>2800</v>
      </c>
      <c r="H5" s="130">
        <v>-702237771.01999998</v>
      </c>
      <c r="I5" s="130">
        <v>-715428027.23000002</v>
      </c>
      <c r="J5" s="130">
        <f t="shared" si="0"/>
        <v>13190256.210000038</v>
      </c>
      <c r="L5" t="s">
        <v>255</v>
      </c>
    </row>
    <row r="6" spans="1:12">
      <c r="H6" s="131"/>
      <c r="I6" s="131"/>
      <c r="J6" s="131"/>
    </row>
    <row r="7" spans="1:12" ht="14.25" customHeight="1">
      <c r="H7" s="132" t="s">
        <v>33</v>
      </c>
      <c r="I7" s="132" t="s">
        <v>32</v>
      </c>
      <c r="J7" s="83"/>
    </row>
    <row r="8" spans="1:12">
      <c r="A8" t="s">
        <v>256</v>
      </c>
      <c r="C8" s="128">
        <v>1830</v>
      </c>
      <c r="D8" s="128" t="s">
        <v>257</v>
      </c>
      <c r="E8" s="128">
        <v>4</v>
      </c>
      <c r="F8" s="128">
        <v>1</v>
      </c>
      <c r="G8" s="128" t="s">
        <v>258</v>
      </c>
      <c r="H8" s="130">
        <v>-603605590.24000001</v>
      </c>
      <c r="I8" s="130">
        <v>-642037590.03999996</v>
      </c>
      <c r="J8" s="130">
        <f t="shared" ref="J8:J11" si="1">H8-I8</f>
        <v>38431999.799999952</v>
      </c>
    </row>
    <row r="9" spans="1:12">
      <c r="C9">
        <v>2090</v>
      </c>
      <c r="D9" t="s">
        <v>259</v>
      </c>
      <c r="E9">
        <v>9</v>
      </c>
      <c r="F9">
        <v>1</v>
      </c>
      <c r="G9">
        <v>7960</v>
      </c>
      <c r="H9" s="83">
        <v>212492181.43000001</v>
      </c>
      <c r="I9" s="83">
        <v>212492181.43000001</v>
      </c>
      <c r="J9" s="83">
        <f t="shared" si="1"/>
        <v>0</v>
      </c>
    </row>
    <row r="10" spans="1:12">
      <c r="C10">
        <v>2090</v>
      </c>
      <c r="D10" t="s">
        <v>259</v>
      </c>
      <c r="E10">
        <v>9</v>
      </c>
      <c r="F10">
        <v>9</v>
      </c>
      <c r="G10">
        <v>7960</v>
      </c>
      <c r="H10" s="83">
        <v>7497802.71</v>
      </c>
      <c r="I10" s="83">
        <v>7497802.71</v>
      </c>
      <c r="J10" s="83">
        <f t="shared" si="1"/>
        <v>0</v>
      </c>
    </row>
    <row r="11" spans="1:12">
      <c r="C11">
        <v>2090</v>
      </c>
      <c r="D11" t="s">
        <v>259</v>
      </c>
      <c r="E11">
        <v>9</v>
      </c>
      <c r="F11">
        <v>3</v>
      </c>
      <c r="G11">
        <v>7960</v>
      </c>
      <c r="H11" s="83">
        <v>343454586</v>
      </c>
      <c r="I11" s="83">
        <v>343454586</v>
      </c>
      <c r="J11" s="83">
        <f t="shared" si="1"/>
        <v>0</v>
      </c>
    </row>
    <row r="13" spans="1:12">
      <c r="H13" s="132" t="s">
        <v>33</v>
      </c>
      <c r="I13" s="132" t="s">
        <v>32</v>
      </c>
    </row>
    <row r="14" spans="1:12">
      <c r="B14">
        <v>1</v>
      </c>
      <c r="C14">
        <v>1830</v>
      </c>
      <c r="D14" t="s">
        <v>257</v>
      </c>
      <c r="E14">
        <v>1</v>
      </c>
      <c r="F14">
        <v>1</v>
      </c>
      <c r="G14" s="127" t="s">
        <v>258</v>
      </c>
      <c r="H14" s="127">
        <v>-200830823.59999999</v>
      </c>
      <c r="I14" s="127">
        <v>-194388425.09</v>
      </c>
      <c r="J14" s="131">
        <f t="shared" ref="J14:J26" si="2">H14-I14</f>
        <v>-6442398.5099999905</v>
      </c>
    </row>
    <row r="15" spans="1:12">
      <c r="B15">
        <v>2</v>
      </c>
      <c r="C15" s="128">
        <v>2010</v>
      </c>
      <c r="D15" s="128" t="s">
        <v>254</v>
      </c>
      <c r="E15" s="128">
        <v>11</v>
      </c>
      <c r="F15" s="128">
        <v>9</v>
      </c>
      <c r="G15" s="129">
        <v>2800</v>
      </c>
      <c r="H15" s="129">
        <v>85794477.049999997</v>
      </c>
      <c r="I15" s="129">
        <v>77658469.280000001</v>
      </c>
      <c r="J15" s="130">
        <f t="shared" si="2"/>
        <v>8136007.7699999958</v>
      </c>
      <c r="K15" s="128" t="s">
        <v>260</v>
      </c>
    </row>
    <row r="16" spans="1:12">
      <c r="B16">
        <v>3</v>
      </c>
      <c r="C16">
        <v>2010</v>
      </c>
      <c r="D16" t="s">
        <v>254</v>
      </c>
      <c r="E16">
        <v>6</v>
      </c>
      <c r="F16">
        <v>58</v>
      </c>
      <c r="G16" s="127">
        <v>3170</v>
      </c>
      <c r="H16" s="127">
        <v>-764708.24</v>
      </c>
      <c r="I16" s="127">
        <v>-764708.24</v>
      </c>
      <c r="J16" s="131">
        <f t="shared" si="2"/>
        <v>0</v>
      </c>
    </row>
    <row r="17" spans="2:12">
      <c r="B17">
        <v>4</v>
      </c>
      <c r="C17">
        <v>2010</v>
      </c>
      <c r="D17" t="s">
        <v>254</v>
      </c>
      <c r="E17">
        <v>9</v>
      </c>
      <c r="F17">
        <v>9</v>
      </c>
      <c r="G17" s="127">
        <v>2800</v>
      </c>
      <c r="H17" s="127">
        <v>78597939.560000002</v>
      </c>
      <c r="I17" s="127">
        <v>78597939.560000002</v>
      </c>
      <c r="J17" s="131">
        <f t="shared" si="2"/>
        <v>0</v>
      </c>
    </row>
    <row r="18" spans="2:12">
      <c r="B18">
        <v>5</v>
      </c>
      <c r="C18">
        <v>2010</v>
      </c>
      <c r="D18" t="s">
        <v>254</v>
      </c>
      <c r="E18">
        <v>9</v>
      </c>
      <c r="F18">
        <v>8</v>
      </c>
      <c r="G18" s="127">
        <v>2800</v>
      </c>
      <c r="H18" s="127">
        <v>95473904.189999998</v>
      </c>
      <c r="I18" s="127">
        <v>95473904.189999998</v>
      </c>
      <c r="J18" s="131">
        <f t="shared" si="2"/>
        <v>0</v>
      </c>
    </row>
    <row r="19" spans="2:12">
      <c r="C19">
        <v>2060</v>
      </c>
      <c r="D19" t="s">
        <v>261</v>
      </c>
      <c r="E19">
        <v>3</v>
      </c>
      <c r="F19">
        <v>11</v>
      </c>
      <c r="G19">
        <v>2800</v>
      </c>
      <c r="H19" s="127">
        <v>-2912889</v>
      </c>
      <c r="I19" s="127">
        <v>-2732061.89</v>
      </c>
      <c r="J19" s="131">
        <f t="shared" si="2"/>
        <v>-180827.10999999987</v>
      </c>
    </row>
    <row r="20" spans="2:12">
      <c r="C20">
        <v>2060</v>
      </c>
      <c r="D20" t="s">
        <v>261</v>
      </c>
      <c r="E20">
        <v>2</v>
      </c>
      <c r="F20">
        <v>3</v>
      </c>
      <c r="G20">
        <v>2800</v>
      </c>
      <c r="H20" s="127">
        <v>-315137.09999999998</v>
      </c>
      <c r="I20" s="127">
        <v>-315137.09999999998</v>
      </c>
      <c r="J20" s="131">
        <f t="shared" si="2"/>
        <v>0</v>
      </c>
    </row>
    <row r="21" spans="2:12">
      <c r="C21">
        <v>2060</v>
      </c>
      <c r="D21" t="s">
        <v>261</v>
      </c>
      <c r="E21">
        <v>3</v>
      </c>
      <c r="F21">
        <v>9</v>
      </c>
      <c r="G21" s="127">
        <v>2800</v>
      </c>
      <c r="H21" s="97">
        <v>304508.05</v>
      </c>
      <c r="I21" s="127">
        <v>304508.05</v>
      </c>
      <c r="J21" s="131">
        <f t="shared" si="2"/>
        <v>0</v>
      </c>
    </row>
    <row r="22" spans="2:12">
      <c r="C22">
        <v>2060</v>
      </c>
      <c r="D22" t="s">
        <v>261</v>
      </c>
      <c r="E22">
        <v>3</v>
      </c>
      <c r="F22">
        <v>6</v>
      </c>
      <c r="G22" s="127">
        <v>2800</v>
      </c>
      <c r="H22" s="83">
        <v>824650.31</v>
      </c>
      <c r="I22" s="127">
        <v>810617.77</v>
      </c>
      <c r="J22" s="131">
        <f t="shared" si="2"/>
        <v>14032.540000000037</v>
      </c>
    </row>
    <row r="23" spans="2:12">
      <c r="C23">
        <v>2060</v>
      </c>
      <c r="D23" t="s">
        <v>261</v>
      </c>
      <c r="E23">
        <v>3</v>
      </c>
      <c r="F23">
        <v>3</v>
      </c>
      <c r="G23">
        <v>2800</v>
      </c>
      <c r="H23" s="127">
        <v>-3748410.51</v>
      </c>
      <c r="I23" s="127">
        <v>-3684626.22</v>
      </c>
      <c r="J23" s="131">
        <f t="shared" si="2"/>
        <v>-63784.289999999572</v>
      </c>
    </row>
    <row r="24" spans="2:12">
      <c r="C24">
        <v>2060</v>
      </c>
      <c r="D24" t="s">
        <v>261</v>
      </c>
      <c r="E24">
        <v>2</v>
      </c>
      <c r="F24">
        <v>6</v>
      </c>
      <c r="G24">
        <v>2800</v>
      </c>
      <c r="H24" s="127">
        <v>78784.28</v>
      </c>
      <c r="I24" s="127">
        <v>78784.28</v>
      </c>
      <c r="J24" s="131">
        <f t="shared" si="2"/>
        <v>0</v>
      </c>
    </row>
    <row r="25" spans="2:12">
      <c r="C25">
        <v>2090</v>
      </c>
      <c r="D25" t="s">
        <v>259</v>
      </c>
      <c r="E25">
        <v>30</v>
      </c>
      <c r="F25">
        <v>2</v>
      </c>
      <c r="G25">
        <v>3170</v>
      </c>
      <c r="H25" s="127">
        <v>26641046.91</v>
      </c>
      <c r="I25" s="127">
        <v>26641046.91</v>
      </c>
      <c r="J25" s="131">
        <f t="shared" si="2"/>
        <v>0</v>
      </c>
    </row>
    <row r="26" spans="2:12">
      <c r="C26">
        <v>2090</v>
      </c>
      <c r="D26" t="s">
        <v>259</v>
      </c>
      <c r="E26">
        <v>28</v>
      </c>
      <c r="F26">
        <v>1</v>
      </c>
      <c r="G26">
        <v>2800</v>
      </c>
      <c r="H26" s="127">
        <v>1811506.36</v>
      </c>
      <c r="I26" s="127">
        <v>1811506.36</v>
      </c>
      <c r="J26" s="131">
        <f t="shared" si="2"/>
        <v>0</v>
      </c>
      <c r="L26" s="127"/>
    </row>
    <row r="27" spans="2:12">
      <c r="K27" s="127"/>
    </row>
    <row r="28" spans="2:12">
      <c r="K28" s="127"/>
    </row>
    <row r="29" spans="2:12">
      <c r="K29" s="127"/>
    </row>
    <row r="30" spans="2:12">
      <c r="K30" s="127"/>
    </row>
    <row r="32" spans="2:12">
      <c r="K32" s="83"/>
    </row>
  </sheetData>
  <pageMargins left="0.7" right="0.7" top="0.75" bottom="0.75" header="0.3" footer="0.3"/>
  <customProperties>
    <customPr name="EpmWorksheetKeyString_GU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5ADD-7B1F-40DA-8A12-EB27C5C85502}">
  <dimension ref="A1:CH662"/>
  <sheetViews>
    <sheetView topLeftCell="E3" zoomScale="85" zoomScaleNormal="85" workbookViewId="0">
      <pane xSplit="2" ySplit="2" topLeftCell="K127" activePane="bottomRight" state="frozen"/>
      <selection pane="topRight" activeCell="N129" sqref="N129"/>
      <selection pane="bottomLeft" activeCell="N129" sqref="N129"/>
      <selection pane="bottomRight" activeCell="N129" sqref="N12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6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t="s">
        <v>265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1032318.3882935999</v>
      </c>
      <c r="K5" s="255">
        <v>165314735.75928</v>
      </c>
      <c r="L5" s="255"/>
      <c r="M5" s="255">
        <v>295200</v>
      </c>
      <c r="N5" s="255">
        <v>166642254.14757359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48545108.93</v>
      </c>
      <c r="H6" s="255">
        <v>125960.93</v>
      </c>
      <c r="I6" s="255">
        <v>313779383.23345578</v>
      </c>
      <c r="J6" s="255">
        <v>208202521.8880024</v>
      </c>
      <c r="K6" s="255">
        <v>28852334.978100002</v>
      </c>
      <c r="L6" s="255">
        <v>41507204.759999998</v>
      </c>
      <c r="M6" s="255">
        <v>284532225.51423597</v>
      </c>
      <c r="N6" s="255">
        <v>925544740.23379421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35.92</v>
      </c>
      <c r="H7" s="255"/>
      <c r="I7" s="255"/>
      <c r="J7" s="255"/>
      <c r="K7" s="255">
        <v>114259317.96804</v>
      </c>
      <c r="L7" s="255">
        <v>247589015.5</v>
      </c>
      <c r="M7" s="255"/>
      <c r="N7" s="255">
        <v>361848369.38804001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48545144.850000001</v>
      </c>
      <c r="H8" s="256">
        <v>125960.93</v>
      </c>
      <c r="I8" s="256">
        <v>313779383.23345578</v>
      </c>
      <c r="J8" s="256">
        <v>209234840.27629599</v>
      </c>
      <c r="K8" s="256">
        <v>308426388.70542002</v>
      </c>
      <c r="L8" s="256">
        <v>289096220.25999999</v>
      </c>
      <c r="M8" s="256">
        <v>284827425.51423597</v>
      </c>
      <c r="N8" s="256">
        <v>1454035363.7694077</v>
      </c>
    </row>
    <row r="9" spans="1:86">
      <c r="A9" s="99" t="s">
        <v>296</v>
      </c>
      <c r="B9" s="99" t="s">
        <v>297</v>
      </c>
      <c r="D9" s="175" t="s">
        <v>298</v>
      </c>
      <c r="E9" s="255" t="s">
        <v>299</v>
      </c>
      <c r="F9" s="255" t="s">
        <v>300</v>
      </c>
      <c r="G9" s="255">
        <v>0</v>
      </c>
      <c r="H9" s="255"/>
      <c r="I9" s="255"/>
      <c r="J9" s="255"/>
      <c r="K9" s="255"/>
      <c r="L9" s="255">
        <v>-960.82</v>
      </c>
      <c r="M9" s="255"/>
      <c r="N9" s="255">
        <v>-960.82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303</v>
      </c>
      <c r="F10" s="255" t="s">
        <v>304</v>
      </c>
      <c r="G10" s="255"/>
      <c r="H10" s="255"/>
      <c r="I10" s="255"/>
      <c r="J10" s="255"/>
      <c r="K10" s="255">
        <v>338772.06540000002</v>
      </c>
      <c r="L10" s="255"/>
      <c r="M10" s="255">
        <v>1843524000</v>
      </c>
      <c r="N10" s="255">
        <v>1843862772.0653999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308</v>
      </c>
      <c r="F11" s="256" t="s">
        <v>309</v>
      </c>
      <c r="G11" s="256">
        <v>0</v>
      </c>
      <c r="H11" s="256"/>
      <c r="I11" s="256"/>
      <c r="J11" s="256"/>
      <c r="K11" s="256">
        <v>338772.06540000002</v>
      </c>
      <c r="L11" s="256">
        <v>-960.82</v>
      </c>
      <c r="M11" s="256">
        <v>1843524000</v>
      </c>
      <c r="N11" s="256">
        <v>1843861811.2454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313</v>
      </c>
      <c r="F12" s="257" t="s">
        <v>314</v>
      </c>
      <c r="G12" s="257">
        <v>48545144.850000001</v>
      </c>
      <c r="H12" s="257">
        <v>125960.93</v>
      </c>
      <c r="I12" s="257">
        <v>313779383.23345578</v>
      </c>
      <c r="J12" s="257">
        <v>209234840.27629599</v>
      </c>
      <c r="K12" s="257">
        <v>308765160.77082002</v>
      </c>
      <c r="L12" s="257">
        <v>289095259.44</v>
      </c>
      <c r="M12" s="257">
        <v>2128351425.514236</v>
      </c>
      <c r="N12" s="257">
        <v>3297897175.0148082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317</v>
      </c>
      <c r="F13" s="255" t="s">
        <v>318</v>
      </c>
      <c r="G13" s="255">
        <v>2426274040.25</v>
      </c>
      <c r="H13" s="255">
        <v>14201610.779999999</v>
      </c>
      <c r="I13" s="255"/>
      <c r="J13" s="255">
        <v>1267705890.4182076</v>
      </c>
      <c r="K13" s="255">
        <v>4322467.7269799998</v>
      </c>
      <c r="L13" s="255">
        <v>588706003.53999996</v>
      </c>
      <c r="M13" s="255">
        <v>728976055.93480802</v>
      </c>
      <c r="N13" s="255">
        <v>4532644809.1025324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322</v>
      </c>
      <c r="F14" s="255" t="s">
        <v>323</v>
      </c>
      <c r="G14" s="255">
        <v>2634170844.8899999</v>
      </c>
      <c r="H14" s="255">
        <v>38801404.060000002</v>
      </c>
      <c r="I14" s="255"/>
      <c r="J14" s="255">
        <v>3969932794.1986928</v>
      </c>
      <c r="K14" s="255">
        <v>797091129.77868009</v>
      </c>
      <c r="L14" s="255">
        <v>432572077.62</v>
      </c>
      <c r="M14" s="255">
        <v>851986389.374892</v>
      </c>
      <c r="N14" s="255">
        <v>8724554639.9222641</v>
      </c>
    </row>
    <row r="15" spans="1:86">
      <c r="D15" s="175" t="s">
        <v>324</v>
      </c>
      <c r="E15" s="255" t="s">
        <v>325</v>
      </c>
      <c r="F15" s="255" t="s">
        <v>326</v>
      </c>
      <c r="G15" s="255">
        <v>-75479223.079999998</v>
      </c>
      <c r="H15" s="255"/>
      <c r="I15" s="255"/>
      <c r="J15" s="255"/>
      <c r="K15" s="255">
        <v>-26879001.393539999</v>
      </c>
      <c r="L15" s="255">
        <v>-4502988.46</v>
      </c>
      <c r="M15" s="255"/>
      <c r="N15" s="255">
        <v>-106861212.93354</v>
      </c>
    </row>
    <row r="16" spans="1:86">
      <c r="D16" s="175" t="s">
        <v>327</v>
      </c>
      <c r="E16" s="255" t="s">
        <v>328</v>
      </c>
      <c r="F16" s="255" t="s">
        <v>329</v>
      </c>
      <c r="G16" s="255">
        <v>3128085.88</v>
      </c>
      <c r="H16" s="255"/>
      <c r="I16" s="255"/>
      <c r="J16" s="255"/>
      <c r="K16" s="255"/>
      <c r="L16" s="255"/>
      <c r="M16" s="255"/>
      <c r="N16" s="255">
        <v>3128085.88</v>
      </c>
    </row>
    <row r="17" spans="1:14">
      <c r="D17" s="175" t="s">
        <v>330</v>
      </c>
      <c r="E17" s="256" t="s">
        <v>331</v>
      </c>
      <c r="F17" s="256" t="s">
        <v>332</v>
      </c>
      <c r="G17" s="256">
        <v>4988093747.9399996</v>
      </c>
      <c r="H17" s="256">
        <v>53003014.840000004</v>
      </c>
      <c r="I17" s="256"/>
      <c r="J17" s="256">
        <v>5237638684.6169004</v>
      </c>
      <c r="K17" s="256">
        <v>774534596.11212015</v>
      </c>
      <c r="L17" s="256">
        <v>1016775092.7</v>
      </c>
      <c r="M17" s="256">
        <v>1580962445.3097</v>
      </c>
      <c r="N17" s="256">
        <v>13153466321.971258</v>
      </c>
    </row>
    <row r="18" spans="1:14">
      <c r="D18" s="175" t="s">
        <v>333</v>
      </c>
      <c r="E18" s="255" t="s">
        <v>334</v>
      </c>
      <c r="F18" s="255" t="s">
        <v>335</v>
      </c>
      <c r="G18" s="255">
        <v>1314601.6499999999</v>
      </c>
      <c r="H18" s="255">
        <v>20000</v>
      </c>
      <c r="I18" s="255">
        <v>24.775270299999999</v>
      </c>
      <c r="J18" s="255">
        <v>11626</v>
      </c>
      <c r="K18" s="255">
        <v>171891.7683</v>
      </c>
      <c r="L18" s="255">
        <v>301325.92</v>
      </c>
      <c r="M18" s="255">
        <v>599303.23199999996</v>
      </c>
      <c r="N18" s="255">
        <v>2418749.1255703</v>
      </c>
    </row>
    <row r="19" spans="1:14">
      <c r="D19" s="175" t="s">
        <v>336</v>
      </c>
      <c r="E19" s="255" t="s">
        <v>337</v>
      </c>
      <c r="F19" s="255" t="s">
        <v>338</v>
      </c>
      <c r="G19" s="255">
        <v>411255776.85000002</v>
      </c>
      <c r="H19" s="255"/>
      <c r="I19" s="255"/>
      <c r="J19" s="255">
        <v>733678.86158160004</v>
      </c>
      <c r="K19" s="255">
        <v>2805194.9471399998</v>
      </c>
      <c r="L19" s="255">
        <v>24693958.010000002</v>
      </c>
      <c r="M19" s="255">
        <v>2951244.2880000002</v>
      </c>
      <c r="N19" s="255">
        <v>320783670.69746161</v>
      </c>
    </row>
    <row r="20" spans="1:14">
      <c r="D20" s="175" t="s">
        <v>339</v>
      </c>
      <c r="E20" s="255" t="s">
        <v>340</v>
      </c>
      <c r="F20" s="255" t="s">
        <v>341</v>
      </c>
      <c r="G20" s="255">
        <v>-18243446.059999999</v>
      </c>
      <c r="H20" s="255"/>
      <c r="I20" s="255"/>
      <c r="J20" s="255"/>
      <c r="K20" s="255">
        <v>-65400.359700000001</v>
      </c>
      <c r="L20" s="255"/>
      <c r="M20" s="255"/>
      <c r="N20" s="255">
        <v>-18308846.4197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5">
        <v>6714406.9199999999</v>
      </c>
      <c r="H21" s="255">
        <v>9.73</v>
      </c>
      <c r="I21" s="255">
        <v>2273196.6253066999</v>
      </c>
      <c r="J21" s="255"/>
      <c r="K21" s="255">
        <v>20499359.073959999</v>
      </c>
      <c r="L21" s="255"/>
      <c r="M21" s="255"/>
      <c r="N21" s="255">
        <v>22772565.429266699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>
        <v>18606317.699999999</v>
      </c>
      <c r="H22" s="255"/>
      <c r="I22" s="255"/>
      <c r="J22" s="255"/>
      <c r="K22" s="255"/>
      <c r="L22" s="255">
        <v>1023838.7</v>
      </c>
      <c r="M22" s="255"/>
      <c r="N22" s="255">
        <v>19458528.02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13291871.279999999</v>
      </c>
      <c r="H23" s="255"/>
      <c r="I23" s="255"/>
      <c r="J23" s="255"/>
      <c r="K23" s="255">
        <v>2583117.3508799998</v>
      </c>
      <c r="L23" s="255">
        <v>3581714.24</v>
      </c>
      <c r="M23" s="255">
        <v>3473004.7028160002</v>
      </c>
      <c r="N23" s="255">
        <v>22929707.573695999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13929.36</v>
      </c>
      <c r="H24" s="255">
        <v>93</v>
      </c>
      <c r="I24" s="255"/>
      <c r="J24" s="255"/>
      <c r="K24" s="255">
        <v>7733960.5354199996</v>
      </c>
      <c r="L24" s="255">
        <v>548.25</v>
      </c>
      <c r="M24" s="255"/>
      <c r="N24" s="255">
        <v>7748531.14542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239229.2</v>
      </c>
      <c r="H25" s="255"/>
      <c r="I25" s="255"/>
      <c r="J25" s="255">
        <v>11933134.6844404</v>
      </c>
      <c r="K25" s="255"/>
      <c r="L25" s="255">
        <v>223514.12</v>
      </c>
      <c r="M25" s="255"/>
      <c r="N25" s="255">
        <v>12395878.004440401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>
        <v>51743802.399999999</v>
      </c>
      <c r="H26" s="255">
        <v>2357196.6</v>
      </c>
      <c r="I26" s="255"/>
      <c r="J26" s="255">
        <v>37468661.1944324</v>
      </c>
      <c r="K26" s="255">
        <v>22973837.358720001</v>
      </c>
      <c r="L26" s="255">
        <v>15434181.83</v>
      </c>
      <c r="M26" s="255">
        <v>17901111.905172002</v>
      </c>
      <c r="N26" s="255">
        <v>153854392.13832441</v>
      </c>
    </row>
    <row r="27" spans="1:14">
      <c r="D27" s="175" t="s">
        <v>364</v>
      </c>
      <c r="E27" s="255" t="s">
        <v>365</v>
      </c>
      <c r="F27" s="255" t="s">
        <v>366</v>
      </c>
      <c r="G27" s="255">
        <v>1222514.54</v>
      </c>
      <c r="H27" s="255"/>
      <c r="I27" s="255"/>
      <c r="J27" s="255"/>
      <c r="K27" s="255"/>
      <c r="L27" s="255">
        <v>431653.98</v>
      </c>
      <c r="M27" s="255">
        <v>8275421.8929239996</v>
      </c>
      <c r="N27" s="255">
        <v>9929590.4129239991</v>
      </c>
    </row>
    <row r="28" spans="1:14">
      <c r="D28" s="175" t="s">
        <v>367</v>
      </c>
      <c r="E28" s="255" t="s">
        <v>368</v>
      </c>
      <c r="F28" s="255" t="s">
        <v>369</v>
      </c>
      <c r="G28" s="255">
        <v>29328977.98</v>
      </c>
      <c r="H28" s="255"/>
      <c r="I28" s="255"/>
      <c r="J28" s="255">
        <v>28330281.283401199</v>
      </c>
      <c r="K28" s="255">
        <v>39176957.277599998</v>
      </c>
      <c r="L28" s="255">
        <v>4134847.11</v>
      </c>
      <c r="M28" s="255">
        <v>337917180.56709599</v>
      </c>
      <c r="N28" s="255">
        <v>438888244.21809721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3090011.87586</v>
      </c>
      <c r="K29" s="255"/>
      <c r="L29" s="255"/>
      <c r="M29" s="255"/>
      <c r="N29" s="255">
        <v>3090011.87586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2781667.5</v>
      </c>
      <c r="H30" s="255"/>
      <c r="I30" s="255"/>
      <c r="J30" s="255"/>
      <c r="K30" s="255"/>
      <c r="L30" s="255">
        <v>13345.79</v>
      </c>
      <c r="M30" s="255"/>
      <c r="N30" s="255">
        <v>2795013.29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135213882.5</v>
      </c>
      <c r="H31" s="255">
        <v>172190.02</v>
      </c>
      <c r="I31" s="255"/>
      <c r="J31" s="255"/>
      <c r="K31" s="255"/>
      <c r="L31" s="255">
        <v>1422931</v>
      </c>
      <c r="M31" s="255"/>
      <c r="N31" s="255">
        <v>136809003.52000001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0</v>
      </c>
      <c r="H32" s="255">
        <v>0</v>
      </c>
      <c r="I32" s="255">
        <v>0</v>
      </c>
      <c r="J32" s="255">
        <v>353902283.61002201</v>
      </c>
      <c r="K32" s="255">
        <v>488469426.38652003</v>
      </c>
      <c r="L32" s="255">
        <v>0</v>
      </c>
      <c r="M32" s="255">
        <v>344201968.087596</v>
      </c>
      <c r="N32" s="255">
        <v>1186573678.0841379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19573424.440000001</v>
      </c>
      <c r="H33" s="255">
        <v>2172297.41</v>
      </c>
      <c r="I33" s="255"/>
      <c r="J33" s="255"/>
      <c r="K33" s="255">
        <v>2416168.7042399999</v>
      </c>
      <c r="L33" s="255">
        <v>1181441.3799999999</v>
      </c>
      <c r="M33" s="255">
        <v>2755495.2300120001</v>
      </c>
      <c r="N33" s="255">
        <v>28098827.164252002</v>
      </c>
    </row>
    <row r="34" spans="1:14">
      <c r="A34" s="99"/>
      <c r="B34" s="185"/>
      <c r="D34" s="175" t="s">
        <v>391</v>
      </c>
      <c r="E34" s="255" t="s">
        <v>392</v>
      </c>
      <c r="F34" s="255" t="s">
        <v>393</v>
      </c>
      <c r="G34" s="255"/>
      <c r="H34" s="255"/>
      <c r="I34" s="255"/>
      <c r="J34" s="255"/>
      <c r="K34" s="255"/>
      <c r="L34" s="255"/>
      <c r="M34" s="255">
        <v>146731.74152400001</v>
      </c>
      <c r="N34" s="255">
        <v>146731.74152400001</v>
      </c>
    </row>
    <row r="35" spans="1:14">
      <c r="D35" s="175" t="s">
        <v>394</v>
      </c>
      <c r="E35" s="255" t="s">
        <v>395</v>
      </c>
      <c r="F35" s="255" t="s">
        <v>396</v>
      </c>
      <c r="G35" s="255">
        <v>10136622.74</v>
      </c>
      <c r="H35" s="255"/>
      <c r="I35" s="255"/>
      <c r="J35" s="255"/>
      <c r="K35" s="255"/>
      <c r="L35" s="255"/>
      <c r="M35" s="255"/>
      <c r="N35" s="255">
        <v>10136622.74</v>
      </c>
    </row>
    <row r="36" spans="1:14">
      <c r="D36" s="175" t="s">
        <v>397</v>
      </c>
      <c r="E36" s="256" t="s">
        <v>398</v>
      </c>
      <c r="F36" s="256" t="s">
        <v>399</v>
      </c>
      <c r="G36" s="256">
        <v>683193579</v>
      </c>
      <c r="H36" s="256">
        <v>4721786.76</v>
      </c>
      <c r="I36" s="256">
        <v>2273221.4005769999</v>
      </c>
      <c r="J36" s="256">
        <v>435469677.50973761</v>
      </c>
      <c r="K36" s="256">
        <v>586764513.04307997</v>
      </c>
      <c r="L36" s="256">
        <v>52443300.329999998</v>
      </c>
      <c r="M36" s="256">
        <v>718221461.64714003</v>
      </c>
      <c r="N36" s="256">
        <v>2360520898.7612743</v>
      </c>
    </row>
    <row r="37" spans="1:14">
      <c r="D37" s="175" t="s">
        <v>400</v>
      </c>
      <c r="E37" s="255" t="s">
        <v>401</v>
      </c>
      <c r="F37" s="255" t="s">
        <v>402</v>
      </c>
      <c r="G37" s="255">
        <v>12103758.970000001</v>
      </c>
      <c r="H37" s="255">
        <v>32448611.800000001</v>
      </c>
      <c r="I37" s="255"/>
      <c r="J37" s="255"/>
      <c r="K37" s="255"/>
      <c r="L37" s="255">
        <v>1586665.91</v>
      </c>
      <c r="M37" s="255"/>
      <c r="N37" s="255">
        <v>34017985.350000001</v>
      </c>
    </row>
    <row r="38" spans="1:14">
      <c r="A38" s="271" t="s">
        <v>403</v>
      </c>
      <c r="B38" s="272"/>
      <c r="D38" s="175" t="s">
        <v>404</v>
      </c>
      <c r="E38" s="256" t="s">
        <v>405</v>
      </c>
      <c r="F38" s="256" t="s">
        <v>406</v>
      </c>
      <c r="G38" s="256">
        <v>12103758.970000001</v>
      </c>
      <c r="H38" s="256">
        <v>32448611.800000001</v>
      </c>
      <c r="I38" s="256"/>
      <c r="J38" s="256"/>
      <c r="K38" s="256"/>
      <c r="L38" s="256">
        <v>1586665.91</v>
      </c>
      <c r="M38" s="256"/>
      <c r="N38" s="256">
        <v>34017985.350000001</v>
      </c>
    </row>
    <row r="39" spans="1:14">
      <c r="A39" s="270" t="s">
        <v>374</v>
      </c>
      <c r="B39" s="270"/>
      <c r="D39" s="175" t="s">
        <v>407</v>
      </c>
      <c r="E39" s="257" t="s">
        <v>408</v>
      </c>
      <c r="F39" s="257" t="s">
        <v>409</v>
      </c>
      <c r="G39" s="257">
        <v>5683391085.9099998</v>
      </c>
      <c r="H39" s="257">
        <v>90173413.400000006</v>
      </c>
      <c r="I39" s="257">
        <v>2273221.4005769999</v>
      </c>
      <c r="J39" s="257">
        <v>5673108362.1266375</v>
      </c>
      <c r="K39" s="257">
        <v>1361299109.1552</v>
      </c>
      <c r="L39" s="257">
        <v>1070805058.9400001</v>
      </c>
      <c r="M39" s="257">
        <v>2299183906.95684</v>
      </c>
      <c r="N39" s="257">
        <v>15548005206.082531</v>
      </c>
    </row>
    <row r="40" spans="1:14">
      <c r="A40" s="99" t="s">
        <v>378</v>
      </c>
      <c r="B40" s="185" t="s">
        <v>410</v>
      </c>
      <c r="D40" s="175" t="s">
        <v>411</v>
      </c>
      <c r="E40" s="255" t="s">
        <v>412</v>
      </c>
      <c r="F40" s="255" t="s">
        <v>413</v>
      </c>
      <c r="G40" s="255">
        <v>4862616228.6000004</v>
      </c>
      <c r="H40" s="255">
        <v>238711.85</v>
      </c>
      <c r="I40" s="255">
        <v>665653949.11207843</v>
      </c>
      <c r="J40" s="255"/>
      <c r="K40" s="255"/>
      <c r="L40" s="255"/>
      <c r="M40" s="255"/>
      <c r="N40" s="255">
        <v>665892660.96207845</v>
      </c>
    </row>
    <row r="41" spans="1:14">
      <c r="A41" s="99" t="s">
        <v>383</v>
      </c>
      <c r="B41" s="185" t="s">
        <v>414</v>
      </c>
      <c r="D41" s="175" t="s">
        <v>415</v>
      </c>
      <c r="E41" s="256" t="s">
        <v>416</v>
      </c>
      <c r="F41" s="256" t="s">
        <v>417</v>
      </c>
      <c r="G41" s="256">
        <v>4862616228.6000004</v>
      </c>
      <c r="H41" s="256">
        <v>238711.85</v>
      </c>
      <c r="I41" s="256">
        <v>665653949.11207843</v>
      </c>
      <c r="J41" s="256"/>
      <c r="K41" s="256"/>
      <c r="L41" s="256"/>
      <c r="M41" s="256"/>
      <c r="N41" s="256">
        <v>665892660.96207845</v>
      </c>
    </row>
    <row r="42" spans="1:14">
      <c r="A42" s="99"/>
      <c r="B42" s="185"/>
      <c r="D42" s="175" t="s">
        <v>418</v>
      </c>
      <c r="E42" s="257" t="s">
        <v>419</v>
      </c>
      <c r="F42" s="257" t="s">
        <v>420</v>
      </c>
      <c r="G42" s="257">
        <v>4862616228.6000004</v>
      </c>
      <c r="H42" s="257">
        <v>238711.85</v>
      </c>
      <c r="I42" s="257">
        <v>665653949.11207843</v>
      </c>
      <c r="J42" s="257"/>
      <c r="K42" s="257"/>
      <c r="L42" s="257"/>
      <c r="M42" s="257"/>
      <c r="N42" s="257">
        <v>665892660.96207845</v>
      </c>
    </row>
    <row r="43" spans="1:14">
      <c r="A43" s="99"/>
      <c r="B43" s="185"/>
      <c r="D43" s="175" t="s">
        <v>421</v>
      </c>
      <c r="E43" s="255" t="s">
        <v>422</v>
      </c>
      <c r="F43" s="255" t="s">
        <v>423</v>
      </c>
      <c r="G43" s="255">
        <v>1207464334.1500001</v>
      </c>
      <c r="H43" s="255"/>
      <c r="I43" s="255"/>
      <c r="J43" s="255">
        <v>1015099274.9193016</v>
      </c>
      <c r="K43" s="255">
        <v>35050996.15236</v>
      </c>
      <c r="L43" s="255">
        <v>288194372.27999997</v>
      </c>
      <c r="M43" s="255">
        <v>346203654.46610397</v>
      </c>
      <c r="N43" s="255">
        <v>2892012631.9677658</v>
      </c>
    </row>
    <row r="44" spans="1:14">
      <c r="D44" s="175" t="s">
        <v>424</v>
      </c>
      <c r="E44" s="255" t="s">
        <v>425</v>
      </c>
      <c r="F44" s="255" t="s">
        <v>426</v>
      </c>
      <c r="G44" s="255">
        <v>-10868040.689999999</v>
      </c>
      <c r="H44" s="255"/>
      <c r="I44" s="255"/>
      <c r="J44" s="255">
        <v>-9413918.9128971994</v>
      </c>
      <c r="K44" s="255"/>
      <c r="L44" s="255">
        <v>-24823585.789999999</v>
      </c>
      <c r="M44" s="255"/>
      <c r="N44" s="255">
        <v>-45105545.392897204</v>
      </c>
    </row>
    <row r="45" spans="1:14">
      <c r="D45" s="175" t="s">
        <v>427</v>
      </c>
      <c r="E45" s="256" t="s">
        <v>428</v>
      </c>
      <c r="F45" s="256" t="s">
        <v>423</v>
      </c>
      <c r="G45" s="256">
        <v>1196596293.46</v>
      </c>
      <c r="H45" s="256"/>
      <c r="I45" s="256"/>
      <c r="J45" s="256">
        <v>1005685356.0064044</v>
      </c>
      <c r="K45" s="256">
        <v>35050996.15236</v>
      </c>
      <c r="L45" s="256">
        <v>263370786.49000001</v>
      </c>
      <c r="M45" s="256">
        <v>346203654.46610397</v>
      </c>
      <c r="N45" s="256">
        <v>2846907086.5748682</v>
      </c>
    </row>
    <row r="46" spans="1:14">
      <c r="D46" s="175" t="s">
        <v>429</v>
      </c>
      <c r="E46" s="255" t="s">
        <v>430</v>
      </c>
      <c r="F46" s="255" t="s">
        <v>431</v>
      </c>
      <c r="G46" s="255">
        <v>91605526.569999993</v>
      </c>
      <c r="H46" s="255"/>
      <c r="I46" s="255"/>
      <c r="J46" s="255">
        <v>20772184.935448401</v>
      </c>
      <c r="K46" s="255">
        <v>178648952.94948</v>
      </c>
      <c r="L46" s="255">
        <v>1660939</v>
      </c>
      <c r="M46" s="255">
        <v>24969705.2082</v>
      </c>
      <c r="N46" s="255">
        <v>317657308.66312838</v>
      </c>
    </row>
    <row r="47" spans="1:14">
      <c r="D47" s="175" t="s">
        <v>432</v>
      </c>
      <c r="E47" s="255" t="s">
        <v>433</v>
      </c>
      <c r="F47" s="255" t="s">
        <v>434</v>
      </c>
      <c r="G47" s="255">
        <v>-773305.3</v>
      </c>
      <c r="H47" s="255"/>
      <c r="I47" s="255"/>
      <c r="J47" s="255"/>
      <c r="K47" s="255"/>
      <c r="L47" s="255">
        <v>-121726.42</v>
      </c>
      <c r="M47" s="255"/>
      <c r="N47" s="255">
        <v>-895031.72</v>
      </c>
    </row>
    <row r="48" spans="1:14">
      <c r="D48" s="175" t="s">
        <v>435</v>
      </c>
      <c r="E48" s="256" t="s">
        <v>436</v>
      </c>
      <c r="F48" s="256" t="s">
        <v>431</v>
      </c>
      <c r="G48" s="256">
        <v>90832221.269999996</v>
      </c>
      <c r="H48" s="256"/>
      <c r="I48" s="256"/>
      <c r="J48" s="256">
        <v>20772184.935448401</v>
      </c>
      <c r="K48" s="256">
        <v>178648952.94948</v>
      </c>
      <c r="L48" s="256">
        <v>1539212.58</v>
      </c>
      <c r="M48" s="256">
        <v>24969705.2082</v>
      </c>
      <c r="N48" s="256">
        <v>316762276.94312841</v>
      </c>
    </row>
    <row r="49" spans="4:16">
      <c r="D49" s="175" t="s">
        <v>437</v>
      </c>
      <c r="E49" s="255" t="s">
        <v>438</v>
      </c>
      <c r="F49" s="255" t="s">
        <v>439</v>
      </c>
      <c r="G49" s="255">
        <v>1918429536.96</v>
      </c>
      <c r="H49" s="255"/>
      <c r="I49" s="255"/>
      <c r="J49" s="255">
        <v>2023960922.5470412</v>
      </c>
      <c r="K49" s="255">
        <v>414812878.93032002</v>
      </c>
      <c r="L49" s="255">
        <v>443767972.81999999</v>
      </c>
      <c r="M49" s="255">
        <v>809731828.75424397</v>
      </c>
      <c r="N49" s="255">
        <v>5610733414.1818466</v>
      </c>
    </row>
    <row r="50" spans="4:16">
      <c r="D50" s="175" t="s">
        <v>440</v>
      </c>
      <c r="E50" s="255" t="s">
        <v>441</v>
      </c>
      <c r="F50" s="255" t="s">
        <v>442</v>
      </c>
      <c r="G50" s="255">
        <v>-8301977.25</v>
      </c>
      <c r="H50" s="255"/>
      <c r="I50" s="255"/>
      <c r="J50" s="255">
        <v>-23849786.233023599</v>
      </c>
      <c r="K50" s="255">
        <v>-235313.86955999999</v>
      </c>
      <c r="L50" s="255">
        <v>-5660593.8499999996</v>
      </c>
      <c r="M50" s="255"/>
      <c r="N50" s="255">
        <v>-38047671.202583604</v>
      </c>
    </row>
    <row r="51" spans="4:16">
      <c r="D51" s="175" t="s">
        <v>443</v>
      </c>
      <c r="E51" s="256" t="s">
        <v>444</v>
      </c>
      <c r="F51" s="256" t="s">
        <v>439</v>
      </c>
      <c r="G51" s="256">
        <v>1910127559.71</v>
      </c>
      <c r="H51" s="256"/>
      <c r="I51" s="256"/>
      <c r="J51" s="256">
        <v>2000111136.3140175</v>
      </c>
      <c r="K51" s="256">
        <v>414577565.06076002</v>
      </c>
      <c r="L51" s="256">
        <v>438107378.97000003</v>
      </c>
      <c r="M51" s="256">
        <v>809731828.75424397</v>
      </c>
      <c r="N51" s="256">
        <v>5572685742.9792633</v>
      </c>
    </row>
    <row r="52" spans="4:16">
      <c r="D52" s="175" t="s">
        <v>445</v>
      </c>
      <c r="E52" s="255" t="s">
        <v>446</v>
      </c>
      <c r="F52" s="255" t="s">
        <v>447</v>
      </c>
      <c r="G52" s="255">
        <v>292261696.5</v>
      </c>
      <c r="H52" s="255">
        <v>32329494.09</v>
      </c>
      <c r="I52" s="255"/>
      <c r="J52" s="255">
        <v>536883941.32610714</v>
      </c>
      <c r="K52" s="255">
        <v>143583728.40582001</v>
      </c>
      <c r="L52" s="255">
        <v>75822865.709999993</v>
      </c>
      <c r="M52" s="255">
        <v>267037853.171148</v>
      </c>
      <c r="N52" s="255">
        <v>1347919579.2030752</v>
      </c>
    </row>
    <row r="53" spans="4:16">
      <c r="D53" s="175" t="s">
        <v>448</v>
      </c>
      <c r="E53" s="255" t="s">
        <v>449</v>
      </c>
      <c r="F53" s="255" t="s">
        <v>450</v>
      </c>
      <c r="G53" s="255">
        <v>-24668340.149999999</v>
      </c>
      <c r="H53" s="255"/>
      <c r="I53" s="255"/>
      <c r="J53" s="255">
        <v>-10463400</v>
      </c>
      <c r="K53" s="255"/>
      <c r="L53" s="255">
        <v>-6802785.1799999997</v>
      </c>
      <c r="M53" s="255"/>
      <c r="N53" s="255">
        <v>-41934525.329999998</v>
      </c>
    </row>
    <row r="54" spans="4:16">
      <c r="D54" s="175" t="s">
        <v>451</v>
      </c>
      <c r="E54" s="256" t="s">
        <v>452</v>
      </c>
      <c r="F54" s="256" t="s">
        <v>447</v>
      </c>
      <c r="G54" s="256">
        <v>267593356.34999999</v>
      </c>
      <c r="H54" s="256">
        <v>32329494.09</v>
      </c>
      <c r="I54" s="256"/>
      <c r="J54" s="256">
        <v>526420541.3261072</v>
      </c>
      <c r="K54" s="256">
        <v>143583728.40582001</v>
      </c>
      <c r="L54" s="256">
        <v>69020080.530000001</v>
      </c>
      <c r="M54" s="256">
        <v>267037853.171148</v>
      </c>
      <c r="N54" s="256">
        <v>1305985053.8730752</v>
      </c>
    </row>
    <row r="55" spans="4:16">
      <c r="D55" s="175" t="s">
        <v>453</v>
      </c>
      <c r="E55" s="255" t="s">
        <v>454</v>
      </c>
      <c r="F55" s="255" t="s">
        <v>455</v>
      </c>
      <c r="G55" s="255">
        <v>335209307.31999999</v>
      </c>
      <c r="H55" s="255"/>
      <c r="I55" s="255"/>
      <c r="J55" s="255">
        <v>73447724.274189204</v>
      </c>
      <c r="K55" s="255">
        <v>110475248.3901</v>
      </c>
      <c r="L55" s="255">
        <v>61562325.840000004</v>
      </c>
      <c r="M55" s="255">
        <v>169747376.491548</v>
      </c>
      <c r="N55" s="255">
        <v>750441982.31583714</v>
      </c>
      <c r="P55">
        <v>780478.08</v>
      </c>
    </row>
    <row r="56" spans="4:16">
      <c r="D56" s="175" t="s">
        <v>456</v>
      </c>
      <c r="E56" s="255" t="s">
        <v>457</v>
      </c>
      <c r="F56" s="255" t="s">
        <v>458</v>
      </c>
      <c r="G56" s="255"/>
      <c r="H56" s="255"/>
      <c r="I56" s="255"/>
      <c r="J56" s="255"/>
      <c r="K56" s="255">
        <v>-449075.07756000001</v>
      </c>
      <c r="L56" s="255"/>
      <c r="M56" s="255"/>
      <c r="N56" s="255">
        <v>-449075.07756000001</v>
      </c>
    </row>
    <row r="57" spans="4:16">
      <c r="D57" s="175" t="s">
        <v>459</v>
      </c>
      <c r="E57" s="255" t="s">
        <v>460</v>
      </c>
      <c r="F57" s="255" t="s">
        <v>461</v>
      </c>
      <c r="G57" s="255">
        <v>-3157883.36</v>
      </c>
      <c r="H57" s="255"/>
      <c r="I57" s="255"/>
      <c r="J57" s="255"/>
      <c r="K57" s="255"/>
      <c r="L57" s="255">
        <v>-692318.85</v>
      </c>
      <c r="M57" s="255"/>
      <c r="N57" s="255">
        <v>-3850202.21</v>
      </c>
      <c r="P57">
        <v>781774.08</v>
      </c>
    </row>
    <row r="58" spans="4:16">
      <c r="D58" s="175" t="s">
        <v>462</v>
      </c>
      <c r="E58" s="256" t="s">
        <v>463</v>
      </c>
      <c r="F58" s="256" t="s">
        <v>455</v>
      </c>
      <c r="G58" s="256">
        <v>332051423.95999998</v>
      </c>
      <c r="H58" s="256"/>
      <c r="I58" s="256"/>
      <c r="J58" s="256">
        <v>73447724.274189204</v>
      </c>
      <c r="K58" s="256">
        <v>110026173.31253999</v>
      </c>
      <c r="L58" s="256">
        <v>60870006.990000002</v>
      </c>
      <c r="M58" s="256">
        <v>169747376.491548</v>
      </c>
      <c r="N58" s="256">
        <v>746142705.02827716</v>
      </c>
    </row>
    <row r="59" spans="4:16">
      <c r="D59" s="175" t="s">
        <v>464</v>
      </c>
      <c r="E59" s="255" t="s">
        <v>465</v>
      </c>
      <c r="F59" s="255" t="s">
        <v>466</v>
      </c>
      <c r="G59" s="255">
        <v>846806995.44000006</v>
      </c>
      <c r="H59" s="255"/>
      <c r="I59" s="255"/>
      <c r="J59" s="255">
        <v>376875529.04257202</v>
      </c>
      <c r="K59" s="255">
        <v>65910336.428219996</v>
      </c>
      <c r="L59" s="255">
        <v>12615215.33</v>
      </c>
      <c r="M59" s="255">
        <v>142569753.257952</v>
      </c>
      <c r="N59" s="255">
        <v>1444777829.498744</v>
      </c>
    </row>
    <row r="60" spans="4:16">
      <c r="D60" s="175" t="s">
        <v>467</v>
      </c>
      <c r="E60" s="256" t="s">
        <v>468</v>
      </c>
      <c r="F60" s="256" t="s">
        <v>466</v>
      </c>
      <c r="G60" s="256">
        <v>846806995.44000006</v>
      </c>
      <c r="H60" s="256"/>
      <c r="I60" s="256"/>
      <c r="J60" s="256">
        <v>376875529.04257202</v>
      </c>
      <c r="K60" s="256">
        <v>65910336.428219996</v>
      </c>
      <c r="L60" s="256">
        <v>12615215.33</v>
      </c>
      <c r="M60" s="256">
        <v>142569753.257952</v>
      </c>
      <c r="N60" s="256">
        <v>1444777829.498744</v>
      </c>
    </row>
    <row r="61" spans="4:16">
      <c r="D61" s="175" t="s">
        <v>469</v>
      </c>
      <c r="E61" s="257" t="s">
        <v>470</v>
      </c>
      <c r="F61" s="257" t="s">
        <v>471</v>
      </c>
      <c r="G61" s="257">
        <v>4644007850.1899996</v>
      </c>
      <c r="H61" s="257">
        <v>32329494.09</v>
      </c>
      <c r="I61" s="257"/>
      <c r="J61" s="257">
        <v>4003312471.8987393</v>
      </c>
      <c r="K61" s="257">
        <v>947797752.30918002</v>
      </c>
      <c r="L61" s="257">
        <v>845522680.88999999</v>
      </c>
      <c r="M61" s="257">
        <v>1760260171.349196</v>
      </c>
      <c r="N61" s="257">
        <v>12233260694.897356</v>
      </c>
    </row>
    <row r="62" spans="4:16">
      <c r="D62" s="175" t="s">
        <v>472</v>
      </c>
      <c r="E62" s="255" t="s">
        <v>473</v>
      </c>
      <c r="F62" s="255" t="s">
        <v>474</v>
      </c>
      <c r="G62" s="255"/>
      <c r="H62" s="255"/>
      <c r="I62" s="255"/>
      <c r="J62" s="255"/>
      <c r="K62" s="255"/>
      <c r="L62" s="255"/>
      <c r="M62" s="255">
        <v>2128079.1736079999</v>
      </c>
      <c r="N62" s="255">
        <v>2128079.1736079999</v>
      </c>
    </row>
    <row r="63" spans="4:16">
      <c r="D63" s="175" t="s">
        <v>475</v>
      </c>
      <c r="E63" s="256" t="s">
        <v>476</v>
      </c>
      <c r="F63" s="256" t="s">
        <v>474</v>
      </c>
      <c r="G63" s="256"/>
      <c r="H63" s="256"/>
      <c r="I63" s="256"/>
      <c r="J63" s="256"/>
      <c r="K63" s="256"/>
      <c r="L63" s="256"/>
      <c r="M63" s="256">
        <v>2128079.1736079999</v>
      </c>
      <c r="N63" s="256">
        <v>2128079.1736079999</v>
      </c>
    </row>
    <row r="64" spans="4:16">
      <c r="D64" s="175" t="s">
        <v>477</v>
      </c>
      <c r="E64" s="255" t="s">
        <v>478</v>
      </c>
      <c r="F64" s="255" t="s">
        <v>479</v>
      </c>
      <c r="G64" s="255">
        <v>4313185.38</v>
      </c>
      <c r="H64" s="255"/>
      <c r="I64" s="255"/>
      <c r="J64" s="255">
        <v>174971.3</v>
      </c>
      <c r="K64" s="255">
        <v>-1455884.3635199999</v>
      </c>
      <c r="L64" s="255">
        <v>141521.13</v>
      </c>
      <c r="M64" s="255"/>
      <c r="N64" s="255">
        <v>3173793.4464799999</v>
      </c>
      <c r="P64">
        <v>6592901702.2600002</v>
      </c>
    </row>
    <row r="65" spans="4:16">
      <c r="D65" s="175" t="s">
        <v>480</v>
      </c>
      <c r="E65" s="255" t="s">
        <v>481</v>
      </c>
      <c r="F65" s="255" t="s">
        <v>482</v>
      </c>
      <c r="G65" s="255"/>
      <c r="H65" s="255"/>
      <c r="I65" s="255"/>
      <c r="J65" s="255">
        <v>10783763.2959876</v>
      </c>
      <c r="K65" s="255"/>
      <c r="L65" s="255"/>
      <c r="M65" s="255"/>
      <c r="N65" s="255">
        <v>10783763.2959876</v>
      </c>
      <c r="P65">
        <v>48949946.780000001</v>
      </c>
    </row>
    <row r="66" spans="4:16">
      <c r="D66" s="175" t="s">
        <v>483</v>
      </c>
      <c r="E66" s="256" t="s">
        <v>484</v>
      </c>
      <c r="F66" s="256" t="s">
        <v>485</v>
      </c>
      <c r="G66" s="256">
        <v>4313185.38</v>
      </c>
      <c r="H66" s="256"/>
      <c r="I66" s="256"/>
      <c r="J66" s="256">
        <v>10958734.595987599</v>
      </c>
      <c r="K66" s="256">
        <v>-1455884.3635199999</v>
      </c>
      <c r="L66" s="256">
        <v>141521.13</v>
      </c>
      <c r="M66" s="256"/>
      <c r="N66" s="256">
        <v>13957556.742467601</v>
      </c>
      <c r="P66">
        <v>-420062.2</v>
      </c>
    </row>
    <row r="67" spans="4:16">
      <c r="D67" s="175" t="s">
        <v>486</v>
      </c>
      <c r="E67" s="257" t="s">
        <v>487</v>
      </c>
      <c r="F67" s="257" t="s">
        <v>488</v>
      </c>
      <c r="G67" s="257">
        <v>4313185.38</v>
      </c>
      <c r="H67" s="257"/>
      <c r="I67" s="257"/>
      <c r="J67" s="257">
        <v>10958734.595987599</v>
      </c>
      <c r="K67" s="257">
        <v>-1455884.3635199999</v>
      </c>
      <c r="L67" s="257">
        <v>141521.13</v>
      </c>
      <c r="M67" s="257">
        <v>2128079.1736079999</v>
      </c>
      <c r="N67" s="257">
        <v>16085635.9160756</v>
      </c>
    </row>
    <row r="68" spans="4:16">
      <c r="D68" s="175" t="s">
        <v>489</v>
      </c>
      <c r="E68" s="255" t="s">
        <v>490</v>
      </c>
      <c r="F68" s="255" t="s">
        <v>491</v>
      </c>
      <c r="G68" s="255"/>
      <c r="H68" s="255">
        <v>0</v>
      </c>
      <c r="I68" s="255"/>
      <c r="J68" s="255"/>
      <c r="K68" s="255">
        <v>21018911.05542</v>
      </c>
      <c r="L68" s="255"/>
      <c r="M68" s="255"/>
      <c r="N68" s="255">
        <v>21018911.05542</v>
      </c>
    </row>
    <row r="69" spans="4:16">
      <c r="D69" s="175" t="s">
        <v>492</v>
      </c>
      <c r="E69" s="255" t="s">
        <v>493</v>
      </c>
      <c r="F69" s="255" t="s">
        <v>494</v>
      </c>
      <c r="G69" s="255"/>
      <c r="H69" s="255"/>
      <c r="I69" s="255"/>
      <c r="J69" s="255">
        <v>1394294.554</v>
      </c>
      <c r="K69" s="255"/>
      <c r="L69" s="255"/>
      <c r="M69" s="255"/>
      <c r="N69" s="255">
        <v>1394294.554</v>
      </c>
      <c r="P69">
        <v>48535894.579999998</v>
      </c>
    </row>
    <row r="70" spans="4:16">
      <c r="D70" s="175" t="s">
        <v>495</v>
      </c>
      <c r="E70" s="256" t="s">
        <v>496</v>
      </c>
      <c r="F70" s="256" t="s">
        <v>497</v>
      </c>
      <c r="G70" s="256"/>
      <c r="H70" s="256">
        <v>0</v>
      </c>
      <c r="I70" s="256"/>
      <c r="J70" s="256">
        <v>1394294.554</v>
      </c>
      <c r="K70" s="256">
        <v>21018911.05542</v>
      </c>
      <c r="L70" s="256"/>
      <c r="M70" s="256"/>
      <c r="N70" s="256">
        <v>22413205.609420002</v>
      </c>
      <c r="P70">
        <v>-42116121.969999999</v>
      </c>
    </row>
    <row r="71" spans="4:16">
      <c r="D71" s="175" t="s">
        <v>498</v>
      </c>
      <c r="E71" s="257" t="s">
        <v>499</v>
      </c>
      <c r="F71" s="257" t="s">
        <v>500</v>
      </c>
      <c r="G71" s="257"/>
      <c r="H71" s="257">
        <v>0</v>
      </c>
      <c r="I71" s="257"/>
      <c r="J71" s="257">
        <v>1394294.554</v>
      </c>
      <c r="K71" s="257">
        <v>21018911.05542</v>
      </c>
      <c r="L71" s="257"/>
      <c r="M71" s="257"/>
      <c r="N71" s="257">
        <v>22413205.609420002</v>
      </c>
      <c r="P71">
        <v>-42116121.969999999</v>
      </c>
    </row>
    <row r="72" spans="4:16">
      <c r="D72" s="175" t="s">
        <v>501</v>
      </c>
      <c r="E72" s="255" t="s">
        <v>502</v>
      </c>
      <c r="F72" s="255" t="s">
        <v>503</v>
      </c>
      <c r="G72" s="255"/>
      <c r="H72" s="255"/>
      <c r="I72" s="255"/>
      <c r="J72" s="255"/>
      <c r="K72" s="255"/>
      <c r="L72" s="255"/>
      <c r="M72" s="255"/>
      <c r="N72" s="255">
        <v>1.5047400000000001E-2</v>
      </c>
      <c r="P72">
        <v>-174955.49</v>
      </c>
    </row>
    <row r="73" spans="4:16">
      <c r="D73" s="175" t="s">
        <v>504</v>
      </c>
      <c r="E73" s="255" t="s">
        <v>505</v>
      </c>
      <c r="F73" s="255" t="s">
        <v>506</v>
      </c>
      <c r="G73" s="255"/>
      <c r="H73" s="255"/>
      <c r="I73" s="255"/>
      <c r="J73" s="255"/>
      <c r="K73" s="255"/>
      <c r="L73" s="255"/>
      <c r="M73" s="255"/>
      <c r="N73" s="255">
        <v>0</v>
      </c>
      <c r="P73">
        <v>48529884.579999998</v>
      </c>
    </row>
    <row r="74" spans="4:16">
      <c r="D74" s="175" t="s">
        <v>507</v>
      </c>
      <c r="E74" s="255" t="s">
        <v>508</v>
      </c>
      <c r="F74" s="255" t="s">
        <v>509</v>
      </c>
      <c r="G74" s="255"/>
      <c r="H74" s="255"/>
      <c r="I74" s="255"/>
      <c r="J74" s="255"/>
      <c r="K74" s="255"/>
      <c r="L74" s="255"/>
      <c r="M74" s="255"/>
      <c r="N74" s="255">
        <v>1125937.0300964001</v>
      </c>
      <c r="P74">
        <v>-174955.49</v>
      </c>
    </row>
    <row r="75" spans="4:16">
      <c r="D75" s="175" t="s">
        <v>510</v>
      </c>
      <c r="E75" s="255" t="s">
        <v>511</v>
      </c>
      <c r="F75" s="255" t="s">
        <v>512</v>
      </c>
      <c r="G75" s="255"/>
      <c r="H75" s="255"/>
      <c r="I75" s="255"/>
      <c r="J75" s="255"/>
      <c r="K75" s="255"/>
      <c r="L75" s="255"/>
      <c r="M75" s="255"/>
      <c r="N75" s="255">
        <v>0</v>
      </c>
    </row>
    <row r="76" spans="4:16">
      <c r="D76" s="175" t="s">
        <v>513</v>
      </c>
      <c r="E76" s="257" t="s">
        <v>514</v>
      </c>
      <c r="F76" s="257" t="s">
        <v>515</v>
      </c>
      <c r="G76" s="257"/>
      <c r="H76" s="257"/>
      <c r="I76" s="257"/>
      <c r="J76" s="257"/>
      <c r="K76" s="257"/>
      <c r="L76" s="257"/>
      <c r="M76" s="257"/>
      <c r="N76" s="257">
        <v>1125937.0451438001</v>
      </c>
    </row>
    <row r="77" spans="4:16">
      <c r="D77" s="175" t="s">
        <v>516</v>
      </c>
      <c r="E77" s="258" t="s">
        <v>517</v>
      </c>
      <c r="F77" s="258" t="s">
        <v>518</v>
      </c>
      <c r="G77" s="258">
        <v>15242873494.93</v>
      </c>
      <c r="H77" s="258">
        <v>122867580.27</v>
      </c>
      <c r="I77" s="258">
        <v>981706553.74611115</v>
      </c>
      <c r="J77" s="258">
        <v>9898008703.4516602</v>
      </c>
      <c r="K77" s="258">
        <v>2637425048.9271002</v>
      </c>
      <c r="L77" s="258">
        <v>2205564520.4000001</v>
      </c>
      <c r="M77" s="258">
        <v>6189923582.9938803</v>
      </c>
      <c r="N77" s="258">
        <v>31784680515.527412</v>
      </c>
    </row>
    <row r="78" spans="4:16">
      <c r="D78" s="175" t="s">
        <v>519</v>
      </c>
      <c r="E78" s="255" t="s">
        <v>520</v>
      </c>
      <c r="F78" s="255" t="s">
        <v>521</v>
      </c>
      <c r="G78" s="255">
        <v>806957866.96000004</v>
      </c>
      <c r="H78" s="255"/>
      <c r="I78" s="255"/>
      <c r="J78" s="255"/>
      <c r="K78" s="255">
        <v>13796788.676100001</v>
      </c>
      <c r="L78" s="255"/>
      <c r="M78" s="255"/>
      <c r="N78" s="255">
        <v>13796788.676100001</v>
      </c>
    </row>
    <row r="79" spans="4:16">
      <c r="D79" s="175" t="s">
        <v>522</v>
      </c>
      <c r="E79" s="255" t="s">
        <v>523</v>
      </c>
      <c r="F79" s="255" t="s">
        <v>524</v>
      </c>
      <c r="G79" s="255">
        <v>341010668.07999998</v>
      </c>
      <c r="H79" s="255"/>
      <c r="I79" s="255"/>
      <c r="J79" s="255"/>
      <c r="K79" s="255"/>
      <c r="L79" s="255"/>
      <c r="M79" s="255"/>
      <c r="N79" s="255">
        <v>-6068967.2800000003</v>
      </c>
    </row>
    <row r="80" spans="4:16">
      <c r="D80" s="175" t="s">
        <v>525</v>
      </c>
      <c r="E80" s="256" t="s">
        <v>526</v>
      </c>
      <c r="F80" s="256" t="s">
        <v>521</v>
      </c>
      <c r="G80" s="256">
        <v>1147968535.04</v>
      </c>
      <c r="H80" s="256"/>
      <c r="I80" s="256"/>
      <c r="J80" s="256"/>
      <c r="K80" s="256">
        <v>13796788.676100001</v>
      </c>
      <c r="L80" s="256"/>
      <c r="M80" s="256"/>
      <c r="N80" s="256">
        <v>7727821.3960999995</v>
      </c>
    </row>
    <row r="81" spans="4:14">
      <c r="D81" s="175" t="s">
        <v>527</v>
      </c>
      <c r="E81" s="255" t="s">
        <v>528</v>
      </c>
      <c r="F81" s="255" t="s">
        <v>529</v>
      </c>
      <c r="G81" s="255"/>
      <c r="H81" s="255"/>
      <c r="I81" s="255"/>
      <c r="J81" s="255">
        <v>43135053.183950402</v>
      </c>
      <c r="K81" s="255"/>
      <c r="L81" s="255"/>
      <c r="M81" s="255"/>
      <c r="N81" s="255">
        <v>43135053.183950402</v>
      </c>
    </row>
    <row r="82" spans="4:14">
      <c r="D82" s="175" t="s">
        <v>530</v>
      </c>
      <c r="E82" s="256" t="s">
        <v>531</v>
      </c>
      <c r="F82" s="256" t="s">
        <v>532</v>
      </c>
      <c r="G82" s="256"/>
      <c r="H82" s="256"/>
      <c r="I82" s="256"/>
      <c r="J82" s="256">
        <v>43135053.183950402</v>
      </c>
      <c r="K82" s="256"/>
      <c r="L82" s="256"/>
      <c r="M82" s="256"/>
      <c r="N82" s="256">
        <v>43135053.183950402</v>
      </c>
    </row>
    <row r="83" spans="4:14">
      <c r="D83" s="175" t="s">
        <v>533</v>
      </c>
      <c r="E83" s="257" t="s">
        <v>534</v>
      </c>
      <c r="F83" s="257" t="s">
        <v>535</v>
      </c>
      <c r="G83" s="257">
        <v>1147968535.04</v>
      </c>
      <c r="H83" s="257"/>
      <c r="I83" s="257"/>
      <c r="J83" s="257">
        <v>43135053.183950402</v>
      </c>
      <c r="K83" s="257">
        <v>13796788.676100001</v>
      </c>
      <c r="L83" s="257"/>
      <c r="M83" s="257"/>
      <c r="N83" s="257">
        <v>50862874.580050401</v>
      </c>
    </row>
    <row r="84" spans="4:14">
      <c r="D84" s="175" t="s">
        <v>536</v>
      </c>
      <c r="E84" s="255" t="s">
        <v>537</v>
      </c>
      <c r="F84" s="255" t="s">
        <v>538</v>
      </c>
      <c r="G84" s="255">
        <v>23659679688.91</v>
      </c>
      <c r="H84" s="255"/>
      <c r="I84" s="255">
        <v>29420958582.858112</v>
      </c>
      <c r="J84" s="255"/>
      <c r="K84" s="255"/>
      <c r="L84" s="255"/>
      <c r="M84" s="255"/>
      <c r="N84" s="255">
        <v>806957866.77986038</v>
      </c>
    </row>
    <row r="85" spans="4:14">
      <c r="D85" s="175" t="s">
        <v>539</v>
      </c>
      <c r="E85" s="256" t="s">
        <v>540</v>
      </c>
      <c r="F85" s="256" t="s">
        <v>541</v>
      </c>
      <c r="G85" s="256">
        <v>23659679688.91</v>
      </c>
      <c r="H85" s="256"/>
      <c r="I85" s="256">
        <v>29420958582.858112</v>
      </c>
      <c r="J85" s="256"/>
      <c r="K85" s="256"/>
      <c r="L85" s="256"/>
      <c r="M85" s="256"/>
      <c r="N85" s="256">
        <v>806957866.77986038</v>
      </c>
    </row>
    <row r="86" spans="4:14">
      <c r="D86" s="175" t="s">
        <v>542</v>
      </c>
      <c r="E86" s="257" t="s">
        <v>543</v>
      </c>
      <c r="F86" s="257" t="s">
        <v>544</v>
      </c>
      <c r="G86" s="257">
        <v>23659679688.91</v>
      </c>
      <c r="H86" s="257"/>
      <c r="I86" s="257">
        <v>29420958582.858112</v>
      </c>
      <c r="J86" s="257"/>
      <c r="K86" s="257"/>
      <c r="L86" s="257"/>
      <c r="M86" s="257"/>
      <c r="N86" s="257">
        <v>806957866.77986038</v>
      </c>
    </row>
    <row r="87" spans="4:14">
      <c r="D87" s="175" t="s">
        <v>545</v>
      </c>
      <c r="E87" s="255" t="s">
        <v>546</v>
      </c>
      <c r="F87" s="255" t="s">
        <v>547</v>
      </c>
      <c r="G87" s="255"/>
      <c r="H87" s="255"/>
      <c r="I87" s="255"/>
      <c r="J87" s="255"/>
      <c r="K87" s="255">
        <v>81750000</v>
      </c>
      <c r="L87" s="255"/>
      <c r="M87" s="255"/>
      <c r="N87" s="255">
        <v>81750000</v>
      </c>
    </row>
    <row r="88" spans="4:14">
      <c r="D88" s="175" t="s">
        <v>548</v>
      </c>
      <c r="E88" s="255" t="s">
        <v>549</v>
      </c>
      <c r="F88" s="255" t="s">
        <v>550</v>
      </c>
      <c r="G88" s="255">
        <v>42678471.909999996</v>
      </c>
      <c r="H88" s="255"/>
      <c r="I88" s="255"/>
      <c r="J88" s="255"/>
      <c r="K88" s="255">
        <v>6848381.6794800004</v>
      </c>
      <c r="L88" s="255">
        <v>10961575.619999999</v>
      </c>
      <c r="M88" s="255">
        <v>10986656.030495999</v>
      </c>
      <c r="N88" s="255">
        <v>71475085.239976004</v>
      </c>
    </row>
    <row r="89" spans="4:14">
      <c r="D89" s="175" t="s">
        <v>551</v>
      </c>
      <c r="E89" s="255" t="s">
        <v>552</v>
      </c>
      <c r="F89" s="255" t="s">
        <v>553</v>
      </c>
      <c r="G89" s="255"/>
      <c r="H89" s="255"/>
      <c r="I89" s="255"/>
      <c r="J89" s="255">
        <v>352468.46708520001</v>
      </c>
      <c r="K89" s="255"/>
      <c r="L89" s="255"/>
      <c r="M89" s="255"/>
      <c r="N89" s="255">
        <v>352468.46708520001</v>
      </c>
    </row>
    <row r="90" spans="4:14">
      <c r="D90" s="175" t="s">
        <v>554</v>
      </c>
      <c r="E90" s="255" t="s">
        <v>555</v>
      </c>
      <c r="F90" s="255" t="s">
        <v>556</v>
      </c>
      <c r="G90" s="255"/>
      <c r="H90" s="255"/>
      <c r="I90" s="255"/>
      <c r="J90" s="255"/>
      <c r="K90" s="255"/>
      <c r="L90" s="255"/>
      <c r="M90" s="255">
        <v>46395999.982224002</v>
      </c>
      <c r="N90" s="255">
        <v>46395999.982224002</v>
      </c>
    </row>
    <row r="91" spans="4:14">
      <c r="D91" s="175" t="s">
        <v>557</v>
      </c>
      <c r="E91" s="255" t="s">
        <v>558</v>
      </c>
      <c r="F91" s="255" t="s">
        <v>559</v>
      </c>
      <c r="G91" s="255"/>
      <c r="H91" s="255">
        <v>45448</v>
      </c>
      <c r="I91" s="255"/>
      <c r="J91" s="255"/>
      <c r="K91" s="255"/>
      <c r="L91" s="255"/>
      <c r="M91" s="255"/>
      <c r="N91" s="255">
        <v>45448</v>
      </c>
    </row>
    <row r="92" spans="4:14">
      <c r="D92" s="175" t="s">
        <v>560</v>
      </c>
      <c r="E92" s="255" t="s">
        <v>561</v>
      </c>
      <c r="F92" s="255" t="s">
        <v>562</v>
      </c>
      <c r="G92" s="255">
        <v>1605595.73</v>
      </c>
      <c r="H92" s="255"/>
      <c r="I92" s="255">
        <v>120954.23299449999</v>
      </c>
      <c r="J92" s="255">
        <v>61546291.531637996</v>
      </c>
      <c r="K92" s="255">
        <v>46716269.552280001</v>
      </c>
      <c r="L92" s="255">
        <v>6000</v>
      </c>
      <c r="M92" s="255">
        <v>2604625.2996120001</v>
      </c>
      <c r="N92" s="255">
        <v>112599736.34652451</v>
      </c>
    </row>
    <row r="93" spans="4:14">
      <c r="D93" s="175" t="s">
        <v>563</v>
      </c>
      <c r="E93" s="255" t="s">
        <v>564</v>
      </c>
      <c r="F93" s="255" t="s">
        <v>565</v>
      </c>
      <c r="G93" s="255">
        <v>13401137.789999999</v>
      </c>
      <c r="H93" s="255">
        <v>699645.75</v>
      </c>
      <c r="I93" s="255"/>
      <c r="J93" s="255"/>
      <c r="K93" s="255"/>
      <c r="L93" s="255">
        <v>3614689.24</v>
      </c>
      <c r="M93" s="255"/>
      <c r="N93" s="255">
        <v>17715472.780000001</v>
      </c>
    </row>
    <row r="94" spans="4:14">
      <c r="D94" s="175" t="s">
        <v>566</v>
      </c>
      <c r="E94" s="256" t="s">
        <v>567</v>
      </c>
      <c r="F94" s="256" t="s">
        <v>568</v>
      </c>
      <c r="G94" s="256">
        <v>57685205.43</v>
      </c>
      <c r="H94" s="256">
        <v>745093.75</v>
      </c>
      <c r="I94" s="256">
        <v>120954.23299449999</v>
      </c>
      <c r="J94" s="256">
        <v>61898759.998723201</v>
      </c>
      <c r="K94" s="256">
        <v>135314651.23176</v>
      </c>
      <c r="L94" s="256">
        <v>14582264.859999999</v>
      </c>
      <c r="M94" s="256">
        <v>59987281.312331997</v>
      </c>
      <c r="N94" s="256">
        <v>330334210.81580973</v>
      </c>
    </row>
    <row r="95" spans="4:14">
      <c r="D95" s="175" t="s">
        <v>569</v>
      </c>
      <c r="E95" s="257" t="s">
        <v>570</v>
      </c>
      <c r="F95" s="257" t="s">
        <v>571</v>
      </c>
      <c r="G95" s="257">
        <v>57685205.43</v>
      </c>
      <c r="H95" s="257">
        <v>745093.75</v>
      </c>
      <c r="I95" s="257">
        <v>120954.23299449999</v>
      </c>
      <c r="J95" s="257">
        <v>61898759.998723201</v>
      </c>
      <c r="K95" s="257">
        <v>135314651.23176</v>
      </c>
      <c r="L95" s="257">
        <v>14582264.859999999</v>
      </c>
      <c r="M95" s="257">
        <v>59987281.312331997</v>
      </c>
      <c r="N95" s="257">
        <v>330334210.81580973</v>
      </c>
    </row>
    <row r="96" spans="4:14">
      <c r="D96" s="175" t="s">
        <v>572</v>
      </c>
      <c r="E96" s="255" t="s">
        <v>573</v>
      </c>
      <c r="F96" s="255" t="s">
        <v>574</v>
      </c>
      <c r="G96" s="255">
        <v>83405443.469999999</v>
      </c>
      <c r="H96" s="255"/>
      <c r="I96" s="255"/>
      <c r="J96" s="255"/>
      <c r="K96" s="255"/>
      <c r="L96" s="255">
        <v>33861797.5</v>
      </c>
      <c r="M96" s="255"/>
      <c r="N96" s="255">
        <v>117267240.97</v>
      </c>
    </row>
    <row r="97" spans="4:14">
      <c r="D97" s="175" t="s">
        <v>575</v>
      </c>
      <c r="E97" s="255" t="s">
        <v>576</v>
      </c>
      <c r="F97" s="255" t="s">
        <v>577</v>
      </c>
      <c r="G97" s="255">
        <v>-50702837.420000002</v>
      </c>
      <c r="H97" s="255"/>
      <c r="I97" s="255"/>
      <c r="J97" s="255"/>
      <c r="K97" s="255"/>
      <c r="L97" s="255"/>
      <c r="M97" s="255"/>
      <c r="N97" s="255">
        <v>-50702837.420000002</v>
      </c>
    </row>
    <row r="98" spans="4:14">
      <c r="D98" s="175" t="s">
        <v>578</v>
      </c>
      <c r="E98" s="256" t="s">
        <v>579</v>
      </c>
      <c r="F98" s="256" t="s">
        <v>574</v>
      </c>
      <c r="G98" s="256">
        <v>32702606.050000001</v>
      </c>
      <c r="H98" s="256"/>
      <c r="I98" s="256"/>
      <c r="J98" s="256"/>
      <c r="K98" s="256"/>
      <c r="L98" s="256">
        <v>33861797.5</v>
      </c>
      <c r="M98" s="256"/>
      <c r="N98" s="256">
        <v>66564403.549999997</v>
      </c>
    </row>
    <row r="99" spans="4:14">
      <c r="D99" s="175" t="s">
        <v>580</v>
      </c>
      <c r="E99" s="257" t="s">
        <v>581</v>
      </c>
      <c r="F99" s="257" t="s">
        <v>582</v>
      </c>
      <c r="G99" s="257">
        <v>32702606.050000001</v>
      </c>
      <c r="H99" s="257"/>
      <c r="I99" s="257"/>
      <c r="J99" s="257"/>
      <c r="K99" s="257"/>
      <c r="L99" s="257">
        <v>33861797.5</v>
      </c>
      <c r="M99" s="257"/>
      <c r="N99" s="257">
        <v>66564403.549999997</v>
      </c>
    </row>
    <row r="100" spans="4:14">
      <c r="D100" s="175" t="s">
        <v>583</v>
      </c>
      <c r="E100" s="255" t="s">
        <v>584</v>
      </c>
      <c r="F100" s="255" t="s">
        <v>585</v>
      </c>
      <c r="G100" s="255">
        <v>17685578.43</v>
      </c>
      <c r="H100" s="255"/>
      <c r="I100" s="255"/>
      <c r="J100" s="255">
        <v>1028092090.8851804</v>
      </c>
      <c r="K100" s="255"/>
      <c r="L100" s="255">
        <v>95396081.400000006</v>
      </c>
      <c r="M100" s="255"/>
      <c r="N100" s="255">
        <v>3931785383.0226016</v>
      </c>
    </row>
    <row r="101" spans="4:14">
      <c r="D101" s="175" t="s">
        <v>586</v>
      </c>
      <c r="E101" s="255" t="s">
        <v>587</v>
      </c>
      <c r="F101" s="255" t="s">
        <v>588</v>
      </c>
      <c r="G101" s="255">
        <v>837217917.5</v>
      </c>
      <c r="H101" s="255">
        <v>20110116.260000002</v>
      </c>
      <c r="I101" s="255"/>
      <c r="J101" s="255"/>
      <c r="K101" s="255">
        <v>75038134.954139993</v>
      </c>
      <c r="L101" s="255">
        <v>360573936.86000001</v>
      </c>
      <c r="M101" s="255"/>
      <c r="N101" s="255">
        <v>1292940105.5741401</v>
      </c>
    </row>
    <row r="102" spans="4:14">
      <c r="D102" s="175" t="s">
        <v>589</v>
      </c>
      <c r="E102" s="255" t="s">
        <v>590</v>
      </c>
      <c r="F102" s="255" t="s">
        <v>591</v>
      </c>
      <c r="G102" s="255">
        <v>-431809309.68000001</v>
      </c>
      <c r="H102" s="255">
        <v>-3563582.08</v>
      </c>
      <c r="I102" s="255"/>
      <c r="J102" s="255"/>
      <c r="K102" s="255">
        <v>-61898629.83546</v>
      </c>
      <c r="L102" s="255">
        <v>-228724690.66999999</v>
      </c>
      <c r="M102" s="255"/>
      <c r="N102" s="255">
        <v>-725996212.26546001</v>
      </c>
    </row>
    <row r="103" spans="4:14">
      <c r="D103" s="175" t="s">
        <v>592</v>
      </c>
      <c r="E103" s="256" t="s">
        <v>593</v>
      </c>
      <c r="F103" s="256" t="s">
        <v>594</v>
      </c>
      <c r="G103" s="256">
        <v>423094186.25</v>
      </c>
      <c r="H103" s="256">
        <v>16546534.18</v>
      </c>
      <c r="I103" s="256"/>
      <c r="J103" s="256">
        <v>1028092090.8851804</v>
      </c>
      <c r="K103" s="256">
        <v>13139505.11868</v>
      </c>
      <c r="L103" s="256">
        <v>227245327.59</v>
      </c>
      <c r="M103" s="256"/>
      <c r="N103" s="256">
        <v>4498729276.3312817</v>
      </c>
    </row>
    <row r="104" spans="4:14">
      <c r="D104" s="175" t="s">
        <v>595</v>
      </c>
      <c r="E104" s="255" t="s">
        <v>596</v>
      </c>
      <c r="F104" s="255" t="s">
        <v>597</v>
      </c>
      <c r="G104" s="255">
        <v>5387681649.1199999</v>
      </c>
      <c r="H104" s="255">
        <v>224202878.38</v>
      </c>
      <c r="I104" s="255"/>
      <c r="J104" s="255">
        <v>2524576215.1722932</v>
      </c>
      <c r="K104" s="255">
        <v>583032932.62878013</v>
      </c>
      <c r="L104" s="255">
        <v>1419429834.5599999</v>
      </c>
      <c r="M104" s="255">
        <v>1492340814.556272</v>
      </c>
      <c r="N104" s="255">
        <v>11795501708.08465</v>
      </c>
    </row>
    <row r="105" spans="4:14">
      <c r="D105" s="175" t="s">
        <v>598</v>
      </c>
      <c r="E105" s="255" t="s">
        <v>599</v>
      </c>
      <c r="F105" s="255" t="s">
        <v>600</v>
      </c>
      <c r="G105" s="255">
        <v>-2930116124.8800001</v>
      </c>
      <c r="H105" s="255">
        <v>-21321489.16</v>
      </c>
      <c r="I105" s="255"/>
      <c r="J105" s="255">
        <v>-883201606.81055439</v>
      </c>
      <c r="K105" s="255">
        <v>-514902140.95301998</v>
      </c>
      <c r="L105" s="255">
        <v>-992985924.49000001</v>
      </c>
      <c r="M105" s="255">
        <v>-554504022.92646003</v>
      </c>
      <c r="N105" s="255">
        <v>-5966587868.7299805</v>
      </c>
    </row>
    <row r="106" spans="4:14">
      <c r="D106" s="175" t="s">
        <v>601</v>
      </c>
      <c r="E106" s="256" t="s">
        <v>602</v>
      </c>
      <c r="F106" s="256" t="s">
        <v>597</v>
      </c>
      <c r="G106" s="256">
        <v>2457565524.2399998</v>
      </c>
      <c r="H106" s="256">
        <v>202881389.22</v>
      </c>
      <c r="I106" s="256"/>
      <c r="J106" s="256">
        <v>1641374608.3617387</v>
      </c>
      <c r="K106" s="256">
        <v>68130791.675760105</v>
      </c>
      <c r="L106" s="256">
        <v>426443910.06999999</v>
      </c>
      <c r="M106" s="256">
        <v>937836791.629812</v>
      </c>
      <c r="N106" s="256">
        <v>5828913839.3546705</v>
      </c>
    </row>
    <row r="107" spans="4:14">
      <c r="D107" s="175" t="s">
        <v>603</v>
      </c>
      <c r="E107" s="255" t="s">
        <v>604</v>
      </c>
      <c r="F107" s="255" t="s">
        <v>605</v>
      </c>
      <c r="G107" s="255">
        <v>33704845952.630005</v>
      </c>
      <c r="H107" s="255">
        <v>1519338893.0899999</v>
      </c>
      <c r="I107" s="255"/>
      <c r="J107" s="255">
        <v>20964848361.396378</v>
      </c>
      <c r="K107" s="255">
        <v>5169262284.1686001</v>
      </c>
      <c r="L107" s="255">
        <v>10303081282.370001</v>
      </c>
      <c r="M107" s="255">
        <v>7784768080.4676476</v>
      </c>
      <c r="N107" s="255">
        <v>86544714637.885208</v>
      </c>
    </row>
    <row r="108" spans="4:14">
      <c r="D108" s="175" t="s">
        <v>606</v>
      </c>
      <c r="E108" s="255" t="s">
        <v>607</v>
      </c>
      <c r="F108" s="255" t="s">
        <v>608</v>
      </c>
      <c r="G108" s="255">
        <v>-22332313562.27</v>
      </c>
      <c r="H108" s="255">
        <v>-225726705.77000001</v>
      </c>
      <c r="I108" s="255"/>
      <c r="J108" s="255">
        <v>-7698315313.5658398</v>
      </c>
      <c r="K108" s="255">
        <v>-4465190896.2024002</v>
      </c>
      <c r="L108" s="255">
        <v>-7385823555.2600002</v>
      </c>
      <c r="M108" s="255">
        <v>-4898654415.5681877</v>
      </c>
      <c r="N108" s="255">
        <v>-48339598075.306129</v>
      </c>
    </row>
    <row r="109" spans="4:14">
      <c r="D109" s="175" t="s">
        <v>609</v>
      </c>
      <c r="E109" s="255" t="s">
        <v>610</v>
      </c>
      <c r="F109" s="255" t="s">
        <v>611</v>
      </c>
      <c r="G109" s="255"/>
      <c r="H109" s="255"/>
      <c r="I109" s="255"/>
      <c r="J109" s="255"/>
      <c r="K109" s="255"/>
      <c r="L109" s="255">
        <v>-16117535.210000001</v>
      </c>
      <c r="M109" s="255"/>
      <c r="N109" s="255">
        <v>-16117535.210000001</v>
      </c>
    </row>
    <row r="110" spans="4:14">
      <c r="D110" s="175" t="s">
        <v>612</v>
      </c>
      <c r="E110" s="256" t="s">
        <v>613</v>
      </c>
      <c r="F110" s="256" t="s">
        <v>605</v>
      </c>
      <c r="G110" s="256">
        <v>11372532390.360001</v>
      </c>
      <c r="H110" s="256">
        <v>1293612187.3199999</v>
      </c>
      <c r="I110" s="256"/>
      <c r="J110" s="256">
        <v>13266533047.830538</v>
      </c>
      <c r="K110" s="256">
        <v>704071387.9661994</v>
      </c>
      <c r="L110" s="256">
        <v>2901140191.9000001</v>
      </c>
      <c r="M110" s="256">
        <v>2886113664.8994598</v>
      </c>
      <c r="N110" s="256">
        <v>38188999027.369072</v>
      </c>
    </row>
    <row r="111" spans="4:14">
      <c r="D111" s="175" t="s">
        <v>614</v>
      </c>
      <c r="E111" s="255" t="s">
        <v>615</v>
      </c>
      <c r="F111" s="255" t="s">
        <v>616</v>
      </c>
      <c r="G111" s="255">
        <v>74233803.609999999</v>
      </c>
      <c r="H111" s="255"/>
      <c r="I111" s="255"/>
      <c r="J111" s="255">
        <v>166309984.88402081</v>
      </c>
      <c r="K111" s="255">
        <v>9512663.5891800001</v>
      </c>
      <c r="L111" s="255">
        <v>56128506.409999996</v>
      </c>
      <c r="M111" s="255">
        <v>5535889.7918400001</v>
      </c>
      <c r="N111" s="255">
        <v>318248234.58554</v>
      </c>
    </row>
    <row r="112" spans="4:14">
      <c r="D112" s="175" t="s">
        <v>617</v>
      </c>
      <c r="E112" s="255" t="s">
        <v>618</v>
      </c>
      <c r="F112" s="255" t="s">
        <v>619</v>
      </c>
      <c r="G112" s="255">
        <v>-61444307.68</v>
      </c>
      <c r="H112" s="255"/>
      <c r="I112" s="255"/>
      <c r="J112" s="255">
        <v>-157533319.87224841</v>
      </c>
      <c r="K112" s="255">
        <v>-6159911.6677200003</v>
      </c>
      <c r="L112" s="255">
        <v>-49855259.090000004</v>
      </c>
      <c r="M112" s="255">
        <v>-5535889.7918400001</v>
      </c>
      <c r="N112" s="255">
        <v>-286100451.33729142</v>
      </c>
    </row>
    <row r="113" spans="4:14">
      <c r="D113" s="175" t="s">
        <v>620</v>
      </c>
      <c r="E113" s="256" t="s">
        <v>621</v>
      </c>
      <c r="F113" s="256" t="s">
        <v>616</v>
      </c>
      <c r="G113" s="256">
        <v>12789495.93</v>
      </c>
      <c r="H113" s="256"/>
      <c r="I113" s="256"/>
      <c r="J113" s="256">
        <v>8776665.0117723998</v>
      </c>
      <c r="K113" s="256">
        <v>3352751.9214599999</v>
      </c>
      <c r="L113" s="256">
        <v>6273247.3200000003</v>
      </c>
      <c r="M113" s="256">
        <v>0</v>
      </c>
      <c r="N113" s="256">
        <v>32147783.248248599</v>
      </c>
    </row>
    <row r="114" spans="4:14">
      <c r="D114" s="175" t="s">
        <v>622</v>
      </c>
      <c r="E114" s="255" t="s">
        <v>623</v>
      </c>
      <c r="F114" s="255" t="s">
        <v>624</v>
      </c>
      <c r="G114" s="255">
        <v>672294725.24000001</v>
      </c>
      <c r="H114" s="255">
        <v>7471182.46</v>
      </c>
      <c r="I114" s="255"/>
      <c r="J114" s="255">
        <v>193888120.77205801</v>
      </c>
      <c r="K114" s="255">
        <v>69389668.211940005</v>
      </c>
      <c r="L114" s="255">
        <v>183916597.53</v>
      </c>
      <c r="M114" s="255">
        <v>12180774.316500001</v>
      </c>
      <c r="N114" s="255">
        <v>1160131185.49365</v>
      </c>
    </row>
    <row r="115" spans="4:14">
      <c r="D115" s="175" t="s">
        <v>625</v>
      </c>
      <c r="E115" s="255" t="s">
        <v>626</v>
      </c>
      <c r="F115" s="255" t="s">
        <v>627</v>
      </c>
      <c r="G115" s="255">
        <v>-565052756.15999997</v>
      </c>
      <c r="H115" s="255">
        <v>-2906364.35</v>
      </c>
      <c r="I115" s="255"/>
      <c r="J115" s="255">
        <v>-139142479.79962519</v>
      </c>
      <c r="K115" s="255">
        <v>-61425197.718180001</v>
      </c>
      <c r="L115" s="255">
        <v>-150715364.44999999</v>
      </c>
      <c r="M115" s="255">
        <v>-6912367.7523840005</v>
      </c>
      <c r="N115" s="255">
        <v>-941571868.639382</v>
      </c>
    </row>
    <row r="116" spans="4:14">
      <c r="D116" s="175" t="s">
        <v>628</v>
      </c>
      <c r="E116" s="256" t="s">
        <v>629</v>
      </c>
      <c r="F116" s="256" t="s">
        <v>624</v>
      </c>
      <c r="G116" s="256">
        <v>107241969.08</v>
      </c>
      <c r="H116" s="256">
        <v>4564818.1100000003</v>
      </c>
      <c r="I116" s="256"/>
      <c r="J116" s="256">
        <v>54745640.9724328</v>
      </c>
      <c r="K116" s="256">
        <v>7964470.49376</v>
      </c>
      <c r="L116" s="256">
        <v>33201233.079999998</v>
      </c>
      <c r="M116" s="256">
        <v>5268406.5641160002</v>
      </c>
      <c r="N116" s="256">
        <v>218559316.85426801</v>
      </c>
    </row>
    <row r="117" spans="4:14">
      <c r="D117" s="175" t="s">
        <v>630</v>
      </c>
      <c r="E117" s="255" t="s">
        <v>631</v>
      </c>
      <c r="F117" s="255" t="s">
        <v>632</v>
      </c>
      <c r="G117" s="255">
        <v>904096599.97000003</v>
      </c>
      <c r="H117" s="255">
        <v>192117749.25</v>
      </c>
      <c r="I117" s="255"/>
      <c r="J117" s="255">
        <v>1426682285.1361992</v>
      </c>
      <c r="K117" s="255">
        <v>4836305223.9163198</v>
      </c>
      <c r="L117" s="255">
        <v>180780763.09999999</v>
      </c>
      <c r="M117" s="255">
        <v>352465448.11027199</v>
      </c>
      <c r="N117" s="255">
        <v>7892448069.48279</v>
      </c>
    </row>
    <row r="118" spans="4:14">
      <c r="D118" s="175" t="s">
        <v>633</v>
      </c>
      <c r="E118" s="256" t="s">
        <v>634</v>
      </c>
      <c r="F118" s="256" t="s">
        <v>632</v>
      </c>
      <c r="G118" s="256">
        <v>904096599.97000003</v>
      </c>
      <c r="H118" s="256">
        <v>192117749.25</v>
      </c>
      <c r="I118" s="256"/>
      <c r="J118" s="256">
        <v>1426682285.1361992</v>
      </c>
      <c r="K118" s="256">
        <v>4836305223.9163198</v>
      </c>
      <c r="L118" s="256">
        <v>180780763.09999999</v>
      </c>
      <c r="M118" s="256">
        <v>352465448.11027199</v>
      </c>
      <c r="N118" s="256">
        <v>7892448069.48279</v>
      </c>
    </row>
    <row r="119" spans="4:14">
      <c r="D119" s="175" t="s">
        <v>635</v>
      </c>
      <c r="E119" s="255" t="s">
        <v>636</v>
      </c>
      <c r="F119" s="255" t="s">
        <v>637</v>
      </c>
      <c r="G119" s="255">
        <v>488076161.56</v>
      </c>
      <c r="H119" s="255">
        <v>10150335.33</v>
      </c>
      <c r="I119" s="255"/>
      <c r="J119" s="255"/>
      <c r="K119" s="255">
        <v>107508131.39454</v>
      </c>
      <c r="L119" s="255"/>
      <c r="M119" s="255">
        <v>89919047.702375993</v>
      </c>
      <c r="N119" s="255">
        <v>685503340.65691602</v>
      </c>
    </row>
    <row r="120" spans="4:14">
      <c r="D120" s="175" t="s">
        <v>638</v>
      </c>
      <c r="E120" s="255" t="s">
        <v>639</v>
      </c>
      <c r="F120" s="255" t="s">
        <v>640</v>
      </c>
      <c r="G120" s="255">
        <v>-31214648.949999999</v>
      </c>
      <c r="H120" s="255">
        <v>-1027150.18</v>
      </c>
      <c r="I120" s="255"/>
      <c r="J120" s="255"/>
      <c r="K120" s="255">
        <v>-9221971.8118200004</v>
      </c>
      <c r="L120" s="255"/>
      <c r="M120" s="255">
        <v>-5207640.4337759996</v>
      </c>
      <c r="N120" s="255">
        <v>-45644261.195596002</v>
      </c>
    </row>
    <row r="121" spans="4:14">
      <c r="D121" s="175" t="s">
        <v>641</v>
      </c>
      <c r="E121" s="256" t="s">
        <v>642</v>
      </c>
      <c r="F121" s="256" t="s">
        <v>637</v>
      </c>
      <c r="G121" s="256">
        <v>456861512.61000001</v>
      </c>
      <c r="H121" s="256">
        <v>9123185.1500000004</v>
      </c>
      <c r="I121" s="256"/>
      <c r="J121" s="256"/>
      <c r="K121" s="256">
        <v>98286159.582719997</v>
      </c>
      <c r="L121" s="256"/>
      <c r="M121" s="256">
        <v>84711407.268600002</v>
      </c>
      <c r="N121" s="256">
        <v>639859079.46132004</v>
      </c>
    </row>
    <row r="122" spans="4:14">
      <c r="D122" s="175" t="s">
        <v>643</v>
      </c>
      <c r="E122" s="255" t="s">
        <v>644</v>
      </c>
      <c r="F122" s="255" t="s">
        <v>645</v>
      </c>
      <c r="G122" s="255">
        <v>92092098.290000007</v>
      </c>
      <c r="H122" s="255">
        <v>1408246.37</v>
      </c>
      <c r="I122" s="255"/>
      <c r="J122" s="255">
        <v>349040068.248788</v>
      </c>
      <c r="K122" s="255">
        <v>15117920.61678</v>
      </c>
      <c r="L122" s="255"/>
      <c r="M122" s="255">
        <v>5664995.384904</v>
      </c>
      <c r="N122" s="255">
        <v>457189722.52047199</v>
      </c>
    </row>
    <row r="123" spans="4:14">
      <c r="D123" s="175" t="s">
        <v>646</v>
      </c>
      <c r="E123" s="255" t="s">
        <v>647</v>
      </c>
      <c r="F123" s="255" t="s">
        <v>648</v>
      </c>
      <c r="G123" s="255">
        <v>-43451147.409999996</v>
      </c>
      <c r="H123" s="255">
        <v>-364969.64</v>
      </c>
      <c r="I123" s="255"/>
      <c r="J123" s="255">
        <v>-127897463.5917556</v>
      </c>
      <c r="K123" s="255">
        <v>-7360040.2406400004</v>
      </c>
      <c r="L123" s="255"/>
      <c r="M123" s="255">
        <v>-3639735.6480359999</v>
      </c>
      <c r="N123" s="255">
        <v>-179220008.36043161</v>
      </c>
    </row>
    <row r="124" spans="4:14">
      <c r="D124" s="175" t="s">
        <v>649</v>
      </c>
      <c r="E124" s="256" t="s">
        <v>650</v>
      </c>
      <c r="F124" s="256" t="s">
        <v>645</v>
      </c>
      <c r="G124" s="256">
        <v>48640950.880000003</v>
      </c>
      <c r="H124" s="256">
        <v>1043276.73</v>
      </c>
      <c r="I124" s="256"/>
      <c r="J124" s="256">
        <v>221142604.6570324</v>
      </c>
      <c r="K124" s="256">
        <v>7757880.3761400003</v>
      </c>
      <c r="L124" s="256"/>
      <c r="M124" s="256">
        <v>2025259.7368679999</v>
      </c>
      <c r="N124" s="256">
        <v>277969714.16004038</v>
      </c>
    </row>
    <row r="125" spans="4:14">
      <c r="D125" s="175" t="s">
        <v>651</v>
      </c>
      <c r="E125" s="255" t="s">
        <v>652</v>
      </c>
      <c r="F125" s="255" t="s">
        <v>653</v>
      </c>
      <c r="G125" s="255">
        <v>14594324.24</v>
      </c>
      <c r="H125" s="255"/>
      <c r="I125" s="255"/>
      <c r="J125" s="255"/>
      <c r="K125" s="255"/>
      <c r="L125" s="255">
        <v>10731889.439999999</v>
      </c>
      <c r="M125" s="255"/>
      <c r="N125" s="255">
        <v>25326213.68</v>
      </c>
    </row>
    <row r="126" spans="4:14">
      <c r="D126" s="175" t="s">
        <v>654</v>
      </c>
      <c r="E126" s="255" t="s">
        <v>655</v>
      </c>
      <c r="F126" s="255" t="s">
        <v>656</v>
      </c>
      <c r="G126" s="255">
        <v>-6644809.0800000001</v>
      </c>
      <c r="H126" s="255"/>
      <c r="I126" s="255"/>
      <c r="J126" s="255"/>
      <c r="K126" s="255"/>
      <c r="L126" s="255">
        <v>-5283808.1900000004</v>
      </c>
      <c r="M126" s="255"/>
      <c r="N126" s="255">
        <v>-11928617.27</v>
      </c>
    </row>
    <row r="127" spans="4:14">
      <c r="D127" s="175" t="s">
        <v>657</v>
      </c>
      <c r="E127" s="256" t="s">
        <v>658</v>
      </c>
      <c r="F127" s="256" t="s">
        <v>653</v>
      </c>
      <c r="G127" s="256">
        <v>7949515.1600000001</v>
      </c>
      <c r="H127" s="256"/>
      <c r="I127" s="256"/>
      <c r="J127" s="256"/>
      <c r="K127" s="256"/>
      <c r="L127" s="256">
        <v>5448081.25</v>
      </c>
      <c r="M127" s="256"/>
      <c r="N127" s="256">
        <v>13397596.41</v>
      </c>
    </row>
    <row r="128" spans="4:14">
      <c r="D128" s="175" t="s">
        <v>659</v>
      </c>
      <c r="E128" s="255" t="s">
        <v>660</v>
      </c>
      <c r="F128" s="255" t="s">
        <v>661</v>
      </c>
      <c r="G128" s="255">
        <v>54957768.850000001</v>
      </c>
      <c r="H128" s="255">
        <v>1209151</v>
      </c>
      <c r="I128" s="255"/>
      <c r="J128" s="255">
        <v>88987335.808712795</v>
      </c>
      <c r="K128" s="255"/>
      <c r="L128" s="255">
        <v>25775156.5</v>
      </c>
      <c r="M128" s="255"/>
      <c r="N128" s="255">
        <v>170929412.1587128</v>
      </c>
    </row>
    <row r="129" spans="4:14">
      <c r="D129" s="175" t="s">
        <v>662</v>
      </c>
      <c r="E129" s="255" t="s">
        <v>663</v>
      </c>
      <c r="F129" s="255" t="s">
        <v>664</v>
      </c>
      <c r="G129" s="255">
        <v>-22578127.670000002</v>
      </c>
      <c r="H129" s="255">
        <v>-268185.09999999998</v>
      </c>
      <c r="I129" s="255"/>
      <c r="J129" s="255">
        <v>-24139585.6120832</v>
      </c>
      <c r="K129" s="255"/>
      <c r="L129" s="255">
        <v>-16442198.75</v>
      </c>
      <c r="M129" s="255"/>
      <c r="N129" s="255">
        <v>-63428097.1320832</v>
      </c>
    </row>
    <row r="130" spans="4:14">
      <c r="D130" s="175" t="s">
        <v>665</v>
      </c>
      <c r="E130" s="256" t="s">
        <v>666</v>
      </c>
      <c r="F130" s="256" t="s">
        <v>661</v>
      </c>
      <c r="G130" s="256">
        <v>32379641.18</v>
      </c>
      <c r="H130" s="256">
        <v>940965.9</v>
      </c>
      <c r="I130" s="256"/>
      <c r="J130" s="256">
        <v>64847750.196629599</v>
      </c>
      <c r="K130" s="256"/>
      <c r="L130" s="256">
        <v>9332957.75</v>
      </c>
      <c r="M130" s="256"/>
      <c r="N130" s="256">
        <v>107501315.0266296</v>
      </c>
    </row>
    <row r="131" spans="4:14">
      <c r="D131" s="175" t="s">
        <v>667</v>
      </c>
      <c r="E131" s="255" t="s">
        <v>668</v>
      </c>
      <c r="F131" s="255" t="s">
        <v>669</v>
      </c>
      <c r="G131" s="255">
        <v>16853361.359999999</v>
      </c>
      <c r="H131" s="255"/>
      <c r="I131" s="255"/>
      <c r="J131" s="255"/>
      <c r="K131" s="255"/>
      <c r="L131" s="255">
        <v>3679625.73</v>
      </c>
      <c r="M131" s="255"/>
      <c r="N131" s="255">
        <v>20532987.09</v>
      </c>
    </row>
    <row r="132" spans="4:14">
      <c r="D132" s="175" t="s">
        <v>670</v>
      </c>
      <c r="E132" s="255" t="s">
        <v>671</v>
      </c>
      <c r="F132" s="255" t="s">
        <v>672</v>
      </c>
      <c r="G132" s="255">
        <v>-6750476.0700000003</v>
      </c>
      <c r="H132" s="255"/>
      <c r="I132" s="255"/>
      <c r="J132" s="255"/>
      <c r="K132" s="255"/>
      <c r="L132" s="255">
        <v>-853306.2</v>
      </c>
      <c r="M132" s="255"/>
      <c r="N132" s="255">
        <v>-7603782.2699999996</v>
      </c>
    </row>
    <row r="133" spans="4:14">
      <c r="D133" s="175" t="s">
        <v>673</v>
      </c>
      <c r="E133" s="256" t="s">
        <v>674</v>
      </c>
      <c r="F133" s="256" t="s">
        <v>669</v>
      </c>
      <c r="G133" s="256">
        <v>10102885.289999999</v>
      </c>
      <c r="H133" s="256"/>
      <c r="I133" s="256"/>
      <c r="J133" s="256"/>
      <c r="K133" s="256"/>
      <c r="L133" s="256">
        <v>2826319.53</v>
      </c>
      <c r="M133" s="256"/>
      <c r="N133" s="256">
        <v>12929204.82</v>
      </c>
    </row>
    <row r="134" spans="4:14">
      <c r="D134" s="175" t="s">
        <v>675</v>
      </c>
      <c r="E134" s="257" t="s">
        <v>676</v>
      </c>
      <c r="F134" s="257" t="s">
        <v>677</v>
      </c>
      <c r="G134" s="257">
        <v>15833254670.950001</v>
      </c>
      <c r="H134" s="257">
        <v>1720830105.8599999</v>
      </c>
      <c r="I134" s="257"/>
      <c r="J134" s="257">
        <v>17712194693.051521</v>
      </c>
      <c r="K134" s="257">
        <v>5739008171.0510387</v>
      </c>
      <c r="L134" s="257">
        <v>3792692031.5900002</v>
      </c>
      <c r="M134" s="257">
        <v>4268420978.2091279</v>
      </c>
      <c r="N134" s="257">
        <v>57711454222.518326</v>
      </c>
    </row>
    <row r="135" spans="4:14">
      <c r="D135" s="175" t="s">
        <v>678</v>
      </c>
      <c r="E135" s="255" t="s">
        <v>679</v>
      </c>
      <c r="F135" s="255" t="s">
        <v>680</v>
      </c>
      <c r="G135" s="255"/>
      <c r="H135" s="255"/>
      <c r="I135" s="255"/>
      <c r="J135" s="255"/>
      <c r="K135" s="255"/>
      <c r="L135" s="255"/>
      <c r="M135" s="255"/>
      <c r="N135" s="255">
        <v>13334775542.183817</v>
      </c>
    </row>
    <row r="136" spans="4:14">
      <c r="D136" s="175" t="s">
        <v>681</v>
      </c>
      <c r="E136" s="256" t="s">
        <v>682</v>
      </c>
      <c r="F136" s="256" t="s">
        <v>680</v>
      </c>
      <c r="G136" s="256"/>
      <c r="H136" s="256"/>
      <c r="I136" s="256"/>
      <c r="J136" s="256"/>
      <c r="K136" s="256"/>
      <c r="L136" s="256"/>
      <c r="M136" s="256"/>
      <c r="N136" s="256">
        <v>13334775542.183817</v>
      </c>
    </row>
    <row r="137" spans="4:14">
      <c r="D137" s="175" t="s">
        <v>683</v>
      </c>
      <c r="E137" s="257" t="s">
        <v>684</v>
      </c>
      <c r="F137" s="257" t="s">
        <v>680</v>
      </c>
      <c r="G137" s="257"/>
      <c r="H137" s="257"/>
      <c r="I137" s="257"/>
      <c r="J137" s="257"/>
      <c r="K137" s="257"/>
      <c r="L137" s="257"/>
      <c r="M137" s="257"/>
      <c r="N137" s="257">
        <v>13334775542.183817</v>
      </c>
    </row>
    <row r="138" spans="4:14">
      <c r="D138" s="175" t="s">
        <v>685</v>
      </c>
      <c r="E138" s="255" t="s">
        <v>686</v>
      </c>
      <c r="F138" s="255" t="s">
        <v>687</v>
      </c>
      <c r="G138" s="255">
        <v>445609276.13</v>
      </c>
      <c r="H138" s="255">
        <v>1597280</v>
      </c>
      <c r="I138" s="255"/>
      <c r="J138" s="255">
        <v>80978480.027665198</v>
      </c>
      <c r="K138" s="255">
        <v>6432717.5914799999</v>
      </c>
      <c r="L138" s="255">
        <v>91398739.189999998</v>
      </c>
      <c r="M138" s="255">
        <v>20623104.056196</v>
      </c>
      <c r="N138" s="255">
        <v>646639596.99534118</v>
      </c>
    </row>
    <row r="139" spans="4:14">
      <c r="D139" s="175" t="s">
        <v>688</v>
      </c>
      <c r="E139" s="255" t="s">
        <v>689</v>
      </c>
      <c r="F139" s="255" t="s">
        <v>690</v>
      </c>
      <c r="G139" s="255">
        <v>-356126477.44</v>
      </c>
      <c r="H139" s="255">
        <v>-179799.18</v>
      </c>
      <c r="I139" s="255"/>
      <c r="J139" s="255">
        <v>-73453024.288565204</v>
      </c>
      <c r="K139" s="255">
        <v>-5073784.6993199997</v>
      </c>
      <c r="L139" s="255">
        <v>-78458257.950000003</v>
      </c>
      <c r="M139" s="255">
        <v>-10279167.840504</v>
      </c>
      <c r="N139" s="255">
        <v>-523570511.39838922</v>
      </c>
    </row>
    <row r="140" spans="4:14">
      <c r="D140" s="175" t="s">
        <v>691</v>
      </c>
      <c r="E140" s="256" t="s">
        <v>692</v>
      </c>
      <c r="F140" s="256" t="s">
        <v>687</v>
      </c>
      <c r="G140" s="256">
        <v>89482798.689999998</v>
      </c>
      <c r="H140" s="256">
        <v>1417480.82</v>
      </c>
      <c r="I140" s="256"/>
      <c r="J140" s="256">
        <v>7525455.7390999999</v>
      </c>
      <c r="K140" s="256">
        <v>1358932.89216</v>
      </c>
      <c r="L140" s="256">
        <v>12940481.24</v>
      </c>
      <c r="M140" s="256">
        <v>10343936.215692</v>
      </c>
      <c r="N140" s="256">
        <v>123069085.59695201</v>
      </c>
    </row>
    <row r="141" spans="4:14">
      <c r="D141" s="175" t="s">
        <v>693</v>
      </c>
      <c r="E141" s="255" t="s">
        <v>694</v>
      </c>
      <c r="F141" s="255" t="s">
        <v>695</v>
      </c>
      <c r="G141" s="255">
        <v>2100000</v>
      </c>
      <c r="H141" s="255"/>
      <c r="I141" s="255"/>
      <c r="J141" s="255"/>
      <c r="K141" s="255"/>
      <c r="L141" s="255"/>
      <c r="M141" s="255"/>
      <c r="N141" s="255">
        <v>2100000</v>
      </c>
    </row>
    <row r="142" spans="4:14">
      <c r="D142" s="175" t="s">
        <v>696</v>
      </c>
      <c r="E142" s="255" t="s">
        <v>697</v>
      </c>
      <c r="F142" s="255" t="s">
        <v>698</v>
      </c>
      <c r="G142" s="255">
        <v>-892356.17</v>
      </c>
      <c r="H142" s="255"/>
      <c r="I142" s="255"/>
      <c r="J142" s="255"/>
      <c r="K142" s="255"/>
      <c r="L142" s="255"/>
      <c r="M142" s="255"/>
      <c r="N142" s="255">
        <v>-892356.17</v>
      </c>
    </row>
    <row r="143" spans="4:14">
      <c r="D143" s="175" t="s">
        <v>699</v>
      </c>
      <c r="E143" s="256" t="s">
        <v>700</v>
      </c>
      <c r="F143" s="256" t="s">
        <v>695</v>
      </c>
      <c r="G143" s="256">
        <v>1207643.83</v>
      </c>
      <c r="H143" s="256"/>
      <c r="I143" s="256"/>
      <c r="J143" s="256"/>
      <c r="K143" s="256"/>
      <c r="L143" s="256"/>
      <c r="M143" s="256"/>
      <c r="N143" s="256">
        <v>1207643.83</v>
      </c>
    </row>
    <row r="144" spans="4:14">
      <c r="D144" s="175" t="s">
        <v>701</v>
      </c>
      <c r="E144" s="255" t="s">
        <v>702</v>
      </c>
      <c r="F144" s="255" t="s">
        <v>703</v>
      </c>
      <c r="G144" s="255">
        <v>11642625.300000001</v>
      </c>
      <c r="H144" s="255"/>
      <c r="I144" s="255"/>
      <c r="J144" s="255"/>
      <c r="K144" s="255"/>
      <c r="L144" s="255"/>
      <c r="M144" s="255"/>
      <c r="N144" s="255">
        <v>11642625.300000001</v>
      </c>
    </row>
    <row r="145" spans="4:16">
      <c r="D145" s="175" t="s">
        <v>704</v>
      </c>
      <c r="E145" s="255" t="s">
        <v>705</v>
      </c>
      <c r="F145" s="255" t="s">
        <v>706</v>
      </c>
      <c r="G145" s="255">
        <v>-49441.29</v>
      </c>
      <c r="H145" s="255"/>
      <c r="I145" s="255"/>
      <c r="J145" s="255"/>
      <c r="K145" s="255"/>
      <c r="L145" s="255"/>
      <c r="M145" s="255"/>
      <c r="N145" s="255">
        <v>-49441.29</v>
      </c>
    </row>
    <row r="146" spans="4:16">
      <c r="D146" s="175" t="s">
        <v>707</v>
      </c>
      <c r="E146" s="256" t="s">
        <v>708</v>
      </c>
      <c r="F146" s="256" t="s">
        <v>703</v>
      </c>
      <c r="G146" s="256">
        <v>11593184.01</v>
      </c>
      <c r="H146" s="256"/>
      <c r="I146" s="256"/>
      <c r="J146" s="256"/>
      <c r="K146" s="256"/>
      <c r="L146" s="256"/>
      <c r="M146" s="256"/>
      <c r="N146" s="256">
        <v>11593184.01</v>
      </c>
    </row>
    <row r="147" spans="4:16">
      <c r="D147" s="175" t="s">
        <v>709</v>
      </c>
      <c r="E147" s="255" t="s">
        <v>710</v>
      </c>
      <c r="F147" s="255" t="s">
        <v>711</v>
      </c>
      <c r="G147" s="255">
        <v>27661006.129999999</v>
      </c>
      <c r="H147" s="255"/>
      <c r="I147" s="255"/>
      <c r="J147" s="255"/>
      <c r="K147" s="255"/>
      <c r="L147" s="255"/>
      <c r="M147" s="255"/>
      <c r="N147" s="255">
        <v>27661006.129999999</v>
      </c>
    </row>
    <row r="148" spans="4:16">
      <c r="D148" s="175" t="s">
        <v>712</v>
      </c>
      <c r="E148" s="255" t="s">
        <v>713</v>
      </c>
      <c r="F148" s="255" t="s">
        <v>714</v>
      </c>
      <c r="G148" s="255">
        <v>-884013.28</v>
      </c>
      <c r="H148" s="255"/>
      <c r="I148" s="255"/>
      <c r="J148" s="255"/>
      <c r="K148" s="255"/>
      <c r="L148" s="255"/>
      <c r="M148" s="255"/>
      <c r="N148" s="255">
        <v>-884013.28</v>
      </c>
      <c r="P148">
        <v>24000</v>
      </c>
    </row>
    <row r="149" spans="4:16">
      <c r="D149" s="175" t="s">
        <v>715</v>
      </c>
      <c r="E149" s="256" t="s">
        <v>716</v>
      </c>
      <c r="F149" s="256" t="s">
        <v>711</v>
      </c>
      <c r="G149" s="256">
        <v>26776992.850000001</v>
      </c>
      <c r="H149" s="256"/>
      <c r="I149" s="256"/>
      <c r="J149" s="256"/>
      <c r="K149" s="256"/>
      <c r="L149" s="256"/>
      <c r="M149" s="256"/>
      <c r="N149" s="256">
        <v>26776992.850000001</v>
      </c>
    </row>
    <row r="150" spans="4:16">
      <c r="D150" s="175" t="s">
        <v>717</v>
      </c>
      <c r="E150" s="255" t="s">
        <v>718</v>
      </c>
      <c r="F150" s="255" t="s">
        <v>719</v>
      </c>
      <c r="G150" s="255">
        <v>45057931.100000001</v>
      </c>
      <c r="H150" s="255"/>
      <c r="I150" s="255"/>
      <c r="J150" s="255"/>
      <c r="K150" s="255"/>
      <c r="L150" s="255">
        <v>11262166.789999999</v>
      </c>
      <c r="M150" s="255"/>
      <c r="N150" s="255">
        <v>56320097.890000001</v>
      </c>
    </row>
    <row r="151" spans="4:16">
      <c r="D151" s="175" t="s">
        <v>720</v>
      </c>
      <c r="E151" s="256" t="s">
        <v>721</v>
      </c>
      <c r="F151" s="256" t="s">
        <v>719</v>
      </c>
      <c r="G151" s="256">
        <v>45057931.100000001</v>
      </c>
      <c r="H151" s="256"/>
      <c r="I151" s="256"/>
      <c r="J151" s="256"/>
      <c r="K151" s="256"/>
      <c r="L151" s="256">
        <v>11262166.789999999</v>
      </c>
      <c r="M151" s="256"/>
      <c r="N151" s="256">
        <v>56320097.890000001</v>
      </c>
    </row>
    <row r="152" spans="4:16">
      <c r="D152" s="175" t="s">
        <v>722</v>
      </c>
      <c r="E152" s="255" t="s">
        <v>723</v>
      </c>
      <c r="F152" s="255" t="s">
        <v>724</v>
      </c>
      <c r="G152" s="255">
        <v>1000000</v>
      </c>
      <c r="H152" s="255"/>
      <c r="I152" s="255"/>
      <c r="J152" s="255"/>
      <c r="K152" s="255"/>
      <c r="L152" s="255"/>
      <c r="M152" s="255"/>
      <c r="N152" s="255">
        <v>1000000</v>
      </c>
    </row>
    <row r="153" spans="4:16">
      <c r="D153" s="175" t="s">
        <v>725</v>
      </c>
      <c r="E153" s="255" t="s">
        <v>726</v>
      </c>
      <c r="F153" s="255" t="s">
        <v>727</v>
      </c>
      <c r="G153" s="255">
        <v>-334004.95</v>
      </c>
      <c r="H153" s="255"/>
      <c r="I153" s="255"/>
      <c r="J153" s="255"/>
      <c r="K153" s="255"/>
      <c r="L153" s="255"/>
      <c r="M153" s="255"/>
      <c r="N153" s="255">
        <v>-334004.95</v>
      </c>
    </row>
    <row r="154" spans="4:16">
      <c r="D154" s="175" t="s">
        <v>728</v>
      </c>
      <c r="E154" s="256" t="s">
        <v>729</v>
      </c>
      <c r="F154" s="256" t="s">
        <v>730</v>
      </c>
      <c r="G154" s="256">
        <v>665995.05000000005</v>
      </c>
      <c r="H154" s="256"/>
      <c r="I154" s="256"/>
      <c r="J154" s="256"/>
      <c r="K154" s="256"/>
      <c r="L154" s="256"/>
      <c r="M154" s="256"/>
      <c r="N154" s="256">
        <v>665995.05000000005</v>
      </c>
    </row>
    <row r="155" spans="4:16">
      <c r="D155" s="175" t="s">
        <v>731</v>
      </c>
      <c r="E155" s="257" t="s">
        <v>732</v>
      </c>
      <c r="F155" s="257" t="s">
        <v>733</v>
      </c>
      <c r="G155" s="257">
        <v>174784545.53</v>
      </c>
      <c r="H155" s="257">
        <v>1417480.82</v>
      </c>
      <c r="I155" s="257"/>
      <c r="J155" s="257">
        <v>7525455.7390999999</v>
      </c>
      <c r="K155" s="257">
        <v>1358932.89216</v>
      </c>
      <c r="L155" s="257">
        <v>24202648.030000001</v>
      </c>
      <c r="M155" s="257">
        <v>10343936.215692</v>
      </c>
      <c r="N155" s="257">
        <v>219632999.22695199</v>
      </c>
    </row>
    <row r="156" spans="4:16">
      <c r="D156" s="175" t="s">
        <v>734</v>
      </c>
      <c r="E156" s="255" t="s">
        <v>735</v>
      </c>
      <c r="F156" s="255" t="s">
        <v>736</v>
      </c>
      <c r="G156" s="255">
        <v>18744533.829999998</v>
      </c>
      <c r="H156" s="255"/>
      <c r="I156" s="255"/>
      <c r="J156" s="255"/>
      <c r="K156" s="255"/>
      <c r="L156" s="255">
        <v>900597.69</v>
      </c>
      <c r="M156" s="255"/>
      <c r="N156" s="255">
        <v>19645131.52</v>
      </c>
      <c r="P156">
        <v>24000</v>
      </c>
    </row>
    <row r="157" spans="4:16">
      <c r="D157" s="175" t="s">
        <v>737</v>
      </c>
      <c r="E157" s="255" t="s">
        <v>738</v>
      </c>
      <c r="F157" s="255" t="s">
        <v>739</v>
      </c>
      <c r="G157" s="255">
        <v>9553909.3499999996</v>
      </c>
      <c r="H157" s="255"/>
      <c r="I157" s="255"/>
      <c r="J157" s="255">
        <v>4931585.4617411997</v>
      </c>
      <c r="K157" s="255"/>
      <c r="L157" s="255">
        <v>7620202.0199999996</v>
      </c>
      <c r="M157" s="255"/>
      <c r="N157" s="255">
        <v>21507658.2136929</v>
      </c>
      <c r="P157">
        <v>-42267077.460000001</v>
      </c>
    </row>
    <row r="158" spans="4:16">
      <c r="D158" s="175" t="s">
        <v>740</v>
      </c>
      <c r="E158" s="255" t="s">
        <v>741</v>
      </c>
      <c r="F158" s="255" t="s">
        <v>742</v>
      </c>
      <c r="G158" s="255">
        <v>743.68</v>
      </c>
      <c r="H158" s="255"/>
      <c r="I158" s="255"/>
      <c r="J158" s="255"/>
      <c r="K158" s="255"/>
      <c r="L158" s="255">
        <v>2357656.87</v>
      </c>
      <c r="M158" s="255"/>
      <c r="N158" s="255">
        <v>2358400.5499999998</v>
      </c>
    </row>
    <row r="159" spans="4:16">
      <c r="D159" s="175" t="s">
        <v>743</v>
      </c>
      <c r="E159" s="255" t="s">
        <v>744</v>
      </c>
      <c r="F159" s="255" t="s">
        <v>745</v>
      </c>
      <c r="G159" s="255">
        <v>116737921.55</v>
      </c>
      <c r="H159" s="255"/>
      <c r="I159" s="255"/>
      <c r="J159" s="255">
        <v>183886572.0602088</v>
      </c>
      <c r="K159" s="255">
        <v>23096480.226</v>
      </c>
      <c r="L159" s="255">
        <v>24463971.030000001</v>
      </c>
      <c r="M159" s="255">
        <v>208473.233328</v>
      </c>
      <c r="N159" s="255">
        <v>348393418.09953678</v>
      </c>
    </row>
    <row r="160" spans="4:16">
      <c r="D160" s="175" t="s">
        <v>746</v>
      </c>
      <c r="E160" s="255" t="s">
        <v>747</v>
      </c>
      <c r="F160" s="255" t="s">
        <v>748</v>
      </c>
      <c r="G160" s="255">
        <v>6651155.8200000003</v>
      </c>
      <c r="H160" s="255"/>
      <c r="I160" s="255"/>
      <c r="J160" s="255">
        <v>12639744.7953276</v>
      </c>
      <c r="K160" s="255"/>
      <c r="L160" s="255">
        <v>1384619.15</v>
      </c>
      <c r="M160" s="255"/>
      <c r="N160" s="255">
        <v>20675519.765327599</v>
      </c>
    </row>
    <row r="161" spans="4:16">
      <c r="D161" s="175" t="s">
        <v>749</v>
      </c>
      <c r="E161" s="255" t="s">
        <v>750</v>
      </c>
      <c r="F161" s="255" t="s">
        <v>751</v>
      </c>
      <c r="G161" s="255">
        <v>2835691.34</v>
      </c>
      <c r="H161" s="255">
        <v>73310.600000000006</v>
      </c>
      <c r="I161" s="255"/>
      <c r="J161" s="255"/>
      <c r="K161" s="255"/>
      <c r="L161" s="255">
        <v>225655.3</v>
      </c>
      <c r="M161" s="255"/>
      <c r="N161" s="255">
        <v>3060475.0440000002</v>
      </c>
      <c r="P161">
        <v>516856.04</v>
      </c>
    </row>
    <row r="162" spans="4:16">
      <c r="D162" s="175" t="s">
        <v>752</v>
      </c>
      <c r="E162" s="255" t="s">
        <v>753</v>
      </c>
      <c r="F162" s="255" t="s">
        <v>754</v>
      </c>
      <c r="G162" s="255">
        <v>1109944.56</v>
      </c>
      <c r="H162" s="255"/>
      <c r="I162" s="255"/>
      <c r="J162" s="255"/>
      <c r="K162" s="255"/>
      <c r="L162" s="255">
        <v>63894.36</v>
      </c>
      <c r="M162" s="255"/>
      <c r="N162" s="255">
        <v>1173838.92</v>
      </c>
      <c r="P162">
        <v>516856.04</v>
      </c>
    </row>
    <row r="163" spans="4:16">
      <c r="D163" s="175" t="s">
        <v>755</v>
      </c>
      <c r="E163" s="255" t="s">
        <v>756</v>
      </c>
      <c r="F163" s="255" t="s">
        <v>757</v>
      </c>
      <c r="G163" s="255"/>
      <c r="H163" s="255"/>
      <c r="I163" s="255"/>
      <c r="J163" s="255">
        <v>249101316.96681041</v>
      </c>
      <c r="K163" s="255"/>
      <c r="L163" s="255"/>
      <c r="M163" s="255"/>
      <c r="N163" s="255">
        <v>249101316.96681041</v>
      </c>
    </row>
    <row r="164" spans="4:16">
      <c r="D164" s="175" t="s">
        <v>758</v>
      </c>
      <c r="E164" s="255" t="s">
        <v>759</v>
      </c>
      <c r="F164" s="255" t="s">
        <v>760</v>
      </c>
      <c r="G164" s="255"/>
      <c r="H164" s="255"/>
      <c r="I164" s="255"/>
      <c r="J164" s="255"/>
      <c r="K164" s="255"/>
      <c r="L164" s="255">
        <v>5227540.7300000004</v>
      </c>
      <c r="M164" s="255"/>
      <c r="N164" s="255">
        <v>5570426.5999999996</v>
      </c>
      <c r="P164">
        <v>1151935.78</v>
      </c>
    </row>
    <row r="165" spans="4:16">
      <c r="D165" s="175" t="s">
        <v>761</v>
      </c>
      <c r="E165" s="255" t="s">
        <v>762</v>
      </c>
      <c r="F165" s="255" t="s">
        <v>763</v>
      </c>
      <c r="G165" s="255">
        <v>-155633900.13</v>
      </c>
      <c r="H165" s="255"/>
      <c r="I165" s="255"/>
      <c r="J165" s="255">
        <v>-244499042.67987561</v>
      </c>
      <c r="K165" s="255">
        <v>-14058201.377040001</v>
      </c>
      <c r="L165" s="255">
        <v>-40440674.600000001</v>
      </c>
      <c r="M165" s="255"/>
      <c r="N165" s="255">
        <v>-454631818.7869156</v>
      </c>
      <c r="P165">
        <v>1200.1600000000001</v>
      </c>
    </row>
    <row r="166" spans="4:16">
      <c r="D166" s="175" t="s">
        <v>764</v>
      </c>
      <c r="E166" s="256" t="s">
        <v>765</v>
      </c>
      <c r="F166" s="256" t="s">
        <v>766</v>
      </c>
      <c r="G166" s="256">
        <v>0</v>
      </c>
      <c r="H166" s="256">
        <v>73310.600000000006</v>
      </c>
      <c r="I166" s="256"/>
      <c r="J166" s="256">
        <v>206060176.6042124</v>
      </c>
      <c r="K166" s="256">
        <v>9038278.8489599992</v>
      </c>
      <c r="L166" s="256">
        <v>1803462.55</v>
      </c>
      <c r="M166" s="256">
        <v>208473.233328</v>
      </c>
      <c r="N166" s="256">
        <v>216854366.89245209</v>
      </c>
      <c r="P166">
        <v>4728.96</v>
      </c>
    </row>
    <row r="167" spans="4:16">
      <c r="D167" s="175" t="s">
        <v>767</v>
      </c>
      <c r="E167" s="257" t="s">
        <v>768</v>
      </c>
      <c r="F167" s="257" t="s">
        <v>766</v>
      </c>
      <c r="G167" s="257">
        <v>0</v>
      </c>
      <c r="H167" s="257">
        <v>73310.600000000006</v>
      </c>
      <c r="I167" s="257"/>
      <c r="J167" s="257">
        <v>206060176.6042124</v>
      </c>
      <c r="K167" s="257">
        <v>9038278.8489599992</v>
      </c>
      <c r="L167" s="257">
        <v>1803462.55</v>
      </c>
      <c r="M167" s="257">
        <v>208473.233328</v>
      </c>
      <c r="N167" s="257">
        <v>216854366.89245209</v>
      </c>
    </row>
    <row r="168" spans="4:16" s="128" customFormat="1">
      <c r="D168" s="203" t="s">
        <v>769</v>
      </c>
      <c r="E168" s="258" t="s">
        <v>770</v>
      </c>
      <c r="F168" s="258" t="s">
        <v>771</v>
      </c>
      <c r="G168" s="258">
        <v>40906075251.910004</v>
      </c>
      <c r="H168" s="258">
        <v>1723065991.03</v>
      </c>
      <c r="I168" s="258">
        <v>29421079537.09111</v>
      </c>
      <c r="J168" s="258">
        <v>18030814138.577507</v>
      </c>
      <c r="K168" s="258">
        <v>5898516822.7000189</v>
      </c>
      <c r="L168" s="258">
        <v>3867142204.5300002</v>
      </c>
      <c r="M168" s="258">
        <v>4338960668.97048</v>
      </c>
      <c r="N168" s="258">
        <v>72737436486.547256</v>
      </c>
    </row>
    <row r="169" spans="4:16">
      <c r="D169" s="175" t="s">
        <v>772</v>
      </c>
      <c r="E169" s="259" t="s">
        <v>773</v>
      </c>
      <c r="F169" s="259" t="s">
        <v>774</v>
      </c>
      <c r="G169" s="259">
        <v>56148948746.839996</v>
      </c>
      <c r="H169" s="259">
        <v>1845933571.3</v>
      </c>
      <c r="I169" s="259">
        <v>30402786090.837215</v>
      </c>
      <c r="J169" s="259">
        <v>27928822842.029167</v>
      </c>
      <c r="K169" s="259">
        <v>8535941871.62712</v>
      </c>
      <c r="L169" s="259">
        <v>6072706724.9300003</v>
      </c>
      <c r="M169" s="259">
        <v>10528884251.964359</v>
      </c>
      <c r="N169" s="259">
        <v>104522117002.07469</v>
      </c>
      <c r="P169">
        <v>3570.6</v>
      </c>
    </row>
    <row r="170" spans="4:16">
      <c r="D170" s="175" t="s">
        <v>775</v>
      </c>
      <c r="E170" s="255" t="s">
        <v>776</v>
      </c>
      <c r="F170" s="255" t="s">
        <v>777</v>
      </c>
      <c r="G170" s="255"/>
      <c r="H170" s="255"/>
      <c r="I170" s="255"/>
      <c r="J170" s="255">
        <v>-8105340506.1199999</v>
      </c>
      <c r="K170" s="255"/>
      <c r="L170" s="255"/>
      <c r="M170" s="255">
        <v>-911098869.07518005</v>
      </c>
      <c r="N170" s="255">
        <v>-9016439375.1951809</v>
      </c>
    </row>
    <row r="171" spans="4:16">
      <c r="D171" s="175" t="s">
        <v>778</v>
      </c>
      <c r="E171" s="255" t="s">
        <v>779</v>
      </c>
      <c r="F171" s="255" t="s">
        <v>780</v>
      </c>
      <c r="G171" s="255"/>
      <c r="H171" s="255"/>
      <c r="I171" s="255"/>
      <c r="J171" s="255"/>
      <c r="K171" s="255">
        <v>-201759000</v>
      </c>
      <c r="L171" s="255"/>
      <c r="M171" s="255"/>
      <c r="N171" s="255">
        <v>-201759000</v>
      </c>
    </row>
    <row r="172" spans="4:16">
      <c r="D172" s="175" t="s">
        <v>781</v>
      </c>
      <c r="E172" s="260" t="s">
        <v>782</v>
      </c>
      <c r="F172" s="260" t="s">
        <v>777</v>
      </c>
      <c r="G172" s="260"/>
      <c r="H172" s="260"/>
      <c r="I172" s="260"/>
      <c r="J172" s="260">
        <v>-8105340506.1199999</v>
      </c>
      <c r="K172" s="260">
        <v>-201759000</v>
      </c>
      <c r="L172" s="260"/>
      <c r="M172" s="260">
        <v>-911098869.07518005</v>
      </c>
      <c r="N172" s="260">
        <v>-9218198375.1951809</v>
      </c>
    </row>
    <row r="173" spans="4:16">
      <c r="D173" s="175" t="s">
        <v>783</v>
      </c>
      <c r="E173" s="256" t="s">
        <v>784</v>
      </c>
      <c r="F173" s="256" t="s">
        <v>785</v>
      </c>
      <c r="G173" s="256">
        <v>0</v>
      </c>
      <c r="H173" s="256"/>
      <c r="I173" s="256"/>
      <c r="J173" s="256">
        <v>-8105340506.1199999</v>
      </c>
      <c r="K173" s="256">
        <v>-201759000</v>
      </c>
      <c r="L173" s="256">
        <v>0</v>
      </c>
      <c r="M173" s="256">
        <v>-911098869.07518005</v>
      </c>
      <c r="N173" s="256">
        <v>-9218198375.1951809</v>
      </c>
    </row>
    <row r="174" spans="4:16">
      <c r="D174" s="175" t="s">
        <v>786</v>
      </c>
      <c r="E174" s="255" t="s">
        <v>787</v>
      </c>
      <c r="F174" s="255" t="s">
        <v>191</v>
      </c>
      <c r="G174" s="255">
        <v>-1295721865.5699999</v>
      </c>
      <c r="H174" s="255">
        <v>-51964.55</v>
      </c>
      <c r="I174" s="255"/>
      <c r="J174" s="255">
        <v>-32958280.292649999</v>
      </c>
      <c r="K174" s="255">
        <v>-82359358.339320004</v>
      </c>
      <c r="L174" s="255">
        <v>-157307244.97</v>
      </c>
      <c r="M174" s="255">
        <v>-159208574.441508</v>
      </c>
      <c r="N174" s="255">
        <v>-1229595572.6941659</v>
      </c>
    </row>
    <row r="175" spans="4:16">
      <c r="D175" s="175" t="s">
        <v>788</v>
      </c>
      <c r="E175" s="255" t="s">
        <v>789</v>
      </c>
      <c r="F175" s="255" t="s">
        <v>207</v>
      </c>
      <c r="G175" s="255">
        <v>-1769325493.3199999</v>
      </c>
      <c r="H175" s="255">
        <v>-1046247.07</v>
      </c>
      <c r="I175" s="255"/>
      <c r="J175" s="255">
        <v>-1573865312.1256051</v>
      </c>
      <c r="K175" s="255">
        <v>-394591977.30804002</v>
      </c>
      <c r="L175" s="255">
        <v>-230335686.34</v>
      </c>
      <c r="M175" s="255">
        <v>-614336949.90486002</v>
      </c>
      <c r="N175" s="255">
        <v>-4583501666.0685053</v>
      </c>
    </row>
    <row r="176" spans="4:16">
      <c r="D176" s="175" t="s">
        <v>790</v>
      </c>
      <c r="E176" s="260" t="s">
        <v>791</v>
      </c>
      <c r="F176" s="260" t="s">
        <v>792</v>
      </c>
      <c r="G176" s="260">
        <v>-3065047358.8899999</v>
      </c>
      <c r="H176" s="260">
        <v>-1098211.6200000001</v>
      </c>
      <c r="I176" s="260"/>
      <c r="J176" s="260">
        <v>-1606823592.4182551</v>
      </c>
      <c r="K176" s="260">
        <v>-476951335.64736003</v>
      </c>
      <c r="L176" s="260">
        <v>-387642931.31</v>
      </c>
      <c r="M176" s="260">
        <v>-773545524.34636796</v>
      </c>
      <c r="N176" s="260">
        <v>-5813097238.7626715</v>
      </c>
    </row>
    <row r="177" spans="4:14">
      <c r="D177" s="175" t="s">
        <v>793</v>
      </c>
      <c r="E177" s="255" t="s">
        <v>794</v>
      </c>
      <c r="F177" s="255" t="s">
        <v>795</v>
      </c>
      <c r="G177" s="255">
        <v>-55758176.240000002</v>
      </c>
      <c r="H177" s="255">
        <v>-9236619.3200000003</v>
      </c>
      <c r="I177" s="255"/>
      <c r="J177" s="255"/>
      <c r="K177" s="255">
        <v>-118223441.14272</v>
      </c>
      <c r="L177" s="255">
        <v>-18939192.309999999</v>
      </c>
      <c r="M177" s="255">
        <v>-42703527.295511998</v>
      </c>
      <c r="N177" s="255">
        <v>-228645004.837412</v>
      </c>
    </row>
    <row r="178" spans="4:14">
      <c r="D178" s="175" t="s">
        <v>796</v>
      </c>
      <c r="E178" s="255" t="s">
        <v>797</v>
      </c>
      <c r="F178" s="255" t="s">
        <v>798</v>
      </c>
      <c r="G178" s="255">
        <v>-264972770.47</v>
      </c>
      <c r="H178" s="255">
        <v>-8095807.4500000002</v>
      </c>
      <c r="I178" s="255">
        <v>-65711585.686274</v>
      </c>
      <c r="J178" s="255">
        <v>-280354459.28749162</v>
      </c>
      <c r="K178" s="255">
        <v>-19836865.87026</v>
      </c>
      <c r="L178" s="255">
        <v>-75232292.430000007</v>
      </c>
      <c r="M178" s="255">
        <v>-40039398.041868001</v>
      </c>
      <c r="N178" s="255">
        <v>-640976500.23483038</v>
      </c>
    </row>
    <row r="179" spans="4:14">
      <c r="D179" s="175" t="s">
        <v>799</v>
      </c>
      <c r="E179" s="255" t="s">
        <v>800</v>
      </c>
      <c r="F179" s="255" t="s">
        <v>801</v>
      </c>
      <c r="G179" s="255">
        <v>-558530.46</v>
      </c>
      <c r="H179" s="255">
        <v>-2599</v>
      </c>
      <c r="I179" s="255"/>
      <c r="J179" s="255"/>
      <c r="K179" s="255">
        <v>-219629.09873999999</v>
      </c>
      <c r="L179" s="255">
        <v>-73622.210000000006</v>
      </c>
      <c r="M179" s="255">
        <v>-6481.2636000000002</v>
      </c>
      <c r="N179" s="255">
        <v>-860862.03234000003</v>
      </c>
    </row>
    <row r="180" spans="4:14">
      <c r="D180" s="175" t="s">
        <v>802</v>
      </c>
      <c r="E180" s="255" t="s">
        <v>803</v>
      </c>
      <c r="F180" s="255" t="s">
        <v>804</v>
      </c>
      <c r="G180" s="255">
        <v>-13514699.49</v>
      </c>
      <c r="H180" s="255">
        <v>-7147.71</v>
      </c>
      <c r="I180" s="255">
        <v>-6779466.1504798001</v>
      </c>
      <c r="J180" s="255">
        <v>-23864329.973040398</v>
      </c>
      <c r="K180" s="255">
        <v>-907804.68623999995</v>
      </c>
      <c r="L180" s="255"/>
      <c r="M180" s="255"/>
      <c r="N180" s="255">
        <v>-38293981.8592804</v>
      </c>
    </row>
    <row r="181" spans="4:14">
      <c r="D181" s="175" t="s">
        <v>805</v>
      </c>
      <c r="E181" s="255" t="s">
        <v>806</v>
      </c>
      <c r="F181" s="255" t="s">
        <v>807</v>
      </c>
      <c r="G181" s="255">
        <v>-1845134.66</v>
      </c>
      <c r="H181" s="255">
        <v>-15287</v>
      </c>
      <c r="I181" s="255"/>
      <c r="J181" s="255"/>
      <c r="K181" s="255"/>
      <c r="L181" s="255">
        <v>-15279.48</v>
      </c>
      <c r="M181" s="255"/>
      <c r="N181" s="255">
        <v>-1863827.8</v>
      </c>
    </row>
    <row r="182" spans="4:14">
      <c r="D182" s="175" t="s">
        <v>808</v>
      </c>
      <c r="E182" s="255" t="s">
        <v>809</v>
      </c>
      <c r="F182" s="255" t="s">
        <v>810</v>
      </c>
      <c r="G182" s="255">
        <v>-41990820.460000001</v>
      </c>
      <c r="H182" s="255"/>
      <c r="I182" s="255"/>
      <c r="J182" s="255">
        <v>-85694150.865677997</v>
      </c>
      <c r="K182" s="255">
        <v>-5001883.8085200004</v>
      </c>
      <c r="L182" s="255">
        <v>-8799240.0500000007</v>
      </c>
      <c r="M182" s="255">
        <v>-4462289.5921654003</v>
      </c>
      <c r="N182" s="255">
        <v>-145948384.7763634</v>
      </c>
    </row>
    <row r="183" spans="4:14">
      <c r="D183" s="175" t="s">
        <v>811</v>
      </c>
      <c r="E183" s="255" t="s">
        <v>812</v>
      </c>
      <c r="F183" s="255" t="s">
        <v>813</v>
      </c>
      <c r="G183" s="255">
        <v>-2593750</v>
      </c>
      <c r="H183" s="255"/>
      <c r="I183" s="255"/>
      <c r="J183" s="255">
        <v>-27600716.605122399</v>
      </c>
      <c r="K183" s="255"/>
      <c r="L183" s="255">
        <v>-4457410.45</v>
      </c>
      <c r="M183" s="255">
        <v>-1298329.7472000001</v>
      </c>
      <c r="N183" s="255">
        <v>-35950206.802322403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-77013522.459999993</v>
      </c>
      <c r="H184" s="255"/>
      <c r="I184" s="255"/>
      <c r="J184" s="255">
        <v>-110829624.36954319</v>
      </c>
      <c r="K184" s="255">
        <v>-15378554.632619999</v>
      </c>
      <c r="L184" s="255"/>
      <c r="M184" s="255"/>
      <c r="N184" s="255">
        <v>-203221701.46216321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-21856692.260000002</v>
      </c>
      <c r="H185" s="255"/>
      <c r="I185" s="255"/>
      <c r="J185" s="255"/>
      <c r="K185" s="255"/>
      <c r="L185" s="255"/>
      <c r="M185" s="255"/>
      <c r="N185" s="255">
        <v>-21856692.260000002</v>
      </c>
    </row>
    <row r="186" spans="4:14">
      <c r="D186" s="175" t="s">
        <v>820</v>
      </c>
      <c r="E186" s="255" t="s">
        <v>821</v>
      </c>
      <c r="F186" s="255" t="s">
        <v>822</v>
      </c>
      <c r="G186" s="255">
        <v>-11221721.4</v>
      </c>
      <c r="H186" s="255"/>
      <c r="I186" s="255"/>
      <c r="J186" s="255">
        <v>-6114065.4264735999</v>
      </c>
      <c r="K186" s="255"/>
      <c r="L186" s="255"/>
      <c r="M186" s="255">
        <v>-337034.54991599999</v>
      </c>
      <c r="N186" s="255">
        <v>-17672821.3763896</v>
      </c>
    </row>
    <row r="187" spans="4:14">
      <c r="D187" s="175" t="s">
        <v>823</v>
      </c>
      <c r="E187" s="255" t="s">
        <v>824</v>
      </c>
      <c r="F187" s="255" t="s">
        <v>825</v>
      </c>
      <c r="G187" s="255">
        <v>-28660959.75</v>
      </c>
      <c r="H187" s="255"/>
      <c r="I187" s="255"/>
      <c r="J187" s="255">
        <v>-253583008.79065239</v>
      </c>
      <c r="K187" s="255">
        <v>-26773685.353739999</v>
      </c>
      <c r="L187" s="255">
        <v>-23724414.469999999</v>
      </c>
      <c r="M187" s="255"/>
      <c r="N187" s="255">
        <v>-332742068.3643924</v>
      </c>
    </row>
    <row r="188" spans="4:14">
      <c r="D188" s="175" t="s">
        <v>826</v>
      </c>
      <c r="E188" s="255" t="s">
        <v>827</v>
      </c>
      <c r="F188" s="255" t="s">
        <v>828</v>
      </c>
      <c r="G188" s="255">
        <v>-399916.71</v>
      </c>
      <c r="H188" s="255">
        <v>-511166.67</v>
      </c>
      <c r="I188" s="255">
        <v>-487951.75761560001</v>
      </c>
      <c r="J188" s="255">
        <v>-3028784.7024844</v>
      </c>
      <c r="K188" s="255">
        <v>-1685318.5965</v>
      </c>
      <c r="L188" s="255">
        <v>-228750</v>
      </c>
      <c r="M188" s="255">
        <v>-64769.124995999999</v>
      </c>
      <c r="N188" s="255">
        <v>-6406657.5615959996</v>
      </c>
    </row>
    <row r="189" spans="4:14">
      <c r="D189" s="175" t="s">
        <v>829</v>
      </c>
      <c r="E189" s="255" t="s">
        <v>830</v>
      </c>
      <c r="F189" s="255" t="s">
        <v>831</v>
      </c>
      <c r="G189" s="255"/>
      <c r="H189" s="255"/>
      <c r="I189" s="255"/>
      <c r="J189" s="255"/>
      <c r="K189" s="255"/>
      <c r="L189" s="255"/>
      <c r="M189" s="255">
        <v>-389249.39012400003</v>
      </c>
      <c r="N189" s="255">
        <v>-389249.39012400003</v>
      </c>
    </row>
    <row r="190" spans="4:14">
      <c r="D190" s="175" t="s">
        <v>832</v>
      </c>
      <c r="E190" s="255" t="s">
        <v>833</v>
      </c>
      <c r="F190" s="255" t="s">
        <v>834</v>
      </c>
      <c r="G190" s="255">
        <v>-2008507.03</v>
      </c>
      <c r="H190" s="255"/>
      <c r="I190" s="255"/>
      <c r="J190" s="255">
        <v>-883165.21389160003</v>
      </c>
      <c r="K190" s="255"/>
      <c r="L190" s="255">
        <v>-47422.5</v>
      </c>
      <c r="M190" s="255"/>
      <c r="N190" s="255">
        <v>-2939094.7438916001</v>
      </c>
    </row>
    <row r="191" spans="4:14">
      <c r="D191" s="175" t="s">
        <v>835</v>
      </c>
      <c r="E191" s="255" t="s">
        <v>836</v>
      </c>
      <c r="F191" s="255" t="s">
        <v>837</v>
      </c>
      <c r="G191" s="255"/>
      <c r="H191" s="255"/>
      <c r="I191" s="255"/>
      <c r="J191" s="255">
        <v>-479642.62105640001</v>
      </c>
      <c r="K191" s="255">
        <v>-1171529.4079799999</v>
      </c>
      <c r="L191" s="255"/>
      <c r="M191" s="255">
        <v>-180833.30604</v>
      </c>
      <c r="N191" s="255">
        <v>-1832005.3350764001</v>
      </c>
    </row>
    <row r="192" spans="4:14">
      <c r="D192" s="175" t="s">
        <v>838</v>
      </c>
      <c r="E192" s="255" t="s">
        <v>839</v>
      </c>
      <c r="F192" s="255" t="s">
        <v>840</v>
      </c>
      <c r="G192" s="255">
        <v>-37532379.539999999</v>
      </c>
      <c r="H192" s="255">
        <v>-1021203.96</v>
      </c>
      <c r="I192" s="255"/>
      <c r="J192" s="255">
        <v>-4665131.8882251997</v>
      </c>
      <c r="K192" s="255">
        <v>-26230519.551240001</v>
      </c>
      <c r="L192" s="255">
        <v>-7548217.2699999996</v>
      </c>
      <c r="M192" s="255"/>
      <c r="N192" s="255">
        <v>-74192672.909561604</v>
      </c>
    </row>
    <row r="193" spans="4:14">
      <c r="D193" s="175" t="s">
        <v>841</v>
      </c>
      <c r="E193" s="255" t="s">
        <v>842</v>
      </c>
      <c r="F193" s="255" t="s">
        <v>843</v>
      </c>
      <c r="G193" s="255">
        <v>-1445710.15</v>
      </c>
      <c r="H193" s="255">
        <v>-477864.95</v>
      </c>
      <c r="I193" s="255"/>
      <c r="J193" s="255">
        <v>-28212072.993670799</v>
      </c>
      <c r="K193" s="255">
        <v>-1108233.43716</v>
      </c>
      <c r="L193" s="255">
        <v>-230464</v>
      </c>
      <c r="M193" s="255">
        <v>-5059824.2322479999</v>
      </c>
      <c r="N193" s="255">
        <v>-36537429.583078802</v>
      </c>
    </row>
    <row r="194" spans="4:14">
      <c r="D194" s="175" t="s">
        <v>844</v>
      </c>
      <c r="E194" s="255" t="s">
        <v>845</v>
      </c>
      <c r="F194" s="255" t="s">
        <v>846</v>
      </c>
      <c r="G194" s="255">
        <v>-2572900</v>
      </c>
      <c r="H194" s="255"/>
      <c r="I194" s="255"/>
      <c r="J194" s="255"/>
      <c r="K194" s="255"/>
      <c r="L194" s="255">
        <v>-168600</v>
      </c>
      <c r="M194" s="255"/>
      <c r="N194" s="255">
        <v>-2741500</v>
      </c>
    </row>
    <row r="195" spans="4:14">
      <c r="D195" s="175" t="s">
        <v>847</v>
      </c>
      <c r="E195" s="255" t="s">
        <v>848</v>
      </c>
      <c r="F195" s="255" t="s">
        <v>849</v>
      </c>
      <c r="G195" s="255">
        <v>-23272173.260000002</v>
      </c>
      <c r="H195" s="255">
        <v>-13859.12</v>
      </c>
      <c r="I195" s="255"/>
      <c r="J195" s="255"/>
      <c r="K195" s="255">
        <v>-1870767.327</v>
      </c>
      <c r="L195" s="255">
        <v>-222000</v>
      </c>
      <c r="M195" s="255"/>
      <c r="N195" s="255">
        <v>-25378799.706999999</v>
      </c>
    </row>
    <row r="196" spans="4:14">
      <c r="D196" s="175" t="s">
        <v>850</v>
      </c>
      <c r="E196" s="255" t="s">
        <v>851</v>
      </c>
      <c r="F196" s="255" t="s">
        <v>852</v>
      </c>
      <c r="G196" s="255">
        <v>-128333.33</v>
      </c>
      <c r="H196" s="255"/>
      <c r="I196" s="255"/>
      <c r="J196" s="255">
        <v>-92077.92</v>
      </c>
      <c r="K196" s="255"/>
      <c r="L196" s="255">
        <v>-74250</v>
      </c>
      <c r="M196" s="255"/>
      <c r="N196" s="255">
        <v>-92077.92</v>
      </c>
    </row>
    <row r="197" spans="4:14">
      <c r="D197" s="175" t="s">
        <v>853</v>
      </c>
      <c r="E197" s="255" t="s">
        <v>854</v>
      </c>
      <c r="F197" s="255" t="s">
        <v>855</v>
      </c>
      <c r="G197" s="255">
        <v>-7159104.2400000002</v>
      </c>
      <c r="H197" s="255"/>
      <c r="I197" s="255"/>
      <c r="J197" s="255"/>
      <c r="K197" s="255"/>
      <c r="L197" s="255">
        <v>-1429296.03</v>
      </c>
      <c r="M197" s="255">
        <v>-2088921.559284</v>
      </c>
      <c r="N197" s="255">
        <v>-10677321.829283999</v>
      </c>
    </row>
    <row r="198" spans="4:14">
      <c r="D198" s="175" t="s">
        <v>856</v>
      </c>
      <c r="E198" s="255" t="s">
        <v>857</v>
      </c>
      <c r="F198" s="255" t="s">
        <v>858</v>
      </c>
      <c r="G198" s="255"/>
      <c r="H198" s="255"/>
      <c r="I198" s="255"/>
      <c r="J198" s="255"/>
      <c r="K198" s="255">
        <v>-3237509.6004599999</v>
      </c>
      <c r="L198" s="255"/>
      <c r="M198" s="255"/>
      <c r="N198" s="255">
        <v>-3237509.6004599999</v>
      </c>
    </row>
    <row r="199" spans="4:14" s="128" customFormat="1">
      <c r="D199" s="203" t="s">
        <v>859</v>
      </c>
      <c r="E199" s="255" t="s">
        <v>860</v>
      </c>
      <c r="F199" s="255" t="s">
        <v>861</v>
      </c>
      <c r="G199" s="255">
        <v>-11547464.82</v>
      </c>
      <c r="H199" s="255">
        <v>-32807.64</v>
      </c>
      <c r="I199" s="255">
        <v>-5003452.5706115002</v>
      </c>
      <c r="J199" s="255">
        <v>-17077108.511101998</v>
      </c>
      <c r="K199" s="255">
        <v>-6156364.8753000004</v>
      </c>
      <c r="L199" s="255">
        <v>-3092776.21</v>
      </c>
      <c r="M199" s="255">
        <v>-1094747.6797199999</v>
      </c>
      <c r="N199" s="255">
        <v>-44004722.306733496</v>
      </c>
    </row>
    <row r="200" spans="4:14">
      <c r="D200" s="175" t="s">
        <v>862</v>
      </c>
      <c r="E200" s="255" t="s">
        <v>863</v>
      </c>
      <c r="F200" s="255" t="s">
        <v>864</v>
      </c>
      <c r="G200" s="255">
        <v>-13460079.35</v>
      </c>
      <c r="H200" s="255">
        <v>-2322862.85</v>
      </c>
      <c r="I200" s="255">
        <v>-6.08157E-2</v>
      </c>
      <c r="J200" s="255"/>
      <c r="K200" s="255"/>
      <c r="L200" s="255">
        <v>-14853494.640000001</v>
      </c>
      <c r="M200" s="255"/>
      <c r="N200" s="255">
        <v>-30636436.900815699</v>
      </c>
    </row>
    <row r="201" spans="4:14">
      <c r="D201" s="175" t="s">
        <v>865</v>
      </c>
      <c r="E201" s="255" t="s">
        <v>866</v>
      </c>
      <c r="F201" s="255" t="s">
        <v>867</v>
      </c>
      <c r="G201" s="255">
        <v>-307182.21999999997</v>
      </c>
      <c r="H201" s="255">
        <v>-2560732.5299999998</v>
      </c>
      <c r="I201" s="255"/>
      <c r="J201" s="255"/>
      <c r="K201" s="255"/>
      <c r="L201" s="255">
        <v>-178839.96</v>
      </c>
      <c r="M201" s="255"/>
      <c r="N201" s="255">
        <v>-3046754.71</v>
      </c>
    </row>
    <row r="202" spans="4:14">
      <c r="D202" s="175" t="s">
        <v>868</v>
      </c>
      <c r="E202" s="260" t="s">
        <v>869</v>
      </c>
      <c r="F202" s="260" t="s">
        <v>870</v>
      </c>
      <c r="G202" s="260">
        <v>-619820528.29999995</v>
      </c>
      <c r="H202" s="260">
        <v>-24297958.199999999</v>
      </c>
      <c r="I202" s="260">
        <v>-77982456.225796595</v>
      </c>
      <c r="J202" s="260">
        <v>-842478339.168432</v>
      </c>
      <c r="K202" s="260">
        <v>-227802107.38848001</v>
      </c>
      <c r="L202" s="260">
        <v>-159315562.00999999</v>
      </c>
      <c r="M202" s="260">
        <v>-97725405.782673404</v>
      </c>
      <c r="N202" s="260">
        <v>-1910144284.3031151</v>
      </c>
    </row>
    <row r="203" spans="4:14" s="128" customFormat="1">
      <c r="D203" s="203" t="s">
        <v>871</v>
      </c>
      <c r="E203" s="255" t="s">
        <v>872</v>
      </c>
      <c r="F203" s="255" t="s">
        <v>199</v>
      </c>
      <c r="G203" s="255">
        <v>-28265256.829999998</v>
      </c>
      <c r="H203" s="255"/>
      <c r="I203" s="255"/>
      <c r="J203" s="255"/>
      <c r="K203" s="255"/>
      <c r="L203" s="255"/>
      <c r="M203" s="255"/>
      <c r="N203" s="255">
        <v>-28265256.829999998</v>
      </c>
    </row>
    <row r="204" spans="4:14">
      <c r="D204" s="175" t="s">
        <v>873</v>
      </c>
      <c r="E204" s="260" t="s">
        <v>874</v>
      </c>
      <c r="F204" s="260" t="s">
        <v>875</v>
      </c>
      <c r="G204" s="260">
        <v>-28265256.829999998</v>
      </c>
      <c r="H204" s="260"/>
      <c r="I204" s="260"/>
      <c r="J204" s="260"/>
      <c r="K204" s="260"/>
      <c r="L204" s="260"/>
      <c r="M204" s="260"/>
      <c r="N204" s="260">
        <v>-28265256.829999998</v>
      </c>
    </row>
    <row r="205" spans="4:14">
      <c r="D205" s="175" t="s">
        <v>876</v>
      </c>
      <c r="E205" s="256" t="s">
        <v>877</v>
      </c>
      <c r="F205" s="256" t="s">
        <v>878</v>
      </c>
      <c r="G205" s="256">
        <v>-3713133144.02</v>
      </c>
      <c r="H205" s="256">
        <v>-25396169.82</v>
      </c>
      <c r="I205" s="256">
        <v>-77982456.225796595</v>
      </c>
      <c r="J205" s="256">
        <v>-2449301931.5866871</v>
      </c>
      <c r="K205" s="256">
        <v>-704753443.03584003</v>
      </c>
      <c r="L205" s="256">
        <v>-546958493.32000005</v>
      </c>
      <c r="M205" s="256">
        <v>-871270930.12904143</v>
      </c>
      <c r="N205" s="256">
        <v>-7751506779.8957872</v>
      </c>
    </row>
    <row r="206" spans="4:14" s="128" customFormat="1">
      <c r="D206" s="203" t="s">
        <v>879</v>
      </c>
      <c r="E206" s="255" t="s">
        <v>880</v>
      </c>
      <c r="F206" s="255" t="s">
        <v>881</v>
      </c>
      <c r="G206" s="255"/>
      <c r="H206" s="255"/>
      <c r="I206" s="255"/>
      <c r="J206" s="255">
        <v>-1227682982.48895</v>
      </c>
      <c r="K206" s="255">
        <v>-123501360</v>
      </c>
      <c r="L206" s="255"/>
      <c r="M206" s="255"/>
      <c r="N206" s="255">
        <v>-1351184342.48895</v>
      </c>
    </row>
    <row r="207" spans="4:14" s="143" customFormat="1">
      <c r="D207" s="251" t="s">
        <v>882</v>
      </c>
      <c r="E207" s="256" t="s">
        <v>883</v>
      </c>
      <c r="F207" s="256" t="s">
        <v>884</v>
      </c>
      <c r="G207" s="256"/>
      <c r="H207" s="256"/>
      <c r="I207" s="256"/>
      <c r="J207" s="256">
        <v>-1227682982.48895</v>
      </c>
      <c r="K207" s="256">
        <v>-123501360</v>
      </c>
      <c r="L207" s="256"/>
      <c r="M207" s="256"/>
      <c r="N207" s="256">
        <v>-1351184342.48895</v>
      </c>
    </row>
    <row r="208" spans="4:14">
      <c r="D208" s="175" t="s">
        <v>885</v>
      </c>
      <c r="E208" s="255" t="s">
        <v>886</v>
      </c>
      <c r="F208" s="255" t="s">
        <v>887</v>
      </c>
      <c r="G208" s="255">
        <v>-74153904.579999998</v>
      </c>
      <c r="H208" s="255">
        <v>-1251113</v>
      </c>
      <c r="I208" s="255"/>
      <c r="J208" s="255">
        <v>-45951257.046108797</v>
      </c>
      <c r="K208" s="255">
        <v>-14294895.376259999</v>
      </c>
      <c r="L208" s="255">
        <v>-12185191.960000001</v>
      </c>
      <c r="M208" s="255">
        <v>-1922885.568</v>
      </c>
      <c r="N208" s="255">
        <v>-146823367.5303688</v>
      </c>
    </row>
    <row r="209" spans="4:64">
      <c r="D209" s="175" t="s">
        <v>888</v>
      </c>
      <c r="E209" s="255" t="s">
        <v>889</v>
      </c>
      <c r="F209" s="255" t="s">
        <v>890</v>
      </c>
      <c r="G209" s="255">
        <v>22490061.43</v>
      </c>
      <c r="H209" s="255">
        <v>409652.19</v>
      </c>
      <c r="I209" s="255"/>
      <c r="J209" s="255"/>
      <c r="K209" s="255">
        <v>12066626.908439999</v>
      </c>
      <c r="L209" s="255">
        <v>346030.69</v>
      </c>
      <c r="M209" s="255">
        <v>79082.400311999998</v>
      </c>
      <c r="N209" s="255">
        <v>34968855.218751997</v>
      </c>
    </row>
    <row r="210" spans="4:64">
      <c r="D210" s="175" t="s">
        <v>891</v>
      </c>
      <c r="E210" s="256" t="s">
        <v>892</v>
      </c>
      <c r="F210" s="256" t="s">
        <v>211</v>
      </c>
      <c r="G210" s="256">
        <v>-51663843.149999999</v>
      </c>
      <c r="H210" s="256">
        <v>-841460.81</v>
      </c>
      <c r="I210" s="256"/>
      <c r="J210" s="256">
        <v>-45951257.046108797</v>
      </c>
      <c r="K210" s="256">
        <v>-2228268.4678199999</v>
      </c>
      <c r="L210" s="256">
        <v>-11839161.27</v>
      </c>
      <c r="M210" s="256">
        <v>-1843803.167688</v>
      </c>
      <c r="N210" s="256">
        <v>-111854512.31161679</v>
      </c>
    </row>
    <row r="211" spans="4:64">
      <c r="D211" s="175" t="s">
        <v>893</v>
      </c>
      <c r="E211" s="255" t="s">
        <v>894</v>
      </c>
      <c r="F211" s="255" t="s">
        <v>895</v>
      </c>
      <c r="G211" s="255">
        <v>-30336172839.400002</v>
      </c>
      <c r="H211" s="255"/>
      <c r="I211" s="255">
        <v>-4909732537.6813774</v>
      </c>
      <c r="J211" s="255"/>
      <c r="K211" s="255"/>
      <c r="L211" s="255"/>
      <c r="M211" s="255"/>
      <c r="N211" s="255">
        <v>-30336172839.400002</v>
      </c>
    </row>
    <row r="212" spans="4:64">
      <c r="D212" s="175" t="s">
        <v>896</v>
      </c>
      <c r="E212" s="256" t="s">
        <v>897</v>
      </c>
      <c r="F212" s="256" t="s">
        <v>898</v>
      </c>
      <c r="G212" s="256">
        <v>-30336172839.400002</v>
      </c>
      <c r="H212" s="256"/>
      <c r="I212" s="256">
        <v>-4909732537.6813774</v>
      </c>
      <c r="J212" s="256"/>
      <c r="K212" s="256"/>
      <c r="L212" s="256"/>
      <c r="M212" s="256"/>
      <c r="N212" s="256">
        <v>-30336172839.400002</v>
      </c>
    </row>
    <row r="213" spans="4:64">
      <c r="D213" s="175" t="s">
        <v>899</v>
      </c>
      <c r="E213" s="255" t="s">
        <v>900</v>
      </c>
      <c r="F213" s="255" t="s">
        <v>210</v>
      </c>
      <c r="G213" s="255">
        <v>-378174427.27999997</v>
      </c>
      <c r="H213" s="255">
        <v>-1339672.33</v>
      </c>
      <c r="I213" s="255"/>
      <c r="J213" s="255">
        <v>-106922564.916116</v>
      </c>
      <c r="K213" s="255">
        <v>60607.880400000002</v>
      </c>
      <c r="L213" s="255">
        <v>-55106214.93</v>
      </c>
      <c r="M213" s="255">
        <v>-24101978.980751999</v>
      </c>
      <c r="N213" s="255">
        <v>-565584250.55646801</v>
      </c>
    </row>
    <row r="214" spans="4:64">
      <c r="D214" s="175" t="s">
        <v>901</v>
      </c>
      <c r="E214" s="256" t="s">
        <v>902</v>
      </c>
      <c r="F214" s="256" t="s">
        <v>210</v>
      </c>
      <c r="G214" s="256">
        <v>-378174427.27999997</v>
      </c>
      <c r="H214" s="256">
        <v>-1339672.33</v>
      </c>
      <c r="I214" s="256"/>
      <c r="J214" s="256">
        <v>-106922564.916116</v>
      </c>
      <c r="K214" s="256">
        <v>60607.880400000002</v>
      </c>
      <c r="L214" s="256">
        <v>-55106214.93</v>
      </c>
      <c r="M214" s="256">
        <v>-24101978.980751999</v>
      </c>
      <c r="N214" s="256">
        <v>-565584250.55646801</v>
      </c>
    </row>
    <row r="215" spans="4:64">
      <c r="D215" s="175" t="s">
        <v>903</v>
      </c>
      <c r="E215" s="255" t="s">
        <v>904</v>
      </c>
      <c r="F215" s="255" t="s">
        <v>905</v>
      </c>
      <c r="G215" s="255">
        <v>-22500503</v>
      </c>
      <c r="H215" s="255"/>
      <c r="I215" s="255"/>
      <c r="J215" s="255"/>
      <c r="K215" s="255"/>
      <c r="L215" s="255">
        <v>-4033091</v>
      </c>
      <c r="M215" s="255"/>
      <c r="N215" s="255">
        <v>-26533594</v>
      </c>
    </row>
    <row r="216" spans="4:64">
      <c r="D216" s="175" t="s">
        <v>906</v>
      </c>
      <c r="E216" s="260" t="s">
        <v>907</v>
      </c>
      <c r="F216" s="260" t="s">
        <v>908</v>
      </c>
      <c r="G216" s="260">
        <v>-22500503</v>
      </c>
      <c r="H216" s="260"/>
      <c r="I216" s="260"/>
      <c r="J216" s="260"/>
      <c r="K216" s="260"/>
      <c r="L216" s="260">
        <v>-4033091</v>
      </c>
      <c r="M216" s="260"/>
      <c r="N216" s="260">
        <v>-26533594</v>
      </c>
    </row>
    <row r="217" spans="4:64">
      <c r="D217" s="175" t="s">
        <v>909</v>
      </c>
      <c r="E217" s="255" t="s">
        <v>910</v>
      </c>
      <c r="F217" s="255" t="s">
        <v>911</v>
      </c>
      <c r="G217" s="255"/>
      <c r="H217" s="255"/>
      <c r="I217" s="255"/>
      <c r="J217" s="255"/>
      <c r="K217" s="255"/>
      <c r="L217" s="255"/>
      <c r="M217" s="255"/>
      <c r="N217" s="255">
        <v>-40680412.299999997</v>
      </c>
      <c r="BL217">
        <v>3570.6</v>
      </c>
    </row>
    <row r="218" spans="4:64">
      <c r="D218" s="175" t="s">
        <v>912</v>
      </c>
      <c r="E218" s="260" t="s">
        <v>913</v>
      </c>
      <c r="F218" s="260" t="s">
        <v>914</v>
      </c>
      <c r="G218" s="260"/>
      <c r="H218" s="260"/>
      <c r="I218" s="260"/>
      <c r="J218" s="260"/>
      <c r="K218" s="260"/>
      <c r="L218" s="260"/>
      <c r="M218" s="260"/>
      <c r="N218" s="260">
        <v>-40680412.299999997</v>
      </c>
    </row>
    <row r="219" spans="4:64">
      <c r="D219" s="175" t="s">
        <v>915</v>
      </c>
      <c r="E219" s="255" t="s">
        <v>916</v>
      </c>
      <c r="F219" s="255" t="s">
        <v>917</v>
      </c>
      <c r="G219" s="255">
        <v>-5549722.7599999998</v>
      </c>
      <c r="H219" s="255"/>
      <c r="I219" s="255"/>
      <c r="J219" s="255">
        <v>-13532352.6161916</v>
      </c>
      <c r="K219" s="255"/>
      <c r="L219" s="255">
        <v>-319471.77</v>
      </c>
      <c r="M219" s="255"/>
      <c r="N219" s="255">
        <v>-19401547.146191601</v>
      </c>
    </row>
    <row r="220" spans="4:64">
      <c r="D220" s="175" t="s">
        <v>918</v>
      </c>
      <c r="E220" s="260" t="s">
        <v>919</v>
      </c>
      <c r="F220" s="260" t="s">
        <v>920</v>
      </c>
      <c r="G220" s="260">
        <v>-5549722.7599999998</v>
      </c>
      <c r="H220" s="260"/>
      <c r="I220" s="260"/>
      <c r="J220" s="260">
        <v>-13532352.6161916</v>
      </c>
      <c r="K220" s="260"/>
      <c r="L220" s="260">
        <v>-319471.77</v>
      </c>
      <c r="M220" s="260"/>
      <c r="N220" s="260">
        <v>-19401547.146191601</v>
      </c>
    </row>
    <row r="221" spans="4:64">
      <c r="D221" s="175" t="s">
        <v>921</v>
      </c>
      <c r="E221" s="255" t="s">
        <v>922</v>
      </c>
      <c r="F221" s="255" t="s">
        <v>923</v>
      </c>
      <c r="G221" s="255"/>
      <c r="H221" s="255"/>
      <c r="I221" s="255"/>
      <c r="J221" s="255">
        <v>-25441957.125330001</v>
      </c>
      <c r="K221" s="255"/>
      <c r="L221" s="255"/>
      <c r="M221" s="255"/>
      <c r="N221" s="255">
        <v>-25441957.125330001</v>
      </c>
    </row>
    <row r="222" spans="4:64">
      <c r="D222" s="175" t="s">
        <v>924</v>
      </c>
      <c r="E222" s="260" t="s">
        <v>925</v>
      </c>
      <c r="F222" s="260" t="s">
        <v>923</v>
      </c>
      <c r="G222" s="260"/>
      <c r="H222" s="260"/>
      <c r="I222" s="260"/>
      <c r="J222" s="260">
        <v>-25441957.125330001</v>
      </c>
      <c r="K222" s="260"/>
      <c r="L222" s="260"/>
      <c r="M222" s="260"/>
      <c r="N222" s="260">
        <v>-25441957.125330001</v>
      </c>
    </row>
    <row r="223" spans="4:64">
      <c r="D223" s="175" t="s">
        <v>926</v>
      </c>
      <c r="E223" s="256" t="s">
        <v>927</v>
      </c>
      <c r="F223" s="256" t="s">
        <v>196</v>
      </c>
      <c r="G223" s="256">
        <v>-28050225.760000002</v>
      </c>
      <c r="H223" s="256"/>
      <c r="I223" s="256"/>
      <c r="J223" s="256">
        <v>-38974309.741521597</v>
      </c>
      <c r="K223" s="256"/>
      <c r="L223" s="256">
        <v>-4352562.7699999996</v>
      </c>
      <c r="M223" s="256"/>
      <c r="N223" s="256">
        <v>-112057510.5715216</v>
      </c>
      <c r="BL223">
        <v>1157864.8999999999</v>
      </c>
    </row>
    <row r="224" spans="4:64">
      <c r="D224" s="175" t="s">
        <v>928</v>
      </c>
      <c r="E224" s="255" t="s">
        <v>929</v>
      </c>
      <c r="F224" s="255" t="s">
        <v>930</v>
      </c>
      <c r="G224" s="255"/>
      <c r="H224" s="255"/>
      <c r="I224" s="255"/>
      <c r="J224" s="255"/>
      <c r="K224" s="255"/>
      <c r="L224" s="255"/>
      <c r="M224" s="255"/>
      <c r="N224" s="255">
        <v>0</v>
      </c>
      <c r="BL224">
        <v>1678291.54</v>
      </c>
    </row>
    <row r="225" spans="4:14">
      <c r="D225" s="175" t="s">
        <v>931</v>
      </c>
      <c r="E225" s="255" t="s">
        <v>932</v>
      </c>
      <c r="F225" s="255" t="s">
        <v>933</v>
      </c>
      <c r="G225" s="255"/>
      <c r="H225" s="255"/>
      <c r="I225" s="255"/>
      <c r="J225" s="255"/>
      <c r="K225" s="255"/>
      <c r="L225" s="255"/>
      <c r="M225" s="255"/>
      <c r="N225" s="255">
        <v>0</v>
      </c>
    </row>
    <row r="226" spans="4:14">
      <c r="D226" s="175" t="s">
        <v>934</v>
      </c>
      <c r="E226" s="255" t="s">
        <v>935</v>
      </c>
      <c r="F226" s="255" t="s">
        <v>936</v>
      </c>
      <c r="G226" s="255"/>
      <c r="H226" s="255"/>
      <c r="I226" s="255"/>
      <c r="J226" s="255"/>
      <c r="K226" s="255"/>
      <c r="L226" s="255"/>
      <c r="M226" s="255"/>
      <c r="N226" s="255">
        <v>-5975600.8499999996</v>
      </c>
    </row>
    <row r="227" spans="4:14">
      <c r="D227" s="175" t="s">
        <v>937</v>
      </c>
      <c r="E227" s="255" t="s">
        <v>938</v>
      </c>
      <c r="F227" s="255" t="s">
        <v>939</v>
      </c>
      <c r="G227" s="255"/>
      <c r="H227" s="255"/>
      <c r="I227" s="255"/>
      <c r="J227" s="255"/>
      <c r="K227" s="255"/>
      <c r="L227" s="255"/>
      <c r="M227" s="255"/>
      <c r="N227" s="255">
        <v>-47116309.081377998</v>
      </c>
    </row>
    <row r="228" spans="4:14">
      <c r="D228" s="175" t="s">
        <v>940</v>
      </c>
      <c r="E228" s="256" t="s">
        <v>941</v>
      </c>
      <c r="F228" s="256" t="s">
        <v>942</v>
      </c>
      <c r="G228" s="256"/>
      <c r="H228" s="256"/>
      <c r="I228" s="256"/>
      <c r="J228" s="256"/>
      <c r="K228" s="256"/>
      <c r="L228" s="256"/>
      <c r="M228" s="256"/>
      <c r="N228" s="256">
        <v>-53091909.931377999</v>
      </c>
    </row>
    <row r="229" spans="4:14">
      <c r="D229" s="175" t="s">
        <v>943</v>
      </c>
      <c r="E229" s="257" t="s">
        <v>944</v>
      </c>
      <c r="F229" s="257" t="s">
        <v>945</v>
      </c>
      <c r="G229" s="257">
        <v>-34507194479.610001</v>
      </c>
      <c r="H229" s="257">
        <v>-27577302.960000001</v>
      </c>
      <c r="I229" s="257">
        <v>-4987714993.9071741</v>
      </c>
      <c r="J229" s="257">
        <v>-11974173551.899384</v>
      </c>
      <c r="K229" s="257">
        <v>-1032181463.62326</v>
      </c>
      <c r="L229" s="257">
        <v>-618256432.28999996</v>
      </c>
      <c r="M229" s="257">
        <v>-1808315581.3526616</v>
      </c>
      <c r="N229" s="257">
        <v>-49499650520.350899</v>
      </c>
    </row>
    <row r="230" spans="4:14">
      <c r="D230" s="175" t="s">
        <v>946</v>
      </c>
      <c r="E230" s="255" t="s">
        <v>947</v>
      </c>
      <c r="F230" s="255" t="s">
        <v>948</v>
      </c>
      <c r="G230" s="255"/>
      <c r="H230" s="255"/>
      <c r="I230" s="255"/>
      <c r="J230" s="255">
        <v>-5023131613.1981039</v>
      </c>
      <c r="K230" s="255">
        <v>-399698640</v>
      </c>
      <c r="L230" s="255"/>
      <c r="M230" s="255"/>
      <c r="N230" s="255">
        <v>-5422830253.1981039</v>
      </c>
    </row>
    <row r="231" spans="4:14">
      <c r="D231" s="175" t="s">
        <v>949</v>
      </c>
      <c r="E231" s="256" t="s">
        <v>950</v>
      </c>
      <c r="F231" s="256" t="s">
        <v>951</v>
      </c>
      <c r="G231" s="256"/>
      <c r="H231" s="256"/>
      <c r="I231" s="256"/>
      <c r="J231" s="256">
        <v>-5023131613.1981039</v>
      </c>
      <c r="K231" s="256">
        <v>-399698640</v>
      </c>
      <c r="L231" s="256"/>
      <c r="M231" s="256"/>
      <c r="N231" s="256">
        <v>-5422830253.1981039</v>
      </c>
    </row>
    <row r="232" spans="4:14">
      <c r="D232" s="175" t="s">
        <v>952</v>
      </c>
      <c r="E232" s="255" t="s">
        <v>953</v>
      </c>
      <c r="F232" s="255" t="s">
        <v>954</v>
      </c>
      <c r="G232" s="255">
        <v>-941306392.10000002</v>
      </c>
      <c r="H232" s="255">
        <v>-17879751.899999999</v>
      </c>
      <c r="I232" s="255"/>
      <c r="J232" s="255">
        <v>-35407433.533077203</v>
      </c>
      <c r="K232" s="255">
        <v>-416172795.96822</v>
      </c>
      <c r="L232" s="255">
        <v>-6146251.5499999998</v>
      </c>
      <c r="M232" s="255">
        <v>-320480.92800000001</v>
      </c>
      <c r="N232" s="255">
        <v>-1400345505.9592972</v>
      </c>
    </row>
    <row r="233" spans="4:14">
      <c r="D233" s="175" t="s">
        <v>955</v>
      </c>
      <c r="E233" s="255" t="s">
        <v>956</v>
      </c>
      <c r="F233" s="255" t="s">
        <v>957</v>
      </c>
      <c r="G233" s="255">
        <v>427856027.10000002</v>
      </c>
      <c r="H233" s="255">
        <v>7552247.5599999996</v>
      </c>
      <c r="I233" s="255"/>
      <c r="J233" s="255"/>
      <c r="K233" s="255">
        <v>304118378.46594</v>
      </c>
      <c r="L233" s="255">
        <v>188669.65</v>
      </c>
      <c r="M233" s="255">
        <v>3029.1269040000002</v>
      </c>
      <c r="N233" s="255">
        <v>732240627.76284397</v>
      </c>
    </row>
    <row r="234" spans="4:14">
      <c r="D234" s="175" t="s">
        <v>958</v>
      </c>
      <c r="E234" s="256" t="s">
        <v>959</v>
      </c>
      <c r="F234" s="256" t="s">
        <v>205</v>
      </c>
      <c r="G234" s="256">
        <v>-513450365</v>
      </c>
      <c r="H234" s="256">
        <v>-10327504.34</v>
      </c>
      <c r="I234" s="256"/>
      <c r="J234" s="256">
        <v>-35407433.533077203</v>
      </c>
      <c r="K234" s="256">
        <v>-112054417.50228</v>
      </c>
      <c r="L234" s="256">
        <v>-5957581.9000000004</v>
      </c>
      <c r="M234" s="256">
        <v>-317451.80109600001</v>
      </c>
      <c r="N234" s="256">
        <v>-668104878.19645321</v>
      </c>
    </row>
    <row r="235" spans="4:14">
      <c r="D235" s="175" t="s">
        <v>960</v>
      </c>
      <c r="E235" s="255" t="s">
        <v>961</v>
      </c>
      <c r="F235" s="255" t="s">
        <v>962</v>
      </c>
      <c r="G235" s="255"/>
      <c r="H235" s="255"/>
      <c r="I235" s="255"/>
      <c r="J235" s="255"/>
      <c r="K235" s="255"/>
      <c r="L235" s="255">
        <v>-917081.48</v>
      </c>
      <c r="M235" s="255"/>
      <c r="N235" s="255">
        <v>-917081.48</v>
      </c>
    </row>
    <row r="236" spans="4:14">
      <c r="D236" s="175" t="s">
        <v>963</v>
      </c>
      <c r="E236" s="255" t="s">
        <v>964</v>
      </c>
      <c r="F236" s="255" t="s">
        <v>965</v>
      </c>
      <c r="G236" s="255">
        <v>-1465419.51</v>
      </c>
      <c r="H236" s="255"/>
      <c r="I236" s="255"/>
      <c r="J236" s="255"/>
      <c r="K236" s="255">
        <v>-2399909.2439999999</v>
      </c>
      <c r="L236" s="255">
        <v>-714100.44</v>
      </c>
      <c r="M236" s="255"/>
      <c r="N236" s="255">
        <v>-4579429.1940000001</v>
      </c>
    </row>
    <row r="237" spans="4:14">
      <c r="D237" s="175" t="s">
        <v>966</v>
      </c>
      <c r="E237" s="260" t="s">
        <v>967</v>
      </c>
      <c r="F237" s="260" t="s">
        <v>968</v>
      </c>
      <c r="G237" s="260">
        <v>-1465419.51</v>
      </c>
      <c r="H237" s="260"/>
      <c r="I237" s="260"/>
      <c r="J237" s="260"/>
      <c r="K237" s="260">
        <v>-2399909.2439999999</v>
      </c>
      <c r="L237" s="260">
        <v>-1631181.92</v>
      </c>
      <c r="M237" s="260"/>
      <c r="N237" s="260">
        <v>-5496510.6739999996</v>
      </c>
    </row>
    <row r="238" spans="4:14">
      <c r="D238" s="175" t="s">
        <v>969</v>
      </c>
      <c r="E238" s="256" t="s">
        <v>970</v>
      </c>
      <c r="F238" s="256" t="s">
        <v>971</v>
      </c>
      <c r="G238" s="256">
        <v>-1465419.51</v>
      </c>
      <c r="H238" s="256"/>
      <c r="I238" s="256"/>
      <c r="J238" s="256"/>
      <c r="K238" s="256">
        <v>-2399909.2439999999</v>
      </c>
      <c r="L238" s="256">
        <v>-1631181.92</v>
      </c>
      <c r="M238" s="256"/>
      <c r="N238" s="256">
        <v>-5496510.6739999996</v>
      </c>
    </row>
    <row r="239" spans="4:14">
      <c r="D239" s="175" t="s">
        <v>972</v>
      </c>
      <c r="E239" s="255" t="s">
        <v>973</v>
      </c>
      <c r="F239" s="255" t="s">
        <v>974</v>
      </c>
      <c r="G239" s="255">
        <v>-2119715.31</v>
      </c>
      <c r="H239" s="255"/>
      <c r="I239" s="255"/>
      <c r="J239" s="255"/>
      <c r="K239" s="255"/>
      <c r="L239" s="255"/>
      <c r="M239" s="255"/>
      <c r="N239" s="255">
        <v>-2119715.31</v>
      </c>
    </row>
    <row r="240" spans="4:14">
      <c r="D240" s="175" t="s">
        <v>975</v>
      </c>
      <c r="E240" s="255" t="s">
        <v>976</v>
      </c>
      <c r="F240" s="255" t="s">
        <v>977</v>
      </c>
      <c r="G240" s="255">
        <v>-68202133.620000005</v>
      </c>
      <c r="H240" s="255"/>
      <c r="I240" s="255"/>
      <c r="J240" s="255"/>
      <c r="K240" s="255"/>
      <c r="L240" s="255"/>
      <c r="M240" s="255"/>
      <c r="N240" s="255">
        <v>0</v>
      </c>
    </row>
    <row r="241" spans="4:14">
      <c r="D241" s="175" t="s">
        <v>978</v>
      </c>
      <c r="E241" s="255" t="s">
        <v>979</v>
      </c>
      <c r="F241" s="255" t="s">
        <v>742</v>
      </c>
      <c r="G241" s="255">
        <v>-276037039.05000001</v>
      </c>
      <c r="H241" s="255"/>
      <c r="I241" s="255"/>
      <c r="J241" s="255">
        <v>-1223346299.5913713</v>
      </c>
      <c r="K241" s="255"/>
      <c r="L241" s="255">
        <v>-40412370.369999997</v>
      </c>
      <c r="M241" s="255"/>
      <c r="N241" s="255">
        <v>-2860722612.1469946</v>
      </c>
    </row>
    <row r="242" spans="4:14">
      <c r="D242" s="175" t="s">
        <v>980</v>
      </c>
      <c r="E242" s="255" t="s">
        <v>981</v>
      </c>
      <c r="F242" s="255" t="s">
        <v>982</v>
      </c>
      <c r="G242" s="255"/>
      <c r="H242" s="255"/>
      <c r="I242" s="255"/>
      <c r="J242" s="255">
        <v>-713820.58863999997</v>
      </c>
      <c r="K242" s="255"/>
      <c r="L242" s="255"/>
      <c r="M242" s="255"/>
      <c r="N242" s="255">
        <v>-713820.58863999997</v>
      </c>
    </row>
    <row r="243" spans="4:14">
      <c r="D243" s="175" t="s">
        <v>983</v>
      </c>
      <c r="E243" s="255" t="s">
        <v>984</v>
      </c>
      <c r="F243" s="255" t="s">
        <v>754</v>
      </c>
      <c r="G243" s="255">
        <v>-862637.08</v>
      </c>
      <c r="H243" s="255"/>
      <c r="I243" s="255"/>
      <c r="J243" s="255"/>
      <c r="K243" s="255"/>
      <c r="L243" s="255">
        <v>-28304.23</v>
      </c>
      <c r="M243" s="255"/>
      <c r="N243" s="255">
        <v>-890941.31</v>
      </c>
    </row>
    <row r="244" spans="4:14">
      <c r="D244" s="175" t="s">
        <v>985</v>
      </c>
      <c r="E244" s="255" t="s">
        <v>986</v>
      </c>
      <c r="F244" s="255" t="s">
        <v>760</v>
      </c>
      <c r="G244" s="255"/>
      <c r="H244" s="255"/>
      <c r="I244" s="255"/>
      <c r="J244" s="255">
        <v>-1754004.6286156001</v>
      </c>
      <c r="K244" s="255">
        <v>-14058201.377040001</v>
      </c>
      <c r="L244" s="255"/>
      <c r="M244" s="255"/>
      <c r="N244" s="255">
        <v>-15812205.885655601</v>
      </c>
    </row>
    <row r="245" spans="4:14">
      <c r="D245" s="175" t="s">
        <v>987</v>
      </c>
      <c r="E245" s="255" t="s">
        <v>988</v>
      </c>
      <c r="F245" s="255" t="s">
        <v>989</v>
      </c>
      <c r="G245" s="255">
        <v>155633900.13</v>
      </c>
      <c r="H245" s="255"/>
      <c r="I245" s="255"/>
      <c r="J245" s="255">
        <v>244499042.67987561</v>
      </c>
      <c r="K245" s="255">
        <v>14058201.377040001</v>
      </c>
      <c r="L245" s="255">
        <v>40440674.600000001</v>
      </c>
      <c r="M245" s="255"/>
      <c r="N245" s="255">
        <v>454631818.7869156</v>
      </c>
    </row>
    <row r="246" spans="4:14">
      <c r="D246" s="175" t="s">
        <v>990</v>
      </c>
      <c r="E246" s="255" t="s">
        <v>991</v>
      </c>
      <c r="F246" s="255" t="s">
        <v>992</v>
      </c>
      <c r="G246" s="255">
        <v>-0.01</v>
      </c>
      <c r="H246" s="255"/>
      <c r="I246" s="255"/>
      <c r="J246" s="255"/>
      <c r="K246" s="255"/>
      <c r="L246" s="255"/>
      <c r="M246" s="255"/>
      <c r="N246" s="255">
        <v>-0.01</v>
      </c>
    </row>
    <row r="247" spans="4:14">
      <c r="D247" s="175" t="s">
        <v>993</v>
      </c>
      <c r="E247" s="256" t="s">
        <v>994</v>
      </c>
      <c r="F247" s="256" t="s">
        <v>217</v>
      </c>
      <c r="G247" s="256">
        <v>-191587624.94</v>
      </c>
      <c r="H247" s="256"/>
      <c r="I247" s="256"/>
      <c r="J247" s="256">
        <v>-981315082.12875116</v>
      </c>
      <c r="K247" s="256">
        <v>0</v>
      </c>
      <c r="L247" s="256">
        <v>0</v>
      </c>
      <c r="M247" s="256"/>
      <c r="N247" s="256">
        <v>-2425627476.464375</v>
      </c>
    </row>
    <row r="248" spans="4:14" s="192" customFormat="1">
      <c r="D248" s="193" t="s">
        <v>995</v>
      </c>
      <c r="E248" s="255" t="s">
        <v>996</v>
      </c>
      <c r="F248" s="255" t="s">
        <v>997</v>
      </c>
      <c r="G248" s="255">
        <v>-535488396.33999997</v>
      </c>
      <c r="H248" s="255"/>
      <c r="I248" s="255"/>
      <c r="J248" s="255"/>
      <c r="K248" s="255">
        <v>-172635574.19352001</v>
      </c>
      <c r="L248" s="255">
        <v>-111335026.84999999</v>
      </c>
      <c r="M248" s="255">
        <v>-1042366.165164</v>
      </c>
      <c r="N248" s="255">
        <v>-820501363.548684</v>
      </c>
    </row>
    <row r="249" spans="4:14">
      <c r="D249" s="175" t="s">
        <v>998</v>
      </c>
      <c r="E249" s="255" t="s">
        <v>999</v>
      </c>
      <c r="F249" s="255" t="s">
        <v>1000</v>
      </c>
      <c r="G249" s="255">
        <v>-20988393.359999999</v>
      </c>
      <c r="H249" s="255"/>
      <c r="I249" s="255"/>
      <c r="J249" s="255"/>
      <c r="K249" s="255"/>
      <c r="L249" s="255">
        <v>-6951737.2800000003</v>
      </c>
      <c r="M249" s="255"/>
      <c r="N249" s="255">
        <v>-27940130.640000001</v>
      </c>
    </row>
    <row r="250" spans="4:14">
      <c r="D250" s="175" t="s">
        <v>1001</v>
      </c>
      <c r="E250" s="255" t="s">
        <v>1002</v>
      </c>
      <c r="F250" s="255" t="s">
        <v>1003</v>
      </c>
      <c r="G250" s="255"/>
      <c r="H250" s="255"/>
      <c r="I250" s="255"/>
      <c r="J250" s="255">
        <v>-835848054.81807399</v>
      </c>
      <c r="K250" s="255"/>
      <c r="L250" s="255"/>
      <c r="M250" s="255"/>
      <c r="N250" s="255">
        <v>-835848054.81807399</v>
      </c>
    </row>
    <row r="251" spans="4:14">
      <c r="D251" s="175" t="s">
        <v>1004</v>
      </c>
      <c r="E251" s="256" t="s">
        <v>1005</v>
      </c>
      <c r="F251" s="256" t="s">
        <v>1006</v>
      </c>
      <c r="G251" s="256">
        <v>-556476789.70000005</v>
      </c>
      <c r="H251" s="256"/>
      <c r="I251" s="256"/>
      <c r="J251" s="256">
        <v>-835848054.81807399</v>
      </c>
      <c r="K251" s="256">
        <v>-172635574.19352001</v>
      </c>
      <c r="L251" s="256">
        <v>-118286764.13</v>
      </c>
      <c r="M251" s="256">
        <v>-1042366.165164</v>
      </c>
      <c r="N251" s="256">
        <v>-1684289549.006758</v>
      </c>
    </row>
    <row r="252" spans="4:14">
      <c r="D252" s="175" t="s">
        <v>1007</v>
      </c>
      <c r="E252" s="255" t="s">
        <v>1008</v>
      </c>
      <c r="F252" s="255" t="s">
        <v>1009</v>
      </c>
      <c r="G252" s="255"/>
      <c r="H252" s="255"/>
      <c r="I252" s="255"/>
      <c r="J252" s="255">
        <v>-51189702.609422401</v>
      </c>
      <c r="K252" s="255"/>
      <c r="L252" s="255"/>
      <c r="M252" s="255"/>
      <c r="N252" s="255">
        <v>-51189702.609422401</v>
      </c>
    </row>
    <row r="253" spans="4:14">
      <c r="D253" s="175" t="s">
        <v>1010</v>
      </c>
      <c r="E253" s="260" t="s">
        <v>1011</v>
      </c>
      <c r="F253" s="260" t="s">
        <v>1012</v>
      </c>
      <c r="G253" s="260"/>
      <c r="H253" s="260"/>
      <c r="I253" s="260"/>
      <c r="J253" s="260">
        <v>-51189702.609422401</v>
      </c>
      <c r="K253" s="260"/>
      <c r="L253" s="260"/>
      <c r="M253" s="260"/>
      <c r="N253" s="260">
        <v>-51189702.609422401</v>
      </c>
    </row>
    <row r="254" spans="4:14">
      <c r="D254" s="175" t="s">
        <v>1013</v>
      </c>
      <c r="E254" s="255" t="s">
        <v>1014</v>
      </c>
      <c r="F254" s="255" t="s">
        <v>1015</v>
      </c>
      <c r="G254" s="255"/>
      <c r="H254" s="255"/>
      <c r="I254" s="255">
        <v>-40562231.683573298</v>
      </c>
      <c r="J254" s="255"/>
      <c r="K254" s="255"/>
      <c r="L254" s="255"/>
      <c r="M254" s="255"/>
      <c r="N254" s="255">
        <v>40680412.316426702</v>
      </c>
    </row>
    <row r="255" spans="4:14">
      <c r="D255" s="175" t="s">
        <v>1016</v>
      </c>
      <c r="E255" s="260" t="s">
        <v>1017</v>
      </c>
      <c r="F255" s="260" t="s">
        <v>1018</v>
      </c>
      <c r="G255" s="260"/>
      <c r="H255" s="260"/>
      <c r="I255" s="260">
        <v>-40562231.683573298</v>
      </c>
      <c r="J255" s="260"/>
      <c r="K255" s="260"/>
      <c r="L255" s="260"/>
      <c r="M255" s="260"/>
      <c r="N255" s="260">
        <v>40680412.316426702</v>
      </c>
    </row>
    <row r="256" spans="4:14">
      <c r="D256" s="175" t="s">
        <v>1019</v>
      </c>
      <c r="E256" s="256" t="s">
        <v>1020</v>
      </c>
      <c r="F256" s="256" t="s">
        <v>214</v>
      </c>
      <c r="G256" s="256"/>
      <c r="H256" s="256"/>
      <c r="I256" s="256">
        <v>-40562231.683573298</v>
      </c>
      <c r="J256" s="256">
        <v>-51189702.609422401</v>
      </c>
      <c r="K256" s="256"/>
      <c r="L256" s="256"/>
      <c r="M256" s="256"/>
      <c r="N256" s="256">
        <v>-10509290.292995701</v>
      </c>
    </row>
    <row r="257" spans="4:14">
      <c r="D257" s="175" t="s">
        <v>1021</v>
      </c>
      <c r="E257" s="257" t="s">
        <v>1022</v>
      </c>
      <c r="F257" s="257" t="s">
        <v>1023</v>
      </c>
      <c r="G257" s="257">
        <v>-1262980199.1500001</v>
      </c>
      <c r="H257" s="257">
        <v>-10327504.34</v>
      </c>
      <c r="I257" s="257">
        <v>-40562231.683573298</v>
      </c>
      <c r="J257" s="257">
        <v>-6926891886.2874289</v>
      </c>
      <c r="K257" s="257">
        <v>-686788540.93980002</v>
      </c>
      <c r="L257" s="257">
        <v>-125875527.95</v>
      </c>
      <c r="M257" s="257">
        <v>-1359817.9662599999</v>
      </c>
      <c r="N257" s="257">
        <v>-10216857957.832685</v>
      </c>
    </row>
    <row r="258" spans="4:14">
      <c r="D258" s="175" t="s">
        <v>1024</v>
      </c>
      <c r="E258" s="258" t="s">
        <v>1025</v>
      </c>
      <c r="F258" s="258" t="s">
        <v>1026</v>
      </c>
      <c r="G258" s="258">
        <v>-35770174678.760002</v>
      </c>
      <c r="H258" s="258">
        <v>-37904807.299999997</v>
      </c>
      <c r="I258" s="258">
        <v>-5028277225.5907478</v>
      </c>
      <c r="J258" s="258">
        <v>-18901065438.186813</v>
      </c>
      <c r="K258" s="258">
        <v>-1718970004.56306</v>
      </c>
      <c r="L258" s="258">
        <v>-744131960.24000001</v>
      </c>
      <c r="M258" s="258">
        <v>-1809675399.3189216</v>
      </c>
      <c r="N258" s="258">
        <v>-59716508478.183594</v>
      </c>
    </row>
    <row r="259" spans="4:14">
      <c r="D259" s="175" t="s">
        <v>1027</v>
      </c>
      <c r="E259" s="255" t="s">
        <v>1028</v>
      </c>
      <c r="F259" s="255" t="s">
        <v>148</v>
      </c>
      <c r="G259" s="255"/>
      <c r="H259" s="255"/>
      <c r="I259" s="255"/>
      <c r="J259" s="255"/>
      <c r="K259" s="255">
        <v>-4102014069.4277401</v>
      </c>
      <c r="L259" s="255"/>
      <c r="M259" s="255"/>
      <c r="N259" s="255">
        <v>-4102014069.4277401</v>
      </c>
    </row>
    <row r="260" spans="4:14" s="128" customFormat="1">
      <c r="D260" s="203" t="s">
        <v>1029</v>
      </c>
      <c r="E260" s="262" t="s">
        <v>1030</v>
      </c>
      <c r="F260" s="262" t="s">
        <v>148</v>
      </c>
      <c r="G260" s="262"/>
      <c r="H260" s="262"/>
      <c r="I260" s="262"/>
      <c r="J260" s="262"/>
      <c r="K260" s="262">
        <v>-4102014069.4277401</v>
      </c>
      <c r="L260" s="262"/>
      <c r="M260" s="262"/>
      <c r="N260" s="262">
        <v>-4102014069.4277401</v>
      </c>
    </row>
    <row r="261" spans="4:14">
      <c r="D261" s="175" t="s">
        <v>1031</v>
      </c>
      <c r="E261" s="255" t="s">
        <v>1032</v>
      </c>
      <c r="F261" s="255" t="s">
        <v>149</v>
      </c>
      <c r="G261" s="255">
        <v>-3450000000</v>
      </c>
      <c r="H261" s="255">
        <v>-890000000</v>
      </c>
      <c r="I261" s="255">
        <v>-21735991497.939995</v>
      </c>
      <c r="J261" s="255">
        <v>-2712544855.1300001</v>
      </c>
      <c r="K261" s="255">
        <v>-1465647156.52192</v>
      </c>
      <c r="L261" s="255">
        <v>-3582537210</v>
      </c>
      <c r="M261" s="255">
        <v>-8126071142.8599997</v>
      </c>
      <c r="N261" s="255">
        <v>-9388184366.0919209</v>
      </c>
    </row>
    <row r="262" spans="4:14" s="128" customFormat="1">
      <c r="D262" s="203" t="s">
        <v>1033</v>
      </c>
      <c r="E262" s="262" t="s">
        <v>1034</v>
      </c>
      <c r="F262" s="262" t="s">
        <v>149</v>
      </c>
      <c r="G262" s="262">
        <v>-3450000000</v>
      </c>
      <c r="H262" s="262">
        <v>-890000000</v>
      </c>
      <c r="I262" s="262">
        <v>-21735991497.939995</v>
      </c>
      <c r="J262" s="262">
        <v>-2712544855.1300001</v>
      </c>
      <c r="K262" s="262">
        <v>-1465647156.52192</v>
      </c>
      <c r="L262" s="262">
        <v>-3582537210</v>
      </c>
      <c r="M262" s="262">
        <v>-8126071142.8599997</v>
      </c>
      <c r="N262" s="262">
        <v>-9388184366.0919209</v>
      </c>
    </row>
    <row r="263" spans="4:14">
      <c r="D263" s="175" t="s">
        <v>1035</v>
      </c>
      <c r="E263" s="255" t="s">
        <v>1036</v>
      </c>
      <c r="F263" s="255" t="s">
        <v>150</v>
      </c>
      <c r="G263" s="255"/>
      <c r="H263" s="255"/>
      <c r="I263" s="255"/>
      <c r="J263" s="255"/>
      <c r="K263" s="255">
        <v>-1297266915.6468</v>
      </c>
      <c r="L263" s="255"/>
      <c r="M263" s="255"/>
      <c r="N263" s="255">
        <v>-1297266915.6468</v>
      </c>
    </row>
    <row r="264" spans="4:14" s="128" customFormat="1">
      <c r="D264" s="203" t="s">
        <v>1037</v>
      </c>
      <c r="E264" s="262" t="s">
        <v>1038</v>
      </c>
      <c r="F264" s="262" t="s">
        <v>150</v>
      </c>
      <c r="G264" s="262"/>
      <c r="H264" s="262"/>
      <c r="I264" s="262"/>
      <c r="J264" s="262"/>
      <c r="K264" s="262">
        <v>-1297266915.6468</v>
      </c>
      <c r="L264" s="262"/>
      <c r="M264" s="262"/>
      <c r="N264" s="262">
        <v>-1297266915.6468</v>
      </c>
    </row>
    <row r="265" spans="4:14">
      <c r="D265" s="175" t="s">
        <v>1039</v>
      </c>
      <c r="E265" s="255" t="s">
        <v>1040</v>
      </c>
      <c r="F265" s="255" t="s">
        <v>151</v>
      </c>
      <c r="G265" s="255"/>
      <c r="H265" s="255"/>
      <c r="I265" s="255"/>
      <c r="J265" s="255">
        <v>-7795857.5</v>
      </c>
      <c r="K265" s="255">
        <v>-1350254152.5448201</v>
      </c>
      <c r="L265" s="255">
        <v>-355000000</v>
      </c>
      <c r="M265" s="255"/>
      <c r="N265" s="255">
        <v>2285219338.4351802</v>
      </c>
    </row>
    <row r="266" spans="4:14" s="128" customFormat="1">
      <c r="D266" s="203" t="s">
        <v>1041</v>
      </c>
      <c r="E266" s="262" t="s">
        <v>1042</v>
      </c>
      <c r="F266" s="262" t="s">
        <v>151</v>
      </c>
      <c r="G266" s="262"/>
      <c r="H266" s="262"/>
      <c r="I266" s="262"/>
      <c r="J266" s="262">
        <v>-7795857.5</v>
      </c>
      <c r="K266" s="262">
        <v>-1350254152.5448201</v>
      </c>
      <c r="L266" s="262">
        <v>-355000000</v>
      </c>
      <c r="M266" s="262"/>
      <c r="N266" s="262">
        <v>2285219338.4351802</v>
      </c>
    </row>
    <row r="267" spans="4:14">
      <c r="D267" s="175" t="s">
        <v>1043</v>
      </c>
      <c r="E267" s="255" t="s">
        <v>1044</v>
      </c>
      <c r="F267" s="255" t="s">
        <v>159</v>
      </c>
      <c r="G267" s="255"/>
      <c r="H267" s="255"/>
      <c r="I267" s="255"/>
      <c r="J267" s="255"/>
      <c r="K267" s="255"/>
      <c r="L267" s="255"/>
      <c r="M267" s="255"/>
      <c r="N267" s="255">
        <v>-40562231.700000003</v>
      </c>
    </row>
    <row r="268" spans="4:14" s="128" customFormat="1">
      <c r="D268" s="203" t="s">
        <v>1045</v>
      </c>
      <c r="E268" s="262" t="s">
        <v>1046</v>
      </c>
      <c r="F268" s="262" t="s">
        <v>159</v>
      </c>
      <c r="G268" s="262"/>
      <c r="H268" s="262"/>
      <c r="I268" s="262"/>
      <c r="J268" s="262"/>
      <c r="K268" s="262"/>
      <c r="L268" s="262"/>
      <c r="M268" s="262"/>
      <c r="N268" s="262">
        <v>-40562231.700000003</v>
      </c>
    </row>
    <row r="269" spans="4:14">
      <c r="D269" s="175" t="s">
        <v>1047</v>
      </c>
      <c r="E269" s="255" t="s">
        <v>1048</v>
      </c>
      <c r="F269" s="255" t="s">
        <v>157</v>
      </c>
      <c r="G269" s="255">
        <v>-345000000</v>
      </c>
      <c r="H269" s="255"/>
      <c r="I269" s="255"/>
      <c r="J269" s="255">
        <v>-3936080</v>
      </c>
      <c r="K269" s="255"/>
      <c r="L269" s="255">
        <v>-347603140.97000003</v>
      </c>
      <c r="M269" s="255"/>
      <c r="N269" s="255">
        <v>-692603140.97000003</v>
      </c>
    </row>
    <row r="270" spans="4:14" s="128" customFormat="1">
      <c r="D270" s="203" t="s">
        <v>1049</v>
      </c>
      <c r="E270" s="262" t="s">
        <v>1050</v>
      </c>
      <c r="F270" s="262" t="s">
        <v>157</v>
      </c>
      <c r="G270" s="262">
        <v>-345000000</v>
      </c>
      <c r="H270" s="262"/>
      <c r="I270" s="262"/>
      <c r="J270" s="262">
        <v>-3936080</v>
      </c>
      <c r="K270" s="262"/>
      <c r="L270" s="262">
        <v>-347603140.97000003</v>
      </c>
      <c r="M270" s="262"/>
      <c r="N270" s="262">
        <v>-692603140.97000003</v>
      </c>
    </row>
    <row r="271" spans="4:14">
      <c r="D271" s="175" t="s">
        <v>1051</v>
      </c>
      <c r="E271" s="255" t="s">
        <v>1052</v>
      </c>
      <c r="F271" s="255" t="s">
        <v>1053</v>
      </c>
      <c r="G271" s="255">
        <v>-16085899077.879999</v>
      </c>
      <c r="H271" s="255">
        <v>-895731397.22000003</v>
      </c>
      <c r="I271" s="255">
        <v>-1798678062.9981382</v>
      </c>
      <c r="J271" s="255">
        <v>-5627775458.428504</v>
      </c>
      <c r="K271" s="255">
        <v>769915906.74646378</v>
      </c>
      <c r="L271" s="255">
        <v>-1010044898.35</v>
      </c>
      <c r="M271" s="255">
        <v>-1359911780.0163932</v>
      </c>
      <c r="N271" s="255">
        <v>-21807171855.218403</v>
      </c>
    </row>
    <row r="272" spans="4:14">
      <c r="D272" s="175" t="s">
        <v>1054</v>
      </c>
      <c r="E272" s="255" t="s">
        <v>1055</v>
      </c>
      <c r="F272" s="255" t="s">
        <v>1056</v>
      </c>
      <c r="G272" s="255"/>
      <c r="H272" s="255"/>
      <c r="I272" s="255"/>
      <c r="J272" s="255"/>
      <c r="K272" s="255">
        <v>133316.30399099999</v>
      </c>
      <c r="L272" s="255"/>
      <c r="M272" s="255"/>
      <c r="N272" s="255">
        <v>2884166.9939910001</v>
      </c>
    </row>
    <row r="273" spans="4:62">
      <c r="D273" s="175" t="s">
        <v>1057</v>
      </c>
      <c r="E273" s="255" t="s">
        <v>1058</v>
      </c>
      <c r="F273" s="255" t="s">
        <v>1059</v>
      </c>
      <c r="G273" s="255">
        <v>-225066455.74000001</v>
      </c>
      <c r="H273" s="255">
        <v>-22297366.780000001</v>
      </c>
      <c r="I273" s="255">
        <v>-20558615.1466631</v>
      </c>
      <c r="J273" s="255">
        <v>-177670364.28461039</v>
      </c>
      <c r="K273" s="255">
        <v>30721708.760644998</v>
      </c>
      <c r="L273" s="255">
        <v>-33389515.370000001</v>
      </c>
      <c r="M273" s="255">
        <v>-6807888.0976320002</v>
      </c>
      <c r="N273" s="255">
        <v>-372512301.0554111</v>
      </c>
    </row>
    <row r="274" spans="4:62" s="128" customFormat="1">
      <c r="D274" s="203" t="s">
        <v>1060</v>
      </c>
      <c r="E274" s="262" t="s">
        <v>1061</v>
      </c>
      <c r="F274" s="262" t="s">
        <v>158</v>
      </c>
      <c r="G274" s="262">
        <v>-16310965533.620001</v>
      </c>
      <c r="H274" s="262">
        <v>-918028764</v>
      </c>
      <c r="I274" s="262">
        <v>-1819236678.1448011</v>
      </c>
      <c r="J274" s="262">
        <v>-5805445822.7131147</v>
      </c>
      <c r="K274" s="262">
        <v>800770931.81109977</v>
      </c>
      <c r="L274" s="262">
        <v>-1043434413.72</v>
      </c>
      <c r="M274" s="262">
        <v>-1366719668.1140251</v>
      </c>
      <c r="N274" s="262">
        <v>-22176799989.279823</v>
      </c>
    </row>
    <row r="275" spans="4:62">
      <c r="D275" s="175" t="s">
        <v>1062</v>
      </c>
      <c r="E275" s="255" t="s">
        <v>1063</v>
      </c>
      <c r="F275" s="255" t="s">
        <v>1064</v>
      </c>
      <c r="G275" s="255"/>
      <c r="H275" s="255"/>
      <c r="I275" s="255">
        <v>-1819280689.1616645</v>
      </c>
      <c r="J275" s="255">
        <v>-498034704.29872692</v>
      </c>
      <c r="K275" s="255">
        <v>597439495.04376018</v>
      </c>
      <c r="L275" s="255"/>
      <c r="M275" s="255">
        <v>773581958.32848835</v>
      </c>
      <c r="N275" s="255">
        <v>319903582.8306101</v>
      </c>
    </row>
    <row r="276" spans="4:62">
      <c r="D276" s="175" t="s">
        <v>1065</v>
      </c>
      <c r="E276" s="255" t="s">
        <v>1066</v>
      </c>
      <c r="F276" s="255" t="s">
        <v>1067</v>
      </c>
      <c r="G276" s="255"/>
      <c r="H276" s="255"/>
      <c r="I276" s="255"/>
      <c r="J276" s="255"/>
      <c r="K276" s="255"/>
      <c r="L276" s="255"/>
      <c r="M276" s="255"/>
      <c r="N276" s="255">
        <v>544014317.75028872</v>
      </c>
    </row>
    <row r="277" spans="4:62" s="128" customFormat="1">
      <c r="D277" s="203" t="s">
        <v>1068</v>
      </c>
      <c r="E277" s="262" t="s">
        <v>1069</v>
      </c>
      <c r="F277" s="262" t="s">
        <v>152</v>
      </c>
      <c r="G277" s="262"/>
      <c r="H277" s="262"/>
      <c r="I277" s="262">
        <v>-1819280689.1616645</v>
      </c>
      <c r="J277" s="262">
        <v>-498034704.29872692</v>
      </c>
      <c r="K277" s="262">
        <v>597439495.04376018</v>
      </c>
      <c r="L277" s="262"/>
      <c r="M277" s="262">
        <v>773581958.32848835</v>
      </c>
      <c r="N277" s="262">
        <v>863917900.58089876</v>
      </c>
    </row>
    <row r="278" spans="4:62">
      <c r="D278" s="175" t="s">
        <v>1070</v>
      </c>
      <c r="E278" s="255" t="s">
        <v>1071</v>
      </c>
      <c r="F278" s="255" t="s">
        <v>1072</v>
      </c>
      <c r="G278" s="255">
        <v>-341010668.07999998</v>
      </c>
      <c r="H278" s="255"/>
      <c r="I278" s="255"/>
      <c r="J278" s="255"/>
      <c r="K278" s="255"/>
      <c r="L278" s="255"/>
      <c r="M278" s="255"/>
      <c r="N278" s="255">
        <v>6068967.2800000003</v>
      </c>
    </row>
    <row r="279" spans="4:62">
      <c r="D279" s="175" t="s">
        <v>1073</v>
      </c>
      <c r="E279" s="255" t="s">
        <v>1074</v>
      </c>
      <c r="F279" s="255" t="s">
        <v>1075</v>
      </c>
      <c r="G279" s="255">
        <v>68202133.620000005</v>
      </c>
      <c r="H279" s="255"/>
      <c r="I279" s="255"/>
      <c r="J279" s="255"/>
      <c r="K279" s="255"/>
      <c r="L279" s="255"/>
      <c r="M279" s="255"/>
      <c r="N279" s="255">
        <v>0</v>
      </c>
    </row>
    <row r="280" spans="4:62">
      <c r="D280" s="175" t="s">
        <v>1076</v>
      </c>
      <c r="E280" s="255" t="s">
        <v>1077</v>
      </c>
      <c r="F280" s="255" t="s">
        <v>1078</v>
      </c>
      <c r="G280" s="255"/>
      <c r="H280" s="255"/>
      <c r="I280" s="255"/>
      <c r="J280" s="255"/>
      <c r="K280" s="255"/>
      <c r="L280" s="255"/>
      <c r="M280" s="255"/>
      <c r="N280" s="255">
        <v>397431.97</v>
      </c>
    </row>
    <row r="281" spans="4:62" s="128" customFormat="1">
      <c r="D281" s="203" t="s">
        <v>1079</v>
      </c>
      <c r="E281" s="262" t="s">
        <v>1080</v>
      </c>
      <c r="F281" s="262" t="s">
        <v>154</v>
      </c>
      <c r="G281" s="262">
        <v>-272808534.45999998</v>
      </c>
      <c r="H281" s="262"/>
      <c r="I281" s="262"/>
      <c r="J281" s="262"/>
      <c r="K281" s="262"/>
      <c r="L281" s="262"/>
      <c r="M281" s="262"/>
      <c r="N281" s="262">
        <v>6466399.25</v>
      </c>
    </row>
    <row r="282" spans="4:62">
      <c r="D282" s="175" t="s">
        <v>1081</v>
      </c>
      <c r="E282" s="255" t="s">
        <v>1082</v>
      </c>
      <c r="F282" s="255" t="s">
        <v>1083</v>
      </c>
      <c r="G282" s="255"/>
      <c r="H282" s="255"/>
      <c r="I282" s="255"/>
      <c r="J282" s="255"/>
      <c r="K282" s="255"/>
      <c r="L282" s="255"/>
      <c r="M282" s="255"/>
      <c r="N282" s="255">
        <v>-1.58E-3</v>
      </c>
    </row>
    <row r="283" spans="4:62">
      <c r="D283" s="175" t="s">
        <v>1084</v>
      </c>
      <c r="E283" s="260" t="s">
        <v>1085</v>
      </c>
      <c r="F283" s="260" t="s">
        <v>1086</v>
      </c>
      <c r="G283" s="260"/>
      <c r="H283" s="260"/>
      <c r="I283" s="260"/>
      <c r="J283" s="260"/>
      <c r="K283" s="260"/>
      <c r="L283" s="260"/>
      <c r="M283" s="260"/>
      <c r="N283" s="260">
        <v>-1.58E-3</v>
      </c>
    </row>
    <row r="284" spans="4:62">
      <c r="D284" s="175" t="s">
        <v>1087</v>
      </c>
      <c r="E284" s="255" t="s">
        <v>1088</v>
      </c>
      <c r="F284" s="255" t="s">
        <v>1089</v>
      </c>
      <c r="G284" s="255"/>
      <c r="H284" s="255"/>
      <c r="I284" s="255"/>
      <c r="J284" s="255"/>
      <c r="K284" s="255"/>
      <c r="L284" s="255"/>
      <c r="M284" s="255"/>
      <c r="N284" s="255">
        <v>75215211.260000005</v>
      </c>
    </row>
    <row r="285" spans="4:62" s="128" customFormat="1">
      <c r="D285" s="203" t="s">
        <v>1090</v>
      </c>
      <c r="E285" s="262" t="s">
        <v>1091</v>
      </c>
      <c r="F285" s="262" t="s">
        <v>156</v>
      </c>
      <c r="G285" s="262"/>
      <c r="H285" s="262"/>
      <c r="I285" s="262"/>
      <c r="J285" s="262"/>
      <c r="K285" s="262"/>
      <c r="L285" s="262"/>
      <c r="M285" s="262"/>
      <c r="N285" s="262">
        <v>75215211.260000005</v>
      </c>
      <c r="BJ285" s="128">
        <v>-24000</v>
      </c>
    </row>
    <row r="286" spans="4:62">
      <c r="D286" s="175" t="s">
        <v>1092</v>
      </c>
      <c r="E286" s="256" t="s">
        <v>1093</v>
      </c>
      <c r="F286" s="256" t="s">
        <v>1094</v>
      </c>
      <c r="G286" s="256">
        <v>-272808534.45999998</v>
      </c>
      <c r="H286" s="256"/>
      <c r="I286" s="256">
        <v>-1819280689.1616645</v>
      </c>
      <c r="J286" s="256">
        <v>-498034704.29872692</v>
      </c>
      <c r="K286" s="256">
        <v>597439495.04376018</v>
      </c>
      <c r="L286" s="256"/>
      <c r="M286" s="256">
        <v>773581958.32848835</v>
      </c>
      <c r="N286" s="256">
        <v>945599511.08931875</v>
      </c>
    </row>
    <row r="287" spans="4:62">
      <c r="D287" s="175" t="s">
        <v>1095</v>
      </c>
      <c r="E287" s="255" t="s">
        <v>1096</v>
      </c>
      <c r="F287" s="255" t="s">
        <v>1097</v>
      </c>
      <c r="G287" s="255"/>
      <c r="H287" s="255"/>
      <c r="I287" s="255"/>
      <c r="J287" s="255"/>
      <c r="K287" s="255"/>
      <c r="L287" s="255"/>
      <c r="M287" s="255"/>
      <c r="N287" s="255">
        <v>4.8532999999999996E-3</v>
      </c>
    </row>
    <row r="288" spans="4:62">
      <c r="D288" s="175" t="s">
        <v>1098</v>
      </c>
      <c r="E288" s="256" t="s">
        <v>1099</v>
      </c>
      <c r="F288" s="256" t="s">
        <v>1100</v>
      </c>
      <c r="G288" s="256"/>
      <c r="H288" s="256"/>
      <c r="I288" s="256"/>
      <c r="J288" s="256"/>
      <c r="K288" s="256"/>
      <c r="L288" s="256"/>
      <c r="M288" s="256"/>
      <c r="N288" s="256">
        <v>4.8532999999999996E-3</v>
      </c>
    </row>
    <row r="289" spans="4:62">
      <c r="D289" s="175" t="s">
        <v>1101</v>
      </c>
      <c r="E289" s="257" t="s">
        <v>1102</v>
      </c>
      <c r="F289" s="257" t="s">
        <v>160</v>
      </c>
      <c r="G289" s="257">
        <v>-20378774068.080002</v>
      </c>
      <c r="H289" s="257">
        <v>-1808028764</v>
      </c>
      <c r="I289" s="257">
        <v>-25374508865.24646</v>
      </c>
      <c r="J289" s="257">
        <v>-9027757319.6418419</v>
      </c>
      <c r="K289" s="257">
        <v>-6816971867.2864199</v>
      </c>
      <c r="L289" s="257">
        <v>-5328574764.6899996</v>
      </c>
      <c r="M289" s="257">
        <v>-8719208852.6455364</v>
      </c>
      <c r="N289" s="257">
        <v>-34466611863.586929</v>
      </c>
    </row>
    <row r="290" spans="4:62">
      <c r="D290" s="175" t="s">
        <v>1103</v>
      </c>
      <c r="E290" s="255" t="s">
        <v>1104</v>
      </c>
      <c r="F290" s="255" t="s">
        <v>161</v>
      </c>
      <c r="G290" s="255"/>
      <c r="H290" s="255"/>
      <c r="I290" s="255"/>
      <c r="J290" s="255">
        <v>3.3733461</v>
      </c>
      <c r="K290" s="255"/>
      <c r="L290" s="255"/>
      <c r="M290" s="255"/>
      <c r="N290" s="255">
        <v>-9156934133.6914616</v>
      </c>
    </row>
    <row r="291" spans="4:62">
      <c r="D291" s="175" t="s">
        <v>1105</v>
      </c>
      <c r="E291" s="260" t="s">
        <v>1106</v>
      </c>
      <c r="F291" s="260" t="s">
        <v>161</v>
      </c>
      <c r="G291" s="260"/>
      <c r="H291" s="260"/>
      <c r="I291" s="260"/>
      <c r="J291" s="260">
        <v>3.3733461</v>
      </c>
      <c r="K291" s="260"/>
      <c r="L291" s="260"/>
      <c r="M291" s="260"/>
      <c r="N291" s="260">
        <v>-9156934133.6914616</v>
      </c>
    </row>
    <row r="292" spans="4:62">
      <c r="D292" s="175" t="s">
        <v>1107</v>
      </c>
      <c r="E292" s="255" t="s">
        <v>1108</v>
      </c>
      <c r="F292" s="255" t="s">
        <v>162</v>
      </c>
      <c r="G292" s="255"/>
      <c r="H292" s="255"/>
      <c r="I292" s="255"/>
      <c r="J292" s="255">
        <v>-87.573860699999997</v>
      </c>
      <c r="K292" s="255"/>
      <c r="L292" s="255"/>
      <c r="M292" s="255"/>
      <c r="N292" s="255">
        <v>-1371784995.9795115</v>
      </c>
    </row>
    <row r="293" spans="4:62">
      <c r="D293" s="175" t="s">
        <v>1109</v>
      </c>
      <c r="E293" s="260" t="s">
        <v>1110</v>
      </c>
      <c r="F293" s="260" t="s">
        <v>162</v>
      </c>
      <c r="G293" s="260"/>
      <c r="H293" s="260"/>
      <c r="I293" s="260"/>
      <c r="J293" s="260">
        <v>-87.573860699999997</v>
      </c>
      <c r="K293" s="260"/>
      <c r="L293" s="260"/>
      <c r="M293" s="260"/>
      <c r="N293" s="260">
        <v>-1371784995.9795115</v>
      </c>
      <c r="BJ293">
        <v>153225.84</v>
      </c>
    </row>
    <row r="294" spans="4:62">
      <c r="D294" s="175" t="s">
        <v>1111</v>
      </c>
      <c r="E294" s="255" t="s">
        <v>1112</v>
      </c>
      <c r="F294" s="255" t="s">
        <v>163</v>
      </c>
      <c r="G294" s="255"/>
      <c r="H294" s="255"/>
      <c r="I294" s="255"/>
      <c r="J294" s="255"/>
      <c r="K294" s="255"/>
      <c r="L294" s="255"/>
      <c r="M294" s="255"/>
      <c r="N294" s="255">
        <v>718630084.684551</v>
      </c>
      <c r="BJ294">
        <v>-23900</v>
      </c>
    </row>
    <row r="295" spans="4:62">
      <c r="D295" s="175" t="s">
        <v>1113</v>
      </c>
      <c r="E295" s="260" t="s">
        <v>1114</v>
      </c>
      <c r="F295" s="260" t="s">
        <v>163</v>
      </c>
      <c r="G295" s="260"/>
      <c r="H295" s="260"/>
      <c r="I295" s="260"/>
      <c r="J295" s="260"/>
      <c r="K295" s="260"/>
      <c r="L295" s="260"/>
      <c r="M295" s="260"/>
      <c r="N295" s="260">
        <v>718630084.684551</v>
      </c>
    </row>
    <row r="296" spans="4:62">
      <c r="D296" s="175" t="s">
        <v>1115</v>
      </c>
      <c r="E296" s="255" t="s">
        <v>1116</v>
      </c>
      <c r="F296" s="255" t="s">
        <v>1117</v>
      </c>
      <c r="G296" s="255"/>
      <c r="H296" s="255"/>
      <c r="I296" s="255"/>
      <c r="J296" s="255"/>
      <c r="K296" s="255"/>
      <c r="L296" s="255"/>
      <c r="M296" s="255"/>
      <c r="N296" s="255">
        <v>-544446863.58028865</v>
      </c>
    </row>
    <row r="297" spans="4:62">
      <c r="D297" s="175" t="s">
        <v>1118</v>
      </c>
      <c r="E297" s="260" t="s">
        <v>1119</v>
      </c>
      <c r="F297" s="260" t="s">
        <v>164</v>
      </c>
      <c r="G297" s="260"/>
      <c r="H297" s="260"/>
      <c r="I297" s="260"/>
      <c r="J297" s="260"/>
      <c r="K297" s="260"/>
      <c r="L297" s="260"/>
      <c r="M297" s="260"/>
      <c r="N297" s="260">
        <v>-544446863.58028865</v>
      </c>
    </row>
    <row r="298" spans="4:62">
      <c r="D298" s="175" t="s">
        <v>1120</v>
      </c>
      <c r="E298" s="255" t="s">
        <v>1121</v>
      </c>
      <c r="F298" s="255" t="s">
        <v>1122</v>
      </c>
      <c r="G298" s="255"/>
      <c r="H298" s="255"/>
      <c r="I298" s="255"/>
      <c r="J298" s="255"/>
      <c r="K298" s="255"/>
      <c r="L298" s="255"/>
      <c r="M298" s="255"/>
      <c r="N298" s="255">
        <v>23209</v>
      </c>
    </row>
    <row r="299" spans="4:62">
      <c r="D299" s="175" t="s">
        <v>1123</v>
      </c>
      <c r="E299" s="255" t="s">
        <v>1124</v>
      </c>
      <c r="F299" s="255" t="s">
        <v>1125</v>
      </c>
      <c r="G299" s="255"/>
      <c r="H299" s="255"/>
      <c r="I299" s="255"/>
      <c r="J299" s="255"/>
      <c r="K299" s="255"/>
      <c r="L299" s="255"/>
      <c r="M299" s="255"/>
      <c r="N299" s="255">
        <v>15936680.0085163</v>
      </c>
    </row>
    <row r="300" spans="4:62">
      <c r="D300" s="175" t="s">
        <v>1126</v>
      </c>
      <c r="E300" s="255" t="s">
        <v>1127</v>
      </c>
      <c r="F300" s="255" t="s">
        <v>1128</v>
      </c>
      <c r="G300" s="255"/>
      <c r="H300" s="255"/>
      <c r="I300" s="255"/>
      <c r="J300" s="255"/>
      <c r="K300" s="255"/>
      <c r="L300" s="255"/>
      <c r="M300" s="255"/>
      <c r="N300" s="255">
        <v>-420640.96841999999</v>
      </c>
    </row>
    <row r="301" spans="4:62" s="128" customFormat="1">
      <c r="D301" s="203" t="s">
        <v>1129</v>
      </c>
      <c r="E301" s="260" t="s">
        <v>1130</v>
      </c>
      <c r="F301" s="260" t="s">
        <v>166</v>
      </c>
      <c r="G301" s="260"/>
      <c r="H301" s="260"/>
      <c r="I301" s="260"/>
      <c r="J301" s="260"/>
      <c r="K301" s="260"/>
      <c r="L301" s="260"/>
      <c r="M301" s="260"/>
      <c r="N301" s="260">
        <v>15539248.0400963</v>
      </c>
    </row>
    <row r="302" spans="4:62">
      <c r="E302" s="256" t="s">
        <v>1131</v>
      </c>
      <c r="F302" s="256" t="s">
        <v>1132</v>
      </c>
      <c r="G302" s="256"/>
      <c r="H302" s="256"/>
      <c r="I302" s="256"/>
      <c r="J302" s="256">
        <v>-84.200514600000005</v>
      </c>
      <c r="K302" s="256"/>
      <c r="L302" s="256"/>
      <c r="M302" s="256"/>
      <c r="N302" s="256">
        <v>-10338996660.526615</v>
      </c>
    </row>
    <row r="303" spans="4:62">
      <c r="E303" s="257" t="s">
        <v>1133</v>
      </c>
      <c r="F303" s="257" t="s">
        <v>167</v>
      </c>
      <c r="G303" s="257"/>
      <c r="H303" s="257"/>
      <c r="I303" s="257"/>
      <c r="J303" s="257">
        <v>-84.200514600000005</v>
      </c>
      <c r="K303" s="257"/>
      <c r="L303" s="257"/>
      <c r="M303" s="257"/>
      <c r="N303" s="257">
        <v>-10338996660.526615</v>
      </c>
    </row>
    <row r="304" spans="4:62" s="128" customFormat="1">
      <c r="E304" s="262" t="s">
        <v>1134</v>
      </c>
      <c r="F304" s="262" t="s">
        <v>168</v>
      </c>
      <c r="G304" s="262">
        <v>-20378774068.080002</v>
      </c>
      <c r="H304" s="262">
        <v>-1808028764</v>
      </c>
      <c r="I304" s="262">
        <v>-25374508865.24646</v>
      </c>
      <c r="J304" s="262">
        <v>-9027757403.8423557</v>
      </c>
      <c r="K304" s="262">
        <v>-6816971867.2864199</v>
      </c>
      <c r="L304" s="262">
        <v>-5328574764.6899996</v>
      </c>
      <c r="M304" s="262">
        <v>-8719208852.6455364</v>
      </c>
      <c r="N304" s="262">
        <v>-44805608524.113541</v>
      </c>
    </row>
    <row r="305" spans="5:14">
      <c r="E305" s="259" t="s">
        <v>1135</v>
      </c>
      <c r="F305" s="259" t="s">
        <v>1136</v>
      </c>
      <c r="G305" s="259">
        <v>-56148948746.839996</v>
      </c>
      <c r="H305" s="259">
        <v>-1845933571.3</v>
      </c>
      <c r="I305" s="259">
        <v>-30402786090.837208</v>
      </c>
      <c r="J305" s="259">
        <v>-27928822842.029167</v>
      </c>
      <c r="K305" s="259">
        <v>-8535941871.8494797</v>
      </c>
      <c r="L305" s="259">
        <v>-6072706724.9300003</v>
      </c>
      <c r="M305" s="259">
        <v>-10528884251.964458</v>
      </c>
      <c r="N305" s="259">
        <v>-104522117002.29712</v>
      </c>
    </row>
    <row r="306" spans="5:14">
      <c r="E306" s="261" t="s">
        <v>1137</v>
      </c>
      <c r="F306" s="261" t="s">
        <v>1138</v>
      </c>
      <c r="G306" s="261">
        <v>0</v>
      </c>
      <c r="H306" s="261">
        <v>0</v>
      </c>
      <c r="I306" s="261">
        <v>1.01E-5</v>
      </c>
      <c r="J306" s="261">
        <v>0</v>
      </c>
      <c r="K306" s="261">
        <v>-0.22236049999999999</v>
      </c>
      <c r="L306" s="261">
        <v>0</v>
      </c>
      <c r="M306" s="261">
        <v>-9.8099999999999999E-5</v>
      </c>
      <c r="N306" s="261">
        <v>-0.22244849999999999</v>
      </c>
    </row>
    <row r="307" spans="5:14">
      <c r="E307" s="196" t="s">
        <v>1139</v>
      </c>
      <c r="F307" s="197"/>
    </row>
    <row r="308" spans="5:14">
      <c r="E308" s="196" t="s">
        <v>1140</v>
      </c>
      <c r="F308" s="197"/>
    </row>
    <row r="309" spans="5:14">
      <c r="E309" s="196" t="s">
        <v>1141</v>
      </c>
      <c r="F309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D6C60-EF66-459C-B8AF-F8926BF44C7D}">
  <dimension ref="A1:CH662"/>
  <sheetViews>
    <sheetView topLeftCell="E3" zoomScale="85" zoomScaleNormal="85" workbookViewId="0">
      <pane xSplit="2" ySplit="2" topLeftCell="K5" activePane="bottomRight" state="frozen"/>
      <selection pane="topRight" activeCell="N129" sqref="N129"/>
      <selection pane="bottomLeft" activeCell="N129" sqref="N129"/>
      <selection pane="bottomRight" activeCell="N129" sqref="N12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6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t="s">
        <v>265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919116.20689949999</v>
      </c>
      <c r="K5" s="255">
        <v>138106427.34372601</v>
      </c>
      <c r="L5" s="255"/>
      <c r="M5" s="255">
        <v>286700</v>
      </c>
      <c r="N5" s="255">
        <v>139312243.5506255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57776369.859999999</v>
      </c>
      <c r="H6" s="255">
        <v>59850.43</v>
      </c>
      <c r="I6" s="255">
        <v>306839978.69748908</v>
      </c>
      <c r="J6" s="255">
        <v>255802680.001894</v>
      </c>
      <c r="K6" s="255">
        <v>77858941.824027002</v>
      </c>
      <c r="L6" s="255">
        <v>21675359.690000001</v>
      </c>
      <c r="M6" s="255">
        <v>226862922.79291049</v>
      </c>
      <c r="N6" s="255">
        <v>946876103.29632056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35.17</v>
      </c>
      <c r="H7" s="255"/>
      <c r="I7" s="255"/>
      <c r="J7" s="255"/>
      <c r="K7" s="255">
        <v>154342103.40954</v>
      </c>
      <c r="L7" s="255">
        <v>478765290.31</v>
      </c>
      <c r="M7" s="255"/>
      <c r="N7" s="255">
        <v>633107428.88953996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57776405.030000001</v>
      </c>
      <c r="H8" s="256">
        <v>59850.43</v>
      </c>
      <c r="I8" s="256">
        <v>306839978.69748908</v>
      </c>
      <c r="J8" s="256">
        <v>256721796.20879349</v>
      </c>
      <c r="K8" s="256">
        <v>370307472.57729298</v>
      </c>
      <c r="L8" s="256">
        <v>500440650</v>
      </c>
      <c r="M8" s="256">
        <v>227149622.79291049</v>
      </c>
      <c r="N8" s="256">
        <v>1719295775.736486</v>
      </c>
    </row>
    <row r="9" spans="1:86">
      <c r="A9" s="99" t="s">
        <v>296</v>
      </c>
      <c r="B9" s="99" t="s">
        <v>297</v>
      </c>
      <c r="D9" s="175" t="s">
        <v>298</v>
      </c>
      <c r="E9" s="255" t="s">
        <v>303</v>
      </c>
      <c r="F9" s="255" t="s">
        <v>304</v>
      </c>
      <c r="G9" s="255"/>
      <c r="H9" s="255"/>
      <c r="I9" s="255"/>
      <c r="J9" s="255"/>
      <c r="K9" s="255">
        <v>329991.963705</v>
      </c>
      <c r="L9" s="255"/>
      <c r="M9" s="255">
        <v>1976796500</v>
      </c>
      <c r="N9" s="255">
        <v>1977126491.9637048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308</v>
      </c>
      <c r="F10" s="255" t="s">
        <v>309</v>
      </c>
      <c r="G10" s="255">
        <v>0</v>
      </c>
      <c r="H10" s="255"/>
      <c r="I10" s="255"/>
      <c r="J10" s="255"/>
      <c r="K10" s="255">
        <v>329991.963705</v>
      </c>
      <c r="L10" s="255">
        <v>0</v>
      </c>
      <c r="M10" s="255">
        <v>1976796500</v>
      </c>
      <c r="N10" s="255">
        <v>1977126491.9637048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313</v>
      </c>
      <c r="F11" s="256" t="s">
        <v>314</v>
      </c>
      <c r="G11" s="256">
        <v>57776405.030000001</v>
      </c>
      <c r="H11" s="256">
        <v>59850.43</v>
      </c>
      <c r="I11" s="256">
        <v>306839978.69748908</v>
      </c>
      <c r="J11" s="256">
        <v>256721796.20879349</v>
      </c>
      <c r="K11" s="256">
        <v>370637464.54099798</v>
      </c>
      <c r="L11" s="256">
        <v>500440650</v>
      </c>
      <c r="M11" s="256">
        <v>2203946122.7929106</v>
      </c>
      <c r="N11" s="256">
        <v>3696422267.700191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317</v>
      </c>
      <c r="F12" s="257" t="s">
        <v>318</v>
      </c>
      <c r="G12" s="257">
        <v>2338160314.9200001</v>
      </c>
      <c r="H12" s="257">
        <v>11315750.300000001</v>
      </c>
      <c r="I12" s="257"/>
      <c r="J12" s="257">
        <v>1234616522.2649641</v>
      </c>
      <c r="K12" s="257">
        <v>18816933.036249001</v>
      </c>
      <c r="L12" s="257">
        <v>579016835.07000005</v>
      </c>
      <c r="M12" s="257">
        <v>737367851.83716094</v>
      </c>
      <c r="N12" s="257">
        <v>4397258946.2154293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322</v>
      </c>
      <c r="F13" s="255" t="s">
        <v>323</v>
      </c>
      <c r="G13" s="255">
        <v>2936230626.9000001</v>
      </c>
      <c r="H13" s="255">
        <v>34940539.450000003</v>
      </c>
      <c r="I13" s="255"/>
      <c r="J13" s="255">
        <v>4091193337.4932313</v>
      </c>
      <c r="K13" s="255">
        <v>799289461.93485141</v>
      </c>
      <c r="L13" s="255">
        <v>404375292.18000001</v>
      </c>
      <c r="M13" s="255">
        <v>873157460.8965795</v>
      </c>
      <c r="N13" s="255">
        <v>9139186718.8546619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325</v>
      </c>
      <c r="F14" s="255" t="s">
        <v>326</v>
      </c>
      <c r="G14" s="255">
        <v>-75479223.079999998</v>
      </c>
      <c r="H14" s="255"/>
      <c r="I14" s="255"/>
      <c r="J14" s="255"/>
      <c r="K14" s="255">
        <v>-26176935.095944501</v>
      </c>
      <c r="L14" s="255">
        <v>-4502988.46</v>
      </c>
      <c r="M14" s="255"/>
      <c r="N14" s="255">
        <v>-106159146.6359445</v>
      </c>
    </row>
    <row r="15" spans="1:86">
      <c r="D15" s="175" t="s">
        <v>324</v>
      </c>
      <c r="E15" s="255" t="s">
        <v>328</v>
      </c>
      <c r="F15" s="255" t="s">
        <v>329</v>
      </c>
      <c r="G15" s="255">
        <v>100000</v>
      </c>
      <c r="H15" s="255"/>
      <c r="I15" s="255"/>
      <c r="J15" s="255"/>
      <c r="K15" s="255"/>
      <c r="L15" s="255"/>
      <c r="M15" s="255"/>
      <c r="N15" s="255">
        <v>100000</v>
      </c>
    </row>
    <row r="16" spans="1:86">
      <c r="D16" s="175" t="s">
        <v>327</v>
      </c>
      <c r="E16" s="255" t="s">
        <v>331</v>
      </c>
      <c r="F16" s="255" t="s">
        <v>332</v>
      </c>
      <c r="G16" s="255">
        <v>5199011718.7399998</v>
      </c>
      <c r="H16" s="255">
        <v>46256289.75</v>
      </c>
      <c r="I16" s="255"/>
      <c r="J16" s="255">
        <v>5325809859.7581949</v>
      </c>
      <c r="K16" s="255">
        <v>791929459.87515593</v>
      </c>
      <c r="L16" s="255">
        <v>978889138.78999996</v>
      </c>
      <c r="M16" s="255">
        <v>1610525312.7337403</v>
      </c>
      <c r="N16" s="255">
        <v>13430386518.434147</v>
      </c>
    </row>
    <row r="17" spans="1:14">
      <c r="D17" s="175" t="s">
        <v>330</v>
      </c>
      <c r="E17" s="256" t="s">
        <v>334</v>
      </c>
      <c r="F17" s="256" t="s">
        <v>335</v>
      </c>
      <c r="G17" s="256">
        <v>1660947.81</v>
      </c>
      <c r="H17" s="256">
        <v>20000</v>
      </c>
      <c r="I17" s="256">
        <v>24.252519499999998</v>
      </c>
      <c r="J17" s="256">
        <v>9122</v>
      </c>
      <c r="K17" s="256">
        <v>161220.7725885</v>
      </c>
      <c r="L17" s="256">
        <v>344540.87</v>
      </c>
      <c r="M17" s="256">
        <v>458502.10800000001</v>
      </c>
      <c r="N17" s="256">
        <v>2654333.5931079998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392794119.82999998</v>
      </c>
      <c r="H18" s="255"/>
      <c r="I18" s="255"/>
      <c r="J18" s="255">
        <v>1367584.4726005001</v>
      </c>
      <c r="K18" s="255">
        <v>2401683.6346229999</v>
      </c>
      <c r="L18" s="255">
        <v>5823083.1100000003</v>
      </c>
      <c r="M18" s="255">
        <v>2829924.3860499999</v>
      </c>
      <c r="N18" s="255">
        <v>319077733.6218335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-63705.350377499999</v>
      </c>
      <c r="L19" s="255"/>
      <c r="M19" s="255"/>
      <c r="N19" s="255">
        <v>-18307151.410377499</v>
      </c>
    </row>
    <row r="20" spans="1:14">
      <c r="D20" s="175" t="s">
        <v>339</v>
      </c>
      <c r="E20" s="255" t="s">
        <v>344</v>
      </c>
      <c r="F20" s="255" t="s">
        <v>345</v>
      </c>
      <c r="G20" s="255">
        <v>13096646.380000001</v>
      </c>
      <c r="H20" s="255">
        <v>1015.61</v>
      </c>
      <c r="I20" s="255">
        <v>4460301.3485752996</v>
      </c>
      <c r="J20" s="255"/>
      <c r="K20" s="255">
        <v>19968068.345667001</v>
      </c>
      <c r="L20" s="255"/>
      <c r="M20" s="255"/>
      <c r="N20" s="255">
        <v>24429385.304242302</v>
      </c>
    </row>
    <row r="21" spans="1:14">
      <c r="A21" s="271" t="s">
        <v>342</v>
      </c>
      <c r="B21" s="272"/>
      <c r="D21" s="175" t="s">
        <v>343</v>
      </c>
      <c r="E21" s="255" t="s">
        <v>348</v>
      </c>
      <c r="F21" s="255" t="s">
        <v>349</v>
      </c>
      <c r="G21" s="255">
        <v>15970523.49</v>
      </c>
      <c r="H21" s="255"/>
      <c r="I21" s="255"/>
      <c r="J21" s="255"/>
      <c r="K21" s="255"/>
      <c r="L21" s="255">
        <v>1023838.7</v>
      </c>
      <c r="M21" s="255"/>
      <c r="N21" s="255">
        <v>16843916.829999998</v>
      </c>
    </row>
    <row r="22" spans="1:14">
      <c r="A22" s="270" t="s">
        <v>346</v>
      </c>
      <c r="B22" s="270"/>
      <c r="D22" s="175" t="s">
        <v>347</v>
      </c>
      <c r="E22" s="255" t="s">
        <v>353</v>
      </c>
      <c r="F22" s="255" t="s">
        <v>354</v>
      </c>
      <c r="G22" s="255">
        <v>13291871.279999999</v>
      </c>
      <c r="H22" s="255"/>
      <c r="I22" s="255"/>
      <c r="J22" s="255"/>
      <c r="K22" s="255">
        <v>2516169.5846759998</v>
      </c>
      <c r="L22" s="255">
        <v>3581714.24</v>
      </c>
      <c r="M22" s="255">
        <v>3373002.8736359999</v>
      </c>
      <c r="N22" s="255">
        <v>22762757.978312001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356</v>
      </c>
      <c r="F23" s="255" t="s">
        <v>357</v>
      </c>
      <c r="G23" s="255">
        <v>2782.42</v>
      </c>
      <c r="H23" s="255">
        <v>93</v>
      </c>
      <c r="I23" s="255"/>
      <c r="J23" s="255"/>
      <c r="K23" s="255">
        <v>18571827.717482999</v>
      </c>
      <c r="L23" s="255">
        <v>1245490.25</v>
      </c>
      <c r="M23" s="255"/>
      <c r="N23" s="255">
        <v>19820193.387483001</v>
      </c>
    </row>
    <row r="24" spans="1:14">
      <c r="A24" s="99"/>
      <c r="B24" s="99"/>
      <c r="D24" s="175" t="s">
        <v>355</v>
      </c>
      <c r="E24" s="255" t="s">
        <v>359</v>
      </c>
      <c r="F24" s="255" t="s">
        <v>360</v>
      </c>
      <c r="G24" s="255">
        <v>286203.73</v>
      </c>
      <c r="H24" s="255"/>
      <c r="I24" s="255"/>
      <c r="J24" s="255">
        <v>8599579.0828079991</v>
      </c>
      <c r="K24" s="255"/>
      <c r="L24" s="255">
        <v>321335.83</v>
      </c>
      <c r="M24" s="255"/>
      <c r="N24" s="255">
        <v>9207118.6428079996</v>
      </c>
    </row>
    <row r="25" spans="1:14">
      <c r="A25" s="99"/>
      <c r="B25" s="99"/>
      <c r="D25" s="175" t="s">
        <v>358</v>
      </c>
      <c r="E25" s="255" t="s">
        <v>362</v>
      </c>
      <c r="F25" s="255" t="s">
        <v>363</v>
      </c>
      <c r="G25" s="255">
        <v>51604708.850000001</v>
      </c>
      <c r="H25" s="255">
        <v>2339116.2200000002</v>
      </c>
      <c r="I25" s="255"/>
      <c r="J25" s="255">
        <v>27268131.580813002</v>
      </c>
      <c r="K25" s="255">
        <v>19780553.334328499</v>
      </c>
      <c r="L25" s="255">
        <v>17557600.800000001</v>
      </c>
      <c r="M25" s="255">
        <v>30571696.752386499</v>
      </c>
      <c r="N25" s="255">
        <v>149139307.53752801</v>
      </c>
    </row>
    <row r="26" spans="1:14">
      <c r="A26" s="99"/>
      <c r="B26" s="99"/>
      <c r="D26" s="175" t="s">
        <v>361</v>
      </c>
      <c r="E26" s="255" t="s">
        <v>365</v>
      </c>
      <c r="F26" s="255" t="s">
        <v>366</v>
      </c>
      <c r="G26" s="255">
        <v>1167816.55</v>
      </c>
      <c r="H26" s="255"/>
      <c r="I26" s="255"/>
      <c r="J26" s="255"/>
      <c r="K26" s="255"/>
      <c r="L26" s="255"/>
      <c r="M26" s="255">
        <v>18636198.871388</v>
      </c>
      <c r="N26" s="255">
        <v>19804015.421388</v>
      </c>
    </row>
    <row r="27" spans="1:14">
      <c r="D27" s="175" t="s">
        <v>364</v>
      </c>
      <c r="E27" s="255" t="s">
        <v>368</v>
      </c>
      <c r="F27" s="255" t="s">
        <v>369</v>
      </c>
      <c r="G27" s="255">
        <v>16933363.550000001</v>
      </c>
      <c r="H27" s="255"/>
      <c r="I27" s="255"/>
      <c r="J27" s="255">
        <v>26260633.894019499</v>
      </c>
      <c r="K27" s="255">
        <v>40083314.072531998</v>
      </c>
      <c r="L27" s="255">
        <v>3839472.37</v>
      </c>
      <c r="M27" s="255">
        <v>316895362.31535602</v>
      </c>
      <c r="N27" s="255">
        <v>404012146.20190752</v>
      </c>
    </row>
    <row r="28" spans="1:14">
      <c r="D28" s="175" t="s">
        <v>367</v>
      </c>
      <c r="E28" s="255" t="s">
        <v>372</v>
      </c>
      <c r="F28" s="255" t="s">
        <v>373</v>
      </c>
      <c r="G28" s="255"/>
      <c r="H28" s="255"/>
      <c r="I28" s="255"/>
      <c r="J28" s="255">
        <v>2255974.7048249999</v>
      </c>
      <c r="K28" s="255"/>
      <c r="L28" s="255"/>
      <c r="M28" s="255"/>
      <c r="N28" s="255">
        <v>2255974.7048249999</v>
      </c>
    </row>
    <row r="29" spans="1:14">
      <c r="A29" s="271" t="s">
        <v>370</v>
      </c>
      <c r="B29" s="272"/>
      <c r="D29" s="175" t="s">
        <v>371</v>
      </c>
      <c r="E29" s="255" t="s">
        <v>376</v>
      </c>
      <c r="F29" s="255" t="s">
        <v>377</v>
      </c>
      <c r="G29" s="255">
        <v>1933667.5</v>
      </c>
      <c r="H29" s="255"/>
      <c r="I29" s="255"/>
      <c r="J29" s="255"/>
      <c r="K29" s="255"/>
      <c r="L29" s="255">
        <v>9345.7900000000009</v>
      </c>
      <c r="M29" s="255"/>
      <c r="N29" s="255">
        <v>1943013.29</v>
      </c>
    </row>
    <row r="30" spans="1:14">
      <c r="A30" s="270" t="s">
        <v>374</v>
      </c>
      <c r="B30" s="270"/>
      <c r="D30" s="175" t="s">
        <v>375</v>
      </c>
      <c r="E30" s="255" t="s">
        <v>381</v>
      </c>
      <c r="F30" s="255" t="s">
        <v>382</v>
      </c>
      <c r="G30" s="255">
        <v>121728472.44</v>
      </c>
      <c r="H30" s="255">
        <v>172190.02</v>
      </c>
      <c r="I30" s="255"/>
      <c r="J30" s="255"/>
      <c r="K30" s="255"/>
      <c r="L30" s="255">
        <v>60573.15</v>
      </c>
      <c r="M30" s="255"/>
      <c r="N30" s="255">
        <v>121961235.61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386</v>
      </c>
      <c r="F31" s="255" t="s">
        <v>387</v>
      </c>
      <c r="G31" s="255">
        <v>0</v>
      </c>
      <c r="H31" s="255">
        <v>0</v>
      </c>
      <c r="I31" s="255">
        <v>0</v>
      </c>
      <c r="J31" s="255">
        <v>340514216.53432852</v>
      </c>
      <c r="K31" s="255">
        <v>475133270.124237</v>
      </c>
      <c r="L31" s="255">
        <v>0</v>
      </c>
      <c r="M31" s="255">
        <v>330012132.22596401</v>
      </c>
      <c r="N31" s="255">
        <v>1145659618.8845296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389</v>
      </c>
      <c r="F32" s="255" t="s">
        <v>390</v>
      </c>
      <c r="G32" s="255">
        <v>16223747.41</v>
      </c>
      <c r="H32" s="255">
        <v>2125417.91</v>
      </c>
      <c r="I32" s="255"/>
      <c r="J32" s="255"/>
      <c r="K32" s="255">
        <v>635205.98232900002</v>
      </c>
      <c r="L32" s="255">
        <v>1692669.67</v>
      </c>
      <c r="M32" s="255">
        <v>3188405.731681</v>
      </c>
      <c r="N32" s="255">
        <v>23865446.704009999</v>
      </c>
    </row>
    <row r="33" spans="1:14">
      <c r="A33" s="99"/>
      <c r="B33" s="185"/>
      <c r="D33" s="175" t="s">
        <v>388</v>
      </c>
      <c r="E33" s="255" t="s">
        <v>392</v>
      </c>
      <c r="F33" s="255" t="s">
        <v>393</v>
      </c>
      <c r="G33" s="255"/>
      <c r="H33" s="255"/>
      <c r="I33" s="255"/>
      <c r="J33" s="255"/>
      <c r="K33" s="255"/>
      <c r="L33" s="255"/>
      <c r="M33" s="255">
        <v>677734.57528350002</v>
      </c>
      <c r="N33" s="255">
        <v>677734.57528350002</v>
      </c>
    </row>
    <row r="34" spans="1:14">
      <c r="A34" s="99"/>
      <c r="B34" s="185"/>
      <c r="D34" s="175" t="s">
        <v>391</v>
      </c>
      <c r="E34" s="255" t="s">
        <v>395</v>
      </c>
      <c r="F34" s="255" t="s">
        <v>396</v>
      </c>
      <c r="G34" s="255">
        <v>10299529.41</v>
      </c>
      <c r="H34" s="255"/>
      <c r="I34" s="255"/>
      <c r="J34" s="255"/>
      <c r="K34" s="255"/>
      <c r="L34" s="255"/>
      <c r="M34" s="255"/>
      <c r="N34" s="255">
        <v>10299529.41</v>
      </c>
    </row>
    <row r="35" spans="1:14">
      <c r="D35" s="175" t="s">
        <v>394</v>
      </c>
      <c r="E35" s="255" t="s">
        <v>398</v>
      </c>
      <c r="F35" s="255" t="s">
        <v>399</v>
      </c>
      <c r="G35" s="255">
        <v>638750954.59000003</v>
      </c>
      <c r="H35" s="255">
        <v>4657832.76</v>
      </c>
      <c r="I35" s="255">
        <v>4460325.6010948</v>
      </c>
      <c r="J35" s="255">
        <v>406275242.26939452</v>
      </c>
      <c r="K35" s="255">
        <v>579187608.21808648</v>
      </c>
      <c r="L35" s="255">
        <v>35499664.780000001</v>
      </c>
      <c r="M35" s="255">
        <v>706642959.83974504</v>
      </c>
      <c r="N35" s="255">
        <v>2276106310.286881</v>
      </c>
    </row>
    <row r="36" spans="1:14">
      <c r="D36" s="175" t="s">
        <v>397</v>
      </c>
      <c r="E36" s="256" t="s">
        <v>401</v>
      </c>
      <c r="F36" s="256" t="s">
        <v>402</v>
      </c>
      <c r="G36" s="256">
        <v>14317605.43</v>
      </c>
      <c r="H36" s="256">
        <v>31383508.079999998</v>
      </c>
      <c r="I36" s="256"/>
      <c r="J36" s="256"/>
      <c r="K36" s="256"/>
      <c r="L36" s="256">
        <v>1323472.93</v>
      </c>
      <c r="M36" s="256"/>
      <c r="N36" s="256">
        <v>33223308.449999999</v>
      </c>
    </row>
    <row r="37" spans="1:14">
      <c r="D37" s="175" t="s">
        <v>400</v>
      </c>
      <c r="E37" s="255" t="s">
        <v>405</v>
      </c>
      <c r="F37" s="255" t="s">
        <v>406</v>
      </c>
      <c r="G37" s="255">
        <v>14317605.43</v>
      </c>
      <c r="H37" s="255">
        <v>31383508.079999998</v>
      </c>
      <c r="I37" s="255"/>
      <c r="J37" s="255"/>
      <c r="K37" s="255"/>
      <c r="L37" s="255">
        <v>1323472.93</v>
      </c>
      <c r="M37" s="255"/>
      <c r="N37" s="255">
        <v>33223308.449999999</v>
      </c>
    </row>
    <row r="38" spans="1:14">
      <c r="A38" s="271" t="s">
        <v>403</v>
      </c>
      <c r="B38" s="272"/>
      <c r="D38" s="175" t="s">
        <v>404</v>
      </c>
      <c r="E38" s="256" t="s">
        <v>408</v>
      </c>
      <c r="F38" s="256" t="s">
        <v>409</v>
      </c>
      <c r="G38" s="256">
        <v>5852080278.7600002</v>
      </c>
      <c r="H38" s="256">
        <v>82297630.590000004</v>
      </c>
      <c r="I38" s="256">
        <v>4460325.6010948</v>
      </c>
      <c r="J38" s="256">
        <v>5732085102.0275908</v>
      </c>
      <c r="K38" s="256">
        <v>1371117068.0932424</v>
      </c>
      <c r="L38" s="256">
        <v>1015712276.5</v>
      </c>
      <c r="M38" s="256">
        <v>2317168272.5734854</v>
      </c>
      <c r="N38" s="256">
        <v>15739716137.171028</v>
      </c>
    </row>
    <row r="39" spans="1:14">
      <c r="A39" s="270" t="s">
        <v>374</v>
      </c>
      <c r="B39" s="270"/>
      <c r="D39" s="175" t="s">
        <v>407</v>
      </c>
      <c r="E39" s="257" t="s">
        <v>412</v>
      </c>
      <c r="F39" s="257" t="s">
        <v>413</v>
      </c>
      <c r="G39" s="257">
        <v>4742337335.04</v>
      </c>
      <c r="H39" s="257">
        <v>28457244.09</v>
      </c>
      <c r="I39" s="257">
        <v>653013940.66397059</v>
      </c>
      <c r="J39" s="257"/>
      <c r="K39" s="257"/>
      <c r="L39" s="257"/>
      <c r="M39" s="257"/>
      <c r="N39" s="257">
        <v>681471184.75397062</v>
      </c>
    </row>
    <row r="40" spans="1:14">
      <c r="A40" s="99" t="s">
        <v>378</v>
      </c>
      <c r="B40" s="185" t="s">
        <v>410</v>
      </c>
      <c r="D40" s="175" t="s">
        <v>411</v>
      </c>
      <c r="E40" s="255" t="s">
        <v>416</v>
      </c>
      <c r="F40" s="255" t="s">
        <v>417</v>
      </c>
      <c r="G40" s="255">
        <v>4742337335.04</v>
      </c>
      <c r="H40" s="255">
        <v>28457244.09</v>
      </c>
      <c r="I40" s="255">
        <v>653013940.66397059</v>
      </c>
      <c r="J40" s="255"/>
      <c r="K40" s="255"/>
      <c r="L40" s="255"/>
      <c r="M40" s="255"/>
      <c r="N40" s="255">
        <v>681471184.75397062</v>
      </c>
    </row>
    <row r="41" spans="1:14">
      <c r="A41" s="99" t="s">
        <v>383</v>
      </c>
      <c r="B41" s="185" t="s">
        <v>414</v>
      </c>
      <c r="D41" s="175" t="s">
        <v>415</v>
      </c>
      <c r="E41" s="256" t="s">
        <v>419</v>
      </c>
      <c r="F41" s="256" t="s">
        <v>420</v>
      </c>
      <c r="G41" s="256">
        <v>4742337335.04</v>
      </c>
      <c r="H41" s="256">
        <v>28457244.09</v>
      </c>
      <c r="I41" s="256">
        <v>653013940.66397059</v>
      </c>
      <c r="J41" s="256"/>
      <c r="K41" s="256"/>
      <c r="L41" s="256"/>
      <c r="M41" s="256"/>
      <c r="N41" s="256">
        <v>681471184.75397062</v>
      </c>
    </row>
    <row r="42" spans="1:14">
      <c r="A42" s="99"/>
      <c r="B42" s="185"/>
      <c r="D42" s="175" t="s">
        <v>418</v>
      </c>
      <c r="E42" s="257" t="s">
        <v>422</v>
      </c>
      <c r="F42" s="257" t="s">
        <v>423</v>
      </c>
      <c r="G42" s="257">
        <v>1077218155.2</v>
      </c>
      <c r="H42" s="257"/>
      <c r="I42" s="257"/>
      <c r="J42" s="257">
        <v>988943186.33538365</v>
      </c>
      <c r="K42" s="257">
        <v>31787816.828836501</v>
      </c>
      <c r="L42" s="257">
        <v>143290362.16</v>
      </c>
      <c r="M42" s="257">
        <v>429422151.49278098</v>
      </c>
      <c r="N42" s="257">
        <v>2670661672.0170007</v>
      </c>
    </row>
    <row r="43" spans="1:14">
      <c r="A43" s="99"/>
      <c r="B43" s="185"/>
      <c r="D43" s="175" t="s">
        <v>421</v>
      </c>
      <c r="E43" s="255" t="s">
        <v>425</v>
      </c>
      <c r="F43" s="255" t="s">
        <v>426</v>
      </c>
      <c r="G43" s="255">
        <v>-10868040.689999999</v>
      </c>
      <c r="H43" s="255"/>
      <c r="I43" s="255"/>
      <c r="J43" s="255">
        <v>-9232944.2976354994</v>
      </c>
      <c r="K43" s="255"/>
      <c r="L43" s="255">
        <v>-24823585.789999999</v>
      </c>
      <c r="M43" s="255"/>
      <c r="N43" s="255">
        <v>-44924570.7776355</v>
      </c>
    </row>
    <row r="44" spans="1:14">
      <c r="D44" s="175" t="s">
        <v>424</v>
      </c>
      <c r="E44" s="255" t="s">
        <v>428</v>
      </c>
      <c r="F44" s="255" t="s">
        <v>423</v>
      </c>
      <c r="G44" s="255">
        <v>1066350114.51</v>
      </c>
      <c r="H44" s="255"/>
      <c r="I44" s="255"/>
      <c r="J44" s="255">
        <v>979710242.03774798</v>
      </c>
      <c r="K44" s="255">
        <v>31787816.828836501</v>
      </c>
      <c r="L44" s="255">
        <v>118466776.37</v>
      </c>
      <c r="M44" s="255">
        <v>429422151.49278098</v>
      </c>
      <c r="N44" s="255">
        <v>2625737101.2393656</v>
      </c>
    </row>
    <row r="45" spans="1:14">
      <c r="D45" s="175" t="s">
        <v>427</v>
      </c>
      <c r="E45" s="256" t="s">
        <v>430</v>
      </c>
      <c r="F45" s="256" t="s">
        <v>431</v>
      </c>
      <c r="G45" s="256">
        <v>128749816.73999999</v>
      </c>
      <c r="H45" s="256"/>
      <c r="I45" s="256"/>
      <c r="J45" s="256">
        <v>17828756.575971</v>
      </c>
      <c r="K45" s="256">
        <v>164417823.46196249</v>
      </c>
      <c r="L45" s="256">
        <v>1271823</v>
      </c>
      <c r="M45" s="256">
        <v>22281531.407815501</v>
      </c>
      <c r="N45" s="256">
        <v>334549751.18574899</v>
      </c>
    </row>
    <row r="46" spans="1:14">
      <c r="D46" s="175" t="s">
        <v>429</v>
      </c>
      <c r="E46" s="255" t="s">
        <v>433</v>
      </c>
      <c r="F46" s="255" t="s">
        <v>434</v>
      </c>
      <c r="G46" s="255">
        <v>-773305.3</v>
      </c>
      <c r="H46" s="255"/>
      <c r="I46" s="255"/>
      <c r="J46" s="255"/>
      <c r="K46" s="255"/>
      <c r="L46" s="255">
        <v>-121726.42</v>
      </c>
      <c r="M46" s="255"/>
      <c r="N46" s="255">
        <v>-895031.72</v>
      </c>
    </row>
    <row r="47" spans="1:14">
      <c r="D47" s="175" t="s">
        <v>432</v>
      </c>
      <c r="E47" s="255" t="s">
        <v>436</v>
      </c>
      <c r="F47" s="255" t="s">
        <v>431</v>
      </c>
      <c r="G47" s="255">
        <v>127976511.44</v>
      </c>
      <c r="H47" s="255"/>
      <c r="I47" s="255"/>
      <c r="J47" s="255">
        <v>17828756.575971</v>
      </c>
      <c r="K47" s="255">
        <v>164417823.46196249</v>
      </c>
      <c r="L47" s="255">
        <v>1150096.58</v>
      </c>
      <c r="M47" s="255">
        <v>22281531.407815501</v>
      </c>
      <c r="N47" s="255">
        <v>333654719.46574903</v>
      </c>
    </row>
    <row r="48" spans="1:14">
      <c r="D48" s="175" t="s">
        <v>435</v>
      </c>
      <c r="E48" s="256" t="s">
        <v>438</v>
      </c>
      <c r="F48" s="256" t="s">
        <v>439</v>
      </c>
      <c r="G48" s="256">
        <v>1834205925.4400001</v>
      </c>
      <c r="H48" s="256"/>
      <c r="I48" s="256"/>
      <c r="J48" s="256">
        <v>2045457477.7027764</v>
      </c>
      <c r="K48" s="256">
        <v>375794123.18331462</v>
      </c>
      <c r="L48" s="256">
        <v>517969113.04000002</v>
      </c>
      <c r="M48" s="256">
        <v>550956416.26241446</v>
      </c>
      <c r="N48" s="256">
        <v>5323147879.7211027</v>
      </c>
    </row>
    <row r="49" spans="4:16">
      <c r="D49" s="175" t="s">
        <v>437</v>
      </c>
      <c r="E49" s="255" t="s">
        <v>441</v>
      </c>
      <c r="F49" s="255" t="s">
        <v>442</v>
      </c>
      <c r="G49" s="255">
        <v>-8301977.25</v>
      </c>
      <c r="H49" s="255"/>
      <c r="I49" s="255"/>
      <c r="J49" s="255">
        <v>-23391294.299161501</v>
      </c>
      <c r="K49" s="255">
        <v>-229215.13853699999</v>
      </c>
      <c r="L49" s="255">
        <v>-5660593.8499999996</v>
      </c>
      <c r="M49" s="255"/>
      <c r="N49" s="255">
        <v>-37583080.5376985</v>
      </c>
    </row>
    <row r="50" spans="4:16">
      <c r="D50" s="175" t="s">
        <v>440</v>
      </c>
      <c r="E50" s="255" t="s">
        <v>444</v>
      </c>
      <c r="F50" s="255" t="s">
        <v>439</v>
      </c>
      <c r="G50" s="255">
        <v>1825903948.1900001</v>
      </c>
      <c r="H50" s="255"/>
      <c r="I50" s="255"/>
      <c r="J50" s="255">
        <v>2022066183.4036152</v>
      </c>
      <c r="K50" s="255">
        <v>375564908.04477757</v>
      </c>
      <c r="L50" s="255">
        <v>512308519.19</v>
      </c>
      <c r="M50" s="255">
        <v>550956416.26241446</v>
      </c>
      <c r="N50" s="255">
        <v>5285564799.183404</v>
      </c>
    </row>
    <row r="51" spans="4:16">
      <c r="D51" s="175" t="s">
        <v>443</v>
      </c>
      <c r="E51" s="256" t="s">
        <v>446</v>
      </c>
      <c r="F51" s="256" t="s">
        <v>447</v>
      </c>
      <c r="G51" s="256">
        <v>287934184</v>
      </c>
      <c r="H51" s="256">
        <v>30394437.629999999</v>
      </c>
      <c r="I51" s="256"/>
      <c r="J51" s="256">
        <v>532776600.37164003</v>
      </c>
      <c r="K51" s="256">
        <v>141909921.309201</v>
      </c>
      <c r="L51" s="256">
        <v>76007485.719999999</v>
      </c>
      <c r="M51" s="256">
        <v>254927211.98100951</v>
      </c>
      <c r="N51" s="256">
        <v>1323949841.0118504</v>
      </c>
    </row>
    <row r="52" spans="4:16">
      <c r="D52" s="175" t="s">
        <v>445</v>
      </c>
      <c r="E52" s="255" t="s">
        <v>449</v>
      </c>
      <c r="F52" s="255" t="s">
        <v>450</v>
      </c>
      <c r="G52" s="255">
        <v>-24668340.149999999</v>
      </c>
      <c r="H52" s="255"/>
      <c r="I52" s="255"/>
      <c r="J52" s="255">
        <v>-11402500</v>
      </c>
      <c r="K52" s="255"/>
      <c r="L52" s="255">
        <v>-6802785.1799999997</v>
      </c>
      <c r="M52" s="255"/>
      <c r="N52" s="255">
        <v>-42873625.329999998</v>
      </c>
    </row>
    <row r="53" spans="4:16">
      <c r="D53" s="175" t="s">
        <v>448</v>
      </c>
      <c r="E53" s="255" t="s">
        <v>452</v>
      </c>
      <c r="F53" s="255" t="s">
        <v>447</v>
      </c>
      <c r="G53" s="255">
        <v>263265843.84999999</v>
      </c>
      <c r="H53" s="255">
        <v>30394437.629999999</v>
      </c>
      <c r="I53" s="255"/>
      <c r="J53" s="255">
        <v>521374100.37164003</v>
      </c>
      <c r="K53" s="255">
        <v>141909921.309201</v>
      </c>
      <c r="L53" s="255">
        <v>69204700.540000007</v>
      </c>
      <c r="M53" s="255">
        <v>254927211.98100951</v>
      </c>
      <c r="N53" s="255">
        <v>1281076215.6818504</v>
      </c>
    </row>
    <row r="54" spans="4:16">
      <c r="D54" s="175" t="s">
        <v>451</v>
      </c>
      <c r="E54" s="256" t="s">
        <v>454</v>
      </c>
      <c r="F54" s="256" t="s">
        <v>455</v>
      </c>
      <c r="G54" s="256">
        <v>354040812.04000002</v>
      </c>
      <c r="H54" s="256"/>
      <c r="I54" s="256"/>
      <c r="J54" s="256">
        <v>79594810.363140494</v>
      </c>
      <c r="K54" s="256">
        <v>112262016.0265605</v>
      </c>
      <c r="L54" s="256">
        <v>76047359.379999995</v>
      </c>
      <c r="M54" s="256">
        <v>156854572.9124375</v>
      </c>
      <c r="N54" s="256">
        <v>778799570.72213852</v>
      </c>
    </row>
    <row r="55" spans="4:16">
      <c r="D55" s="175" t="s">
        <v>453</v>
      </c>
      <c r="E55" s="255" t="s">
        <v>457</v>
      </c>
      <c r="F55" s="255" t="s">
        <v>458</v>
      </c>
      <c r="G55" s="255"/>
      <c r="H55" s="255"/>
      <c r="I55" s="255"/>
      <c r="J55" s="255"/>
      <c r="K55" s="255">
        <v>-437436.20513700001</v>
      </c>
      <c r="L55" s="255"/>
      <c r="M55" s="255"/>
      <c r="N55" s="255">
        <v>-437436.20513700001</v>
      </c>
      <c r="P55">
        <v>780478.08</v>
      </c>
    </row>
    <row r="56" spans="4:16">
      <c r="D56" s="175" t="s">
        <v>456</v>
      </c>
      <c r="E56" s="255" t="s">
        <v>460</v>
      </c>
      <c r="F56" s="255" t="s">
        <v>461</v>
      </c>
      <c r="G56" s="255">
        <v>-3157883.36</v>
      </c>
      <c r="H56" s="255"/>
      <c r="I56" s="255"/>
      <c r="J56" s="255"/>
      <c r="K56" s="255"/>
      <c r="L56" s="255">
        <v>-688169.37</v>
      </c>
      <c r="M56" s="255"/>
      <c r="N56" s="255">
        <v>-3846052.73</v>
      </c>
    </row>
    <row r="57" spans="4:16">
      <c r="D57" s="175" t="s">
        <v>459</v>
      </c>
      <c r="E57" s="255" t="s">
        <v>463</v>
      </c>
      <c r="F57" s="255" t="s">
        <v>455</v>
      </c>
      <c r="G57" s="255">
        <v>350882928.68000001</v>
      </c>
      <c r="H57" s="255"/>
      <c r="I57" s="255"/>
      <c r="J57" s="255">
        <v>79594810.363140494</v>
      </c>
      <c r="K57" s="255">
        <v>111824579.8214235</v>
      </c>
      <c r="L57" s="255">
        <v>75359190.010000005</v>
      </c>
      <c r="M57" s="255">
        <v>156854572.9124375</v>
      </c>
      <c r="N57" s="255">
        <v>774516081.78700149</v>
      </c>
      <c r="P57">
        <v>781774.08</v>
      </c>
    </row>
    <row r="58" spans="4:16">
      <c r="D58" s="175" t="s">
        <v>462</v>
      </c>
      <c r="E58" s="256" t="s">
        <v>465</v>
      </c>
      <c r="F58" s="256" t="s">
        <v>466</v>
      </c>
      <c r="G58" s="256">
        <v>869525795.47000003</v>
      </c>
      <c r="H58" s="256"/>
      <c r="I58" s="256"/>
      <c r="J58" s="256">
        <v>458019543.27641898</v>
      </c>
      <c r="K58" s="256">
        <v>26652408.919531502</v>
      </c>
      <c r="L58" s="256">
        <v>29447784.27</v>
      </c>
      <c r="M58" s="256">
        <v>203192944.5283235</v>
      </c>
      <c r="N58" s="256">
        <v>1586838476.4642739</v>
      </c>
    </row>
    <row r="59" spans="4:16">
      <c r="D59" s="175" t="s">
        <v>464</v>
      </c>
      <c r="E59" s="255" t="s">
        <v>468</v>
      </c>
      <c r="F59" s="255" t="s">
        <v>466</v>
      </c>
      <c r="G59" s="255">
        <v>869525795.47000003</v>
      </c>
      <c r="H59" s="255"/>
      <c r="I59" s="255"/>
      <c r="J59" s="255">
        <v>458019543.27641898</v>
      </c>
      <c r="K59" s="255">
        <v>26652408.919531502</v>
      </c>
      <c r="L59" s="255">
        <v>29447784.27</v>
      </c>
      <c r="M59" s="255">
        <v>203192944.5283235</v>
      </c>
      <c r="N59" s="255">
        <v>1586838476.4642739</v>
      </c>
    </row>
    <row r="60" spans="4:16">
      <c r="D60" s="175" t="s">
        <v>467</v>
      </c>
      <c r="E60" s="256" t="s">
        <v>470</v>
      </c>
      <c r="F60" s="256" t="s">
        <v>471</v>
      </c>
      <c r="G60" s="256">
        <v>4503905142.1400003</v>
      </c>
      <c r="H60" s="256">
        <v>30394437.629999999</v>
      </c>
      <c r="I60" s="256"/>
      <c r="J60" s="256">
        <v>4078593636.0285335</v>
      </c>
      <c r="K60" s="256">
        <v>852157458.38573265</v>
      </c>
      <c r="L60" s="256">
        <v>805937066.96000004</v>
      </c>
      <c r="M60" s="256">
        <v>1617634828.5847816</v>
      </c>
      <c r="N60" s="256">
        <v>11887387393.821646</v>
      </c>
    </row>
    <row r="61" spans="4:16">
      <c r="D61" s="175" t="s">
        <v>469</v>
      </c>
      <c r="E61" s="257" t="s">
        <v>473</v>
      </c>
      <c r="F61" s="257" t="s">
        <v>474</v>
      </c>
      <c r="G61" s="257"/>
      <c r="H61" s="257"/>
      <c r="I61" s="257"/>
      <c r="J61" s="257"/>
      <c r="K61" s="257"/>
      <c r="L61" s="257"/>
      <c r="M61" s="257">
        <v>2066803.181143</v>
      </c>
      <c r="N61" s="257">
        <v>2066803.181143</v>
      </c>
    </row>
    <row r="62" spans="4:16">
      <c r="D62" s="175" t="s">
        <v>472</v>
      </c>
      <c r="E62" s="255" t="s">
        <v>476</v>
      </c>
      <c r="F62" s="255" t="s">
        <v>474</v>
      </c>
      <c r="G62" s="255"/>
      <c r="H62" s="255"/>
      <c r="I62" s="255"/>
      <c r="J62" s="255"/>
      <c r="K62" s="255"/>
      <c r="L62" s="255"/>
      <c r="M62" s="255">
        <v>2066803.181143</v>
      </c>
      <c r="N62" s="255">
        <v>2066803.181143</v>
      </c>
    </row>
    <row r="63" spans="4:16">
      <c r="D63" s="175" t="s">
        <v>475</v>
      </c>
      <c r="E63" s="256" t="s">
        <v>478</v>
      </c>
      <c r="F63" s="256" t="s">
        <v>479</v>
      </c>
      <c r="G63" s="256">
        <v>13874326.93</v>
      </c>
      <c r="H63" s="256"/>
      <c r="I63" s="256"/>
      <c r="J63" s="256">
        <v>456896.20920899999</v>
      </c>
      <c r="K63" s="256">
        <v>6127.2997919999998</v>
      </c>
      <c r="L63" s="256">
        <v>122288.77</v>
      </c>
      <c r="M63" s="256"/>
      <c r="N63" s="256">
        <v>14459639.209000999</v>
      </c>
    </row>
    <row r="64" spans="4:16">
      <c r="D64" s="175" t="s">
        <v>477</v>
      </c>
      <c r="E64" s="255" t="s">
        <v>481</v>
      </c>
      <c r="F64" s="255" t="s">
        <v>482</v>
      </c>
      <c r="G64" s="255"/>
      <c r="H64" s="255"/>
      <c r="I64" s="255"/>
      <c r="J64" s="255">
        <v>12823860.302279999</v>
      </c>
      <c r="K64" s="255"/>
      <c r="L64" s="255"/>
      <c r="M64" s="255"/>
      <c r="N64" s="255">
        <v>12823860.302279999</v>
      </c>
      <c r="P64">
        <v>6592901702.2600002</v>
      </c>
    </row>
    <row r="65" spans="4:16">
      <c r="D65" s="175" t="s">
        <v>480</v>
      </c>
      <c r="E65" s="255" t="s">
        <v>484</v>
      </c>
      <c r="F65" s="255" t="s">
        <v>485</v>
      </c>
      <c r="G65" s="255">
        <v>13874326.93</v>
      </c>
      <c r="H65" s="255"/>
      <c r="I65" s="255"/>
      <c r="J65" s="255">
        <v>13280756.511489</v>
      </c>
      <c r="K65" s="255">
        <v>6127.2997919999998</v>
      </c>
      <c r="L65" s="255">
        <v>122288.77</v>
      </c>
      <c r="M65" s="255"/>
      <c r="N65" s="255">
        <v>27283499.511280999</v>
      </c>
      <c r="P65">
        <v>48949946.780000001</v>
      </c>
    </row>
    <row r="66" spans="4:16">
      <c r="D66" s="175" t="s">
        <v>483</v>
      </c>
      <c r="E66" s="256" t="s">
        <v>487</v>
      </c>
      <c r="F66" s="256" t="s">
        <v>488</v>
      </c>
      <c r="G66" s="256">
        <v>13874326.93</v>
      </c>
      <c r="H66" s="256"/>
      <c r="I66" s="256"/>
      <c r="J66" s="256">
        <v>13280756.511489</v>
      </c>
      <c r="K66" s="256">
        <v>6127.2997919999998</v>
      </c>
      <c r="L66" s="256">
        <v>122288.77</v>
      </c>
      <c r="M66" s="256">
        <v>2066803.181143</v>
      </c>
      <c r="N66" s="256">
        <v>29350302.692423999</v>
      </c>
      <c r="P66">
        <v>-420062.2</v>
      </c>
    </row>
    <row r="67" spans="4:16">
      <c r="D67" s="175" t="s">
        <v>486</v>
      </c>
      <c r="E67" s="257" t="s">
        <v>490</v>
      </c>
      <c r="F67" s="257" t="s">
        <v>491</v>
      </c>
      <c r="G67" s="257"/>
      <c r="H67" s="257">
        <v>0</v>
      </c>
      <c r="I67" s="257"/>
      <c r="J67" s="257"/>
      <c r="K67" s="257">
        <v>778063.91607749998</v>
      </c>
      <c r="L67" s="257"/>
      <c r="M67" s="257"/>
      <c r="N67" s="257">
        <v>778063.91607749998</v>
      </c>
    </row>
    <row r="68" spans="4:16">
      <c r="D68" s="175" t="s">
        <v>489</v>
      </c>
      <c r="E68" s="255" t="s">
        <v>493</v>
      </c>
      <c r="F68" s="255" t="s">
        <v>494</v>
      </c>
      <c r="G68" s="255"/>
      <c r="H68" s="255"/>
      <c r="I68" s="255"/>
      <c r="J68" s="255">
        <v>1367490.4225000001</v>
      </c>
      <c r="K68" s="255">
        <v>20178129.607638001</v>
      </c>
      <c r="L68" s="255"/>
      <c r="M68" s="255"/>
      <c r="N68" s="255">
        <v>21545620.030138001</v>
      </c>
    </row>
    <row r="69" spans="4:16">
      <c r="D69" s="175" t="s">
        <v>492</v>
      </c>
      <c r="E69" s="255" t="s">
        <v>496</v>
      </c>
      <c r="F69" s="255" t="s">
        <v>497</v>
      </c>
      <c r="G69" s="255"/>
      <c r="H69" s="255">
        <v>0</v>
      </c>
      <c r="I69" s="255"/>
      <c r="J69" s="255">
        <v>1367490.4225000001</v>
      </c>
      <c r="K69" s="255">
        <v>20956193.5237155</v>
      </c>
      <c r="L69" s="255"/>
      <c r="M69" s="255"/>
      <c r="N69" s="255">
        <v>22323683.946215499</v>
      </c>
      <c r="P69">
        <v>48535894.579999998</v>
      </c>
    </row>
    <row r="70" spans="4:16">
      <c r="D70" s="175" t="s">
        <v>495</v>
      </c>
      <c r="E70" s="256" t="s">
        <v>499</v>
      </c>
      <c r="F70" s="256" t="s">
        <v>500</v>
      </c>
      <c r="G70" s="256"/>
      <c r="H70" s="256">
        <v>0</v>
      </c>
      <c r="I70" s="256"/>
      <c r="J70" s="256">
        <v>1367490.4225000001</v>
      </c>
      <c r="K70" s="256">
        <v>20956193.5237155</v>
      </c>
      <c r="L70" s="256"/>
      <c r="M70" s="256"/>
      <c r="N70" s="256">
        <v>22323683.946215499</v>
      </c>
      <c r="P70">
        <v>-42116121.969999999</v>
      </c>
    </row>
    <row r="71" spans="4:16">
      <c r="D71" s="175" t="s">
        <v>498</v>
      </c>
      <c r="E71" s="257" t="s">
        <v>502</v>
      </c>
      <c r="F71" s="257" t="s">
        <v>503</v>
      </c>
      <c r="G71" s="257"/>
      <c r="H71" s="257"/>
      <c r="I71" s="257"/>
      <c r="J71" s="257"/>
      <c r="K71" s="257"/>
      <c r="L71" s="257"/>
      <c r="M71" s="257"/>
      <c r="N71" s="257">
        <v>3.66632E-2</v>
      </c>
      <c r="P71">
        <v>-42116121.969999999</v>
      </c>
    </row>
    <row r="72" spans="4:16">
      <c r="D72" s="175" t="s">
        <v>501</v>
      </c>
      <c r="E72" s="255" t="s">
        <v>505</v>
      </c>
      <c r="F72" s="255" t="s">
        <v>506</v>
      </c>
      <c r="G72" s="255"/>
      <c r="H72" s="255"/>
      <c r="I72" s="255"/>
      <c r="J72" s="255"/>
      <c r="K72" s="255"/>
      <c r="L72" s="255"/>
      <c r="M72" s="255"/>
      <c r="N72" s="255">
        <v>0</v>
      </c>
      <c r="P72">
        <v>-174955.49</v>
      </c>
    </row>
    <row r="73" spans="4:16">
      <c r="D73" s="175" t="s">
        <v>504</v>
      </c>
      <c r="E73" s="255" t="s">
        <v>508</v>
      </c>
      <c r="F73" s="255" t="s">
        <v>509</v>
      </c>
      <c r="G73" s="255"/>
      <c r="H73" s="255"/>
      <c r="I73" s="255"/>
      <c r="J73" s="255"/>
      <c r="K73" s="255"/>
      <c r="L73" s="255"/>
      <c r="M73" s="255"/>
      <c r="N73" s="255">
        <v>3588262.4482835</v>
      </c>
      <c r="P73">
        <v>48529884.579999998</v>
      </c>
    </row>
    <row r="74" spans="4:16">
      <c r="D74" s="175" t="s">
        <v>507</v>
      </c>
      <c r="E74" s="255" t="s">
        <v>511</v>
      </c>
      <c r="F74" s="255" t="s">
        <v>512</v>
      </c>
      <c r="G74" s="255"/>
      <c r="H74" s="255"/>
      <c r="I74" s="255"/>
      <c r="J74" s="255"/>
      <c r="K74" s="255"/>
      <c r="L74" s="255"/>
      <c r="M74" s="255"/>
      <c r="N74" s="255">
        <v>0</v>
      </c>
      <c r="P74">
        <v>-174955.49</v>
      </c>
    </row>
    <row r="75" spans="4:16">
      <c r="D75" s="175" t="s">
        <v>510</v>
      </c>
      <c r="E75" s="255" t="s">
        <v>514</v>
      </c>
      <c r="F75" s="255" t="s">
        <v>515</v>
      </c>
      <c r="G75" s="255"/>
      <c r="H75" s="255"/>
      <c r="I75" s="255"/>
      <c r="J75" s="255"/>
      <c r="K75" s="255"/>
      <c r="L75" s="255"/>
      <c r="M75" s="255"/>
      <c r="N75" s="255">
        <v>3588262.4849466998</v>
      </c>
    </row>
    <row r="76" spans="4:16">
      <c r="D76" s="175" t="s">
        <v>513</v>
      </c>
      <c r="E76" s="257" t="s">
        <v>517</v>
      </c>
      <c r="F76" s="257" t="s">
        <v>518</v>
      </c>
      <c r="G76" s="257">
        <v>15169973487.9</v>
      </c>
      <c r="H76" s="257">
        <v>141209162.74000001</v>
      </c>
      <c r="I76" s="257">
        <v>964314244.96255445</v>
      </c>
      <c r="J76" s="257">
        <v>10082048781.198906</v>
      </c>
      <c r="K76" s="257">
        <v>2614874311.8434806</v>
      </c>
      <c r="L76" s="257">
        <v>2322212282.23</v>
      </c>
      <c r="M76" s="257">
        <v>6140816027.1323204</v>
      </c>
      <c r="N76" s="257">
        <v>32060259232.570419</v>
      </c>
    </row>
    <row r="77" spans="4:16">
      <c r="D77" s="175" t="s">
        <v>516</v>
      </c>
      <c r="E77" s="258" t="s">
        <v>520</v>
      </c>
      <c r="F77" s="258" t="s">
        <v>521</v>
      </c>
      <c r="G77" s="258">
        <v>806957866.96000004</v>
      </c>
      <c r="H77" s="258"/>
      <c r="I77" s="258"/>
      <c r="J77" s="258"/>
      <c r="K77" s="258">
        <v>13439211.3549075</v>
      </c>
      <c r="L77" s="258"/>
      <c r="M77" s="258"/>
      <c r="N77" s="258">
        <v>13439211.3549075</v>
      </c>
    </row>
    <row r="78" spans="4:16">
      <c r="D78" s="175" t="s">
        <v>519</v>
      </c>
      <c r="E78" s="255" t="s">
        <v>523</v>
      </c>
      <c r="F78" s="255" t="s">
        <v>524</v>
      </c>
      <c r="G78" s="255">
        <v>341010668.07999998</v>
      </c>
      <c r="H78" s="255"/>
      <c r="I78" s="255"/>
      <c r="J78" s="255"/>
      <c r="K78" s="255"/>
      <c r="L78" s="255"/>
      <c r="M78" s="255"/>
      <c r="N78" s="255">
        <v>-5911675.2400000002</v>
      </c>
    </row>
    <row r="79" spans="4:16">
      <c r="D79" s="175" t="s">
        <v>522</v>
      </c>
      <c r="E79" s="255" t="s">
        <v>526</v>
      </c>
      <c r="F79" s="255" t="s">
        <v>521</v>
      </c>
      <c r="G79" s="255">
        <v>1147968535.04</v>
      </c>
      <c r="H79" s="255"/>
      <c r="I79" s="255"/>
      <c r="J79" s="255"/>
      <c r="K79" s="255">
        <v>13439211.3549075</v>
      </c>
      <c r="L79" s="255"/>
      <c r="M79" s="255"/>
      <c r="N79" s="255">
        <v>7527536.1149075003</v>
      </c>
    </row>
    <row r="80" spans="4:16">
      <c r="D80" s="175" t="s">
        <v>525</v>
      </c>
      <c r="E80" s="256" t="s">
        <v>528</v>
      </c>
      <c r="F80" s="256" t="s">
        <v>529</v>
      </c>
      <c r="G80" s="256"/>
      <c r="H80" s="256"/>
      <c r="I80" s="256"/>
      <c r="J80" s="256">
        <v>51295441.204558998</v>
      </c>
      <c r="K80" s="256"/>
      <c r="L80" s="256"/>
      <c r="M80" s="256"/>
      <c r="N80" s="256">
        <v>51295441.204558998</v>
      </c>
    </row>
    <row r="81" spans="4:14">
      <c r="D81" s="175" t="s">
        <v>527</v>
      </c>
      <c r="E81" s="255" t="s">
        <v>531</v>
      </c>
      <c r="F81" s="255" t="s">
        <v>532</v>
      </c>
      <c r="G81" s="255"/>
      <c r="H81" s="255"/>
      <c r="I81" s="255"/>
      <c r="J81" s="255">
        <v>51295441.204558998</v>
      </c>
      <c r="K81" s="255"/>
      <c r="L81" s="255"/>
      <c r="M81" s="255"/>
      <c r="N81" s="255">
        <v>51295441.204558998</v>
      </c>
    </row>
    <row r="82" spans="4:14">
      <c r="D82" s="175" t="s">
        <v>530</v>
      </c>
      <c r="E82" s="256" t="s">
        <v>534</v>
      </c>
      <c r="F82" s="256" t="s">
        <v>535</v>
      </c>
      <c r="G82" s="256">
        <v>1147968535.04</v>
      </c>
      <c r="H82" s="256"/>
      <c r="I82" s="256"/>
      <c r="J82" s="256">
        <v>51295441.204558998</v>
      </c>
      <c r="K82" s="256">
        <v>13439211.3549075</v>
      </c>
      <c r="L82" s="256"/>
      <c r="M82" s="256"/>
      <c r="N82" s="256">
        <v>58822977.319466501</v>
      </c>
    </row>
    <row r="83" spans="4:14">
      <c r="D83" s="175" t="s">
        <v>533</v>
      </c>
      <c r="E83" s="257" t="s">
        <v>537</v>
      </c>
      <c r="F83" s="257" t="s">
        <v>538</v>
      </c>
      <c r="G83" s="257">
        <v>23659679688.91</v>
      </c>
      <c r="H83" s="257"/>
      <c r="I83" s="257">
        <v>28800185091.062199</v>
      </c>
      <c r="J83" s="257"/>
      <c r="K83" s="257"/>
      <c r="L83" s="257"/>
      <c r="M83" s="257"/>
      <c r="N83" s="257">
        <v>806957866.78334653</v>
      </c>
    </row>
    <row r="84" spans="4:14">
      <c r="D84" s="175" t="s">
        <v>536</v>
      </c>
      <c r="E84" s="255" t="s">
        <v>540</v>
      </c>
      <c r="F84" s="255" t="s">
        <v>541</v>
      </c>
      <c r="G84" s="255">
        <v>23659679688.91</v>
      </c>
      <c r="H84" s="255"/>
      <c r="I84" s="255">
        <v>28800185091.062199</v>
      </c>
      <c r="J84" s="255"/>
      <c r="K84" s="255"/>
      <c r="L84" s="255"/>
      <c r="M84" s="255"/>
      <c r="N84" s="255">
        <v>806957866.78334653</v>
      </c>
    </row>
    <row r="85" spans="4:14">
      <c r="D85" s="175" t="s">
        <v>539</v>
      </c>
      <c r="E85" s="256" t="s">
        <v>543</v>
      </c>
      <c r="F85" s="256" t="s">
        <v>544</v>
      </c>
      <c r="G85" s="256">
        <v>23659679688.91</v>
      </c>
      <c r="H85" s="256"/>
      <c r="I85" s="256">
        <v>28800185091.062199</v>
      </c>
      <c r="J85" s="256"/>
      <c r="K85" s="256"/>
      <c r="L85" s="256"/>
      <c r="M85" s="256"/>
      <c r="N85" s="256">
        <v>806957866.78334653</v>
      </c>
    </row>
    <row r="86" spans="4:14">
      <c r="D86" s="175" t="s">
        <v>542</v>
      </c>
      <c r="E86" s="257" t="s">
        <v>546</v>
      </c>
      <c r="F86" s="257" t="s">
        <v>547</v>
      </c>
      <c r="G86" s="257"/>
      <c r="H86" s="257"/>
      <c r="I86" s="257"/>
      <c r="J86" s="257"/>
      <c r="K86" s="257">
        <v>79631250</v>
      </c>
      <c r="L86" s="257"/>
      <c r="M86" s="257"/>
      <c r="N86" s="257">
        <v>79631250</v>
      </c>
    </row>
    <row r="87" spans="4:14">
      <c r="D87" s="175" t="s">
        <v>545</v>
      </c>
      <c r="E87" s="255" t="s">
        <v>549</v>
      </c>
      <c r="F87" s="255" t="s">
        <v>550</v>
      </c>
      <c r="G87" s="255">
        <v>41570815.969999999</v>
      </c>
      <c r="H87" s="255"/>
      <c r="I87" s="255"/>
      <c r="J87" s="255"/>
      <c r="K87" s="255">
        <v>6467698.5280590001</v>
      </c>
      <c r="L87" s="255">
        <v>10663099.43</v>
      </c>
      <c r="M87" s="255">
        <v>10408626.561764</v>
      </c>
      <c r="N87" s="255">
        <v>69110240.489822999</v>
      </c>
    </row>
    <row r="88" spans="4:14">
      <c r="D88" s="175" t="s">
        <v>548</v>
      </c>
      <c r="E88" s="255" t="s">
        <v>552</v>
      </c>
      <c r="F88" s="255" t="s">
        <v>553</v>
      </c>
      <c r="G88" s="255"/>
      <c r="H88" s="255"/>
      <c r="I88" s="255"/>
      <c r="J88" s="255">
        <v>324959.61945</v>
      </c>
      <c r="K88" s="255"/>
      <c r="L88" s="255"/>
      <c r="M88" s="255"/>
      <c r="N88" s="255">
        <v>324959.61945</v>
      </c>
    </row>
    <row r="89" spans="4:14">
      <c r="D89" s="175" t="s">
        <v>551</v>
      </c>
      <c r="E89" s="255" t="s">
        <v>555</v>
      </c>
      <c r="F89" s="255" t="s">
        <v>556</v>
      </c>
      <c r="G89" s="255"/>
      <c r="H89" s="255"/>
      <c r="I89" s="255"/>
      <c r="J89" s="255"/>
      <c r="K89" s="255"/>
      <c r="L89" s="255"/>
      <c r="M89" s="255">
        <v>48624069.394096501</v>
      </c>
      <c r="N89" s="255">
        <v>48624069.394096501</v>
      </c>
    </row>
    <row r="90" spans="4:14">
      <c r="D90" s="175" t="s">
        <v>554</v>
      </c>
      <c r="E90" s="255" t="s">
        <v>558</v>
      </c>
      <c r="F90" s="255" t="s">
        <v>559</v>
      </c>
      <c r="G90" s="255"/>
      <c r="H90" s="255">
        <v>45448</v>
      </c>
      <c r="I90" s="255"/>
      <c r="J90" s="255"/>
      <c r="K90" s="255"/>
      <c r="L90" s="255"/>
      <c r="M90" s="255"/>
      <c r="N90" s="255">
        <v>45448</v>
      </c>
    </row>
    <row r="91" spans="4:14">
      <c r="D91" s="175" t="s">
        <v>557</v>
      </c>
      <c r="E91" s="255" t="s">
        <v>561</v>
      </c>
      <c r="F91" s="255" t="s">
        <v>562</v>
      </c>
      <c r="G91" s="255">
        <v>1605595.73</v>
      </c>
      <c r="H91" s="255"/>
      <c r="I91" s="255">
        <v>118402.1345864</v>
      </c>
      <c r="J91" s="255">
        <v>60944701.858144</v>
      </c>
      <c r="K91" s="255">
        <v>45473662.817481004</v>
      </c>
      <c r="L91" s="255">
        <v>6000</v>
      </c>
      <c r="M91" s="255">
        <v>4111244.0074145002</v>
      </c>
      <c r="N91" s="255">
        <v>112259606.5476259</v>
      </c>
    </row>
    <row r="92" spans="4:14">
      <c r="D92" s="175" t="s">
        <v>560</v>
      </c>
      <c r="E92" s="255" t="s">
        <v>564</v>
      </c>
      <c r="F92" s="255" t="s">
        <v>565</v>
      </c>
      <c r="G92" s="255">
        <v>10050853.35</v>
      </c>
      <c r="H92" s="255">
        <v>524734.31000000006</v>
      </c>
      <c r="I92" s="255"/>
      <c r="J92" s="255"/>
      <c r="K92" s="255"/>
      <c r="L92" s="255">
        <v>2711016.93</v>
      </c>
      <c r="M92" s="255"/>
      <c r="N92" s="255">
        <v>13286604.59</v>
      </c>
    </row>
    <row r="93" spans="4:14">
      <c r="D93" s="175" t="s">
        <v>563</v>
      </c>
      <c r="E93" s="255" t="s">
        <v>567</v>
      </c>
      <c r="F93" s="255" t="s">
        <v>568</v>
      </c>
      <c r="G93" s="255">
        <v>53227265.049999997</v>
      </c>
      <c r="H93" s="255">
        <v>570182.31000000006</v>
      </c>
      <c r="I93" s="255">
        <v>118402.1345864</v>
      </c>
      <c r="J93" s="255">
        <v>61269661.477594003</v>
      </c>
      <c r="K93" s="255">
        <v>131572611.34554</v>
      </c>
      <c r="L93" s="255">
        <v>13380116.359999999</v>
      </c>
      <c r="M93" s="255">
        <v>63143939.963275</v>
      </c>
      <c r="N93" s="255">
        <v>323282178.64099538</v>
      </c>
    </row>
    <row r="94" spans="4:14">
      <c r="D94" s="175" t="s">
        <v>566</v>
      </c>
      <c r="E94" s="256" t="s">
        <v>570</v>
      </c>
      <c r="F94" s="256" t="s">
        <v>571</v>
      </c>
      <c r="G94" s="256">
        <v>53227265.049999997</v>
      </c>
      <c r="H94" s="256">
        <v>570182.31000000006</v>
      </c>
      <c r="I94" s="256">
        <v>118402.1345864</v>
      </c>
      <c r="J94" s="256">
        <v>61269661.477594003</v>
      </c>
      <c r="K94" s="256">
        <v>131572611.34554</v>
      </c>
      <c r="L94" s="256">
        <v>13380116.359999999</v>
      </c>
      <c r="M94" s="256">
        <v>63143939.963275</v>
      </c>
      <c r="N94" s="256">
        <v>323282178.64099538</v>
      </c>
    </row>
    <row r="95" spans="4:14">
      <c r="D95" s="175" t="s">
        <v>569</v>
      </c>
      <c r="E95" s="257" t="s">
        <v>573</v>
      </c>
      <c r="F95" s="257" t="s">
        <v>574</v>
      </c>
      <c r="G95" s="257">
        <v>83405443.469999999</v>
      </c>
      <c r="H95" s="257"/>
      <c r="I95" s="257"/>
      <c r="J95" s="257"/>
      <c r="K95" s="257"/>
      <c r="L95" s="257">
        <v>33861797.5</v>
      </c>
      <c r="M95" s="257"/>
      <c r="N95" s="257">
        <v>117267240.97</v>
      </c>
    </row>
    <row r="96" spans="4:14">
      <c r="D96" s="175" t="s">
        <v>572</v>
      </c>
      <c r="E96" s="255" t="s">
        <v>576</v>
      </c>
      <c r="F96" s="255" t="s">
        <v>577</v>
      </c>
      <c r="G96" s="255">
        <v>-50819313.700000003</v>
      </c>
      <c r="H96" s="255"/>
      <c r="I96" s="255"/>
      <c r="J96" s="255"/>
      <c r="K96" s="255"/>
      <c r="L96" s="255"/>
      <c r="M96" s="255"/>
      <c r="N96" s="255">
        <v>-50819313.700000003</v>
      </c>
    </row>
    <row r="97" spans="4:14">
      <c r="D97" s="175" t="s">
        <v>575</v>
      </c>
      <c r="E97" s="255" t="s">
        <v>579</v>
      </c>
      <c r="F97" s="255" t="s">
        <v>574</v>
      </c>
      <c r="G97" s="255">
        <v>32586129.77</v>
      </c>
      <c r="H97" s="255"/>
      <c r="I97" s="255"/>
      <c r="J97" s="255"/>
      <c r="K97" s="255"/>
      <c r="L97" s="255">
        <v>33861797.5</v>
      </c>
      <c r="M97" s="255"/>
      <c r="N97" s="255">
        <v>66447927.270000003</v>
      </c>
    </row>
    <row r="98" spans="4:14">
      <c r="D98" s="175" t="s">
        <v>578</v>
      </c>
      <c r="E98" s="256" t="s">
        <v>581</v>
      </c>
      <c r="F98" s="256" t="s">
        <v>582</v>
      </c>
      <c r="G98" s="256">
        <v>32586129.77</v>
      </c>
      <c r="H98" s="256"/>
      <c r="I98" s="256"/>
      <c r="J98" s="256"/>
      <c r="K98" s="256"/>
      <c r="L98" s="256">
        <v>33861797.5</v>
      </c>
      <c r="M98" s="256"/>
      <c r="N98" s="256">
        <v>66447927.270000003</v>
      </c>
    </row>
    <row r="99" spans="4:14">
      <c r="D99" s="175" t="s">
        <v>580</v>
      </c>
      <c r="E99" s="257" t="s">
        <v>584</v>
      </c>
      <c r="F99" s="257" t="s">
        <v>585</v>
      </c>
      <c r="G99" s="257">
        <v>17685578.43</v>
      </c>
      <c r="H99" s="257"/>
      <c r="I99" s="257"/>
      <c r="J99" s="257">
        <v>1008327891.4775736</v>
      </c>
      <c r="K99" s="257"/>
      <c r="L99" s="257">
        <v>95396081.400000006</v>
      </c>
      <c r="M99" s="257"/>
      <c r="N99" s="257">
        <v>3858374039.2987456</v>
      </c>
    </row>
    <row r="100" spans="4:14">
      <c r="D100" s="175" t="s">
        <v>583</v>
      </c>
      <c r="E100" s="255" t="s">
        <v>587</v>
      </c>
      <c r="F100" s="255" t="s">
        <v>588</v>
      </c>
      <c r="G100" s="255">
        <v>837217917.5</v>
      </c>
      <c r="H100" s="255">
        <v>20110116.260000002</v>
      </c>
      <c r="I100" s="255"/>
      <c r="J100" s="255"/>
      <c r="K100" s="255">
        <v>239494721.093703</v>
      </c>
      <c r="L100" s="255">
        <v>360573936.86000001</v>
      </c>
      <c r="M100" s="255"/>
      <c r="N100" s="255">
        <v>1457396691.7137029</v>
      </c>
    </row>
    <row r="101" spans="4:14">
      <c r="D101" s="175" t="s">
        <v>586</v>
      </c>
      <c r="E101" s="255" t="s">
        <v>590</v>
      </c>
      <c r="F101" s="255" t="s">
        <v>591</v>
      </c>
      <c r="G101" s="255">
        <v>-434250323.5</v>
      </c>
      <c r="H101" s="255">
        <v>-3667255.73</v>
      </c>
      <c r="I101" s="255"/>
      <c r="J101" s="255"/>
      <c r="K101" s="255">
        <v>-61032172.392320998</v>
      </c>
      <c r="L101" s="255">
        <v>-230104196.34</v>
      </c>
      <c r="M101" s="255"/>
      <c r="N101" s="255">
        <v>-729053947.96232104</v>
      </c>
    </row>
    <row r="102" spans="4:14">
      <c r="D102" s="175" t="s">
        <v>589</v>
      </c>
      <c r="E102" s="255" t="s">
        <v>593</v>
      </c>
      <c r="F102" s="255" t="s">
        <v>594</v>
      </c>
      <c r="G102" s="255">
        <v>420653172.43000001</v>
      </c>
      <c r="H102" s="255">
        <v>16442860.529999999</v>
      </c>
      <c r="I102" s="255"/>
      <c r="J102" s="255">
        <v>1008327891.4775736</v>
      </c>
      <c r="K102" s="255">
        <v>178462548.70138201</v>
      </c>
      <c r="L102" s="255">
        <v>225865821.91999999</v>
      </c>
      <c r="M102" s="255"/>
      <c r="N102" s="255">
        <v>4586716783.050127</v>
      </c>
    </row>
    <row r="103" spans="4:14">
      <c r="D103" s="175" t="s">
        <v>592</v>
      </c>
      <c r="E103" s="256" t="s">
        <v>596</v>
      </c>
      <c r="F103" s="256" t="s">
        <v>597</v>
      </c>
      <c r="G103" s="256">
        <v>5390997153.0200005</v>
      </c>
      <c r="H103" s="256">
        <v>224505840.38</v>
      </c>
      <c r="I103" s="256"/>
      <c r="J103" s="256">
        <v>2478106385.0699005</v>
      </c>
      <c r="K103" s="256">
        <v>1901178050.0986919</v>
      </c>
      <c r="L103" s="256">
        <v>1423670350.8499999</v>
      </c>
      <c r="M103" s="256">
        <v>1449370296.5219619</v>
      </c>
      <c r="N103" s="256">
        <v>13028908135.055162</v>
      </c>
    </row>
    <row r="104" spans="4:14">
      <c r="D104" s="175" t="s">
        <v>595</v>
      </c>
      <c r="E104" s="255" t="s">
        <v>599</v>
      </c>
      <c r="F104" s="255" t="s">
        <v>600</v>
      </c>
      <c r="G104" s="255">
        <v>-2940987393.3400002</v>
      </c>
      <c r="H104" s="255">
        <v>-21881434.27</v>
      </c>
      <c r="I104" s="255"/>
      <c r="J104" s="255">
        <v>-875585546.64672148</v>
      </c>
      <c r="K104" s="255">
        <v>-504784740.18578541</v>
      </c>
      <c r="L104" s="255">
        <v>-996616490.23000002</v>
      </c>
      <c r="M104" s="255">
        <v>-544306071.67143953</v>
      </c>
      <c r="N104" s="255">
        <v>-5953745698.2758083</v>
      </c>
    </row>
    <row r="105" spans="4:14">
      <c r="D105" s="175" t="s">
        <v>598</v>
      </c>
      <c r="E105" s="255" t="s">
        <v>602</v>
      </c>
      <c r="F105" s="255" t="s">
        <v>597</v>
      </c>
      <c r="G105" s="255">
        <v>2450009759.6799998</v>
      </c>
      <c r="H105" s="255">
        <v>202624406.11000001</v>
      </c>
      <c r="I105" s="255"/>
      <c r="J105" s="255">
        <v>1602520838.4231789</v>
      </c>
      <c r="K105" s="255">
        <v>1396393309.9129064</v>
      </c>
      <c r="L105" s="255">
        <v>427053860.62</v>
      </c>
      <c r="M105" s="255">
        <v>905064224.8505224</v>
      </c>
      <c r="N105" s="255">
        <v>7075162436.7793541</v>
      </c>
    </row>
    <row r="106" spans="4:14">
      <c r="D106" s="175" t="s">
        <v>601</v>
      </c>
      <c r="E106" s="256" t="s">
        <v>604</v>
      </c>
      <c r="F106" s="256" t="s">
        <v>605</v>
      </c>
      <c r="G106" s="256">
        <v>33749612296.48</v>
      </c>
      <c r="H106" s="256">
        <v>1520648630.47</v>
      </c>
      <c r="I106" s="256"/>
      <c r="J106" s="256">
        <v>20563566913.009941</v>
      </c>
      <c r="K106" s="256">
        <v>6981993940.0198116</v>
      </c>
      <c r="L106" s="256">
        <v>10307357680.48</v>
      </c>
      <c r="M106" s="256">
        <v>7572879641.416544</v>
      </c>
      <c r="N106" s="256">
        <v>87668269091.333618</v>
      </c>
    </row>
    <row r="107" spans="4:14">
      <c r="D107" s="175" t="s">
        <v>603</v>
      </c>
      <c r="E107" s="255" t="s">
        <v>607</v>
      </c>
      <c r="F107" s="255" t="s">
        <v>608</v>
      </c>
      <c r="G107" s="255">
        <v>-22422261917.900002</v>
      </c>
      <c r="H107" s="255">
        <v>-231460890.66</v>
      </c>
      <c r="I107" s="255"/>
      <c r="J107" s="255">
        <v>-7596471353.1690083</v>
      </c>
      <c r="K107" s="255">
        <v>-4366467437.1860132</v>
      </c>
      <c r="L107" s="255">
        <v>-7414399933.8900003</v>
      </c>
      <c r="M107" s="255">
        <v>-4797657151.8242502</v>
      </c>
      <c r="N107" s="255">
        <v>-48165721658.482239</v>
      </c>
    </row>
    <row r="108" spans="4:14">
      <c r="D108" s="175" t="s">
        <v>606</v>
      </c>
      <c r="E108" s="255" t="s">
        <v>610</v>
      </c>
      <c r="F108" s="255" t="s">
        <v>611</v>
      </c>
      <c r="G108" s="255"/>
      <c r="H108" s="255"/>
      <c r="I108" s="255"/>
      <c r="J108" s="255"/>
      <c r="K108" s="255"/>
      <c r="L108" s="255">
        <v>-16117535.210000001</v>
      </c>
      <c r="M108" s="255"/>
      <c r="N108" s="255">
        <v>-16117535.210000001</v>
      </c>
    </row>
    <row r="109" spans="4:14">
      <c r="D109" s="175" t="s">
        <v>609</v>
      </c>
      <c r="E109" s="255" t="s">
        <v>613</v>
      </c>
      <c r="F109" s="255" t="s">
        <v>605</v>
      </c>
      <c r="G109" s="255">
        <v>11327350378.58</v>
      </c>
      <c r="H109" s="255">
        <v>1289187739.8099999</v>
      </c>
      <c r="I109" s="255"/>
      <c r="J109" s="255">
        <v>12967095559.840933</v>
      </c>
      <c r="K109" s="255">
        <v>2615526502.8337984</v>
      </c>
      <c r="L109" s="255">
        <v>2876840211.3800001</v>
      </c>
      <c r="M109" s="255">
        <v>2775222489.5922942</v>
      </c>
      <c r="N109" s="255">
        <v>39486429897.641373</v>
      </c>
    </row>
    <row r="110" spans="4:14">
      <c r="D110" s="175" t="s">
        <v>612</v>
      </c>
      <c r="E110" s="256" t="s">
        <v>615</v>
      </c>
      <c r="F110" s="256" t="s">
        <v>616</v>
      </c>
      <c r="G110" s="256">
        <v>96317859.549999997</v>
      </c>
      <c r="H110" s="256"/>
      <c r="I110" s="256"/>
      <c r="J110" s="256">
        <v>163117092.266422</v>
      </c>
      <c r="K110" s="256">
        <v>9266119.7851484995</v>
      </c>
      <c r="L110" s="256">
        <v>56128506.409999996</v>
      </c>
      <c r="M110" s="256">
        <v>5376489.1711400002</v>
      </c>
      <c r="N110" s="256">
        <v>336607970.0118385</v>
      </c>
    </row>
    <row r="111" spans="4:14">
      <c r="D111" s="175" t="s">
        <v>614</v>
      </c>
      <c r="E111" s="255" t="s">
        <v>618</v>
      </c>
      <c r="F111" s="255" t="s">
        <v>619</v>
      </c>
      <c r="G111" s="255">
        <v>-62381487.640000001</v>
      </c>
      <c r="H111" s="255"/>
      <c r="I111" s="255"/>
      <c r="J111" s="255">
        <v>-155553347.7887215</v>
      </c>
      <c r="K111" s="255">
        <v>-6133563.6434594998</v>
      </c>
      <c r="L111" s="255">
        <v>-50004045.630000003</v>
      </c>
      <c r="M111" s="255">
        <v>-5376489.1711400002</v>
      </c>
      <c r="N111" s="255">
        <v>-285049396.4314422</v>
      </c>
    </row>
    <row r="112" spans="4:14">
      <c r="D112" s="175" t="s">
        <v>617</v>
      </c>
      <c r="E112" s="255" t="s">
        <v>621</v>
      </c>
      <c r="F112" s="255" t="s">
        <v>616</v>
      </c>
      <c r="G112" s="255">
        <v>33936371.909999996</v>
      </c>
      <c r="H112" s="255"/>
      <c r="I112" s="255"/>
      <c r="J112" s="255">
        <v>7563744.4777004998</v>
      </c>
      <c r="K112" s="255">
        <v>3132556.1416890002</v>
      </c>
      <c r="L112" s="255">
        <v>6124460.7800000003</v>
      </c>
      <c r="M112" s="255">
        <v>0</v>
      </c>
      <c r="N112" s="255">
        <v>51558573.580396302</v>
      </c>
    </row>
    <row r="113" spans="4:14">
      <c r="D113" s="175" t="s">
        <v>620</v>
      </c>
      <c r="E113" s="256" t="s">
        <v>623</v>
      </c>
      <c r="F113" s="256" t="s">
        <v>624</v>
      </c>
      <c r="G113" s="256">
        <v>677919837.48000002</v>
      </c>
      <c r="H113" s="256">
        <v>7471182.46</v>
      </c>
      <c r="I113" s="256"/>
      <c r="J113" s="256">
        <v>190704516.962383</v>
      </c>
      <c r="K113" s="256">
        <v>86876596.170184493</v>
      </c>
      <c r="L113" s="256">
        <v>184183077.53</v>
      </c>
      <c r="M113" s="256">
        <v>11830040.638687501</v>
      </c>
      <c r="N113" s="256">
        <v>1179571850.989435</v>
      </c>
    </row>
    <row r="114" spans="4:14">
      <c r="D114" s="175" t="s">
        <v>622</v>
      </c>
      <c r="E114" s="255" t="s">
        <v>626</v>
      </c>
      <c r="F114" s="255" t="s">
        <v>627</v>
      </c>
      <c r="G114" s="255">
        <v>-568634672.50999999</v>
      </c>
      <c r="H114" s="255">
        <v>-2984206.76</v>
      </c>
      <c r="I114" s="255"/>
      <c r="J114" s="255">
        <v>-138103643.126865</v>
      </c>
      <c r="K114" s="255">
        <v>-60367320.969717003</v>
      </c>
      <c r="L114" s="255">
        <v>-151633468.19999999</v>
      </c>
      <c r="M114" s="255">
        <v>-6851117.34693</v>
      </c>
      <c r="N114" s="255">
        <v>-944071190.48705804</v>
      </c>
    </row>
    <row r="115" spans="4:14">
      <c r="D115" s="175" t="s">
        <v>625</v>
      </c>
      <c r="E115" s="255" t="s">
        <v>629</v>
      </c>
      <c r="F115" s="255" t="s">
        <v>624</v>
      </c>
      <c r="G115" s="255">
        <v>109285164.97</v>
      </c>
      <c r="H115" s="255">
        <v>4486975.7</v>
      </c>
      <c r="I115" s="255"/>
      <c r="J115" s="255">
        <v>52600873.835518003</v>
      </c>
      <c r="K115" s="255">
        <v>26509275.200467501</v>
      </c>
      <c r="L115" s="255">
        <v>32549609.329999998</v>
      </c>
      <c r="M115" s="255">
        <v>4978923.2917574998</v>
      </c>
      <c r="N115" s="255">
        <v>235500660.50237691</v>
      </c>
    </row>
    <row r="116" spans="4:14">
      <c r="D116" s="175" t="s">
        <v>628</v>
      </c>
      <c r="E116" s="256" t="s">
        <v>631</v>
      </c>
      <c r="F116" s="256" t="s">
        <v>632</v>
      </c>
      <c r="G116" s="256">
        <v>941393661.22000003</v>
      </c>
      <c r="H116" s="256">
        <v>191691012.25999999</v>
      </c>
      <c r="I116" s="256"/>
      <c r="J116" s="256">
        <v>1432265203.0705316</v>
      </c>
      <c r="K116" s="256">
        <v>1283091729.3861809</v>
      </c>
      <c r="L116" s="256">
        <v>194128061.33000001</v>
      </c>
      <c r="M116" s="256">
        <v>369516699.81622952</v>
      </c>
      <c r="N116" s="256">
        <v>4412086367.082942</v>
      </c>
    </row>
    <row r="117" spans="4:14">
      <c r="D117" s="175" t="s">
        <v>630</v>
      </c>
      <c r="E117" s="255" t="s">
        <v>634</v>
      </c>
      <c r="F117" s="255" t="s">
        <v>632</v>
      </c>
      <c r="G117" s="255">
        <v>941393661.22000003</v>
      </c>
      <c r="H117" s="255">
        <v>191691012.25999999</v>
      </c>
      <c r="I117" s="255"/>
      <c r="J117" s="255">
        <v>1432265203.0705316</v>
      </c>
      <c r="K117" s="255">
        <v>1283091729.3861809</v>
      </c>
      <c r="L117" s="255">
        <v>194128061.33000001</v>
      </c>
      <c r="M117" s="255">
        <v>369516699.81622952</v>
      </c>
      <c r="N117" s="255">
        <v>4412086367.082942</v>
      </c>
    </row>
    <row r="118" spans="4:14">
      <c r="D118" s="175" t="s">
        <v>633</v>
      </c>
      <c r="E118" s="256" t="s">
        <v>636</v>
      </c>
      <c r="F118" s="256" t="s">
        <v>637</v>
      </c>
      <c r="G118" s="256">
        <v>490381926.52999997</v>
      </c>
      <c r="H118" s="256">
        <v>10150335.33</v>
      </c>
      <c r="I118" s="256"/>
      <c r="J118" s="256"/>
      <c r="K118" s="256">
        <v>104721796.79647049</v>
      </c>
      <c r="L118" s="256"/>
      <c r="M118" s="256">
        <v>87329915.231270999</v>
      </c>
      <c r="N118" s="256">
        <v>682433638.55774152</v>
      </c>
    </row>
    <row r="119" spans="4:14">
      <c r="D119" s="175" t="s">
        <v>635</v>
      </c>
      <c r="E119" s="255" t="s">
        <v>639</v>
      </c>
      <c r="F119" s="255" t="s">
        <v>640</v>
      </c>
      <c r="G119" s="255">
        <v>-32706634.460000001</v>
      </c>
      <c r="H119" s="255">
        <v>-1064893.24</v>
      </c>
      <c r="I119" s="255"/>
      <c r="J119" s="255"/>
      <c r="K119" s="255">
        <v>-9228200.5114769991</v>
      </c>
      <c r="L119" s="255"/>
      <c r="M119" s="255">
        <v>-5243782.5818020003</v>
      </c>
      <c r="N119" s="255">
        <v>-47178617.553278998</v>
      </c>
    </row>
    <row r="120" spans="4:14">
      <c r="D120" s="175" t="s">
        <v>638</v>
      </c>
      <c r="E120" s="255" t="s">
        <v>642</v>
      </c>
      <c r="F120" s="255" t="s">
        <v>637</v>
      </c>
      <c r="G120" s="255">
        <v>457675292.06999999</v>
      </c>
      <c r="H120" s="255">
        <v>9085442.0899999999</v>
      </c>
      <c r="I120" s="255"/>
      <c r="J120" s="255"/>
      <c r="K120" s="255">
        <v>95493596.2849935</v>
      </c>
      <c r="L120" s="255"/>
      <c r="M120" s="255">
        <v>82086132.649469003</v>
      </c>
      <c r="N120" s="255">
        <v>635255021.00446248</v>
      </c>
    </row>
    <row r="121" spans="4:14">
      <c r="D121" s="175" t="s">
        <v>641</v>
      </c>
      <c r="E121" s="256" t="s">
        <v>644</v>
      </c>
      <c r="F121" s="256" t="s">
        <v>645</v>
      </c>
      <c r="G121" s="256">
        <v>59436238.68</v>
      </c>
      <c r="H121" s="256">
        <v>1408246.37</v>
      </c>
      <c r="I121" s="256"/>
      <c r="J121" s="256">
        <v>342330068.65704501</v>
      </c>
      <c r="K121" s="256">
        <v>14726102.9494185</v>
      </c>
      <c r="L121" s="256"/>
      <c r="M121" s="256">
        <v>5501877.2928590002</v>
      </c>
      <c r="N121" s="256">
        <v>417268927.55932248</v>
      </c>
    </row>
    <row r="122" spans="4:14">
      <c r="D122" s="175" t="s">
        <v>643</v>
      </c>
      <c r="E122" s="255" t="s">
        <v>647</v>
      </c>
      <c r="F122" s="255" t="s">
        <v>648</v>
      </c>
      <c r="G122" s="255">
        <v>-32985660.149999999</v>
      </c>
      <c r="H122" s="255">
        <v>-382507.49</v>
      </c>
      <c r="I122" s="255"/>
      <c r="J122" s="255">
        <v>-132494261.97472499</v>
      </c>
      <c r="K122" s="255">
        <v>-7363051.4141894998</v>
      </c>
      <c r="L122" s="255"/>
      <c r="M122" s="255">
        <v>-3664825.5102555002</v>
      </c>
      <c r="N122" s="255">
        <v>-173219000.53917</v>
      </c>
    </row>
    <row r="123" spans="4:14">
      <c r="D123" s="175" t="s">
        <v>646</v>
      </c>
      <c r="E123" s="255" t="s">
        <v>650</v>
      </c>
      <c r="F123" s="255" t="s">
        <v>645</v>
      </c>
      <c r="G123" s="255">
        <v>26450578.530000001</v>
      </c>
      <c r="H123" s="255">
        <v>1025738.88</v>
      </c>
      <c r="I123" s="255"/>
      <c r="J123" s="255">
        <v>209835806.68232</v>
      </c>
      <c r="K123" s="255">
        <v>7363051.5352290003</v>
      </c>
      <c r="L123" s="255"/>
      <c r="M123" s="255">
        <v>1837051.7826034999</v>
      </c>
      <c r="N123" s="255">
        <v>244049927.02015251</v>
      </c>
    </row>
    <row r="124" spans="4:14">
      <c r="D124" s="175" t="s">
        <v>649</v>
      </c>
      <c r="E124" s="256" t="s">
        <v>652</v>
      </c>
      <c r="F124" s="256" t="s">
        <v>653</v>
      </c>
      <c r="G124" s="256">
        <v>14437313.35</v>
      </c>
      <c r="H124" s="256"/>
      <c r="I124" s="256"/>
      <c r="J124" s="256"/>
      <c r="K124" s="256"/>
      <c r="L124" s="256">
        <v>10731889.439999999</v>
      </c>
      <c r="M124" s="256"/>
      <c r="N124" s="256">
        <v>25169202.789999999</v>
      </c>
    </row>
    <row r="125" spans="4:14">
      <c r="D125" s="175" t="s">
        <v>651</v>
      </c>
      <c r="E125" s="255" t="s">
        <v>655</v>
      </c>
      <c r="F125" s="255" t="s">
        <v>656</v>
      </c>
      <c r="G125" s="255">
        <v>-6726195.0700000003</v>
      </c>
      <c r="H125" s="255"/>
      <c r="I125" s="255"/>
      <c r="J125" s="255"/>
      <c r="K125" s="255"/>
      <c r="L125" s="255">
        <v>-5498736.1200000001</v>
      </c>
      <c r="M125" s="255"/>
      <c r="N125" s="255">
        <v>-12224931.189999999</v>
      </c>
    </row>
    <row r="126" spans="4:14">
      <c r="D126" s="175" t="s">
        <v>654</v>
      </c>
      <c r="E126" s="255" t="s">
        <v>658</v>
      </c>
      <c r="F126" s="255" t="s">
        <v>653</v>
      </c>
      <c r="G126" s="255">
        <v>7711118.2800000003</v>
      </c>
      <c r="H126" s="255"/>
      <c r="I126" s="255"/>
      <c r="J126" s="255"/>
      <c r="K126" s="255"/>
      <c r="L126" s="255">
        <v>5233153.32</v>
      </c>
      <c r="M126" s="255"/>
      <c r="N126" s="255">
        <v>12944271.6</v>
      </c>
    </row>
    <row r="127" spans="4:14">
      <c r="D127" s="175" t="s">
        <v>657</v>
      </c>
      <c r="E127" s="256" t="s">
        <v>660</v>
      </c>
      <c r="F127" s="256" t="s">
        <v>661</v>
      </c>
      <c r="G127" s="256">
        <v>54339462.369999997</v>
      </c>
      <c r="H127" s="256">
        <v>1209151</v>
      </c>
      <c r="I127" s="256"/>
      <c r="J127" s="256">
        <v>87276629.671326995</v>
      </c>
      <c r="K127" s="256"/>
      <c r="L127" s="256">
        <v>25775156.5</v>
      </c>
      <c r="M127" s="256"/>
      <c r="N127" s="256">
        <v>168600399.541327</v>
      </c>
    </row>
    <row r="128" spans="4:14">
      <c r="D128" s="175" t="s">
        <v>659</v>
      </c>
      <c r="E128" s="255" t="s">
        <v>663</v>
      </c>
      <c r="F128" s="255" t="s">
        <v>664</v>
      </c>
      <c r="G128" s="255">
        <v>-23278379.940000001</v>
      </c>
      <c r="H128" s="255">
        <v>-286726.28999999998</v>
      </c>
      <c r="I128" s="255"/>
      <c r="J128" s="255">
        <v>-26282647.191078499</v>
      </c>
      <c r="K128" s="255"/>
      <c r="L128" s="255">
        <v>-17058084.050000001</v>
      </c>
      <c r="M128" s="255"/>
      <c r="N128" s="255">
        <v>-66905837.4710785</v>
      </c>
    </row>
    <row r="129" spans="4:14">
      <c r="D129" s="175" t="s">
        <v>662</v>
      </c>
      <c r="E129" s="255" t="s">
        <v>666</v>
      </c>
      <c r="F129" s="255" t="s">
        <v>661</v>
      </c>
      <c r="G129" s="255">
        <v>31061082.43</v>
      </c>
      <c r="H129" s="255">
        <v>922424.71</v>
      </c>
      <c r="I129" s="255"/>
      <c r="J129" s="255">
        <v>60993982.480248503</v>
      </c>
      <c r="K129" s="255"/>
      <c r="L129" s="255">
        <v>8717072.4499999993</v>
      </c>
      <c r="M129" s="255"/>
      <c r="N129" s="255">
        <v>101694562.0702485</v>
      </c>
    </row>
    <row r="130" spans="4:14">
      <c r="D130" s="175" t="s">
        <v>665</v>
      </c>
      <c r="E130" s="256" t="s">
        <v>668</v>
      </c>
      <c r="F130" s="256" t="s">
        <v>669</v>
      </c>
      <c r="G130" s="256">
        <v>16612782.68</v>
      </c>
      <c r="H130" s="256"/>
      <c r="I130" s="256"/>
      <c r="J130" s="256"/>
      <c r="K130" s="256"/>
      <c r="L130" s="256">
        <v>3679625.73</v>
      </c>
      <c r="M130" s="256"/>
      <c r="N130" s="256">
        <v>20292408.41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-6849817.5099999998</v>
      </c>
      <c r="H131" s="255"/>
      <c r="I131" s="255"/>
      <c r="J131" s="255"/>
      <c r="K131" s="255"/>
      <c r="L131" s="255">
        <v>-920936.11</v>
      </c>
      <c r="M131" s="255"/>
      <c r="N131" s="255">
        <v>-7770753.6200000001</v>
      </c>
    </row>
    <row r="132" spans="4:14">
      <c r="D132" s="175" t="s">
        <v>670</v>
      </c>
      <c r="E132" s="255" t="s">
        <v>674</v>
      </c>
      <c r="F132" s="255" t="s">
        <v>669</v>
      </c>
      <c r="G132" s="255">
        <v>9762965.1699999999</v>
      </c>
      <c r="H132" s="255"/>
      <c r="I132" s="255"/>
      <c r="J132" s="255"/>
      <c r="K132" s="255"/>
      <c r="L132" s="255">
        <v>2758689.62</v>
      </c>
      <c r="M132" s="255"/>
      <c r="N132" s="255">
        <v>12521654.789999999</v>
      </c>
    </row>
    <row r="133" spans="4:14">
      <c r="D133" s="175" t="s">
        <v>673</v>
      </c>
      <c r="E133" s="256" t="s">
        <v>676</v>
      </c>
      <c r="F133" s="256" t="s">
        <v>677</v>
      </c>
      <c r="G133" s="256">
        <v>15815289545.27</v>
      </c>
      <c r="H133" s="256">
        <v>1715466600.0899999</v>
      </c>
      <c r="I133" s="256"/>
      <c r="J133" s="256">
        <v>17341203900.288002</v>
      </c>
      <c r="K133" s="256">
        <v>5605972569.9966459</v>
      </c>
      <c r="L133" s="256">
        <v>3779270940.75</v>
      </c>
      <c r="M133" s="256">
        <v>4138705521.9828758</v>
      </c>
      <c r="N133" s="256">
        <v>56853920155.121437</v>
      </c>
    </row>
    <row r="134" spans="4:14">
      <c r="D134" s="175" t="s">
        <v>675</v>
      </c>
      <c r="E134" s="257" t="s">
        <v>679</v>
      </c>
      <c r="F134" s="257" t="s">
        <v>680</v>
      </c>
      <c r="G134" s="257"/>
      <c r="H134" s="257"/>
      <c r="I134" s="257"/>
      <c r="J134" s="257"/>
      <c r="K134" s="257"/>
      <c r="L134" s="257"/>
      <c r="M134" s="257"/>
      <c r="N134" s="257">
        <v>13078425780.122681</v>
      </c>
    </row>
    <row r="135" spans="4:14">
      <c r="D135" s="175" t="s">
        <v>678</v>
      </c>
      <c r="E135" s="255" t="s">
        <v>682</v>
      </c>
      <c r="F135" s="255" t="s">
        <v>680</v>
      </c>
      <c r="G135" s="255"/>
      <c r="H135" s="255"/>
      <c r="I135" s="255"/>
      <c r="J135" s="255"/>
      <c r="K135" s="255"/>
      <c r="L135" s="255"/>
      <c r="M135" s="255"/>
      <c r="N135" s="255">
        <v>13078425780.122681</v>
      </c>
    </row>
    <row r="136" spans="4:14">
      <c r="D136" s="175" t="s">
        <v>681</v>
      </c>
      <c r="E136" s="256" t="s">
        <v>684</v>
      </c>
      <c r="F136" s="256" t="s">
        <v>680</v>
      </c>
      <c r="G136" s="256"/>
      <c r="H136" s="256"/>
      <c r="I136" s="256"/>
      <c r="J136" s="256"/>
      <c r="K136" s="256"/>
      <c r="L136" s="256"/>
      <c r="M136" s="256"/>
      <c r="N136" s="256">
        <v>13078425780.122681</v>
      </c>
    </row>
    <row r="137" spans="4:14">
      <c r="D137" s="175" t="s">
        <v>683</v>
      </c>
      <c r="E137" s="257" t="s">
        <v>686</v>
      </c>
      <c r="F137" s="257" t="s">
        <v>687</v>
      </c>
      <c r="G137" s="257">
        <v>456460671.25999999</v>
      </c>
      <c r="H137" s="257">
        <v>1597280</v>
      </c>
      <c r="I137" s="257"/>
      <c r="J137" s="257">
        <v>80973359.625692993</v>
      </c>
      <c r="K137" s="257">
        <v>6485780.325921</v>
      </c>
      <c r="L137" s="257">
        <v>91398739.189999998</v>
      </c>
      <c r="M137" s="257">
        <v>20029281.615553498</v>
      </c>
      <c r="N137" s="257">
        <v>656945112.01716745</v>
      </c>
    </row>
    <row r="138" spans="4:14">
      <c r="D138" s="175" t="s">
        <v>685</v>
      </c>
      <c r="E138" s="255" t="s">
        <v>689</v>
      </c>
      <c r="F138" s="255" t="s">
        <v>690</v>
      </c>
      <c r="G138" s="255">
        <v>-358895895.30000001</v>
      </c>
      <c r="H138" s="255">
        <v>-195442.5</v>
      </c>
      <c r="I138" s="255"/>
      <c r="J138" s="255">
        <v>-72253107.185271502</v>
      </c>
      <c r="K138" s="255">
        <v>-4991825.7771164998</v>
      </c>
      <c r="L138" s="255">
        <v>-78724860.079999998</v>
      </c>
      <c r="M138" s="255">
        <v>-10253046.328242499</v>
      </c>
      <c r="N138" s="255">
        <v>-525314177.17063051</v>
      </c>
    </row>
    <row r="139" spans="4:14">
      <c r="D139" s="175" t="s">
        <v>688</v>
      </c>
      <c r="E139" s="255" t="s">
        <v>692</v>
      </c>
      <c r="F139" s="255" t="s">
        <v>687</v>
      </c>
      <c r="G139" s="255">
        <v>97564775.959999993</v>
      </c>
      <c r="H139" s="255">
        <v>1401837.5</v>
      </c>
      <c r="I139" s="255"/>
      <c r="J139" s="255">
        <v>8720252.4404214993</v>
      </c>
      <c r="K139" s="255">
        <v>1493954.5488044999</v>
      </c>
      <c r="L139" s="255">
        <v>12673879.109999999</v>
      </c>
      <c r="M139" s="255">
        <v>9776235.2873110007</v>
      </c>
      <c r="N139" s="255">
        <v>131630934.84653699</v>
      </c>
    </row>
    <row r="140" spans="4:14">
      <c r="D140" s="175" t="s">
        <v>691</v>
      </c>
      <c r="E140" s="256" t="s">
        <v>694</v>
      </c>
      <c r="F140" s="256" t="s">
        <v>695</v>
      </c>
      <c r="G140" s="256">
        <v>2100000</v>
      </c>
      <c r="H140" s="256"/>
      <c r="I140" s="256"/>
      <c r="J140" s="256"/>
      <c r="K140" s="256"/>
      <c r="L140" s="256"/>
      <c r="M140" s="256"/>
      <c r="N140" s="256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>
        <v>-908465.76</v>
      </c>
      <c r="H141" s="255"/>
      <c r="I141" s="255"/>
      <c r="J141" s="255"/>
      <c r="K141" s="255"/>
      <c r="L141" s="255"/>
      <c r="M141" s="255"/>
      <c r="N141" s="255">
        <v>-908465.76</v>
      </c>
    </row>
    <row r="142" spans="4:14">
      <c r="D142" s="175" t="s">
        <v>696</v>
      </c>
      <c r="E142" s="255" t="s">
        <v>700</v>
      </c>
      <c r="F142" s="255" t="s">
        <v>695</v>
      </c>
      <c r="G142" s="255">
        <v>1191534.24</v>
      </c>
      <c r="H142" s="255"/>
      <c r="I142" s="255"/>
      <c r="J142" s="255"/>
      <c r="K142" s="255"/>
      <c r="L142" s="255"/>
      <c r="M142" s="255"/>
      <c r="N142" s="255">
        <v>1191534.24</v>
      </c>
    </row>
    <row r="143" spans="4:14">
      <c r="D143" s="175" t="s">
        <v>699</v>
      </c>
      <c r="E143" s="256" t="s">
        <v>702</v>
      </c>
      <c r="F143" s="256" t="s">
        <v>703</v>
      </c>
      <c r="G143" s="256">
        <v>11642625.300000001</v>
      </c>
      <c r="H143" s="256"/>
      <c r="I143" s="256"/>
      <c r="J143" s="256"/>
      <c r="K143" s="256"/>
      <c r="L143" s="256"/>
      <c r="M143" s="256"/>
      <c r="N143" s="256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5">
        <v>-94097.93</v>
      </c>
      <c r="H144" s="255"/>
      <c r="I144" s="255"/>
      <c r="J144" s="255"/>
      <c r="K144" s="255"/>
      <c r="L144" s="255"/>
      <c r="M144" s="255"/>
      <c r="N144" s="255">
        <v>-94097.93</v>
      </c>
    </row>
    <row r="145" spans="4:16">
      <c r="D145" s="175" t="s">
        <v>704</v>
      </c>
      <c r="E145" s="255" t="s">
        <v>708</v>
      </c>
      <c r="F145" s="255" t="s">
        <v>703</v>
      </c>
      <c r="G145" s="255">
        <v>11548527.369999999</v>
      </c>
      <c r="H145" s="255"/>
      <c r="I145" s="255"/>
      <c r="J145" s="255"/>
      <c r="K145" s="255"/>
      <c r="L145" s="255"/>
      <c r="M145" s="255"/>
      <c r="N145" s="255">
        <v>11548527.369999999</v>
      </c>
    </row>
    <row r="146" spans="4:16">
      <c r="D146" s="175" t="s">
        <v>707</v>
      </c>
      <c r="E146" s="256" t="s">
        <v>710</v>
      </c>
      <c r="F146" s="256" t="s">
        <v>711</v>
      </c>
      <c r="G146" s="256">
        <v>27661006.129999999</v>
      </c>
      <c r="H146" s="256"/>
      <c r="I146" s="256"/>
      <c r="J146" s="256"/>
      <c r="K146" s="256"/>
      <c r="L146" s="256"/>
      <c r="M146" s="256"/>
      <c r="N146" s="256">
        <v>27661006.129999999</v>
      </c>
    </row>
    <row r="147" spans="4:16">
      <c r="D147" s="175" t="s">
        <v>709</v>
      </c>
      <c r="E147" s="255" t="s">
        <v>713</v>
      </c>
      <c r="F147" s="255" t="s">
        <v>714</v>
      </c>
      <c r="G147" s="255">
        <v>-1096207.3</v>
      </c>
      <c r="H147" s="255"/>
      <c r="I147" s="255"/>
      <c r="J147" s="255"/>
      <c r="K147" s="255"/>
      <c r="L147" s="255"/>
      <c r="M147" s="255"/>
      <c r="N147" s="255">
        <v>-1096207.3</v>
      </c>
    </row>
    <row r="148" spans="4:16">
      <c r="D148" s="175" t="s">
        <v>712</v>
      </c>
      <c r="E148" s="255" t="s">
        <v>716</v>
      </c>
      <c r="F148" s="255" t="s">
        <v>711</v>
      </c>
      <c r="G148" s="255">
        <v>26564798.829999998</v>
      </c>
      <c r="H148" s="255"/>
      <c r="I148" s="255"/>
      <c r="J148" s="255"/>
      <c r="K148" s="255"/>
      <c r="L148" s="255"/>
      <c r="M148" s="255"/>
      <c r="N148" s="255">
        <v>26564798.829999998</v>
      </c>
      <c r="P148">
        <v>24000</v>
      </c>
    </row>
    <row r="149" spans="4:16">
      <c r="D149" s="175" t="s">
        <v>715</v>
      </c>
      <c r="E149" s="256" t="s">
        <v>718</v>
      </c>
      <c r="F149" s="256" t="s">
        <v>719</v>
      </c>
      <c r="G149" s="256">
        <v>42837630.939999998</v>
      </c>
      <c r="H149" s="256"/>
      <c r="I149" s="256"/>
      <c r="J149" s="256"/>
      <c r="K149" s="256"/>
      <c r="L149" s="256">
        <v>12262897.029999999</v>
      </c>
      <c r="M149" s="256"/>
      <c r="N149" s="256">
        <v>55100527.969999999</v>
      </c>
    </row>
    <row r="150" spans="4:16">
      <c r="D150" s="175" t="s">
        <v>717</v>
      </c>
      <c r="E150" s="255" t="s">
        <v>721</v>
      </c>
      <c r="F150" s="255" t="s">
        <v>719</v>
      </c>
      <c r="G150" s="255">
        <v>42837630.939999998</v>
      </c>
      <c r="H150" s="255"/>
      <c r="I150" s="255"/>
      <c r="J150" s="255"/>
      <c r="K150" s="255"/>
      <c r="L150" s="255">
        <v>12262897.029999999</v>
      </c>
      <c r="M150" s="255"/>
      <c r="N150" s="255">
        <v>55100527.969999999</v>
      </c>
    </row>
    <row r="151" spans="4:16">
      <c r="D151" s="175" t="s">
        <v>720</v>
      </c>
      <c r="E151" s="256" t="s">
        <v>723</v>
      </c>
      <c r="F151" s="256" t="s">
        <v>724</v>
      </c>
      <c r="G151" s="256">
        <v>1000000</v>
      </c>
      <c r="H151" s="256"/>
      <c r="I151" s="256"/>
      <c r="J151" s="256"/>
      <c r="K151" s="256"/>
      <c r="L151" s="256"/>
      <c r="M151" s="256"/>
      <c r="N151" s="256">
        <v>1000000</v>
      </c>
    </row>
    <row r="152" spans="4:16">
      <c r="D152" s="175" t="s">
        <v>722</v>
      </c>
      <c r="E152" s="255" t="s">
        <v>726</v>
      </c>
      <c r="F152" s="255" t="s">
        <v>727</v>
      </c>
      <c r="G152" s="255">
        <v>-349352.98</v>
      </c>
      <c r="H152" s="255"/>
      <c r="I152" s="255"/>
      <c r="J152" s="255"/>
      <c r="K152" s="255"/>
      <c r="L152" s="255"/>
      <c r="M152" s="255"/>
      <c r="N152" s="255">
        <v>-349352.98</v>
      </c>
    </row>
    <row r="153" spans="4:16">
      <c r="D153" s="175" t="s">
        <v>725</v>
      </c>
      <c r="E153" s="255" t="s">
        <v>729</v>
      </c>
      <c r="F153" s="255" t="s">
        <v>730</v>
      </c>
      <c r="G153" s="255">
        <v>650647.02</v>
      </c>
      <c r="H153" s="255"/>
      <c r="I153" s="255"/>
      <c r="J153" s="255"/>
      <c r="K153" s="255"/>
      <c r="L153" s="255"/>
      <c r="M153" s="255"/>
      <c r="N153" s="255">
        <v>650647.02</v>
      </c>
    </row>
    <row r="154" spans="4:16">
      <c r="D154" s="175" t="s">
        <v>728</v>
      </c>
      <c r="E154" s="256" t="s">
        <v>732</v>
      </c>
      <c r="F154" s="256" t="s">
        <v>733</v>
      </c>
      <c r="G154" s="256">
        <v>180357914.36000001</v>
      </c>
      <c r="H154" s="256">
        <v>1401837.5</v>
      </c>
      <c r="I154" s="256"/>
      <c r="J154" s="256">
        <v>8720252.4404214993</v>
      </c>
      <c r="K154" s="256">
        <v>1493954.5488044999</v>
      </c>
      <c r="L154" s="256">
        <v>24936776.140000001</v>
      </c>
      <c r="M154" s="256">
        <v>9776235.2873110007</v>
      </c>
      <c r="N154" s="256">
        <v>226686970.276537</v>
      </c>
    </row>
    <row r="155" spans="4:16">
      <c r="D155" s="175" t="s">
        <v>731</v>
      </c>
      <c r="E155" s="257" t="s">
        <v>735</v>
      </c>
      <c r="F155" s="257" t="s">
        <v>736</v>
      </c>
      <c r="G155" s="257">
        <v>18744533.829999998</v>
      </c>
      <c r="H155" s="257"/>
      <c r="I155" s="257"/>
      <c r="J155" s="257"/>
      <c r="K155" s="257"/>
      <c r="L155" s="257">
        <v>900597.69</v>
      </c>
      <c r="M155" s="257"/>
      <c r="N155" s="257">
        <v>19645131.52</v>
      </c>
    </row>
    <row r="156" spans="4:16">
      <c r="D156" s="175" t="s">
        <v>734</v>
      </c>
      <c r="E156" s="255" t="s">
        <v>738</v>
      </c>
      <c r="F156" s="255" t="s">
        <v>739</v>
      </c>
      <c r="G156" s="255">
        <v>9553909.3499999996</v>
      </c>
      <c r="H156" s="255"/>
      <c r="I156" s="255"/>
      <c r="J156" s="255">
        <v>4836779.9094705004</v>
      </c>
      <c r="K156" s="255"/>
      <c r="L156" s="255">
        <v>7619372.1200000001</v>
      </c>
      <c r="M156" s="255"/>
      <c r="N156" s="255">
        <v>21665112.776951101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>
        <v>794.35</v>
      </c>
      <c r="H157" s="255"/>
      <c r="I157" s="255"/>
      <c r="J157" s="255"/>
      <c r="K157" s="255"/>
      <c r="L157" s="255">
        <v>2356401.34</v>
      </c>
      <c r="M157" s="255"/>
      <c r="N157" s="255">
        <v>2357195.69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>
        <v>117349739.09999999</v>
      </c>
      <c r="H158" s="255"/>
      <c r="I158" s="255"/>
      <c r="J158" s="255">
        <v>182225895.6520265</v>
      </c>
      <c r="K158" s="255">
        <v>22497878.78895</v>
      </c>
      <c r="L158" s="255">
        <v>24593770.899999999</v>
      </c>
      <c r="M158" s="255">
        <v>202470.44713799999</v>
      </c>
      <c r="N158" s="255">
        <v>346869754.88811451</v>
      </c>
    </row>
    <row r="159" spans="4:16">
      <c r="D159" s="175" t="s">
        <v>743</v>
      </c>
      <c r="E159" s="255" t="s">
        <v>747</v>
      </c>
      <c r="F159" s="255" t="s">
        <v>748</v>
      </c>
      <c r="G159" s="255">
        <v>13302311.65</v>
      </c>
      <c r="H159" s="255"/>
      <c r="I159" s="255"/>
      <c r="J159" s="255">
        <v>16652239.063833</v>
      </c>
      <c r="K159" s="255"/>
      <c r="L159" s="255">
        <v>2769238.3</v>
      </c>
      <c r="M159" s="255"/>
      <c r="N159" s="255">
        <v>32723789.013833001</v>
      </c>
    </row>
    <row r="160" spans="4:16">
      <c r="D160" s="175" t="s">
        <v>746</v>
      </c>
      <c r="E160" s="255" t="s">
        <v>750</v>
      </c>
      <c r="F160" s="255" t="s">
        <v>751</v>
      </c>
      <c r="G160" s="255">
        <v>2807698.44</v>
      </c>
      <c r="H160" s="255">
        <v>73830.42</v>
      </c>
      <c r="I160" s="255"/>
      <c r="J160" s="255"/>
      <c r="K160" s="255"/>
      <c r="L160" s="255">
        <v>213695.6</v>
      </c>
      <c r="M160" s="255"/>
      <c r="N160" s="255">
        <v>3026611.8859999999</v>
      </c>
    </row>
    <row r="161" spans="4:16">
      <c r="D161" s="175" t="s">
        <v>749</v>
      </c>
      <c r="E161" s="255" t="s">
        <v>753</v>
      </c>
      <c r="F161" s="255" t="s">
        <v>754</v>
      </c>
      <c r="G161" s="255">
        <v>1157523.23</v>
      </c>
      <c r="H161" s="255"/>
      <c r="I161" s="255"/>
      <c r="J161" s="255"/>
      <c r="K161" s="255"/>
      <c r="L161" s="255">
        <v>216652.29</v>
      </c>
      <c r="M161" s="255"/>
      <c r="N161" s="255">
        <v>1374175.52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55">
        <v>250991096.81240851</v>
      </c>
      <c r="K162" s="255"/>
      <c r="L162" s="255"/>
      <c r="M162" s="255"/>
      <c r="N162" s="255">
        <v>250991096.81240851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>
        <v>5227540.7300000004</v>
      </c>
      <c r="M163" s="255"/>
      <c r="N163" s="255">
        <v>5570426.5999999996</v>
      </c>
    </row>
    <row r="164" spans="4:16">
      <c r="D164" s="175" t="s">
        <v>758</v>
      </c>
      <c r="E164" s="255" t="s">
        <v>762</v>
      </c>
      <c r="F164" s="255" t="s">
        <v>763</v>
      </c>
      <c r="G164" s="255">
        <v>-162916509.94999999</v>
      </c>
      <c r="H164" s="255"/>
      <c r="I164" s="255"/>
      <c r="J164" s="255">
        <v>-249342398.65554649</v>
      </c>
      <c r="K164" s="255">
        <v>-18363209.889772501</v>
      </c>
      <c r="L164" s="255">
        <v>-40903285.020000003</v>
      </c>
      <c r="M164" s="255"/>
      <c r="N164" s="255">
        <v>-471525403.51531899</v>
      </c>
      <c r="P164">
        <v>1151935.78</v>
      </c>
    </row>
    <row r="165" spans="4:16">
      <c r="D165" s="175" t="s">
        <v>761</v>
      </c>
      <c r="E165" s="255" t="s">
        <v>765</v>
      </c>
      <c r="F165" s="255" t="s">
        <v>766</v>
      </c>
      <c r="G165" s="255">
        <v>0</v>
      </c>
      <c r="H165" s="255">
        <v>73830.42</v>
      </c>
      <c r="I165" s="255"/>
      <c r="J165" s="255">
        <v>205363612.78219199</v>
      </c>
      <c r="K165" s="255">
        <v>4134668.8991775</v>
      </c>
      <c r="L165" s="255">
        <v>2993983.95</v>
      </c>
      <c r="M165" s="255">
        <v>202470.44713799999</v>
      </c>
      <c r="N165" s="255">
        <v>212697891.19198811</v>
      </c>
      <c r="P165">
        <v>1200.1600000000001</v>
      </c>
    </row>
    <row r="166" spans="4:16">
      <c r="D166" s="175" t="s">
        <v>764</v>
      </c>
      <c r="E166" s="256" t="s">
        <v>768</v>
      </c>
      <c r="F166" s="256" t="s">
        <v>766</v>
      </c>
      <c r="G166" s="256">
        <v>0</v>
      </c>
      <c r="H166" s="256">
        <v>73830.42</v>
      </c>
      <c r="I166" s="256"/>
      <c r="J166" s="256">
        <v>205363612.78219199</v>
      </c>
      <c r="K166" s="256">
        <v>4134668.8991775</v>
      </c>
      <c r="L166" s="256">
        <v>2993983.95</v>
      </c>
      <c r="M166" s="256">
        <v>202470.44713799999</v>
      </c>
      <c r="N166" s="256">
        <v>212697891.19198811</v>
      </c>
      <c r="P166">
        <v>4728.96</v>
      </c>
    </row>
    <row r="167" spans="4:16">
      <c r="D167" s="175" t="s">
        <v>767</v>
      </c>
      <c r="E167" s="257" t="s">
        <v>770</v>
      </c>
      <c r="F167" s="257" t="s">
        <v>771</v>
      </c>
      <c r="G167" s="257">
        <v>40889109078.400002</v>
      </c>
      <c r="H167" s="257">
        <v>1717512450.3199999</v>
      </c>
      <c r="I167" s="257">
        <v>28800303493.196785</v>
      </c>
      <c r="J167" s="257">
        <v>17667852868.192772</v>
      </c>
      <c r="K167" s="257">
        <v>5756613016.1450758</v>
      </c>
      <c r="L167" s="257">
        <v>3854443614.6999998</v>
      </c>
      <c r="M167" s="257">
        <v>4211828167.6806002</v>
      </c>
      <c r="N167" s="257">
        <v>71627241746.726456</v>
      </c>
    </row>
    <row r="168" spans="4:16" s="128" customFormat="1">
      <c r="D168" s="203" t="s">
        <v>769</v>
      </c>
      <c r="E168" s="258" t="s">
        <v>773</v>
      </c>
      <c r="F168" s="258" t="s">
        <v>774</v>
      </c>
      <c r="G168" s="258">
        <v>56059082566.300003</v>
      </c>
      <c r="H168" s="258">
        <v>1858721613.0599999</v>
      </c>
      <c r="I168" s="258">
        <v>29764617738.15934</v>
      </c>
      <c r="J168" s="258">
        <v>27749901649.391678</v>
      </c>
      <c r="K168" s="258">
        <v>8371487327.9885569</v>
      </c>
      <c r="L168" s="258">
        <v>6176655896.9300003</v>
      </c>
      <c r="M168" s="258">
        <v>10352644194.81292</v>
      </c>
      <c r="N168" s="258">
        <v>103687500979.29688</v>
      </c>
    </row>
    <row r="169" spans="4:16">
      <c r="D169" s="175" t="s">
        <v>772</v>
      </c>
      <c r="E169" s="259" t="s">
        <v>776</v>
      </c>
      <c r="F169" s="259" t="s">
        <v>777</v>
      </c>
      <c r="G169" s="259"/>
      <c r="H169" s="259"/>
      <c r="I169" s="259"/>
      <c r="J169" s="259">
        <v>-8051822923.5</v>
      </c>
      <c r="K169" s="259"/>
      <c r="L169" s="259"/>
      <c r="M169" s="259">
        <v>-892014092.50336754</v>
      </c>
      <c r="N169" s="259">
        <v>-8943837016.0033684</v>
      </c>
      <c r="P169">
        <v>3570.6</v>
      </c>
    </row>
    <row r="170" spans="4:16">
      <c r="D170" s="175" t="s">
        <v>775</v>
      </c>
      <c r="E170" s="255" t="s">
        <v>779</v>
      </c>
      <c r="F170" s="255" t="s">
        <v>780</v>
      </c>
      <c r="G170" s="255"/>
      <c r="H170" s="255"/>
      <c r="I170" s="255"/>
      <c r="J170" s="255"/>
      <c r="K170" s="255">
        <v>-259769878.5</v>
      </c>
      <c r="L170" s="255"/>
      <c r="M170" s="255"/>
      <c r="N170" s="255">
        <v>-259769878.5</v>
      </c>
    </row>
    <row r="171" spans="4:16">
      <c r="D171" s="175" t="s">
        <v>778</v>
      </c>
      <c r="E171" s="255" t="s">
        <v>782</v>
      </c>
      <c r="F171" s="255" t="s">
        <v>777</v>
      </c>
      <c r="G171" s="255"/>
      <c r="H171" s="255"/>
      <c r="I171" s="255"/>
      <c r="J171" s="255">
        <v>-8051822923.5</v>
      </c>
      <c r="K171" s="255">
        <v>-259769878.5</v>
      </c>
      <c r="L171" s="255"/>
      <c r="M171" s="255">
        <v>-892014092.50336754</v>
      </c>
      <c r="N171" s="255">
        <v>-9203606894.5033684</v>
      </c>
    </row>
    <row r="172" spans="4:16">
      <c r="D172" s="175" t="s">
        <v>781</v>
      </c>
      <c r="E172" s="260" t="s">
        <v>784</v>
      </c>
      <c r="F172" s="260" t="s">
        <v>785</v>
      </c>
      <c r="G172" s="260">
        <v>0</v>
      </c>
      <c r="H172" s="260"/>
      <c r="I172" s="260"/>
      <c r="J172" s="260">
        <v>-8051822923.5</v>
      </c>
      <c r="K172" s="260">
        <v>-259769878.5</v>
      </c>
      <c r="L172" s="260"/>
      <c r="M172" s="260">
        <v>-892014092.50336754</v>
      </c>
      <c r="N172" s="260">
        <v>-9203606894.5033684</v>
      </c>
    </row>
    <row r="173" spans="4:16">
      <c r="D173" s="175" t="s">
        <v>783</v>
      </c>
      <c r="E173" s="256" t="s">
        <v>787</v>
      </c>
      <c r="F173" s="256" t="s">
        <v>191</v>
      </c>
      <c r="G173" s="256">
        <v>-1288451725.54</v>
      </c>
      <c r="H173" s="256">
        <v>-8043.19</v>
      </c>
      <c r="I173" s="256"/>
      <c r="J173" s="256">
        <v>-38370440.376082003</v>
      </c>
      <c r="K173" s="256">
        <v>-121943333.3849175</v>
      </c>
      <c r="L173" s="256">
        <v>-171085114.37</v>
      </c>
      <c r="M173" s="256">
        <v>-165643149.224334</v>
      </c>
      <c r="N173" s="256">
        <v>-1266748793.0452037</v>
      </c>
    </row>
    <row r="174" spans="4:16">
      <c r="D174" s="175" t="s">
        <v>786</v>
      </c>
      <c r="E174" s="255" t="s">
        <v>789</v>
      </c>
      <c r="F174" s="255" t="s">
        <v>207</v>
      </c>
      <c r="G174" s="255">
        <v>-1955499522.28</v>
      </c>
      <c r="H174" s="255">
        <v>-1097740.43</v>
      </c>
      <c r="I174" s="255"/>
      <c r="J174" s="255">
        <v>-1606017769.3215735</v>
      </c>
      <c r="K174" s="255">
        <v>-351464669.13802952</v>
      </c>
      <c r="L174" s="255">
        <v>-294544371.63</v>
      </c>
      <c r="M174" s="255">
        <v>-732803242.60592246</v>
      </c>
      <c r="N174" s="255">
        <v>-4941427315.4055252</v>
      </c>
    </row>
    <row r="175" spans="4:16">
      <c r="D175" s="175" t="s">
        <v>788</v>
      </c>
      <c r="E175" s="255" t="s">
        <v>791</v>
      </c>
      <c r="F175" s="255" t="s">
        <v>792</v>
      </c>
      <c r="G175" s="255">
        <v>-3243951247.8200002</v>
      </c>
      <c r="H175" s="255">
        <v>-1105783.6200000001</v>
      </c>
      <c r="I175" s="255"/>
      <c r="J175" s="255">
        <v>-1644388209.6976557</v>
      </c>
      <c r="K175" s="255">
        <v>-473408002.52294701</v>
      </c>
      <c r="L175" s="255">
        <v>-465629486</v>
      </c>
      <c r="M175" s="255">
        <v>-898446391.83025646</v>
      </c>
      <c r="N175" s="255">
        <v>-6208176108.4507284</v>
      </c>
    </row>
    <row r="176" spans="4:16">
      <c r="D176" s="175" t="s">
        <v>790</v>
      </c>
      <c r="E176" s="260" t="s">
        <v>794</v>
      </c>
      <c r="F176" s="260" t="s">
        <v>795</v>
      </c>
      <c r="G176" s="260">
        <v>-78582662.75</v>
      </c>
      <c r="H176" s="260">
        <v>-2204414</v>
      </c>
      <c r="I176" s="260"/>
      <c r="J176" s="260"/>
      <c r="K176" s="260">
        <v>-98818221.498244494</v>
      </c>
      <c r="L176" s="260">
        <v>-24883848.16</v>
      </c>
      <c r="M176" s="260">
        <v>-16777358.510923501</v>
      </c>
      <c r="N176" s="260">
        <v>-220613235.62616801</v>
      </c>
    </row>
    <row r="177" spans="4:14">
      <c r="D177" s="175" t="s">
        <v>793</v>
      </c>
      <c r="E177" s="255" t="s">
        <v>797</v>
      </c>
      <c r="F177" s="255" t="s">
        <v>798</v>
      </c>
      <c r="G177" s="255">
        <v>-251177912.78</v>
      </c>
      <c r="H177" s="255">
        <v>-9314753.7300000004</v>
      </c>
      <c r="I177" s="255">
        <v>-65672244.723638497</v>
      </c>
      <c r="J177" s="255">
        <v>-324745425.49434</v>
      </c>
      <c r="K177" s="255">
        <v>-39733953.113217004</v>
      </c>
      <c r="L177" s="255">
        <v>-58778500.340000004</v>
      </c>
      <c r="M177" s="255">
        <v>-33958981.0245905</v>
      </c>
      <c r="N177" s="255">
        <v>-691237727.53164744</v>
      </c>
    </row>
    <row r="178" spans="4:14">
      <c r="D178" s="175" t="s">
        <v>796</v>
      </c>
      <c r="E178" s="255" t="s">
        <v>800</v>
      </c>
      <c r="F178" s="255" t="s">
        <v>801</v>
      </c>
      <c r="G178" s="255">
        <v>-758536.79</v>
      </c>
      <c r="H178" s="255">
        <v>-18983.98</v>
      </c>
      <c r="I178" s="255"/>
      <c r="J178" s="255"/>
      <c r="K178" s="255">
        <v>-196615.35977549999</v>
      </c>
      <c r="L178" s="255">
        <v>-84432.7</v>
      </c>
      <c r="M178" s="255">
        <v>-6294.64185</v>
      </c>
      <c r="N178" s="255">
        <v>-1064863.4716254999</v>
      </c>
    </row>
    <row r="179" spans="4:14">
      <c r="D179" s="175" t="s">
        <v>799</v>
      </c>
      <c r="E179" s="255" t="s">
        <v>803</v>
      </c>
      <c r="F179" s="255" t="s">
        <v>804</v>
      </c>
      <c r="G179" s="255">
        <v>-9022039.2699999996</v>
      </c>
      <c r="H179" s="255">
        <v>-215.59</v>
      </c>
      <c r="I179" s="255">
        <v>-13211958.520452799</v>
      </c>
      <c r="J179" s="255">
        <v>-34271525.292916</v>
      </c>
      <c r="K179" s="255">
        <v>-1931671.7503259999</v>
      </c>
      <c r="L179" s="255"/>
      <c r="M179" s="255"/>
      <c r="N179" s="255">
        <v>-45225451.903241999</v>
      </c>
    </row>
    <row r="180" spans="4:14">
      <c r="D180" s="175" t="s">
        <v>802</v>
      </c>
      <c r="E180" s="255" t="s">
        <v>806</v>
      </c>
      <c r="F180" s="255" t="s">
        <v>807</v>
      </c>
      <c r="G180" s="255">
        <v>-1583283.56</v>
      </c>
      <c r="H180" s="255">
        <v>-14575.15</v>
      </c>
      <c r="I180" s="255"/>
      <c r="J180" s="255"/>
      <c r="K180" s="255"/>
      <c r="L180" s="255">
        <v>-12356.63</v>
      </c>
      <c r="M180" s="255"/>
      <c r="N180" s="255">
        <v>-1598689.79</v>
      </c>
    </row>
    <row r="181" spans="4:14">
      <c r="D181" s="175" t="s">
        <v>805</v>
      </c>
      <c r="E181" s="255" t="s">
        <v>809</v>
      </c>
      <c r="F181" s="255" t="s">
        <v>810</v>
      </c>
      <c r="G181" s="255">
        <v>-75254424.579999998</v>
      </c>
      <c r="H181" s="255"/>
      <c r="I181" s="255"/>
      <c r="J181" s="255">
        <v>-68942054.526031494</v>
      </c>
      <c r="K181" s="255">
        <v>-8273387.9456580002</v>
      </c>
      <c r="L181" s="255">
        <v>-15722335.810000001</v>
      </c>
      <c r="M181" s="255">
        <v>-7655252.2784296004</v>
      </c>
      <c r="N181" s="255">
        <v>-175847455.14011911</v>
      </c>
    </row>
    <row r="182" spans="4:14">
      <c r="D182" s="175" t="s">
        <v>808</v>
      </c>
      <c r="E182" s="255" t="s">
        <v>812</v>
      </c>
      <c r="F182" s="255" t="s">
        <v>813</v>
      </c>
      <c r="G182" s="255">
        <v>-83421</v>
      </c>
      <c r="H182" s="255"/>
      <c r="I182" s="255"/>
      <c r="J182" s="255">
        <v>-42641679.831715003</v>
      </c>
      <c r="K182" s="255">
        <v>-1905041.416737</v>
      </c>
      <c r="L182" s="255">
        <v>-2127335.17</v>
      </c>
      <c r="M182" s="255">
        <v>-2521891.1823999998</v>
      </c>
      <c r="N182" s="255">
        <v>-49279368.600851998</v>
      </c>
    </row>
    <row r="183" spans="4:14">
      <c r="D183" s="175" t="s">
        <v>811</v>
      </c>
      <c r="E183" s="255" t="s">
        <v>815</v>
      </c>
      <c r="F183" s="255" t="s">
        <v>816</v>
      </c>
      <c r="G183" s="255">
        <v>-89975031.930000007</v>
      </c>
      <c r="H183" s="255"/>
      <c r="I183" s="255"/>
      <c r="J183" s="255">
        <v>-114697786.65162399</v>
      </c>
      <c r="K183" s="255">
        <v>-18582245.319687001</v>
      </c>
      <c r="L183" s="255"/>
      <c r="M183" s="255"/>
      <c r="N183" s="255">
        <v>-223255063.90131101</v>
      </c>
    </row>
    <row r="184" spans="4:14">
      <c r="D184" s="175" t="s">
        <v>814</v>
      </c>
      <c r="E184" s="255" t="s">
        <v>818</v>
      </c>
      <c r="F184" s="255" t="s">
        <v>819</v>
      </c>
      <c r="G184" s="255">
        <v>-7137416.7199999997</v>
      </c>
      <c r="H184" s="255"/>
      <c r="I184" s="255"/>
      <c r="J184" s="255"/>
      <c r="K184" s="255"/>
      <c r="L184" s="255"/>
      <c r="M184" s="255"/>
      <c r="N184" s="255">
        <v>-7137416.7199999997</v>
      </c>
    </row>
    <row r="185" spans="4:14">
      <c r="D185" s="175" t="s">
        <v>817</v>
      </c>
      <c r="E185" s="255" t="s">
        <v>821</v>
      </c>
      <c r="F185" s="255" t="s">
        <v>822</v>
      </c>
      <c r="G185" s="255">
        <v>-10725424.48</v>
      </c>
      <c r="H185" s="255"/>
      <c r="I185" s="255"/>
      <c r="J185" s="255">
        <v>-7941799.3298490001</v>
      </c>
      <c r="K185" s="255"/>
      <c r="L185" s="255"/>
      <c r="M185" s="255">
        <v>-327329.96429849998</v>
      </c>
      <c r="N185" s="255">
        <v>-18994553.774147499</v>
      </c>
    </row>
    <row r="186" spans="4:14">
      <c r="D186" s="175" t="s">
        <v>820</v>
      </c>
      <c r="E186" s="255" t="s">
        <v>824</v>
      </c>
      <c r="F186" s="255" t="s">
        <v>825</v>
      </c>
      <c r="G186" s="255">
        <v>-22929765.420000002</v>
      </c>
      <c r="H186" s="255"/>
      <c r="I186" s="255"/>
      <c r="J186" s="255">
        <v>-212387617.899589</v>
      </c>
      <c r="K186" s="255">
        <v>-27128043.082233001</v>
      </c>
      <c r="L186" s="255">
        <v>-8465367.0299999993</v>
      </c>
      <c r="M186" s="255"/>
      <c r="N186" s="255">
        <v>-270910793.431822</v>
      </c>
    </row>
    <row r="187" spans="4:14">
      <c r="D187" s="175" t="s">
        <v>823</v>
      </c>
      <c r="E187" s="255" t="s">
        <v>827</v>
      </c>
      <c r="F187" s="255" t="s">
        <v>828</v>
      </c>
      <c r="G187" s="255">
        <v>-486833.38</v>
      </c>
      <c r="H187" s="255">
        <v>-558333.34</v>
      </c>
      <c r="I187" s="255">
        <v>-313897.21539690002</v>
      </c>
      <c r="J187" s="255">
        <v>-3479386.6857830002</v>
      </c>
      <c r="K187" s="255">
        <v>-1674852.8658</v>
      </c>
      <c r="L187" s="255">
        <v>-295000</v>
      </c>
      <c r="M187" s="255">
        <v>-125808.32070700001</v>
      </c>
      <c r="N187" s="255">
        <v>-6934111.8076868998</v>
      </c>
    </row>
    <row r="188" spans="4:14">
      <c r="D188" s="175" t="s">
        <v>826</v>
      </c>
      <c r="E188" s="255" t="s">
        <v>830</v>
      </c>
      <c r="F188" s="255" t="s">
        <v>831</v>
      </c>
      <c r="G188" s="255"/>
      <c r="H188" s="255"/>
      <c r="I188" s="255"/>
      <c r="J188" s="255"/>
      <c r="K188" s="255"/>
      <c r="L188" s="255"/>
      <c r="M188" s="255">
        <v>-756082.65683300002</v>
      </c>
      <c r="N188" s="255">
        <v>-756082.65683300002</v>
      </c>
    </row>
    <row r="189" spans="4:14">
      <c r="D189" s="175" t="s">
        <v>829</v>
      </c>
      <c r="E189" s="255" t="s">
        <v>833</v>
      </c>
      <c r="F189" s="255" t="s">
        <v>834</v>
      </c>
      <c r="G189" s="255">
        <v>-1496749.18</v>
      </c>
      <c r="H189" s="255"/>
      <c r="I189" s="255"/>
      <c r="J189" s="255">
        <v>-7175244.4771715002</v>
      </c>
      <c r="K189" s="255"/>
      <c r="L189" s="255">
        <v>-169876.2</v>
      </c>
      <c r="M189" s="255">
        <v>-1525688.385</v>
      </c>
      <c r="N189" s="255">
        <v>-10367558.2421715</v>
      </c>
    </row>
    <row r="190" spans="4:14">
      <c r="D190" s="175" t="s">
        <v>832</v>
      </c>
      <c r="E190" s="255" t="s">
        <v>836</v>
      </c>
      <c r="F190" s="255" t="s">
        <v>837</v>
      </c>
      <c r="G190" s="255"/>
      <c r="H190" s="255"/>
      <c r="I190" s="255"/>
      <c r="J190" s="255">
        <v>-579764.62789</v>
      </c>
      <c r="K190" s="255">
        <v>-2282332.7503169999</v>
      </c>
      <c r="L190" s="255"/>
      <c r="M190" s="255">
        <v>-175626.384965</v>
      </c>
      <c r="N190" s="255">
        <v>-3037723.7631720002</v>
      </c>
    </row>
    <row r="191" spans="4:14">
      <c r="D191" s="175" t="s">
        <v>835</v>
      </c>
      <c r="E191" s="255" t="s">
        <v>839</v>
      </c>
      <c r="F191" s="255" t="s">
        <v>840</v>
      </c>
      <c r="G191" s="255">
        <v>-40059952.600000001</v>
      </c>
      <c r="H191" s="255">
        <v>-1011443</v>
      </c>
      <c r="I191" s="255"/>
      <c r="J191" s="255">
        <v>-5184295.6191870002</v>
      </c>
      <c r="K191" s="255">
        <v>-7515310.5496079996</v>
      </c>
      <c r="L191" s="255">
        <v>-8268378.0999999996</v>
      </c>
      <c r="M191" s="255"/>
      <c r="N191" s="255">
        <v>-55167634.127078503</v>
      </c>
    </row>
    <row r="192" spans="4:14">
      <c r="D192" s="175" t="s">
        <v>838</v>
      </c>
      <c r="E192" s="255" t="s">
        <v>842</v>
      </c>
      <c r="F192" s="255" t="s">
        <v>843</v>
      </c>
      <c r="G192" s="255">
        <v>-2404936.46</v>
      </c>
      <c r="H192" s="255">
        <v>-67874.16</v>
      </c>
      <c r="I192" s="255"/>
      <c r="J192" s="255">
        <v>-37643182.976257503</v>
      </c>
      <c r="K192" s="255">
        <v>-1450549.4910615</v>
      </c>
      <c r="L192" s="255">
        <v>-230464</v>
      </c>
      <c r="M192" s="255">
        <v>-427548.63854449999</v>
      </c>
      <c r="N192" s="255">
        <v>-42227815.545863502</v>
      </c>
    </row>
    <row r="193" spans="4:14">
      <c r="D193" s="175" t="s">
        <v>841</v>
      </c>
      <c r="E193" s="255" t="s">
        <v>845</v>
      </c>
      <c r="F193" s="255" t="s">
        <v>846</v>
      </c>
      <c r="G193" s="255">
        <v>-2536000</v>
      </c>
      <c r="H193" s="255"/>
      <c r="I193" s="255"/>
      <c r="J193" s="255"/>
      <c r="K193" s="255"/>
      <c r="L193" s="255">
        <v>-168600</v>
      </c>
      <c r="M193" s="255"/>
      <c r="N193" s="255">
        <v>-2704600</v>
      </c>
    </row>
    <row r="194" spans="4:14">
      <c r="D194" s="175" t="s">
        <v>844</v>
      </c>
      <c r="E194" s="255" t="s">
        <v>848</v>
      </c>
      <c r="F194" s="255" t="s">
        <v>849</v>
      </c>
      <c r="G194" s="255">
        <v>-23699492.469999999</v>
      </c>
      <c r="H194" s="255">
        <v>-14708.77</v>
      </c>
      <c r="I194" s="255"/>
      <c r="J194" s="255"/>
      <c r="K194" s="255">
        <v>-2537946.3298725002</v>
      </c>
      <c r="L194" s="255">
        <v>-222000</v>
      </c>
      <c r="M194" s="255"/>
      <c r="N194" s="255">
        <v>-26474147.569872499</v>
      </c>
    </row>
    <row r="195" spans="4:14">
      <c r="D195" s="175" t="s">
        <v>847</v>
      </c>
      <c r="E195" s="255" t="s">
        <v>851</v>
      </c>
      <c r="F195" s="255" t="s">
        <v>852</v>
      </c>
      <c r="G195" s="255">
        <v>-116666.66</v>
      </c>
      <c r="H195" s="255"/>
      <c r="I195" s="255"/>
      <c r="J195" s="255">
        <v>-82098</v>
      </c>
      <c r="K195" s="255"/>
      <c r="L195" s="255">
        <v>-242500</v>
      </c>
      <c r="M195" s="255"/>
      <c r="N195" s="255">
        <v>-82098</v>
      </c>
    </row>
    <row r="196" spans="4:14">
      <c r="D196" s="175" t="s">
        <v>850</v>
      </c>
      <c r="E196" s="255" t="s">
        <v>854</v>
      </c>
      <c r="F196" s="255" t="s">
        <v>855</v>
      </c>
      <c r="G196" s="255">
        <v>-6276948.8700000001</v>
      </c>
      <c r="H196" s="255">
        <v>-4748.58</v>
      </c>
      <c r="I196" s="255"/>
      <c r="J196" s="255"/>
      <c r="K196" s="255"/>
      <c r="L196" s="255">
        <v>-1219165.6100000001</v>
      </c>
      <c r="M196" s="255">
        <v>-1910345.9079519999</v>
      </c>
      <c r="N196" s="255">
        <v>-9411208.967952</v>
      </c>
    </row>
    <row r="197" spans="4:14">
      <c r="D197" s="175" t="s">
        <v>853</v>
      </c>
      <c r="E197" s="255" t="s">
        <v>857</v>
      </c>
      <c r="F197" s="255" t="s">
        <v>858</v>
      </c>
      <c r="G197" s="255"/>
      <c r="H197" s="255"/>
      <c r="I197" s="255"/>
      <c r="J197" s="255"/>
      <c r="K197" s="255">
        <v>-2262800.0455979998</v>
      </c>
      <c r="L197" s="255"/>
      <c r="M197" s="255"/>
      <c r="N197" s="255">
        <v>-2262800.0455979998</v>
      </c>
    </row>
    <row r="198" spans="4:14">
      <c r="D198" s="175" t="s">
        <v>856</v>
      </c>
      <c r="E198" s="255" t="s">
        <v>860</v>
      </c>
      <c r="F198" s="255" t="s">
        <v>861</v>
      </c>
      <c r="G198" s="255">
        <v>-11377446.060000001</v>
      </c>
      <c r="H198" s="255">
        <v>-28609.64</v>
      </c>
      <c r="I198" s="255">
        <v>-4897881.2067638999</v>
      </c>
      <c r="J198" s="255">
        <v>-16532620.1090775</v>
      </c>
      <c r="K198" s="255">
        <v>-5556822.4407225</v>
      </c>
      <c r="L198" s="255">
        <v>-1877660.7</v>
      </c>
      <c r="M198" s="255">
        <v>-1300501.228958</v>
      </c>
      <c r="N198" s="255">
        <v>-41571541.385521904</v>
      </c>
    </row>
    <row r="199" spans="4:14" s="128" customFormat="1">
      <c r="D199" s="203" t="s">
        <v>859</v>
      </c>
      <c r="E199" s="255" t="s">
        <v>863</v>
      </c>
      <c r="F199" s="255" t="s">
        <v>864</v>
      </c>
      <c r="G199" s="255">
        <v>-15086078.41</v>
      </c>
      <c r="H199" s="255">
        <v>-2160909.71</v>
      </c>
      <c r="I199" s="255">
        <v>-5.9532500000000002E-2</v>
      </c>
      <c r="J199" s="255">
        <v>-14526083.100868501</v>
      </c>
      <c r="K199" s="255"/>
      <c r="L199" s="255">
        <v>-13169868</v>
      </c>
      <c r="M199" s="255"/>
      <c r="N199" s="255">
        <v>-44942939.280400999</v>
      </c>
    </row>
    <row r="200" spans="4:14">
      <c r="D200" s="175" t="s">
        <v>862</v>
      </c>
      <c r="E200" s="255" t="s">
        <v>866</v>
      </c>
      <c r="F200" s="255" t="s">
        <v>867</v>
      </c>
      <c r="G200" s="255">
        <v>-323430.27</v>
      </c>
      <c r="H200" s="255">
        <v>-2306667.27</v>
      </c>
      <c r="I200" s="255"/>
      <c r="J200" s="255"/>
      <c r="K200" s="255"/>
      <c r="L200" s="255">
        <v>-97042.52</v>
      </c>
      <c r="M200" s="255"/>
      <c r="N200" s="255">
        <v>-2727140.06</v>
      </c>
    </row>
    <row r="201" spans="4:14">
      <c r="D201" s="175" t="s">
        <v>865</v>
      </c>
      <c r="E201" s="255" t="s">
        <v>869</v>
      </c>
      <c r="F201" s="255" t="s">
        <v>870</v>
      </c>
      <c r="G201" s="255">
        <v>-651094453.63999999</v>
      </c>
      <c r="H201" s="255">
        <v>-17706236.920000002</v>
      </c>
      <c r="I201" s="255">
        <v>-84095981.7257846</v>
      </c>
      <c r="J201" s="255">
        <v>-890830564.62229955</v>
      </c>
      <c r="K201" s="255">
        <v>-219849793.95885751</v>
      </c>
      <c r="L201" s="255">
        <v>-136034730.97</v>
      </c>
      <c r="M201" s="255">
        <v>-67468709.125451595</v>
      </c>
      <c r="N201" s="255">
        <v>-1953832021.3430855</v>
      </c>
    </row>
    <row r="202" spans="4:14">
      <c r="D202" s="175" t="s">
        <v>868</v>
      </c>
      <c r="E202" s="260" t="s">
        <v>872</v>
      </c>
      <c r="F202" s="260" t="s">
        <v>199</v>
      </c>
      <c r="G202" s="260">
        <v>-24560052.129999999</v>
      </c>
      <c r="H202" s="260"/>
      <c r="I202" s="260"/>
      <c r="J202" s="260"/>
      <c r="K202" s="260"/>
      <c r="L202" s="260"/>
      <c r="M202" s="260"/>
      <c r="N202" s="260">
        <v>-24560052.129999999</v>
      </c>
    </row>
    <row r="203" spans="4:14" s="128" customFormat="1">
      <c r="D203" s="203" t="s">
        <v>871</v>
      </c>
      <c r="E203" s="255" t="s">
        <v>874</v>
      </c>
      <c r="F203" s="255" t="s">
        <v>875</v>
      </c>
      <c r="G203" s="255">
        <v>-24560052.129999999</v>
      </c>
      <c r="H203" s="255"/>
      <c r="I203" s="255"/>
      <c r="J203" s="255"/>
      <c r="K203" s="255"/>
      <c r="L203" s="255"/>
      <c r="M203" s="255"/>
      <c r="N203" s="255">
        <v>-24560052.129999999</v>
      </c>
    </row>
    <row r="204" spans="4:14">
      <c r="D204" s="175" t="s">
        <v>873</v>
      </c>
      <c r="E204" s="260" t="s">
        <v>877</v>
      </c>
      <c r="F204" s="260" t="s">
        <v>878</v>
      </c>
      <c r="G204" s="260">
        <v>-3919605753.5900002</v>
      </c>
      <c r="H204" s="260">
        <v>-18812020.539999999</v>
      </c>
      <c r="I204" s="260">
        <v>-84095981.7257846</v>
      </c>
      <c r="J204" s="260">
        <v>-2535218774.3199553</v>
      </c>
      <c r="K204" s="260">
        <v>-693257796.48180449</v>
      </c>
      <c r="L204" s="260">
        <v>-601664216.97000003</v>
      </c>
      <c r="M204" s="260">
        <v>-965915100.95570803</v>
      </c>
      <c r="N204" s="260">
        <v>-8186568181.9238148</v>
      </c>
    </row>
    <row r="205" spans="4:14">
      <c r="D205" s="175" t="s">
        <v>876</v>
      </c>
      <c r="E205" s="256" t="s">
        <v>880</v>
      </c>
      <c r="F205" s="256" t="s">
        <v>881</v>
      </c>
      <c r="G205" s="256"/>
      <c r="H205" s="256"/>
      <c r="I205" s="256"/>
      <c r="J205" s="256">
        <v>-1203572279.0373316</v>
      </c>
      <c r="K205" s="256">
        <v>-120300522</v>
      </c>
      <c r="L205" s="256"/>
      <c r="M205" s="256"/>
      <c r="N205" s="256">
        <v>-1323872801.0373316</v>
      </c>
    </row>
    <row r="206" spans="4:14" s="128" customFormat="1">
      <c r="D206" s="203" t="s">
        <v>879</v>
      </c>
      <c r="E206" s="255" t="s">
        <v>883</v>
      </c>
      <c r="F206" s="255" t="s">
        <v>884</v>
      </c>
      <c r="G206" s="255"/>
      <c r="H206" s="255"/>
      <c r="I206" s="255"/>
      <c r="J206" s="255">
        <v>-1203572279.0373316</v>
      </c>
      <c r="K206" s="255">
        <v>-120300522</v>
      </c>
      <c r="L206" s="255"/>
      <c r="M206" s="255"/>
      <c r="N206" s="255">
        <v>-1323872801.0373316</v>
      </c>
    </row>
    <row r="207" spans="4:14" s="143" customFormat="1">
      <c r="D207" s="251" t="s">
        <v>882</v>
      </c>
      <c r="E207" s="256" t="s">
        <v>886</v>
      </c>
      <c r="F207" s="256" t="s">
        <v>887</v>
      </c>
      <c r="G207" s="256">
        <v>-66299407.82</v>
      </c>
      <c r="H207" s="256">
        <v>-1240921.33</v>
      </c>
      <c r="I207" s="256"/>
      <c r="J207" s="256">
        <v>-45912575.200662501</v>
      </c>
      <c r="K207" s="256">
        <v>-12665595.474822</v>
      </c>
      <c r="L207" s="256">
        <v>-11631926.26</v>
      </c>
      <c r="M207" s="256">
        <v>-1867517.9280000001</v>
      </c>
      <c r="N207" s="256">
        <v>-136868544.01348451</v>
      </c>
    </row>
    <row r="208" spans="4:14">
      <c r="D208" s="175" t="s">
        <v>885</v>
      </c>
      <c r="E208" s="255" t="s">
        <v>889</v>
      </c>
      <c r="F208" s="255" t="s">
        <v>890</v>
      </c>
      <c r="G208" s="255">
        <v>21906209.27</v>
      </c>
      <c r="H208" s="255">
        <v>408202.78</v>
      </c>
      <c r="I208" s="255"/>
      <c r="J208" s="255"/>
      <c r="K208" s="255">
        <v>10685355.401985001</v>
      </c>
      <c r="L208" s="255">
        <v>321112.02</v>
      </c>
      <c r="M208" s="255">
        <v>68563.113761500004</v>
      </c>
      <c r="N208" s="255">
        <v>32971917.755746499</v>
      </c>
    </row>
    <row r="209" spans="4:64">
      <c r="D209" s="175" t="s">
        <v>888</v>
      </c>
      <c r="E209" s="255" t="s">
        <v>892</v>
      </c>
      <c r="F209" s="255" t="s">
        <v>211</v>
      </c>
      <c r="G209" s="255">
        <v>-44393198.549999997</v>
      </c>
      <c r="H209" s="255">
        <v>-832718.55</v>
      </c>
      <c r="I209" s="255"/>
      <c r="J209" s="255">
        <v>-45912575.200662501</v>
      </c>
      <c r="K209" s="255">
        <v>-1980240.072837</v>
      </c>
      <c r="L209" s="255">
        <v>-11310814.24</v>
      </c>
      <c r="M209" s="255">
        <v>-1798954.8142385001</v>
      </c>
      <c r="N209" s="255">
        <v>-103896626.25773799</v>
      </c>
    </row>
    <row r="210" spans="4:64">
      <c r="D210" s="175" t="s">
        <v>891</v>
      </c>
      <c r="E210" s="256" t="s">
        <v>894</v>
      </c>
      <c r="F210" s="256" t="s">
        <v>895</v>
      </c>
      <c r="G210" s="256">
        <v>-29865441411.66</v>
      </c>
      <c r="H210" s="256"/>
      <c r="I210" s="256">
        <v>-4784092227.5119066</v>
      </c>
      <c r="J210" s="256"/>
      <c r="K210" s="256"/>
      <c r="L210" s="256"/>
      <c r="M210" s="256"/>
      <c r="N210" s="256">
        <v>-29865441411.66</v>
      </c>
    </row>
    <row r="211" spans="4:64">
      <c r="D211" s="175" t="s">
        <v>893</v>
      </c>
      <c r="E211" s="255" t="s">
        <v>897</v>
      </c>
      <c r="F211" s="255" t="s">
        <v>898</v>
      </c>
      <c r="G211" s="255">
        <v>-29865441411.66</v>
      </c>
      <c r="H211" s="255"/>
      <c r="I211" s="255">
        <v>-4784092227.5119066</v>
      </c>
      <c r="J211" s="255"/>
      <c r="K211" s="255"/>
      <c r="L211" s="255"/>
      <c r="M211" s="255"/>
      <c r="N211" s="255">
        <v>-29865441411.66</v>
      </c>
    </row>
    <row r="212" spans="4:64">
      <c r="D212" s="175" t="s">
        <v>896</v>
      </c>
      <c r="E212" s="256" t="s">
        <v>900</v>
      </c>
      <c r="F212" s="256" t="s">
        <v>210</v>
      </c>
      <c r="G212" s="256">
        <v>-416829329.30000001</v>
      </c>
      <c r="H212" s="256">
        <v>-1513947.4</v>
      </c>
      <c r="I212" s="256"/>
      <c r="J212" s="256">
        <v>-99040920.177634999</v>
      </c>
      <c r="K212" s="256">
        <v>38247.099601499998</v>
      </c>
      <c r="L212" s="256">
        <v>-62556927.920000002</v>
      </c>
      <c r="M212" s="256">
        <v>-23443566.587042</v>
      </c>
      <c r="N212" s="256">
        <v>-603346444.28507555</v>
      </c>
    </row>
    <row r="213" spans="4:64">
      <c r="D213" s="175" t="s">
        <v>899</v>
      </c>
      <c r="E213" s="255" t="s">
        <v>902</v>
      </c>
      <c r="F213" s="255" t="s">
        <v>210</v>
      </c>
      <c r="G213" s="255">
        <v>-416829329.30000001</v>
      </c>
      <c r="H213" s="255">
        <v>-1513947.4</v>
      </c>
      <c r="I213" s="255"/>
      <c r="J213" s="255">
        <v>-99040920.177634999</v>
      </c>
      <c r="K213" s="255">
        <v>38247.099601499998</v>
      </c>
      <c r="L213" s="255">
        <v>-62556927.920000002</v>
      </c>
      <c r="M213" s="255">
        <v>-23443566.587042</v>
      </c>
      <c r="N213" s="255">
        <v>-603346444.28507555</v>
      </c>
    </row>
    <row r="214" spans="4:64">
      <c r="D214" s="175" t="s">
        <v>901</v>
      </c>
      <c r="E214" s="256" t="s">
        <v>904</v>
      </c>
      <c r="F214" s="256" t="s">
        <v>905</v>
      </c>
      <c r="G214" s="256">
        <v>-22500503</v>
      </c>
      <c r="H214" s="256"/>
      <c r="I214" s="256"/>
      <c r="J214" s="256"/>
      <c r="K214" s="256"/>
      <c r="L214" s="256">
        <v>-4033091</v>
      </c>
      <c r="M214" s="256"/>
      <c r="N214" s="256">
        <v>-26533594</v>
      </c>
    </row>
    <row r="215" spans="4:64">
      <c r="D215" s="175" t="s">
        <v>903</v>
      </c>
      <c r="E215" s="255" t="s">
        <v>907</v>
      </c>
      <c r="F215" s="255" t="s">
        <v>908</v>
      </c>
      <c r="G215" s="255">
        <v>-22500503</v>
      </c>
      <c r="H215" s="255"/>
      <c r="I215" s="255"/>
      <c r="J215" s="255"/>
      <c r="K215" s="255"/>
      <c r="L215" s="255">
        <v>-4033091</v>
      </c>
      <c r="M215" s="255"/>
      <c r="N215" s="255">
        <v>-26533594</v>
      </c>
    </row>
    <row r="216" spans="4:64">
      <c r="D216" s="175" t="s">
        <v>906</v>
      </c>
      <c r="E216" s="260" t="s">
        <v>910</v>
      </c>
      <c r="F216" s="260" t="s">
        <v>911</v>
      </c>
      <c r="G216" s="260"/>
      <c r="H216" s="260"/>
      <c r="I216" s="260"/>
      <c r="J216" s="260"/>
      <c r="K216" s="260"/>
      <c r="L216" s="260"/>
      <c r="M216" s="260"/>
      <c r="N216" s="260">
        <v>-40680412.299999997</v>
      </c>
    </row>
    <row r="217" spans="4:64">
      <c r="D217" s="175" t="s">
        <v>909</v>
      </c>
      <c r="E217" s="255" t="s">
        <v>913</v>
      </c>
      <c r="F217" s="255" t="s">
        <v>914</v>
      </c>
      <c r="G217" s="255"/>
      <c r="H217" s="255"/>
      <c r="I217" s="255"/>
      <c r="J217" s="255"/>
      <c r="K217" s="255"/>
      <c r="L217" s="255"/>
      <c r="M217" s="255"/>
      <c r="N217" s="255">
        <v>-40680412.299999997</v>
      </c>
      <c r="BL217">
        <v>3570.6</v>
      </c>
    </row>
    <row r="218" spans="4:64">
      <c r="D218" s="175" t="s">
        <v>912</v>
      </c>
      <c r="E218" s="260" t="s">
        <v>916</v>
      </c>
      <c r="F218" s="260" t="s">
        <v>917</v>
      </c>
      <c r="G218" s="260">
        <v>-5787616.1600000001</v>
      </c>
      <c r="H218" s="260"/>
      <c r="I218" s="260"/>
      <c r="J218" s="260">
        <v>-17641053.5673755</v>
      </c>
      <c r="K218" s="260"/>
      <c r="L218" s="260">
        <v>-1083261.4399999999</v>
      </c>
      <c r="M218" s="260"/>
      <c r="N218" s="260">
        <v>-24511931.167375501</v>
      </c>
    </row>
    <row r="219" spans="4:64">
      <c r="D219" s="175" t="s">
        <v>915</v>
      </c>
      <c r="E219" s="255" t="s">
        <v>919</v>
      </c>
      <c r="F219" s="255" t="s">
        <v>920</v>
      </c>
      <c r="G219" s="255">
        <v>-5787616.1600000001</v>
      </c>
      <c r="H219" s="255"/>
      <c r="I219" s="255"/>
      <c r="J219" s="255">
        <v>-17641053.5673755</v>
      </c>
      <c r="K219" s="255"/>
      <c r="L219" s="255">
        <v>-1083261.4399999999</v>
      </c>
      <c r="M219" s="255"/>
      <c r="N219" s="255">
        <v>-24511931.167375501</v>
      </c>
    </row>
    <row r="220" spans="4:64">
      <c r="D220" s="175" t="s">
        <v>918</v>
      </c>
      <c r="E220" s="260" t="s">
        <v>922</v>
      </c>
      <c r="F220" s="260" t="s">
        <v>923</v>
      </c>
      <c r="G220" s="260"/>
      <c r="H220" s="260"/>
      <c r="I220" s="260"/>
      <c r="J220" s="260">
        <v>-6745818.4754100004</v>
      </c>
      <c r="K220" s="260"/>
      <c r="L220" s="260"/>
      <c r="M220" s="260"/>
      <c r="N220" s="260">
        <v>-6745818.4754100004</v>
      </c>
    </row>
    <row r="221" spans="4:64">
      <c r="D221" s="175" t="s">
        <v>921</v>
      </c>
      <c r="E221" s="255" t="s">
        <v>925</v>
      </c>
      <c r="F221" s="255" t="s">
        <v>923</v>
      </c>
      <c r="G221" s="255"/>
      <c r="H221" s="255"/>
      <c r="I221" s="255"/>
      <c r="J221" s="255">
        <v>-6745818.4754100004</v>
      </c>
      <c r="K221" s="255"/>
      <c r="L221" s="255"/>
      <c r="M221" s="255"/>
      <c r="N221" s="255">
        <v>-6745818.4754100004</v>
      </c>
    </row>
    <row r="222" spans="4:64">
      <c r="D222" s="175" t="s">
        <v>924</v>
      </c>
      <c r="E222" s="260" t="s">
        <v>927</v>
      </c>
      <c r="F222" s="260" t="s">
        <v>196</v>
      </c>
      <c r="G222" s="260">
        <v>-28288119.16</v>
      </c>
      <c r="H222" s="260"/>
      <c r="I222" s="260"/>
      <c r="J222" s="260">
        <v>-24386872.042785499</v>
      </c>
      <c r="K222" s="260"/>
      <c r="L222" s="260">
        <v>-5116352.4400000004</v>
      </c>
      <c r="M222" s="260"/>
      <c r="N222" s="260">
        <v>-98471755.942785501</v>
      </c>
    </row>
    <row r="223" spans="4:64">
      <c r="D223" s="175" t="s">
        <v>926</v>
      </c>
      <c r="E223" s="256" t="s">
        <v>929</v>
      </c>
      <c r="F223" s="256" t="s">
        <v>930</v>
      </c>
      <c r="G223" s="256"/>
      <c r="H223" s="256"/>
      <c r="I223" s="256"/>
      <c r="J223" s="256"/>
      <c r="K223" s="256"/>
      <c r="L223" s="256"/>
      <c r="M223" s="256"/>
      <c r="N223" s="256">
        <v>0</v>
      </c>
      <c r="BL223">
        <v>1157864.8999999999</v>
      </c>
    </row>
    <row r="224" spans="4:64">
      <c r="D224" s="175" t="s">
        <v>928</v>
      </c>
      <c r="E224" s="255" t="s">
        <v>932</v>
      </c>
      <c r="F224" s="255" t="s">
        <v>933</v>
      </c>
      <c r="G224" s="255"/>
      <c r="H224" s="255"/>
      <c r="I224" s="255"/>
      <c r="J224" s="255"/>
      <c r="K224" s="255"/>
      <c r="L224" s="255"/>
      <c r="M224" s="255"/>
      <c r="N224" s="255">
        <v>0</v>
      </c>
      <c r="BL224">
        <v>1678291.54</v>
      </c>
    </row>
    <row r="225" spans="4:14">
      <c r="D225" s="175" t="s">
        <v>931</v>
      </c>
      <c r="E225" s="255" t="s">
        <v>935</v>
      </c>
      <c r="F225" s="255" t="s">
        <v>936</v>
      </c>
      <c r="G225" s="255"/>
      <c r="H225" s="255"/>
      <c r="I225" s="255"/>
      <c r="J225" s="255"/>
      <c r="K225" s="255"/>
      <c r="L225" s="255"/>
      <c r="M225" s="255"/>
      <c r="N225" s="255">
        <v>-17500</v>
      </c>
    </row>
    <row r="226" spans="4:14">
      <c r="D226" s="175" t="s">
        <v>934</v>
      </c>
      <c r="E226" s="255" t="s">
        <v>938</v>
      </c>
      <c r="F226" s="255" t="s">
        <v>939</v>
      </c>
      <c r="G226" s="255"/>
      <c r="H226" s="255"/>
      <c r="I226" s="255"/>
      <c r="J226" s="255"/>
      <c r="K226" s="255"/>
      <c r="L226" s="255"/>
      <c r="M226" s="255"/>
      <c r="N226" s="255">
        <v>-41754892.471906297</v>
      </c>
    </row>
    <row r="227" spans="4:14">
      <c r="D227" s="175" t="s">
        <v>937</v>
      </c>
      <c r="E227" s="255" t="s">
        <v>941</v>
      </c>
      <c r="F227" s="255" t="s">
        <v>942</v>
      </c>
      <c r="G227" s="255"/>
      <c r="H227" s="255"/>
      <c r="I227" s="255"/>
      <c r="J227" s="255"/>
      <c r="K227" s="255"/>
      <c r="L227" s="255"/>
      <c r="M227" s="255"/>
      <c r="N227" s="255">
        <v>-41772392.471906297</v>
      </c>
    </row>
    <row r="228" spans="4:14">
      <c r="D228" s="175" t="s">
        <v>940</v>
      </c>
      <c r="E228" s="256" t="s">
        <v>944</v>
      </c>
      <c r="F228" s="256" t="s">
        <v>945</v>
      </c>
      <c r="G228" s="256">
        <v>-34274557812.259998</v>
      </c>
      <c r="H228" s="256">
        <v>-21158686.489999998</v>
      </c>
      <c r="I228" s="256">
        <v>-4868188209.2376909</v>
      </c>
      <c r="J228" s="256">
        <v>-11959954344.27837</v>
      </c>
      <c r="K228" s="256">
        <v>-1075270189.95504</v>
      </c>
      <c r="L228" s="256">
        <v>-680648311.57000005</v>
      </c>
      <c r="M228" s="256">
        <v>-1883171714.8603561</v>
      </c>
      <c r="N228" s="256">
        <v>-49426976508.082016</v>
      </c>
    </row>
    <row r="229" spans="4:14">
      <c r="D229" s="175" t="s">
        <v>943</v>
      </c>
      <c r="E229" s="257" t="s">
        <v>947</v>
      </c>
      <c r="F229" s="257" t="s">
        <v>948</v>
      </c>
      <c r="G229" s="257"/>
      <c r="H229" s="257"/>
      <c r="I229" s="257"/>
      <c r="J229" s="257">
        <v>-4924559549.5125732</v>
      </c>
      <c r="K229" s="257">
        <v>-389339478</v>
      </c>
      <c r="L229" s="257"/>
      <c r="M229" s="257"/>
      <c r="N229" s="257">
        <v>-5313899027.5125732</v>
      </c>
    </row>
    <row r="230" spans="4:14">
      <c r="D230" s="175" t="s">
        <v>946</v>
      </c>
      <c r="E230" s="255" t="s">
        <v>950</v>
      </c>
      <c r="F230" s="255" t="s">
        <v>951</v>
      </c>
      <c r="G230" s="255"/>
      <c r="H230" s="255"/>
      <c r="I230" s="255"/>
      <c r="J230" s="255">
        <v>-4924559549.5125732</v>
      </c>
      <c r="K230" s="255">
        <v>-389339478</v>
      </c>
      <c r="L230" s="255"/>
      <c r="M230" s="255"/>
      <c r="N230" s="255">
        <v>-5313899027.5125732</v>
      </c>
    </row>
    <row r="231" spans="4:14">
      <c r="D231" s="175" t="s">
        <v>949</v>
      </c>
      <c r="E231" s="256" t="s">
        <v>953</v>
      </c>
      <c r="F231" s="256" t="s">
        <v>954</v>
      </c>
      <c r="G231" s="256">
        <v>-923556398.69000006</v>
      </c>
      <c r="H231" s="256">
        <v>-17620443.57</v>
      </c>
      <c r="I231" s="256"/>
      <c r="J231" s="256">
        <v>-32432902.623993501</v>
      </c>
      <c r="K231" s="256">
        <v>-405386666.16445649</v>
      </c>
      <c r="L231" s="256">
        <v>-5847994.5499999998</v>
      </c>
      <c r="M231" s="256">
        <v>-155626.49400000001</v>
      </c>
      <c r="N231" s="256">
        <v>-1368360232.0724499</v>
      </c>
    </row>
    <row r="232" spans="4:14">
      <c r="D232" s="175" t="s">
        <v>952</v>
      </c>
      <c r="E232" s="255" t="s">
        <v>956</v>
      </c>
      <c r="F232" s="255" t="s">
        <v>957</v>
      </c>
      <c r="G232" s="255">
        <v>425650375.39999998</v>
      </c>
      <c r="H232" s="255">
        <v>7519948.6600000001</v>
      </c>
      <c r="I232" s="255"/>
      <c r="J232" s="255"/>
      <c r="K232" s="255">
        <v>296236411.31762552</v>
      </c>
      <c r="L232" s="255">
        <v>175727.33</v>
      </c>
      <c r="M232" s="255">
        <v>1522.8314195</v>
      </c>
      <c r="N232" s="255">
        <v>722135683.28904498</v>
      </c>
    </row>
    <row r="233" spans="4:14">
      <c r="D233" s="175" t="s">
        <v>955</v>
      </c>
      <c r="E233" s="255" t="s">
        <v>959</v>
      </c>
      <c r="F233" s="255" t="s">
        <v>205</v>
      </c>
      <c r="G233" s="255">
        <v>-497906023.29000002</v>
      </c>
      <c r="H233" s="255">
        <v>-10100494.91</v>
      </c>
      <c r="I233" s="255"/>
      <c r="J233" s="255">
        <v>-32432902.623993501</v>
      </c>
      <c r="K233" s="255">
        <v>-109150254.84683099</v>
      </c>
      <c r="L233" s="255">
        <v>-5672267.2199999997</v>
      </c>
      <c r="M233" s="255">
        <v>-154103.66258050001</v>
      </c>
      <c r="N233" s="255">
        <v>-646224548.78340495</v>
      </c>
    </row>
    <row r="234" spans="4:14">
      <c r="D234" s="175" t="s">
        <v>958</v>
      </c>
      <c r="E234" s="256" t="s">
        <v>961</v>
      </c>
      <c r="F234" s="256" t="s">
        <v>962</v>
      </c>
      <c r="G234" s="256"/>
      <c r="H234" s="256"/>
      <c r="I234" s="256"/>
      <c r="J234" s="256"/>
      <c r="K234" s="256"/>
      <c r="L234" s="256">
        <v>-917081.48</v>
      </c>
      <c r="M234" s="256"/>
      <c r="N234" s="256">
        <v>-917081.48</v>
      </c>
    </row>
    <row r="235" spans="4:14">
      <c r="D235" s="175" t="s">
        <v>960</v>
      </c>
      <c r="E235" s="255" t="s">
        <v>964</v>
      </c>
      <c r="F235" s="255" t="s">
        <v>965</v>
      </c>
      <c r="G235" s="255">
        <v>-2003303.38</v>
      </c>
      <c r="H235" s="255"/>
      <c r="I235" s="255"/>
      <c r="J235" s="255"/>
      <c r="K235" s="255">
        <v>-2337709.7612999999</v>
      </c>
      <c r="L235" s="255">
        <v>-740340.02</v>
      </c>
      <c r="M235" s="255"/>
      <c r="N235" s="255">
        <v>-5081353.1612999998</v>
      </c>
    </row>
    <row r="236" spans="4:14">
      <c r="D236" s="175" t="s">
        <v>963</v>
      </c>
      <c r="E236" s="255" t="s">
        <v>967</v>
      </c>
      <c r="F236" s="255" t="s">
        <v>968</v>
      </c>
      <c r="G236" s="255">
        <v>-2003303.38</v>
      </c>
      <c r="H236" s="255"/>
      <c r="I236" s="255"/>
      <c r="J236" s="255"/>
      <c r="K236" s="255">
        <v>-2337709.7612999999</v>
      </c>
      <c r="L236" s="255">
        <v>-1657421.5</v>
      </c>
      <c r="M236" s="255"/>
      <c r="N236" s="255">
        <v>-5998434.6413000003</v>
      </c>
    </row>
    <row r="237" spans="4:14">
      <c r="D237" s="175" t="s">
        <v>966</v>
      </c>
      <c r="E237" s="260" t="s">
        <v>970</v>
      </c>
      <c r="F237" s="260" t="s">
        <v>971</v>
      </c>
      <c r="G237" s="260">
        <v>-2003303.38</v>
      </c>
      <c r="H237" s="260"/>
      <c r="I237" s="260"/>
      <c r="J237" s="260"/>
      <c r="K237" s="260">
        <v>-2337709.7612999999</v>
      </c>
      <c r="L237" s="260">
        <v>-1657421.5</v>
      </c>
      <c r="M237" s="260"/>
      <c r="N237" s="260">
        <v>-5998434.6413000003</v>
      </c>
    </row>
    <row r="238" spans="4:14">
      <c r="D238" s="175" t="s">
        <v>969</v>
      </c>
      <c r="E238" s="256" t="s">
        <v>973</v>
      </c>
      <c r="F238" s="256" t="s">
        <v>974</v>
      </c>
      <c r="G238" s="256">
        <v>-2469337.88</v>
      </c>
      <c r="H238" s="256"/>
      <c r="I238" s="256"/>
      <c r="J238" s="256"/>
      <c r="K238" s="256"/>
      <c r="L238" s="256"/>
      <c r="M238" s="256"/>
      <c r="N238" s="256">
        <v>-2469337.88</v>
      </c>
    </row>
    <row r="239" spans="4:14">
      <c r="D239" s="175" t="s">
        <v>972</v>
      </c>
      <c r="E239" s="255" t="s">
        <v>976</v>
      </c>
      <c r="F239" s="255" t="s">
        <v>977</v>
      </c>
      <c r="G239" s="255">
        <v>-68202133.620000005</v>
      </c>
      <c r="H239" s="255"/>
      <c r="I239" s="255"/>
      <c r="J239" s="255"/>
      <c r="K239" s="255"/>
      <c r="L239" s="255"/>
      <c r="M239" s="255"/>
      <c r="N239" s="255">
        <v>0</v>
      </c>
    </row>
    <row r="240" spans="4:14">
      <c r="D240" s="175" t="s">
        <v>975</v>
      </c>
      <c r="E240" s="255" t="s">
        <v>979</v>
      </c>
      <c r="F240" s="255" t="s">
        <v>742</v>
      </c>
      <c r="G240" s="255">
        <v>-280108477.16000003</v>
      </c>
      <c r="H240" s="255"/>
      <c r="I240" s="255"/>
      <c r="J240" s="255">
        <v>-1217225924.0034757</v>
      </c>
      <c r="K240" s="255"/>
      <c r="L240" s="255">
        <v>-40878827.270000003</v>
      </c>
      <c r="M240" s="255"/>
      <c r="N240" s="255">
        <v>-2825071162.664083</v>
      </c>
    </row>
    <row r="241" spans="4:14">
      <c r="D241" s="175" t="s">
        <v>978</v>
      </c>
      <c r="E241" s="255" t="s">
        <v>981</v>
      </c>
      <c r="F241" s="255" t="s">
        <v>982</v>
      </c>
      <c r="G241" s="255"/>
      <c r="H241" s="255"/>
      <c r="I241" s="255"/>
      <c r="J241" s="255">
        <v>-711589.41613649996</v>
      </c>
      <c r="K241" s="255"/>
      <c r="L241" s="255"/>
      <c r="M241" s="255"/>
      <c r="N241" s="255">
        <v>-711589.41613649996</v>
      </c>
    </row>
    <row r="242" spans="4:14">
      <c r="D242" s="175" t="s">
        <v>980</v>
      </c>
      <c r="E242" s="255" t="s">
        <v>984</v>
      </c>
      <c r="F242" s="255" t="s">
        <v>754</v>
      </c>
      <c r="G242" s="255">
        <v>-2774865.39</v>
      </c>
      <c r="H242" s="255"/>
      <c r="I242" s="255"/>
      <c r="J242" s="255"/>
      <c r="K242" s="255"/>
      <c r="L242" s="255">
        <v>-24457.75</v>
      </c>
      <c r="M242" s="255"/>
      <c r="N242" s="255">
        <v>-2799323.14</v>
      </c>
    </row>
    <row r="243" spans="4:14">
      <c r="D243" s="175" t="s">
        <v>983</v>
      </c>
      <c r="E243" s="255" t="s">
        <v>986</v>
      </c>
      <c r="F243" s="255" t="s">
        <v>760</v>
      </c>
      <c r="G243" s="255"/>
      <c r="H243" s="255"/>
      <c r="I243" s="255"/>
      <c r="J243" s="255">
        <v>-1671786.9194769999</v>
      </c>
      <c r="K243" s="255">
        <v>-18363209.889772501</v>
      </c>
      <c r="L243" s="255"/>
      <c r="M243" s="255"/>
      <c r="N243" s="255">
        <v>-20034996.689249501</v>
      </c>
    </row>
    <row r="244" spans="4:14">
      <c r="D244" s="175" t="s">
        <v>985</v>
      </c>
      <c r="E244" s="255" t="s">
        <v>988</v>
      </c>
      <c r="F244" s="255" t="s">
        <v>989</v>
      </c>
      <c r="G244" s="255">
        <v>162916509.94999999</v>
      </c>
      <c r="H244" s="255"/>
      <c r="I244" s="255"/>
      <c r="J244" s="255">
        <v>249342398.65554649</v>
      </c>
      <c r="K244" s="255">
        <v>18363209.889772501</v>
      </c>
      <c r="L244" s="255">
        <v>40903285.020000003</v>
      </c>
      <c r="M244" s="255"/>
      <c r="N244" s="255">
        <v>471525403.51531899</v>
      </c>
    </row>
    <row r="245" spans="4:14">
      <c r="D245" s="175" t="s">
        <v>987</v>
      </c>
      <c r="E245" s="255" t="s">
        <v>991</v>
      </c>
      <c r="F245" s="255" t="s">
        <v>992</v>
      </c>
      <c r="G245" s="255">
        <v>-0.01</v>
      </c>
      <c r="H245" s="255"/>
      <c r="I245" s="255"/>
      <c r="J245" s="255"/>
      <c r="K245" s="255"/>
      <c r="L245" s="255"/>
      <c r="M245" s="255"/>
      <c r="N245" s="255">
        <v>-0.01</v>
      </c>
    </row>
    <row r="246" spans="4:14">
      <c r="D246" s="175" t="s">
        <v>990</v>
      </c>
      <c r="E246" s="255" t="s">
        <v>994</v>
      </c>
      <c r="F246" s="255" t="s">
        <v>217</v>
      </c>
      <c r="G246" s="255">
        <v>-190638304.11000001</v>
      </c>
      <c r="H246" s="255"/>
      <c r="I246" s="255"/>
      <c r="J246" s="255">
        <v>-970266901.68354237</v>
      </c>
      <c r="K246" s="255">
        <v>0</v>
      </c>
      <c r="L246" s="255">
        <v>0</v>
      </c>
      <c r="M246" s="255"/>
      <c r="N246" s="255">
        <v>-2379561006.2841496</v>
      </c>
    </row>
    <row r="247" spans="4:14">
      <c r="D247" s="175" t="s">
        <v>993</v>
      </c>
      <c r="E247" s="256" t="s">
        <v>996</v>
      </c>
      <c r="F247" s="256" t="s">
        <v>997</v>
      </c>
      <c r="G247" s="256">
        <v>-538392355.04999995</v>
      </c>
      <c r="H247" s="256"/>
      <c r="I247" s="256"/>
      <c r="J247" s="256"/>
      <c r="K247" s="256">
        <v>-152034254.640753</v>
      </c>
      <c r="L247" s="256">
        <v>-111939452.42</v>
      </c>
      <c r="M247" s="256">
        <v>-1012352.2342565</v>
      </c>
      <c r="N247" s="256">
        <v>-803378414.34500945</v>
      </c>
    </row>
    <row r="248" spans="4:14" s="192" customFormat="1">
      <c r="D248" s="193" t="s">
        <v>995</v>
      </c>
      <c r="E248" s="255" t="s">
        <v>999</v>
      </c>
      <c r="F248" s="255" t="s">
        <v>1000</v>
      </c>
      <c r="G248" s="255">
        <v>-21143522.379999999</v>
      </c>
      <c r="H248" s="255"/>
      <c r="I248" s="255"/>
      <c r="J248" s="255"/>
      <c r="K248" s="255"/>
      <c r="L248" s="255">
        <v>-6996311.1200000001</v>
      </c>
      <c r="M248" s="255"/>
      <c r="N248" s="255">
        <v>-28139833.5</v>
      </c>
    </row>
    <row r="249" spans="4:14">
      <c r="D249" s="175" t="s">
        <v>998</v>
      </c>
      <c r="E249" s="255" t="s">
        <v>1002</v>
      </c>
      <c r="F249" s="255" t="s">
        <v>1003</v>
      </c>
      <c r="G249" s="255"/>
      <c r="H249" s="255"/>
      <c r="I249" s="255"/>
      <c r="J249" s="255">
        <v>-828299525.69165146</v>
      </c>
      <c r="K249" s="255"/>
      <c r="L249" s="255"/>
      <c r="M249" s="255"/>
      <c r="N249" s="255">
        <v>-828299525.69165146</v>
      </c>
    </row>
    <row r="250" spans="4:14">
      <c r="D250" s="175" t="s">
        <v>1001</v>
      </c>
      <c r="E250" s="255" t="s">
        <v>1005</v>
      </c>
      <c r="F250" s="255" t="s">
        <v>1006</v>
      </c>
      <c r="G250" s="255">
        <v>-559535877.42999995</v>
      </c>
      <c r="H250" s="255"/>
      <c r="I250" s="255"/>
      <c r="J250" s="255">
        <v>-828299525.69165146</v>
      </c>
      <c r="K250" s="255">
        <v>-152034254.640753</v>
      </c>
      <c r="L250" s="255">
        <v>-118935763.54000001</v>
      </c>
      <c r="M250" s="255">
        <v>-1012352.2342565</v>
      </c>
      <c r="N250" s="255">
        <v>-1659817773.5366609</v>
      </c>
    </row>
    <row r="251" spans="4:14">
      <c r="D251" s="175" t="s">
        <v>1004</v>
      </c>
      <c r="E251" s="256" t="s">
        <v>1008</v>
      </c>
      <c r="F251" s="256" t="s">
        <v>1009</v>
      </c>
      <c r="G251" s="256"/>
      <c r="H251" s="256"/>
      <c r="I251" s="256"/>
      <c r="J251" s="256">
        <v>-64728672.431794502</v>
      </c>
      <c r="K251" s="256"/>
      <c r="L251" s="256"/>
      <c r="M251" s="256"/>
      <c r="N251" s="256">
        <v>-64728672.431794502</v>
      </c>
    </row>
    <row r="252" spans="4:14">
      <c r="D252" s="175" t="s">
        <v>1007</v>
      </c>
      <c r="E252" s="255" t="s">
        <v>1011</v>
      </c>
      <c r="F252" s="255" t="s">
        <v>1012</v>
      </c>
      <c r="G252" s="255"/>
      <c r="H252" s="255"/>
      <c r="I252" s="255"/>
      <c r="J252" s="255">
        <v>-64728672.431794502</v>
      </c>
      <c r="K252" s="255"/>
      <c r="L252" s="255"/>
      <c r="M252" s="255"/>
      <c r="N252" s="255">
        <v>-64728672.431794502</v>
      </c>
    </row>
    <row r="253" spans="4:14">
      <c r="D253" s="175" t="s">
        <v>1010</v>
      </c>
      <c r="E253" s="260" t="s">
        <v>1014</v>
      </c>
      <c r="F253" s="260" t="s">
        <v>1015</v>
      </c>
      <c r="G253" s="260"/>
      <c r="H253" s="260"/>
      <c r="I253" s="260">
        <v>-39601805.505049698</v>
      </c>
      <c r="J253" s="260"/>
      <c r="K253" s="260"/>
      <c r="L253" s="260"/>
      <c r="M253" s="260"/>
      <c r="N253" s="260">
        <v>40680412.294950299</v>
      </c>
    </row>
    <row r="254" spans="4:14">
      <c r="D254" s="175" t="s">
        <v>1013</v>
      </c>
      <c r="E254" s="255" t="s">
        <v>1017</v>
      </c>
      <c r="F254" s="255" t="s">
        <v>1018</v>
      </c>
      <c r="G254" s="255"/>
      <c r="H254" s="255"/>
      <c r="I254" s="255">
        <v>-39601805.505049698</v>
      </c>
      <c r="J254" s="255"/>
      <c r="K254" s="255"/>
      <c r="L254" s="255"/>
      <c r="M254" s="255"/>
      <c r="N254" s="255">
        <v>40680412.294950299</v>
      </c>
    </row>
    <row r="255" spans="4:14">
      <c r="D255" s="175" t="s">
        <v>1016</v>
      </c>
      <c r="E255" s="260" t="s">
        <v>1020</v>
      </c>
      <c r="F255" s="260" t="s">
        <v>214</v>
      </c>
      <c r="G255" s="260"/>
      <c r="H255" s="260"/>
      <c r="I255" s="260">
        <v>-39601805.505049698</v>
      </c>
      <c r="J255" s="260">
        <v>-64728672.431794502</v>
      </c>
      <c r="K255" s="260"/>
      <c r="L255" s="260"/>
      <c r="M255" s="260"/>
      <c r="N255" s="260">
        <v>-24048260.136844199</v>
      </c>
    </row>
    <row r="256" spans="4:14">
      <c r="D256" s="175" t="s">
        <v>1019</v>
      </c>
      <c r="E256" s="256" t="s">
        <v>1022</v>
      </c>
      <c r="F256" s="256" t="s">
        <v>1023</v>
      </c>
      <c r="G256" s="256">
        <v>-1250083508.21</v>
      </c>
      <c r="H256" s="256">
        <v>-10100494.91</v>
      </c>
      <c r="I256" s="256">
        <v>-39601805.505049698</v>
      </c>
      <c r="J256" s="256">
        <v>-6820287551.9435549</v>
      </c>
      <c r="K256" s="256">
        <v>-652861697.24888396</v>
      </c>
      <c r="L256" s="256">
        <v>-126265452.26000001</v>
      </c>
      <c r="M256" s="256">
        <v>-1166455.896837</v>
      </c>
      <c r="N256" s="256">
        <v>-10029549050.894934</v>
      </c>
    </row>
    <row r="257" spans="4:14">
      <c r="D257" s="175" t="s">
        <v>1021</v>
      </c>
      <c r="E257" s="257" t="s">
        <v>1025</v>
      </c>
      <c r="F257" s="257" t="s">
        <v>1026</v>
      </c>
      <c r="G257" s="257">
        <v>-35524641320.470001</v>
      </c>
      <c r="H257" s="257">
        <v>-31259181.399999999</v>
      </c>
      <c r="I257" s="257">
        <v>-4907790014.7427406</v>
      </c>
      <c r="J257" s="257">
        <v>-18780241896.221928</v>
      </c>
      <c r="K257" s="257">
        <v>-1728131887.2039239</v>
      </c>
      <c r="L257" s="257">
        <v>-806913763.83000004</v>
      </c>
      <c r="M257" s="257">
        <v>-1884338170.7571931</v>
      </c>
      <c r="N257" s="257">
        <v>-59456525558.976944</v>
      </c>
    </row>
    <row r="258" spans="4:14">
      <c r="D258" s="175" t="s">
        <v>1024</v>
      </c>
      <c r="E258" s="258" t="s">
        <v>1028</v>
      </c>
      <c r="F258" s="258" t="s">
        <v>148</v>
      </c>
      <c r="G258" s="258"/>
      <c r="H258" s="258"/>
      <c r="I258" s="258"/>
      <c r="J258" s="258"/>
      <c r="K258" s="258">
        <v>-4102014069.4277401</v>
      </c>
      <c r="L258" s="258"/>
      <c r="M258" s="258"/>
      <c r="N258" s="258">
        <v>-4102014069.4277401</v>
      </c>
    </row>
    <row r="259" spans="4:14">
      <c r="D259" s="175" t="s">
        <v>1027</v>
      </c>
      <c r="E259" s="255" t="s">
        <v>1030</v>
      </c>
      <c r="F259" s="255" t="s">
        <v>148</v>
      </c>
      <c r="G259" s="255"/>
      <c r="H259" s="255"/>
      <c r="I259" s="255"/>
      <c r="J259" s="255"/>
      <c r="K259" s="255">
        <v>-4102014069.4277401</v>
      </c>
      <c r="L259" s="255"/>
      <c r="M259" s="255"/>
      <c r="N259" s="255">
        <v>-4102014069.4277401</v>
      </c>
    </row>
    <row r="260" spans="4:14" s="128" customFormat="1">
      <c r="D260" s="203" t="s">
        <v>1029</v>
      </c>
      <c r="E260" s="262" t="s">
        <v>1032</v>
      </c>
      <c r="F260" s="262" t="s">
        <v>149</v>
      </c>
      <c r="G260" s="262">
        <v>-3450000000</v>
      </c>
      <c r="H260" s="262">
        <v>-890000000</v>
      </c>
      <c r="I260" s="262">
        <v>-21735991497.939995</v>
      </c>
      <c r="J260" s="262">
        <v>-2712544855.1300001</v>
      </c>
      <c r="K260" s="262">
        <v>-1465647156.52192</v>
      </c>
      <c r="L260" s="262">
        <v>-3582537210</v>
      </c>
      <c r="M260" s="262">
        <v>-8126071142.8599997</v>
      </c>
      <c r="N260" s="262">
        <v>-9388184366.0919209</v>
      </c>
    </row>
    <row r="261" spans="4:14">
      <c r="D261" s="175" t="s">
        <v>1031</v>
      </c>
      <c r="E261" s="255" t="s">
        <v>1034</v>
      </c>
      <c r="F261" s="255" t="s">
        <v>149</v>
      </c>
      <c r="G261" s="255">
        <v>-3450000000</v>
      </c>
      <c r="H261" s="255">
        <v>-890000000</v>
      </c>
      <c r="I261" s="255">
        <v>-21735991497.939995</v>
      </c>
      <c r="J261" s="255">
        <v>-2712544855.1300001</v>
      </c>
      <c r="K261" s="255">
        <v>-1465647156.52192</v>
      </c>
      <c r="L261" s="255">
        <v>-3582537210</v>
      </c>
      <c r="M261" s="255">
        <v>-8126071142.8599997</v>
      </c>
      <c r="N261" s="255">
        <v>-9388184366.0919209</v>
      </c>
    </row>
    <row r="262" spans="4:14" s="128" customFormat="1">
      <c r="D262" s="203" t="s">
        <v>1033</v>
      </c>
      <c r="E262" s="262" t="s">
        <v>1036</v>
      </c>
      <c r="F262" s="262" t="s">
        <v>150</v>
      </c>
      <c r="G262" s="262"/>
      <c r="H262" s="262"/>
      <c r="I262" s="262"/>
      <c r="J262" s="262"/>
      <c r="K262" s="262">
        <v>-1297266915.6468</v>
      </c>
      <c r="L262" s="262"/>
      <c r="M262" s="262"/>
      <c r="N262" s="262">
        <v>-1297266915.6468</v>
      </c>
    </row>
    <row r="263" spans="4:14">
      <c r="D263" s="175" t="s">
        <v>1035</v>
      </c>
      <c r="E263" s="255" t="s">
        <v>1038</v>
      </c>
      <c r="F263" s="255" t="s">
        <v>150</v>
      </c>
      <c r="G263" s="255"/>
      <c r="H263" s="255"/>
      <c r="I263" s="255"/>
      <c r="J263" s="255"/>
      <c r="K263" s="255">
        <v>-1297266915.6468</v>
      </c>
      <c r="L263" s="255"/>
      <c r="M263" s="255"/>
      <c r="N263" s="255">
        <v>-1297266915.6468</v>
      </c>
    </row>
    <row r="264" spans="4:14" s="128" customFormat="1">
      <c r="D264" s="203" t="s">
        <v>1037</v>
      </c>
      <c r="E264" s="262" t="s">
        <v>1040</v>
      </c>
      <c r="F264" s="262" t="s">
        <v>151</v>
      </c>
      <c r="G264" s="262"/>
      <c r="H264" s="262"/>
      <c r="I264" s="262"/>
      <c r="J264" s="262">
        <v>-7795857.5</v>
      </c>
      <c r="K264" s="262">
        <v>-1350254152.5448201</v>
      </c>
      <c r="L264" s="262">
        <v>-355000000</v>
      </c>
      <c r="M264" s="262"/>
      <c r="N264" s="262">
        <v>2285219338.4351802</v>
      </c>
    </row>
    <row r="265" spans="4:14">
      <c r="D265" s="175" t="s">
        <v>1039</v>
      </c>
      <c r="E265" s="255" t="s">
        <v>1042</v>
      </c>
      <c r="F265" s="255" t="s">
        <v>151</v>
      </c>
      <c r="G265" s="255"/>
      <c r="H265" s="255"/>
      <c r="I265" s="255"/>
      <c r="J265" s="255">
        <v>-7795857.5</v>
      </c>
      <c r="K265" s="255">
        <v>-1350254152.5448201</v>
      </c>
      <c r="L265" s="255">
        <v>-355000000</v>
      </c>
      <c r="M265" s="255"/>
      <c r="N265" s="255">
        <v>2285219338.4351802</v>
      </c>
    </row>
    <row r="266" spans="4:14" s="128" customFormat="1">
      <c r="D266" s="203" t="s">
        <v>1041</v>
      </c>
      <c r="E266" s="262" t="s">
        <v>1044</v>
      </c>
      <c r="F266" s="262" t="s">
        <v>159</v>
      </c>
      <c r="G266" s="262"/>
      <c r="H266" s="262"/>
      <c r="I266" s="262"/>
      <c r="J266" s="262"/>
      <c r="K266" s="262"/>
      <c r="L266" s="262"/>
      <c r="M266" s="262"/>
      <c r="N266" s="262">
        <v>-39601805.5</v>
      </c>
    </row>
    <row r="267" spans="4:14">
      <c r="D267" s="175" t="s">
        <v>1043</v>
      </c>
      <c r="E267" s="255" t="s">
        <v>1046</v>
      </c>
      <c r="F267" s="255" t="s">
        <v>159</v>
      </c>
      <c r="G267" s="255"/>
      <c r="H267" s="255"/>
      <c r="I267" s="255"/>
      <c r="J267" s="255"/>
      <c r="K267" s="255"/>
      <c r="L267" s="255"/>
      <c r="M267" s="255"/>
      <c r="N267" s="255">
        <v>-39601805.5</v>
      </c>
    </row>
    <row r="268" spans="4:14" s="128" customFormat="1">
      <c r="D268" s="203" t="s">
        <v>1045</v>
      </c>
      <c r="E268" s="262" t="s">
        <v>1048</v>
      </c>
      <c r="F268" s="262" t="s">
        <v>157</v>
      </c>
      <c r="G268" s="262">
        <v>-345000000</v>
      </c>
      <c r="H268" s="262"/>
      <c r="I268" s="262"/>
      <c r="J268" s="262">
        <v>-3936080</v>
      </c>
      <c r="K268" s="262"/>
      <c r="L268" s="262">
        <v>-347603140.97000003</v>
      </c>
      <c r="M268" s="262"/>
      <c r="N268" s="262">
        <v>-692603140.97000003</v>
      </c>
    </row>
    <row r="269" spans="4:14">
      <c r="D269" s="175" t="s">
        <v>1047</v>
      </c>
      <c r="E269" s="255" t="s">
        <v>1050</v>
      </c>
      <c r="F269" s="255" t="s">
        <v>157</v>
      </c>
      <c r="G269" s="255">
        <v>-345000000</v>
      </c>
      <c r="H269" s="255"/>
      <c r="I269" s="255"/>
      <c r="J269" s="255">
        <v>-3936080</v>
      </c>
      <c r="K269" s="255"/>
      <c r="L269" s="255">
        <v>-347603140.97000003</v>
      </c>
      <c r="M269" s="255"/>
      <c r="N269" s="255">
        <v>-692603140.97000003</v>
      </c>
    </row>
    <row r="270" spans="4:14" s="128" customFormat="1">
      <c r="D270" s="203" t="s">
        <v>1049</v>
      </c>
      <c r="E270" s="262" t="s">
        <v>1052</v>
      </c>
      <c r="F270" s="262" t="s">
        <v>1053</v>
      </c>
      <c r="G270" s="262">
        <v>-16085899077.879999</v>
      </c>
      <c r="H270" s="262">
        <v>-895731397.22000003</v>
      </c>
      <c r="I270" s="262">
        <v>-1798678062.9981382</v>
      </c>
      <c r="J270" s="262">
        <v>-5627775458.428504</v>
      </c>
      <c r="K270" s="262">
        <v>769915906.74646378</v>
      </c>
      <c r="L270" s="262">
        <v>-1010044898.35</v>
      </c>
      <c r="M270" s="262">
        <v>-1359911780.0163932</v>
      </c>
      <c r="N270" s="262">
        <v>-21807171855.218403</v>
      </c>
    </row>
    <row r="271" spans="4:14">
      <c r="D271" s="175" t="s">
        <v>1051</v>
      </c>
      <c r="E271" s="255" t="s">
        <v>1055</v>
      </c>
      <c r="F271" s="255" t="s">
        <v>1056</v>
      </c>
      <c r="G271" s="255"/>
      <c r="H271" s="255"/>
      <c r="I271" s="255"/>
      <c r="J271" s="255"/>
      <c r="K271" s="255">
        <v>1.2704999999999999E-3</v>
      </c>
      <c r="L271" s="255"/>
      <c r="M271" s="255"/>
      <c r="N271" s="255">
        <v>81816416.260949999</v>
      </c>
    </row>
    <row r="272" spans="4:14">
      <c r="D272" s="175" t="s">
        <v>1054</v>
      </c>
      <c r="E272" s="255" t="s">
        <v>1058</v>
      </c>
      <c r="F272" s="255" t="s">
        <v>1059</v>
      </c>
      <c r="G272" s="255">
        <v>-380733633.49000001</v>
      </c>
      <c r="H272" s="255">
        <v>-41731034.439999998</v>
      </c>
      <c r="I272" s="255">
        <v>-38243688.270891197</v>
      </c>
      <c r="J272" s="255">
        <v>-293128777.6093992</v>
      </c>
      <c r="K272" s="255">
        <v>37395588.443502001</v>
      </c>
      <c r="L272" s="255">
        <v>-74556883.780000001</v>
      </c>
      <c r="M272" s="255">
        <v>-6966732.0215694997</v>
      </c>
      <c r="N272" s="255">
        <v>-731732351.83300304</v>
      </c>
    </row>
    <row r="273" spans="4:62">
      <c r="D273" s="175" t="s">
        <v>1057</v>
      </c>
      <c r="E273" s="255" t="s">
        <v>1142</v>
      </c>
      <c r="F273" s="255" t="s">
        <v>1143</v>
      </c>
      <c r="G273" s="255"/>
      <c r="H273" s="255"/>
      <c r="I273" s="255"/>
      <c r="J273" s="255"/>
      <c r="K273" s="255">
        <v>-10535993.029999999</v>
      </c>
      <c r="L273" s="255"/>
      <c r="M273" s="255"/>
      <c r="N273" s="255">
        <v>-7877761.988531</v>
      </c>
    </row>
    <row r="274" spans="4:62" s="128" customFormat="1">
      <c r="D274" s="203" t="s">
        <v>1060</v>
      </c>
      <c r="E274" s="262" t="s">
        <v>1061</v>
      </c>
      <c r="F274" s="262" t="s">
        <v>158</v>
      </c>
      <c r="G274" s="262">
        <v>-16466632711.370001</v>
      </c>
      <c r="H274" s="262">
        <v>-937462431.65999997</v>
      </c>
      <c r="I274" s="262">
        <v>-1836921751.2690296</v>
      </c>
      <c r="J274" s="262">
        <v>-5920904236.0379028</v>
      </c>
      <c r="K274" s="262">
        <v>796775502.16123629</v>
      </c>
      <c r="L274" s="262">
        <v>-1084601782.1300001</v>
      </c>
      <c r="M274" s="262">
        <v>-1366878512.0379627</v>
      </c>
      <c r="N274" s="262">
        <v>-22464965552.778988</v>
      </c>
    </row>
    <row r="275" spans="4:62">
      <c r="D275" s="175" t="s">
        <v>1062</v>
      </c>
      <c r="E275" s="255" t="s">
        <v>1063</v>
      </c>
      <c r="F275" s="255" t="s">
        <v>1064</v>
      </c>
      <c r="G275" s="255"/>
      <c r="H275" s="255"/>
      <c r="I275" s="255">
        <v>-1283914474.2075467</v>
      </c>
      <c r="J275" s="255">
        <v>-324478654.24492252</v>
      </c>
      <c r="K275" s="255">
        <v>775051350.96607316</v>
      </c>
      <c r="L275" s="255"/>
      <c r="M275" s="255">
        <v>1024643630.84214</v>
      </c>
      <c r="N275" s="255">
        <v>1225142946.341886</v>
      </c>
    </row>
    <row r="276" spans="4:62">
      <c r="D276" s="175" t="s">
        <v>1065</v>
      </c>
      <c r="E276" s="255" t="s">
        <v>1066</v>
      </c>
      <c r="F276" s="255" t="s">
        <v>1067</v>
      </c>
      <c r="G276" s="255"/>
      <c r="H276" s="255"/>
      <c r="I276" s="255"/>
      <c r="J276" s="255"/>
      <c r="K276" s="255"/>
      <c r="L276" s="255"/>
      <c r="M276" s="255"/>
      <c r="N276" s="255">
        <v>287087333.3493908</v>
      </c>
    </row>
    <row r="277" spans="4:62" s="128" customFormat="1">
      <c r="D277" s="203" t="s">
        <v>1068</v>
      </c>
      <c r="E277" s="262" t="s">
        <v>1069</v>
      </c>
      <c r="F277" s="262" t="s">
        <v>152</v>
      </c>
      <c r="G277" s="262"/>
      <c r="H277" s="262"/>
      <c r="I277" s="262">
        <v>-1283914474.2075467</v>
      </c>
      <c r="J277" s="262">
        <v>-324478654.24492252</v>
      </c>
      <c r="K277" s="262">
        <v>775051350.96607316</v>
      </c>
      <c r="L277" s="262"/>
      <c r="M277" s="262">
        <v>1024643630.84214</v>
      </c>
      <c r="N277" s="262">
        <v>1512230279.6912768</v>
      </c>
    </row>
    <row r="278" spans="4:62">
      <c r="D278" s="175" t="s">
        <v>1070</v>
      </c>
      <c r="E278" s="255" t="s">
        <v>1071</v>
      </c>
      <c r="F278" s="255" t="s">
        <v>1072</v>
      </c>
      <c r="G278" s="255">
        <v>-341010668.07999998</v>
      </c>
      <c r="H278" s="255"/>
      <c r="I278" s="255"/>
      <c r="J278" s="255"/>
      <c r="K278" s="255"/>
      <c r="L278" s="255"/>
      <c r="M278" s="255"/>
      <c r="N278" s="255">
        <v>5911675.2400000002</v>
      </c>
    </row>
    <row r="279" spans="4:62">
      <c r="D279" s="175" t="s">
        <v>1073</v>
      </c>
      <c r="E279" s="255" t="s">
        <v>1074</v>
      </c>
      <c r="F279" s="255" t="s">
        <v>1075</v>
      </c>
      <c r="G279" s="255">
        <v>68202133.620000005</v>
      </c>
      <c r="H279" s="255"/>
      <c r="I279" s="255"/>
      <c r="J279" s="255"/>
      <c r="K279" s="255"/>
      <c r="L279" s="255"/>
      <c r="M279" s="255"/>
      <c r="N279" s="255">
        <v>0</v>
      </c>
    </row>
    <row r="280" spans="4:62">
      <c r="D280" s="175" t="s">
        <v>1076</v>
      </c>
      <c r="E280" s="255" t="s">
        <v>1077</v>
      </c>
      <c r="F280" s="255" t="s">
        <v>1078</v>
      </c>
      <c r="G280" s="255"/>
      <c r="H280" s="255"/>
      <c r="I280" s="255"/>
      <c r="J280" s="255"/>
      <c r="K280" s="255"/>
      <c r="L280" s="255"/>
      <c r="M280" s="255"/>
      <c r="N280" s="255">
        <v>437116.75</v>
      </c>
    </row>
    <row r="281" spans="4:62" s="128" customFormat="1">
      <c r="D281" s="203" t="s">
        <v>1079</v>
      </c>
      <c r="E281" s="262" t="s">
        <v>1080</v>
      </c>
      <c r="F281" s="262" t="s">
        <v>154</v>
      </c>
      <c r="G281" s="262">
        <v>-272808534.45999998</v>
      </c>
      <c r="H281" s="262"/>
      <c r="I281" s="262"/>
      <c r="J281" s="262"/>
      <c r="K281" s="262"/>
      <c r="L281" s="262"/>
      <c r="M281" s="262"/>
      <c r="N281" s="262">
        <v>6348791.9900000002</v>
      </c>
    </row>
    <row r="282" spans="4:62">
      <c r="D282" s="175" t="s">
        <v>1081</v>
      </c>
      <c r="E282" s="255" t="s">
        <v>1082</v>
      </c>
      <c r="F282" s="255" t="s">
        <v>1083</v>
      </c>
      <c r="G282" s="255"/>
      <c r="H282" s="255"/>
      <c r="I282" s="255"/>
      <c r="J282" s="255"/>
      <c r="K282" s="255"/>
      <c r="L282" s="255"/>
      <c r="M282" s="255"/>
      <c r="N282" s="255">
        <v>1.12E-4</v>
      </c>
    </row>
    <row r="283" spans="4:62">
      <c r="D283" s="175" t="s">
        <v>1084</v>
      </c>
      <c r="E283" s="260" t="s">
        <v>1085</v>
      </c>
      <c r="F283" s="260" t="s">
        <v>1086</v>
      </c>
      <c r="G283" s="260"/>
      <c r="H283" s="260"/>
      <c r="I283" s="260"/>
      <c r="J283" s="260"/>
      <c r="K283" s="260"/>
      <c r="L283" s="260"/>
      <c r="M283" s="260"/>
      <c r="N283" s="260">
        <v>1.12E-4</v>
      </c>
    </row>
    <row r="284" spans="4:62">
      <c r="D284" s="175" t="s">
        <v>1087</v>
      </c>
      <c r="E284" s="255" t="s">
        <v>1088</v>
      </c>
      <c r="F284" s="255" t="s">
        <v>1089</v>
      </c>
      <c r="G284" s="255"/>
      <c r="H284" s="255"/>
      <c r="I284" s="255"/>
      <c r="J284" s="255"/>
      <c r="K284" s="255"/>
      <c r="L284" s="255"/>
      <c r="M284" s="255"/>
      <c r="N284" s="255">
        <v>75215211.260000005</v>
      </c>
    </row>
    <row r="285" spans="4:62" s="128" customFormat="1">
      <c r="D285" s="203" t="s">
        <v>1090</v>
      </c>
      <c r="E285" s="262" t="s">
        <v>1091</v>
      </c>
      <c r="F285" s="262" t="s">
        <v>156</v>
      </c>
      <c r="G285" s="262"/>
      <c r="H285" s="262"/>
      <c r="I285" s="262"/>
      <c r="J285" s="262"/>
      <c r="K285" s="262"/>
      <c r="L285" s="262"/>
      <c r="M285" s="262"/>
      <c r="N285" s="262">
        <v>75215211.260000005</v>
      </c>
      <c r="BJ285" s="128">
        <v>-24000</v>
      </c>
    </row>
    <row r="286" spans="4:62">
      <c r="D286" s="175" t="s">
        <v>1092</v>
      </c>
      <c r="E286" s="256" t="s">
        <v>1093</v>
      </c>
      <c r="F286" s="256" t="s">
        <v>1094</v>
      </c>
      <c r="G286" s="256">
        <v>-272808534.45999998</v>
      </c>
      <c r="H286" s="256"/>
      <c r="I286" s="256">
        <v>-1283914474.2075467</v>
      </c>
      <c r="J286" s="256">
        <v>-324478654.24492252</v>
      </c>
      <c r="K286" s="256">
        <v>775051350.96607316</v>
      </c>
      <c r="L286" s="256"/>
      <c r="M286" s="256">
        <v>1024643630.84214</v>
      </c>
      <c r="N286" s="256">
        <v>1593794282.9413888</v>
      </c>
    </row>
    <row r="287" spans="4:62">
      <c r="D287" s="175" t="s">
        <v>1095</v>
      </c>
      <c r="E287" s="255" t="s">
        <v>1096</v>
      </c>
      <c r="F287" s="255" t="s">
        <v>1097</v>
      </c>
      <c r="G287" s="255"/>
      <c r="H287" s="255"/>
      <c r="I287" s="255"/>
      <c r="J287" s="255"/>
      <c r="K287" s="255"/>
      <c r="L287" s="255"/>
      <c r="M287" s="255"/>
      <c r="N287" s="255">
        <v>4.8532999999999996E-3</v>
      </c>
    </row>
    <row r="288" spans="4:62">
      <c r="D288" s="175" t="s">
        <v>1098</v>
      </c>
      <c r="E288" s="256" t="s">
        <v>1099</v>
      </c>
      <c r="F288" s="256" t="s">
        <v>1100</v>
      </c>
      <c r="G288" s="256"/>
      <c r="H288" s="256"/>
      <c r="I288" s="256"/>
      <c r="J288" s="256"/>
      <c r="K288" s="256"/>
      <c r="L288" s="256"/>
      <c r="M288" s="256"/>
      <c r="N288" s="256">
        <v>4.8532999999999996E-3</v>
      </c>
    </row>
    <row r="289" spans="4:62">
      <c r="D289" s="175" t="s">
        <v>1101</v>
      </c>
      <c r="E289" s="257" t="s">
        <v>1102</v>
      </c>
      <c r="F289" s="257" t="s">
        <v>160</v>
      </c>
      <c r="G289" s="257">
        <v>-20534441245.830002</v>
      </c>
      <c r="H289" s="257">
        <v>-1827462431.6600001</v>
      </c>
      <c r="I289" s="257">
        <v>-24856827723.416569</v>
      </c>
      <c r="J289" s="257">
        <v>-8969659682.9128265</v>
      </c>
      <c r="K289" s="257">
        <v>-6643355441.0139704</v>
      </c>
      <c r="L289" s="257">
        <v>-5369742133.1000004</v>
      </c>
      <c r="M289" s="257">
        <v>-8468306024.0558224</v>
      </c>
      <c r="N289" s="257">
        <v>-34105622229.034023</v>
      </c>
    </row>
    <row r="290" spans="4:62">
      <c r="D290" s="175" t="s">
        <v>1103</v>
      </c>
      <c r="E290" s="255" t="s">
        <v>1104</v>
      </c>
      <c r="F290" s="255" t="s">
        <v>161</v>
      </c>
      <c r="G290" s="255"/>
      <c r="H290" s="255"/>
      <c r="I290" s="255"/>
      <c r="J290" s="255">
        <v>3.3733461</v>
      </c>
      <c r="K290" s="255"/>
      <c r="L290" s="255"/>
      <c r="M290" s="255"/>
      <c r="N290" s="255">
        <v>-9156934133.6911411</v>
      </c>
    </row>
    <row r="291" spans="4:62">
      <c r="D291" s="175" t="s">
        <v>1105</v>
      </c>
      <c r="E291" s="260" t="s">
        <v>1106</v>
      </c>
      <c r="F291" s="260" t="s">
        <v>161</v>
      </c>
      <c r="G291" s="260"/>
      <c r="H291" s="260"/>
      <c r="I291" s="260"/>
      <c r="J291" s="260">
        <v>3.3733461</v>
      </c>
      <c r="K291" s="260"/>
      <c r="L291" s="260"/>
      <c r="M291" s="260"/>
      <c r="N291" s="260">
        <v>-9156934133.6911411</v>
      </c>
    </row>
    <row r="292" spans="4:62">
      <c r="D292" s="175" t="s">
        <v>1107</v>
      </c>
      <c r="E292" s="255" t="s">
        <v>1108</v>
      </c>
      <c r="F292" s="255" t="s">
        <v>162</v>
      </c>
      <c r="G292" s="255"/>
      <c r="H292" s="255"/>
      <c r="I292" s="255"/>
      <c r="J292" s="255">
        <v>-73.630272300000001</v>
      </c>
      <c r="K292" s="255"/>
      <c r="L292" s="255"/>
      <c r="M292" s="255"/>
      <c r="N292" s="255">
        <v>-1412370595.5462544</v>
      </c>
    </row>
    <row r="293" spans="4:62">
      <c r="D293" s="175" t="s">
        <v>1109</v>
      </c>
      <c r="E293" s="260" t="s">
        <v>1110</v>
      </c>
      <c r="F293" s="260" t="s">
        <v>162</v>
      </c>
      <c r="G293" s="260"/>
      <c r="H293" s="260"/>
      <c r="I293" s="260"/>
      <c r="J293" s="260">
        <v>-73.630272300000001</v>
      </c>
      <c r="K293" s="260"/>
      <c r="L293" s="260"/>
      <c r="M293" s="260"/>
      <c r="N293" s="260">
        <v>-1412370595.5462544</v>
      </c>
      <c r="BJ293">
        <v>153225.84</v>
      </c>
    </row>
    <row r="294" spans="4:62">
      <c r="D294" s="175" t="s">
        <v>1111</v>
      </c>
      <c r="E294" s="255" t="s">
        <v>1112</v>
      </c>
      <c r="F294" s="255" t="s">
        <v>163</v>
      </c>
      <c r="G294" s="255"/>
      <c r="H294" s="255"/>
      <c r="I294" s="255"/>
      <c r="J294" s="255"/>
      <c r="K294" s="255"/>
      <c r="L294" s="255"/>
      <c r="M294" s="255"/>
      <c r="N294" s="255">
        <v>718630084.684551</v>
      </c>
      <c r="BJ294">
        <v>-23900</v>
      </c>
    </row>
    <row r="295" spans="4:62">
      <c r="D295" s="175" t="s">
        <v>1113</v>
      </c>
      <c r="E295" s="260" t="s">
        <v>1114</v>
      </c>
      <c r="F295" s="260" t="s">
        <v>163</v>
      </c>
      <c r="G295" s="260"/>
      <c r="H295" s="260"/>
      <c r="I295" s="260"/>
      <c r="J295" s="260"/>
      <c r="K295" s="260"/>
      <c r="L295" s="260"/>
      <c r="M295" s="260"/>
      <c r="N295" s="260">
        <v>718630084.684551</v>
      </c>
    </row>
    <row r="296" spans="4:62">
      <c r="D296" s="175" t="s">
        <v>1115</v>
      </c>
      <c r="E296" s="255" t="s">
        <v>1116</v>
      </c>
      <c r="F296" s="255" t="s">
        <v>1117</v>
      </c>
      <c r="G296" s="255"/>
      <c r="H296" s="255"/>
      <c r="I296" s="255"/>
      <c r="J296" s="255"/>
      <c r="K296" s="255"/>
      <c r="L296" s="255"/>
      <c r="M296" s="255"/>
      <c r="N296" s="255">
        <v>-287519879.17939079</v>
      </c>
    </row>
    <row r="297" spans="4:62">
      <c r="D297" s="175" t="s">
        <v>1118</v>
      </c>
      <c r="E297" s="260" t="s">
        <v>1119</v>
      </c>
      <c r="F297" s="260" t="s">
        <v>164</v>
      </c>
      <c r="G297" s="260"/>
      <c r="H297" s="260"/>
      <c r="I297" s="260"/>
      <c r="J297" s="260"/>
      <c r="K297" s="260"/>
      <c r="L297" s="260"/>
      <c r="M297" s="260"/>
      <c r="N297" s="260">
        <v>-287519879.17939079</v>
      </c>
    </row>
    <row r="298" spans="4:62">
      <c r="D298" s="175" t="s">
        <v>1120</v>
      </c>
      <c r="E298" s="255" t="s">
        <v>1121</v>
      </c>
      <c r="F298" s="255" t="s">
        <v>1122</v>
      </c>
      <c r="G298" s="255"/>
      <c r="H298" s="255"/>
      <c r="I298" s="255"/>
      <c r="J298" s="255"/>
      <c r="K298" s="255"/>
      <c r="L298" s="255"/>
      <c r="M298" s="255"/>
      <c r="N298" s="255">
        <v>23209</v>
      </c>
    </row>
    <row r="299" spans="4:62">
      <c r="D299" s="175" t="s">
        <v>1123</v>
      </c>
      <c r="E299" s="255" t="s">
        <v>1124</v>
      </c>
      <c r="F299" s="255" t="s">
        <v>1125</v>
      </c>
      <c r="G299" s="255"/>
      <c r="H299" s="255"/>
      <c r="I299" s="255"/>
      <c r="J299" s="255"/>
      <c r="K299" s="255"/>
      <c r="L299" s="255"/>
      <c r="M299" s="255"/>
      <c r="N299" s="255">
        <v>13278448.9670473</v>
      </c>
    </row>
    <row r="300" spans="4:62">
      <c r="D300" s="175" t="s">
        <v>1126</v>
      </c>
      <c r="E300" s="255" t="s">
        <v>1127</v>
      </c>
      <c r="F300" s="255" t="s">
        <v>1128</v>
      </c>
      <c r="G300" s="255"/>
      <c r="H300" s="255"/>
      <c r="I300" s="255"/>
      <c r="J300" s="255"/>
      <c r="K300" s="255"/>
      <c r="L300" s="255"/>
      <c r="M300" s="255"/>
      <c r="N300" s="255">
        <v>-460325.75011199998</v>
      </c>
    </row>
    <row r="301" spans="4:62" s="128" customFormat="1">
      <c r="D301" s="203" t="s">
        <v>1129</v>
      </c>
      <c r="E301" s="260" t="s">
        <v>1130</v>
      </c>
      <c r="F301" s="260" t="s">
        <v>166</v>
      </c>
      <c r="G301" s="260"/>
      <c r="H301" s="260"/>
      <c r="I301" s="260"/>
      <c r="J301" s="260"/>
      <c r="K301" s="260"/>
      <c r="L301" s="260"/>
      <c r="M301" s="260"/>
      <c r="N301" s="260">
        <v>12841332.216935299</v>
      </c>
    </row>
    <row r="302" spans="4:62">
      <c r="E302" s="256" t="s">
        <v>1131</v>
      </c>
      <c r="F302" s="256" t="s">
        <v>1132</v>
      </c>
      <c r="G302" s="256"/>
      <c r="H302" s="256"/>
      <c r="I302" s="256"/>
      <c r="J302" s="256">
        <v>-70.256926199999995</v>
      </c>
      <c r="K302" s="256"/>
      <c r="L302" s="256"/>
      <c r="M302" s="256"/>
      <c r="N302" s="256">
        <v>-10125353191.515299</v>
      </c>
    </row>
    <row r="303" spans="4:62">
      <c r="E303" s="257" t="s">
        <v>1133</v>
      </c>
      <c r="F303" s="257" t="s">
        <v>167</v>
      </c>
      <c r="G303" s="257"/>
      <c r="H303" s="257"/>
      <c r="I303" s="257"/>
      <c r="J303" s="257">
        <v>-70.256926199999995</v>
      </c>
      <c r="K303" s="257"/>
      <c r="L303" s="257"/>
      <c r="M303" s="257"/>
      <c r="N303" s="257">
        <v>-10125353191.515299</v>
      </c>
    </row>
    <row r="304" spans="4:62" s="128" customFormat="1">
      <c r="E304" s="262" t="s">
        <v>1134</v>
      </c>
      <c r="F304" s="262" t="s">
        <v>168</v>
      </c>
      <c r="G304" s="262">
        <v>-20534441245.830002</v>
      </c>
      <c r="H304" s="262">
        <v>-1827462431.6600001</v>
      </c>
      <c r="I304" s="262">
        <v>-24856827723.416569</v>
      </c>
      <c r="J304" s="262">
        <v>-8969659753.1697521</v>
      </c>
      <c r="K304" s="262">
        <v>-6643355441.0139704</v>
      </c>
      <c r="L304" s="262">
        <v>-5369742133.1000004</v>
      </c>
      <c r="M304" s="262">
        <v>-8468306024.0558224</v>
      </c>
      <c r="N304" s="262">
        <v>-44230975420.549324</v>
      </c>
    </row>
    <row r="305" spans="5:14">
      <c r="E305" s="259" t="s">
        <v>1135</v>
      </c>
      <c r="F305" s="259" t="s">
        <v>1136</v>
      </c>
      <c r="G305" s="259">
        <v>-56059082566.300003</v>
      </c>
      <c r="H305" s="259">
        <v>-1858721613.0599999</v>
      </c>
      <c r="I305" s="259">
        <v>-29764617738.159309</v>
      </c>
      <c r="J305" s="259">
        <v>-27749901649.391678</v>
      </c>
      <c r="K305" s="259">
        <v>-8371487328.2178946</v>
      </c>
      <c r="L305" s="259">
        <v>-6176655896.9300003</v>
      </c>
      <c r="M305" s="259">
        <v>-10352644194.813017</v>
      </c>
      <c r="N305" s="259">
        <v>-103687500979.52628</v>
      </c>
    </row>
    <row r="306" spans="5:14">
      <c r="E306" s="261" t="s">
        <v>1137</v>
      </c>
      <c r="F306" s="261" t="s">
        <v>1138</v>
      </c>
      <c r="G306" s="261">
        <v>0</v>
      </c>
      <c r="H306" s="261">
        <v>0</v>
      </c>
      <c r="I306" s="261">
        <v>2.62E-5</v>
      </c>
      <c r="J306" s="261">
        <v>0</v>
      </c>
      <c r="K306" s="261">
        <v>-0.22933790000000001</v>
      </c>
      <c r="L306" s="261">
        <v>0</v>
      </c>
      <c r="M306" s="261">
        <v>-9.5299999999999999E-5</v>
      </c>
      <c r="N306" s="261">
        <v>-0.229407</v>
      </c>
    </row>
    <row r="307" spans="5:14">
      <c r="E307" s="196" t="s">
        <v>1144</v>
      </c>
      <c r="F307" s="197"/>
    </row>
    <row r="308" spans="5:14">
      <c r="E308" s="196" t="s">
        <v>1140</v>
      </c>
      <c r="F308" s="197"/>
    </row>
    <row r="309" spans="5:14">
      <c r="E309" s="196" t="s">
        <v>1141</v>
      </c>
      <c r="F309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75C0-2748-4F72-9227-A429A0D10762}">
  <dimension ref="A1:CH662"/>
  <sheetViews>
    <sheetView topLeftCell="E3" zoomScale="85" zoomScaleNormal="85" workbookViewId="0">
      <pane xSplit="2" ySplit="2" topLeftCell="J14" activePane="bottomRight" state="frozen"/>
      <selection pane="topRight" activeCell="N129" sqref="N129"/>
      <selection pane="bottomLeft" activeCell="N129" sqref="N129"/>
      <selection pane="bottomRight" activeCell="N129" sqref="N12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1127539.3102986</v>
      </c>
      <c r="K5" s="255">
        <v>162733993.07020801</v>
      </c>
      <c r="L5" s="255"/>
      <c r="M5" s="255">
        <v>291400</v>
      </c>
      <c r="N5" s="221">
        <v>164152932.3805066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40554765.07</v>
      </c>
      <c r="H6" s="255">
        <v>138665.48000000001</v>
      </c>
      <c r="I6" s="221">
        <v>306941984.43557638</v>
      </c>
      <c r="J6" s="221">
        <v>396066808.74837208</v>
      </c>
      <c r="K6" s="255">
        <v>63420464.347272001</v>
      </c>
      <c r="L6" s="255">
        <v>25155415.48</v>
      </c>
      <c r="M6" s="255">
        <v>144798373.97983199</v>
      </c>
      <c r="N6" s="221">
        <v>977076477.54105234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35.79</v>
      </c>
      <c r="H7" s="255"/>
      <c r="I7" s="255"/>
      <c r="J7" s="255"/>
      <c r="K7" s="255">
        <v>122232341.102404</v>
      </c>
      <c r="L7" s="255">
        <v>658687345.13999999</v>
      </c>
      <c r="M7" s="255"/>
      <c r="N7" s="255">
        <v>780919722.03240395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40554800.859999999</v>
      </c>
      <c r="H8" s="256">
        <v>138665.48000000001</v>
      </c>
      <c r="I8" s="221">
        <v>306941984.43557638</v>
      </c>
      <c r="J8" s="221">
        <v>397194348.0586707</v>
      </c>
      <c r="K8" s="256">
        <v>348386798.51988399</v>
      </c>
      <c r="L8" s="256">
        <v>683842760.62</v>
      </c>
      <c r="M8" s="256">
        <v>145089773.97983199</v>
      </c>
      <c r="N8" s="221">
        <v>1922149131.9539633</v>
      </c>
    </row>
    <row r="9" spans="1:86">
      <c r="A9" s="99" t="s">
        <v>296</v>
      </c>
      <c r="B9" s="99" t="s">
        <v>297</v>
      </c>
      <c r="D9" s="175" t="s">
        <v>298</v>
      </c>
      <c r="E9" s="255" t="s">
        <v>299</v>
      </c>
      <c r="F9" s="255" t="s">
        <v>300</v>
      </c>
      <c r="G9" s="255">
        <v>0</v>
      </c>
      <c r="H9" s="255"/>
      <c r="I9" s="255"/>
      <c r="J9" s="255"/>
      <c r="K9" s="255"/>
      <c r="L9" s="255">
        <v>0</v>
      </c>
      <c r="M9" s="255">
        <v>16692363.304679001</v>
      </c>
      <c r="N9" s="255">
        <v>16692363.304679001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303</v>
      </c>
      <c r="F10" s="255" t="s">
        <v>304</v>
      </c>
      <c r="G10" s="255"/>
      <c r="H10" s="255"/>
      <c r="I10" s="255"/>
      <c r="J10" s="255"/>
      <c r="K10" s="255">
        <v>331727.26403999998</v>
      </c>
      <c r="L10" s="255"/>
      <c r="M10" s="255">
        <v>2082053000</v>
      </c>
      <c r="N10" s="255">
        <v>2082384727.26404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308</v>
      </c>
      <c r="F11" s="256" t="s">
        <v>309</v>
      </c>
      <c r="G11" s="256">
        <v>0</v>
      </c>
      <c r="H11" s="256"/>
      <c r="I11" s="256"/>
      <c r="J11" s="256"/>
      <c r="K11" s="256">
        <v>331727.26403999998</v>
      </c>
      <c r="L11" s="256">
        <v>0</v>
      </c>
      <c r="M11" s="221">
        <v>2098745363.3046792</v>
      </c>
      <c r="N11" s="221">
        <v>2099077090.5687191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313</v>
      </c>
      <c r="F12" s="257" t="s">
        <v>314</v>
      </c>
      <c r="G12" s="257">
        <v>40554800.859999999</v>
      </c>
      <c r="H12" s="257">
        <v>138665.48000000001</v>
      </c>
      <c r="I12" s="221">
        <v>306941984.43557638</v>
      </c>
      <c r="J12" s="221">
        <v>397194348.0586707</v>
      </c>
      <c r="K12" s="257">
        <v>348718525.78392398</v>
      </c>
      <c r="L12" s="257">
        <v>683842760.62</v>
      </c>
      <c r="M12" s="221">
        <v>2243835137.2845111</v>
      </c>
      <c r="N12" s="221">
        <v>4021226222.5226822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317</v>
      </c>
      <c r="F13" s="255" t="s">
        <v>318</v>
      </c>
      <c r="G13" s="255">
        <v>2635518294.1999998</v>
      </c>
      <c r="H13" s="255">
        <v>10181088.199999999</v>
      </c>
      <c r="I13" s="255"/>
      <c r="J13" s="221">
        <v>1251090609.7052958</v>
      </c>
      <c r="K13" s="255">
        <v>69443032.334767997</v>
      </c>
      <c r="L13" s="255">
        <v>449935020.12</v>
      </c>
      <c r="M13" s="255">
        <v>779232334.28086603</v>
      </c>
      <c r="N13" s="221">
        <v>4510111670.6968365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322</v>
      </c>
      <c r="F14" s="255" t="s">
        <v>323</v>
      </c>
      <c r="G14" s="255">
        <v>2972135393.52</v>
      </c>
      <c r="H14" s="255">
        <v>33664612.5</v>
      </c>
      <c r="I14" s="255"/>
      <c r="J14" s="221">
        <v>4200445918.921937</v>
      </c>
      <c r="K14" s="221">
        <v>845120792.22723186</v>
      </c>
      <c r="L14" s="255">
        <v>389914911.99000001</v>
      </c>
      <c r="M14" s="255">
        <v>840942966.59572995</v>
      </c>
      <c r="N14" s="221">
        <v>9282224595.7549</v>
      </c>
    </row>
    <row r="15" spans="1:86">
      <c r="D15" s="175" t="s">
        <v>324</v>
      </c>
      <c r="E15" s="255" t="s">
        <v>325</v>
      </c>
      <c r="F15" s="255" t="s">
        <v>326</v>
      </c>
      <c r="G15" s="255">
        <v>-75479223.079999998</v>
      </c>
      <c r="H15" s="255"/>
      <c r="I15" s="255"/>
      <c r="J15" s="255"/>
      <c r="K15" s="255">
        <v>-26295409.4857</v>
      </c>
      <c r="L15" s="255">
        <v>-4502988.46</v>
      </c>
      <c r="M15" s="255"/>
      <c r="N15" s="255">
        <v>-106277621.0257</v>
      </c>
    </row>
    <row r="16" spans="1:86">
      <c r="D16" s="175" t="s">
        <v>327</v>
      </c>
      <c r="E16" s="256" t="s">
        <v>331</v>
      </c>
      <c r="F16" s="256" t="s">
        <v>332</v>
      </c>
      <c r="G16" s="256">
        <v>5532174464.6400003</v>
      </c>
      <c r="H16" s="256">
        <v>43845700.700000003</v>
      </c>
      <c r="I16" s="256"/>
      <c r="J16" s="221">
        <v>5451536528.6272316</v>
      </c>
      <c r="K16" s="221">
        <v>888268415.07629991</v>
      </c>
      <c r="L16" s="256">
        <v>835346943.64999998</v>
      </c>
      <c r="M16" s="221">
        <v>1620175300.876596</v>
      </c>
      <c r="N16" s="221">
        <v>13686058645.426035</v>
      </c>
    </row>
    <row r="17" spans="1:14">
      <c r="D17" s="175" t="s">
        <v>330</v>
      </c>
      <c r="E17" s="255" t="s">
        <v>334</v>
      </c>
      <c r="F17" s="255" t="s">
        <v>335</v>
      </c>
      <c r="G17" s="255">
        <v>1354731.94</v>
      </c>
      <c r="H17" s="255">
        <v>82060</v>
      </c>
      <c r="I17" s="255">
        <v>24.675633399999999</v>
      </c>
      <c r="J17" s="255">
        <v>6966.9</v>
      </c>
      <c r="K17" s="255">
        <v>185823.087688</v>
      </c>
      <c r="L17" s="255">
        <v>294134.84000000003</v>
      </c>
      <c r="M17" s="255">
        <v>428165.67599999998</v>
      </c>
      <c r="N17" s="255">
        <v>2351882.8993214001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372273032.77999997</v>
      </c>
      <c r="H18" s="255"/>
      <c r="I18" s="255"/>
      <c r="J18" s="255">
        <v>2394603.5889702002</v>
      </c>
      <c r="K18" s="255">
        <v>2664676.875608</v>
      </c>
      <c r="L18" s="255">
        <v>78173578.599999994</v>
      </c>
      <c r="M18" s="255">
        <v>4297443.9086600002</v>
      </c>
      <c r="N18" s="221">
        <v>328345232.94122219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-64040.352220000001</v>
      </c>
      <c r="L19" s="255"/>
      <c r="M19" s="255"/>
      <c r="N19" s="255">
        <v>-18307486.412220001</v>
      </c>
    </row>
    <row r="20" spans="1:14">
      <c r="D20" s="175" t="s">
        <v>339</v>
      </c>
      <c r="E20" s="255" t="s">
        <v>1146</v>
      </c>
      <c r="F20" s="255" t="s">
        <v>1147</v>
      </c>
      <c r="G20" s="255"/>
      <c r="H20" s="255"/>
      <c r="I20" s="221">
        <v>302164923.40294421</v>
      </c>
      <c r="J20" s="255"/>
      <c r="K20" s="255"/>
      <c r="L20" s="255"/>
      <c r="M20" s="255"/>
      <c r="N20" s="255">
        <v>0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5">
        <v>2093539.16</v>
      </c>
      <c r="H21" s="255">
        <v>1899.89</v>
      </c>
      <c r="I21" s="255">
        <v>7054594.2648349004</v>
      </c>
      <c r="J21" s="255"/>
      <c r="K21" s="255">
        <v>20074006.622428</v>
      </c>
      <c r="L21" s="255"/>
      <c r="M21" s="255"/>
      <c r="N21" s="255">
        <v>27130500.7772629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>
        <v>16843354.59</v>
      </c>
      <c r="H22" s="255"/>
      <c r="I22" s="255"/>
      <c r="J22" s="255"/>
      <c r="K22" s="255"/>
      <c r="L22" s="255">
        <v>1023838.7</v>
      </c>
      <c r="M22" s="255"/>
      <c r="N22" s="255">
        <v>17795450.510000002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13291871.279999999</v>
      </c>
      <c r="H23" s="255"/>
      <c r="I23" s="255"/>
      <c r="J23" s="255"/>
      <c r="K23" s="255">
        <v>2529401.1490879999</v>
      </c>
      <c r="L23" s="255">
        <v>3581714.24</v>
      </c>
      <c r="M23" s="255">
        <v>3428298.0027120002</v>
      </c>
      <c r="N23" s="255">
        <v>22831284.671799999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2902172.29</v>
      </c>
      <c r="H24" s="255">
        <v>9</v>
      </c>
      <c r="I24" s="255"/>
      <c r="J24" s="255"/>
      <c r="K24" s="255">
        <v>36212564.745067999</v>
      </c>
      <c r="L24" s="255">
        <v>1121084.74</v>
      </c>
      <c r="M24" s="255"/>
      <c r="N24" s="255">
        <v>40235830.775068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263587.09999999998</v>
      </c>
      <c r="H25" s="255"/>
      <c r="I25" s="255"/>
      <c r="J25" s="255">
        <v>6084198.9510513004</v>
      </c>
      <c r="K25" s="255"/>
      <c r="L25" s="255">
        <v>247113.84</v>
      </c>
      <c r="M25" s="255"/>
      <c r="N25" s="255">
        <v>6594899.8910512999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>
        <v>53320891.859999999</v>
      </c>
      <c r="H26" s="255">
        <v>2337876.13</v>
      </c>
      <c r="I26" s="255"/>
      <c r="J26" s="255">
        <v>18431044.180291802</v>
      </c>
      <c r="K26" s="255">
        <v>20312702.542996</v>
      </c>
      <c r="L26" s="255">
        <v>19716578.899999999</v>
      </c>
      <c r="M26" s="255">
        <v>16299712.892449001</v>
      </c>
      <c r="N26" s="221">
        <v>130418806.5057368</v>
      </c>
    </row>
    <row r="27" spans="1:14">
      <c r="D27" s="175" t="s">
        <v>364</v>
      </c>
      <c r="E27" s="255" t="s">
        <v>365</v>
      </c>
      <c r="F27" s="255" t="s">
        <v>366</v>
      </c>
      <c r="G27" s="255">
        <v>1089156.99</v>
      </c>
      <c r="H27" s="255"/>
      <c r="I27" s="255"/>
      <c r="J27" s="255"/>
      <c r="K27" s="255"/>
      <c r="L27" s="255"/>
      <c r="M27" s="255">
        <v>11797914.164711</v>
      </c>
      <c r="N27" s="255">
        <v>12887071.154711001</v>
      </c>
    </row>
    <row r="28" spans="1:14">
      <c r="D28" s="175" t="s">
        <v>367</v>
      </c>
      <c r="E28" s="255" t="s">
        <v>368</v>
      </c>
      <c r="F28" s="255" t="s">
        <v>369</v>
      </c>
      <c r="G28" s="255">
        <v>20870663.030000001</v>
      </c>
      <c r="H28" s="255"/>
      <c r="I28" s="255"/>
      <c r="J28" s="255">
        <v>78343942.444402799</v>
      </c>
      <c r="K28" s="255">
        <v>37718317.886564001</v>
      </c>
      <c r="L28" s="255">
        <v>3839472.37</v>
      </c>
      <c r="M28" s="255">
        <v>321443089.90595001</v>
      </c>
      <c r="N28" s="221">
        <v>462215485.63691682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2522983.6933383001</v>
      </c>
      <c r="K29" s="255"/>
      <c r="L29" s="255"/>
      <c r="M29" s="255"/>
      <c r="N29" s="255">
        <v>2522983.6933383001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1579667.5</v>
      </c>
      <c r="H30" s="255"/>
      <c r="I30" s="255"/>
      <c r="J30" s="255"/>
      <c r="K30" s="255"/>
      <c r="L30" s="255">
        <v>9345.7900000000009</v>
      </c>
      <c r="M30" s="255"/>
      <c r="N30" s="255">
        <v>1589013.29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105884527.28</v>
      </c>
      <c r="H31" s="255">
        <v>172190.02</v>
      </c>
      <c r="I31" s="255"/>
      <c r="J31" s="255"/>
      <c r="K31" s="255"/>
      <c r="L31" s="255">
        <v>60573.15</v>
      </c>
      <c r="M31" s="255"/>
      <c r="N31" s="255">
        <v>106117290.45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0</v>
      </c>
      <c r="H32" s="255">
        <v>0</v>
      </c>
      <c r="I32" s="255">
        <v>0</v>
      </c>
      <c r="J32" s="221">
        <v>357901786.7713362</v>
      </c>
      <c r="K32" s="255">
        <v>466936062.67619997</v>
      </c>
      <c r="L32" s="255">
        <v>0</v>
      </c>
      <c r="M32" s="255">
        <v>343165492.65012699</v>
      </c>
      <c r="N32" s="221">
        <v>1168003342.0976632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16210897.57</v>
      </c>
      <c r="H33" s="255">
        <v>2235616.09</v>
      </c>
      <c r="I33" s="255"/>
      <c r="J33" s="255"/>
      <c r="K33" s="255">
        <v>1226577.20392</v>
      </c>
      <c r="L33" s="255">
        <v>1718086.64</v>
      </c>
      <c r="M33" s="255">
        <v>2422090.1718680002</v>
      </c>
      <c r="N33" s="255">
        <v>23813267.675788</v>
      </c>
    </row>
    <row r="34" spans="1:14">
      <c r="A34" s="99"/>
      <c r="B34" s="185"/>
      <c r="D34" s="175" t="s">
        <v>391</v>
      </c>
      <c r="E34" s="255" t="s">
        <v>392</v>
      </c>
      <c r="F34" s="255" t="s">
        <v>393</v>
      </c>
      <c r="G34" s="255"/>
      <c r="H34" s="255"/>
      <c r="I34" s="255"/>
      <c r="J34" s="255"/>
      <c r="K34" s="255"/>
      <c r="L34" s="255"/>
      <c r="M34" s="255">
        <v>563112.73916999996</v>
      </c>
      <c r="N34" s="255">
        <v>563112.73916999996</v>
      </c>
    </row>
    <row r="35" spans="1:14">
      <c r="D35" s="175" t="s">
        <v>394</v>
      </c>
      <c r="E35" s="255" t="s">
        <v>395</v>
      </c>
      <c r="F35" s="255" t="s">
        <v>396</v>
      </c>
      <c r="G35" s="255">
        <v>10934116.189999999</v>
      </c>
      <c r="H35" s="255"/>
      <c r="I35" s="255"/>
      <c r="J35" s="255"/>
      <c r="K35" s="255"/>
      <c r="L35" s="255"/>
      <c r="M35" s="255"/>
      <c r="N35" s="255">
        <v>10934116.189999999</v>
      </c>
    </row>
    <row r="36" spans="1:14">
      <c r="D36" s="175" t="s">
        <v>397</v>
      </c>
      <c r="E36" s="256" t="s">
        <v>398</v>
      </c>
      <c r="F36" s="256" t="s">
        <v>399</v>
      </c>
      <c r="G36" s="256">
        <v>600668763.5</v>
      </c>
      <c r="H36" s="256">
        <v>4829651.13</v>
      </c>
      <c r="I36" s="221">
        <v>309219542.34341252</v>
      </c>
      <c r="J36" s="221">
        <v>465685526.52939057</v>
      </c>
      <c r="K36" s="256">
        <v>587796092.43734002</v>
      </c>
      <c r="L36" s="256">
        <v>109785521.81</v>
      </c>
      <c r="M36" s="256">
        <v>703845320.11164701</v>
      </c>
      <c r="N36" s="221">
        <v>2346042085.4868302</v>
      </c>
    </row>
    <row r="37" spans="1:14">
      <c r="D37" s="175" t="s">
        <v>400</v>
      </c>
      <c r="E37" s="255" t="s">
        <v>401</v>
      </c>
      <c r="F37" s="255" t="s">
        <v>402</v>
      </c>
      <c r="G37" s="255">
        <v>14740387.279999999</v>
      </c>
      <c r="H37" s="255">
        <v>33842520.770000003</v>
      </c>
      <c r="I37" s="255"/>
      <c r="J37" s="255"/>
      <c r="K37" s="255"/>
      <c r="L37" s="255">
        <v>1628406.95</v>
      </c>
      <c r="M37" s="255"/>
      <c r="N37" s="255">
        <v>37070107.759999998</v>
      </c>
    </row>
    <row r="38" spans="1:14">
      <c r="A38" s="271" t="s">
        <v>403</v>
      </c>
      <c r="B38" s="272"/>
      <c r="D38" s="175" t="s">
        <v>404</v>
      </c>
      <c r="E38" s="256" t="s">
        <v>405</v>
      </c>
      <c r="F38" s="256" t="s">
        <v>406</v>
      </c>
      <c r="G38" s="256">
        <v>14740387.279999999</v>
      </c>
      <c r="H38" s="256">
        <v>33842520.770000003</v>
      </c>
      <c r="I38" s="256"/>
      <c r="J38" s="256"/>
      <c r="K38" s="256"/>
      <c r="L38" s="256">
        <v>1628406.95</v>
      </c>
      <c r="M38" s="256"/>
      <c r="N38" s="256">
        <v>37070107.759999998</v>
      </c>
    </row>
    <row r="39" spans="1:14">
      <c r="A39" s="270" t="s">
        <v>374</v>
      </c>
      <c r="B39" s="270"/>
      <c r="D39" s="175" t="s">
        <v>407</v>
      </c>
      <c r="E39" s="257" t="s">
        <v>408</v>
      </c>
      <c r="F39" s="257" t="s">
        <v>409</v>
      </c>
      <c r="G39" s="257">
        <v>6147583615.4200001</v>
      </c>
      <c r="H39" s="257">
        <v>82517872.599999994</v>
      </c>
      <c r="I39" s="221">
        <v>309219542.34341252</v>
      </c>
      <c r="J39" s="221">
        <v>5917222055.1566229</v>
      </c>
      <c r="K39" s="221">
        <v>1476064507.5136399</v>
      </c>
      <c r="L39" s="257">
        <v>946760872.40999997</v>
      </c>
      <c r="M39" s="221">
        <v>2324020620.9882431</v>
      </c>
      <c r="N39" s="221">
        <v>16069170838.672865</v>
      </c>
    </row>
    <row r="40" spans="1:14">
      <c r="A40" s="99" t="s">
        <v>378</v>
      </c>
      <c r="B40" s="185" t="s">
        <v>410</v>
      </c>
      <c r="D40" s="175" t="s">
        <v>411</v>
      </c>
      <c r="E40" s="255" t="s">
        <v>412</v>
      </c>
      <c r="F40" s="255" t="s">
        <v>413</v>
      </c>
      <c r="G40" s="255">
        <v>4716924731.5200005</v>
      </c>
      <c r="H40" s="255">
        <v>56810501.600000001</v>
      </c>
      <c r="I40" s="221">
        <v>664802495.7535609</v>
      </c>
      <c r="J40" s="255"/>
      <c r="K40" s="255"/>
      <c r="L40" s="255"/>
      <c r="M40" s="255"/>
      <c r="N40" s="221">
        <v>721612997.35356092</v>
      </c>
    </row>
    <row r="41" spans="1:14">
      <c r="A41" s="99" t="s">
        <v>383</v>
      </c>
      <c r="B41" s="185" t="s">
        <v>414</v>
      </c>
      <c r="D41" s="175" t="s">
        <v>415</v>
      </c>
      <c r="E41" s="256" t="s">
        <v>416</v>
      </c>
      <c r="F41" s="256" t="s">
        <v>417</v>
      </c>
      <c r="G41" s="256">
        <v>4716924731.5200005</v>
      </c>
      <c r="H41" s="256">
        <v>56810501.600000001</v>
      </c>
      <c r="I41" s="221">
        <v>664802495.7535609</v>
      </c>
      <c r="J41" s="256"/>
      <c r="K41" s="256"/>
      <c r="L41" s="256"/>
      <c r="M41" s="256"/>
      <c r="N41" s="221">
        <v>721612997.35356092</v>
      </c>
    </row>
    <row r="42" spans="1:14">
      <c r="A42" s="99"/>
      <c r="B42" s="185"/>
      <c r="D42" s="175" t="s">
        <v>418</v>
      </c>
      <c r="E42" s="257" t="s">
        <v>419</v>
      </c>
      <c r="F42" s="257" t="s">
        <v>420</v>
      </c>
      <c r="G42" s="257">
        <v>4716924731.5200005</v>
      </c>
      <c r="H42" s="257">
        <v>56810501.600000001</v>
      </c>
      <c r="I42" s="221">
        <v>664802495.7535609</v>
      </c>
      <c r="J42" s="257"/>
      <c r="K42" s="257"/>
      <c r="L42" s="257"/>
      <c r="M42" s="257"/>
      <c r="N42" s="221">
        <v>721612997.35356092</v>
      </c>
    </row>
    <row r="43" spans="1:14">
      <c r="A43" s="99"/>
      <c r="B43" s="185"/>
      <c r="D43" s="175" t="s">
        <v>421</v>
      </c>
      <c r="E43" s="255" t="s">
        <v>422</v>
      </c>
      <c r="F43" s="255" t="s">
        <v>423</v>
      </c>
      <c r="G43" s="255">
        <v>1048578743.03</v>
      </c>
      <c r="H43" s="255"/>
      <c r="I43" s="255"/>
      <c r="J43" s="221">
        <v>997613181.93411517</v>
      </c>
      <c r="K43" s="255">
        <v>37603589.496508002</v>
      </c>
      <c r="L43" s="255">
        <v>121531475.79000001</v>
      </c>
      <c r="M43" s="255">
        <v>369654000.47708499</v>
      </c>
      <c r="N43" s="221">
        <v>2574980990.7277079</v>
      </c>
    </row>
    <row r="44" spans="1:14">
      <c r="D44" s="175" t="s">
        <v>424</v>
      </c>
      <c r="E44" s="255" t="s">
        <v>425</v>
      </c>
      <c r="F44" s="255" t="s">
        <v>426</v>
      </c>
      <c r="G44" s="255">
        <v>-1754280.86</v>
      </c>
      <c r="H44" s="255"/>
      <c r="I44" s="255"/>
      <c r="J44" s="255">
        <v>-8474122.4297321998</v>
      </c>
      <c r="K44" s="255"/>
      <c r="L44" s="255">
        <v>-17794742.219999999</v>
      </c>
      <c r="M44" s="255"/>
      <c r="N44" s="255">
        <v>-28023145.509732202</v>
      </c>
    </row>
    <row r="45" spans="1:14">
      <c r="D45" s="175" t="s">
        <v>427</v>
      </c>
      <c r="E45" s="256" t="s">
        <v>428</v>
      </c>
      <c r="F45" s="256" t="s">
        <v>423</v>
      </c>
      <c r="G45" s="256">
        <v>1046824462.17</v>
      </c>
      <c r="H45" s="256"/>
      <c r="I45" s="256"/>
      <c r="J45" s="221">
        <v>989139059.50438285</v>
      </c>
      <c r="K45" s="256">
        <v>37603589.496508002</v>
      </c>
      <c r="L45" s="256">
        <v>103736733.56999999</v>
      </c>
      <c r="M45" s="256">
        <v>369654000.47708499</v>
      </c>
      <c r="N45" s="221">
        <v>2546957845.2179761</v>
      </c>
    </row>
    <row r="46" spans="1:14">
      <c r="D46" s="175" t="s">
        <v>429</v>
      </c>
      <c r="E46" s="255" t="s">
        <v>430</v>
      </c>
      <c r="F46" s="255" t="s">
        <v>431</v>
      </c>
      <c r="G46" s="255">
        <v>126999062.43000001</v>
      </c>
      <c r="H46" s="255"/>
      <c r="I46" s="255"/>
      <c r="J46" s="255">
        <v>16772401.3275987</v>
      </c>
      <c r="K46" s="255">
        <v>163533079.195088</v>
      </c>
      <c r="L46" s="255">
        <v>154903</v>
      </c>
      <c r="M46" s="255">
        <v>19076559.478151999</v>
      </c>
      <c r="N46" s="221">
        <v>326536005.4308387</v>
      </c>
    </row>
    <row r="47" spans="1:14">
      <c r="D47" s="175" t="s">
        <v>432</v>
      </c>
      <c r="E47" s="255" t="s">
        <v>433</v>
      </c>
      <c r="F47" s="255" t="s">
        <v>434</v>
      </c>
      <c r="G47" s="255">
        <v>-1827378.85</v>
      </c>
      <c r="H47" s="255"/>
      <c r="I47" s="255"/>
      <c r="J47" s="255"/>
      <c r="K47" s="255"/>
      <c r="L47" s="255">
        <v>-8090.28</v>
      </c>
      <c r="M47" s="255"/>
      <c r="N47" s="255">
        <v>-1835469.13</v>
      </c>
    </row>
    <row r="48" spans="1:14">
      <c r="D48" s="175" t="s">
        <v>435</v>
      </c>
      <c r="E48" s="256" t="s">
        <v>436</v>
      </c>
      <c r="F48" s="256" t="s">
        <v>431</v>
      </c>
      <c r="G48" s="256">
        <v>125171683.58</v>
      </c>
      <c r="H48" s="256"/>
      <c r="I48" s="256"/>
      <c r="J48" s="256">
        <v>16772401.3275987</v>
      </c>
      <c r="K48" s="256">
        <v>163533079.195088</v>
      </c>
      <c r="L48" s="256">
        <v>146812.72</v>
      </c>
      <c r="M48" s="256">
        <v>19076559.478151999</v>
      </c>
      <c r="N48" s="221">
        <v>324700536.30083871</v>
      </c>
    </row>
    <row r="49" spans="4:16">
      <c r="D49" s="175" t="s">
        <v>437</v>
      </c>
      <c r="E49" s="255" t="s">
        <v>438</v>
      </c>
      <c r="F49" s="255" t="s">
        <v>439</v>
      </c>
      <c r="G49" s="255">
        <v>1816940656.74</v>
      </c>
      <c r="H49" s="255"/>
      <c r="I49" s="255"/>
      <c r="J49" s="221">
        <v>2328452984.6990809</v>
      </c>
      <c r="K49" s="255">
        <v>296987749.76362401</v>
      </c>
      <c r="L49" s="255">
        <v>517731937.50999999</v>
      </c>
      <c r="M49" s="255">
        <v>563658246.63431799</v>
      </c>
      <c r="N49" s="221">
        <v>5522108581.9378452</v>
      </c>
    </row>
    <row r="50" spans="4:16">
      <c r="D50" s="175" t="s">
        <v>440</v>
      </c>
      <c r="E50" s="255" t="s">
        <v>441</v>
      </c>
      <c r="F50" s="255" t="s">
        <v>442</v>
      </c>
      <c r="G50" s="255">
        <v>-23400631.02</v>
      </c>
      <c r="H50" s="255"/>
      <c r="I50" s="255"/>
      <c r="J50" s="255">
        <v>-21972837.111862499</v>
      </c>
      <c r="K50" s="255">
        <v>-230420.49245600001</v>
      </c>
      <c r="L50" s="255">
        <v>-3955692.42</v>
      </c>
      <c r="M50" s="255"/>
      <c r="N50" s="255">
        <v>-49559581.044318497</v>
      </c>
    </row>
    <row r="51" spans="4:16">
      <c r="D51" s="175" t="s">
        <v>443</v>
      </c>
      <c r="E51" s="256" t="s">
        <v>444</v>
      </c>
      <c r="F51" s="256" t="s">
        <v>439</v>
      </c>
      <c r="G51" s="256">
        <v>1793540025.72</v>
      </c>
      <c r="H51" s="256"/>
      <c r="I51" s="256"/>
      <c r="J51" s="221">
        <v>2306480147.5872183</v>
      </c>
      <c r="K51" s="256">
        <v>296757329.27116799</v>
      </c>
      <c r="L51" s="256">
        <v>513776245.08999997</v>
      </c>
      <c r="M51" s="256">
        <v>563658246.63431799</v>
      </c>
      <c r="N51" s="221">
        <v>5472549000.893527</v>
      </c>
    </row>
    <row r="52" spans="4:16">
      <c r="D52" s="175" t="s">
        <v>445</v>
      </c>
      <c r="E52" s="255" t="s">
        <v>446</v>
      </c>
      <c r="F52" s="255" t="s">
        <v>447</v>
      </c>
      <c r="G52" s="255">
        <v>282870677.98000002</v>
      </c>
      <c r="H52" s="255">
        <v>30360954.969999999</v>
      </c>
      <c r="I52" s="255"/>
      <c r="J52" s="221">
        <v>553797260.13678122</v>
      </c>
      <c r="K52" s="255">
        <v>147221084.05722001</v>
      </c>
      <c r="L52" s="255">
        <v>73641008.930000007</v>
      </c>
      <c r="M52" s="255">
        <v>262203688.46528</v>
      </c>
      <c r="N52" s="221">
        <v>1350094674.5392811</v>
      </c>
    </row>
    <row r="53" spans="4:16">
      <c r="D53" s="175" t="s">
        <v>448</v>
      </c>
      <c r="E53" s="255" t="s">
        <v>449</v>
      </c>
      <c r="F53" s="255" t="s">
        <v>450</v>
      </c>
      <c r="G53" s="255">
        <v>-24534273.149999999</v>
      </c>
      <c r="H53" s="255"/>
      <c r="I53" s="255"/>
      <c r="J53" s="255">
        <v>-11611500</v>
      </c>
      <c r="K53" s="255"/>
      <c r="L53" s="255">
        <v>-6802785.1799999997</v>
      </c>
      <c r="M53" s="255"/>
      <c r="N53" s="255">
        <v>-42948558.329999998</v>
      </c>
    </row>
    <row r="54" spans="4:16">
      <c r="D54" s="175" t="s">
        <v>451</v>
      </c>
      <c r="E54" s="256" t="s">
        <v>452</v>
      </c>
      <c r="F54" s="256" t="s">
        <v>447</v>
      </c>
      <c r="G54" s="256">
        <v>258336404.83000001</v>
      </c>
      <c r="H54" s="256">
        <v>30360954.969999999</v>
      </c>
      <c r="I54" s="256"/>
      <c r="J54" s="221">
        <v>542185760.13678122</v>
      </c>
      <c r="K54" s="256">
        <v>147221084.05722001</v>
      </c>
      <c r="L54" s="256">
        <v>66838223.75</v>
      </c>
      <c r="M54" s="256">
        <v>262203688.46528</v>
      </c>
      <c r="N54" s="221">
        <v>1307146116.2092812</v>
      </c>
    </row>
    <row r="55" spans="4:16">
      <c r="D55" s="175" t="s">
        <v>453</v>
      </c>
      <c r="E55" s="255" t="s">
        <v>454</v>
      </c>
      <c r="F55" s="255" t="s">
        <v>455</v>
      </c>
      <c r="G55" s="255">
        <v>374603811.10000002</v>
      </c>
      <c r="H55" s="255"/>
      <c r="I55" s="255"/>
      <c r="J55" s="221">
        <v>118166291.3683821</v>
      </c>
      <c r="K55" s="255">
        <v>115566363.241312</v>
      </c>
      <c r="L55" s="255">
        <v>62583444.060000002</v>
      </c>
      <c r="M55" s="255">
        <v>154710244.167088</v>
      </c>
      <c r="N55" s="221">
        <v>825630153.93678212</v>
      </c>
      <c r="P55">
        <v>780478.08</v>
      </c>
    </row>
    <row r="56" spans="4:16">
      <c r="D56" s="175" t="s">
        <v>456</v>
      </c>
      <c r="E56" s="255" t="s">
        <v>457</v>
      </c>
      <c r="F56" s="255" t="s">
        <v>458</v>
      </c>
      <c r="G56" s="255"/>
      <c r="H56" s="255"/>
      <c r="I56" s="255"/>
      <c r="J56" s="255"/>
      <c r="K56" s="255">
        <v>-439736.51325600001</v>
      </c>
      <c r="L56" s="255"/>
      <c r="M56" s="255"/>
      <c r="N56" s="255">
        <v>-439736.51325600001</v>
      </c>
    </row>
    <row r="57" spans="4:16">
      <c r="D57" s="175" t="s">
        <v>459</v>
      </c>
      <c r="E57" s="255" t="s">
        <v>460</v>
      </c>
      <c r="F57" s="255" t="s">
        <v>461</v>
      </c>
      <c r="G57" s="255">
        <v>-3157883.36</v>
      </c>
      <c r="H57" s="255"/>
      <c r="I57" s="255"/>
      <c r="J57" s="255"/>
      <c r="K57" s="255"/>
      <c r="L57" s="255">
        <v>-688169.37</v>
      </c>
      <c r="M57" s="255"/>
      <c r="N57" s="255">
        <v>-3846052.73</v>
      </c>
      <c r="P57">
        <v>781774.08</v>
      </c>
    </row>
    <row r="58" spans="4:16">
      <c r="D58" s="175" t="s">
        <v>462</v>
      </c>
      <c r="E58" s="256" t="s">
        <v>463</v>
      </c>
      <c r="F58" s="256" t="s">
        <v>455</v>
      </c>
      <c r="G58" s="256">
        <v>371445927.74000001</v>
      </c>
      <c r="H58" s="256"/>
      <c r="I58" s="256"/>
      <c r="J58" s="221">
        <v>118166291.3683821</v>
      </c>
      <c r="K58" s="256">
        <v>115126626.728056</v>
      </c>
      <c r="L58" s="256">
        <v>61895274.689999998</v>
      </c>
      <c r="M58" s="256">
        <v>154710244.167088</v>
      </c>
      <c r="N58" s="221">
        <v>821344364.69352615</v>
      </c>
    </row>
    <row r="59" spans="4:16">
      <c r="D59" s="175" t="s">
        <v>464</v>
      </c>
      <c r="E59" s="255" t="s">
        <v>465</v>
      </c>
      <c r="F59" s="255" t="s">
        <v>466</v>
      </c>
      <c r="G59" s="255">
        <v>1456577281.6800001</v>
      </c>
      <c r="H59" s="255"/>
      <c r="I59" s="255"/>
      <c r="J59" s="221">
        <v>774584294.84712875</v>
      </c>
      <c r="K59" s="255">
        <v>9646727.7941720001</v>
      </c>
      <c r="L59" s="255">
        <v>61493096.899999999</v>
      </c>
      <c r="M59" s="255">
        <v>275136075.42914802</v>
      </c>
      <c r="N59" s="221">
        <v>2577437476.6504488</v>
      </c>
    </row>
    <row r="60" spans="4:16">
      <c r="D60" s="175" t="s">
        <v>467</v>
      </c>
      <c r="E60" s="256" t="s">
        <v>468</v>
      </c>
      <c r="F60" s="256" t="s">
        <v>466</v>
      </c>
      <c r="G60" s="256">
        <v>1456577281.6800001</v>
      </c>
      <c r="H60" s="256"/>
      <c r="I60" s="256"/>
      <c r="J60" s="221">
        <v>774584294.84712875</v>
      </c>
      <c r="K60" s="256">
        <v>9646727.7941720001</v>
      </c>
      <c r="L60" s="256">
        <v>61493096.899999999</v>
      </c>
      <c r="M60" s="256">
        <v>275136075.42914802</v>
      </c>
      <c r="N60" s="221">
        <v>2577437476.6504488</v>
      </c>
    </row>
    <row r="61" spans="4:16">
      <c r="D61" s="175" t="s">
        <v>469</v>
      </c>
      <c r="E61" s="257" t="s">
        <v>470</v>
      </c>
      <c r="F61" s="257" t="s">
        <v>471</v>
      </c>
      <c r="G61" s="257">
        <v>5051895785.7200003</v>
      </c>
      <c r="H61" s="257">
        <v>30360954.969999999</v>
      </c>
      <c r="I61" s="257"/>
      <c r="J61" s="221">
        <v>4747327954.771492</v>
      </c>
      <c r="K61" s="257">
        <v>769888436.54221201</v>
      </c>
      <c r="L61" s="257">
        <v>807886386.72000003</v>
      </c>
      <c r="M61" s="221">
        <v>1644438814.6510711</v>
      </c>
      <c r="N61" s="221">
        <v>13050135339.965599</v>
      </c>
    </row>
    <row r="62" spans="4:16">
      <c r="D62" s="175" t="s">
        <v>472</v>
      </c>
      <c r="E62" s="255" t="s">
        <v>473</v>
      </c>
      <c r="F62" s="255" t="s">
        <v>474</v>
      </c>
      <c r="G62" s="255"/>
      <c r="H62" s="255"/>
      <c r="I62" s="255"/>
      <c r="J62" s="255"/>
      <c r="K62" s="255"/>
      <c r="L62" s="255"/>
      <c r="M62" s="255">
        <v>2100685.2005059998</v>
      </c>
      <c r="N62" s="255">
        <v>2100685.2005059998</v>
      </c>
    </row>
    <row r="63" spans="4:16">
      <c r="D63" s="175" t="s">
        <v>475</v>
      </c>
      <c r="E63" s="256" t="s">
        <v>476</v>
      </c>
      <c r="F63" s="256" t="s">
        <v>474</v>
      </c>
      <c r="G63" s="256"/>
      <c r="H63" s="256"/>
      <c r="I63" s="256"/>
      <c r="J63" s="256"/>
      <c r="K63" s="256"/>
      <c r="L63" s="256"/>
      <c r="M63" s="256">
        <v>2100685.2005059998</v>
      </c>
      <c r="N63" s="256">
        <v>2100685.2005059998</v>
      </c>
    </row>
    <row r="64" spans="4:16">
      <c r="D64" s="175" t="s">
        <v>477</v>
      </c>
      <c r="E64" s="255" t="s">
        <v>478</v>
      </c>
      <c r="F64" s="255" t="s">
        <v>479</v>
      </c>
      <c r="G64" s="255">
        <v>4520579.0599999996</v>
      </c>
      <c r="H64" s="255"/>
      <c r="I64" s="255"/>
      <c r="J64" s="255">
        <v>328841.56288560003</v>
      </c>
      <c r="K64" s="255">
        <v>-173238.11979600001</v>
      </c>
      <c r="L64" s="255">
        <v>439212.32</v>
      </c>
      <c r="M64" s="255"/>
      <c r="N64" s="255">
        <v>5115394.8230895996</v>
      </c>
      <c r="P64">
        <v>6592901702.2600002</v>
      </c>
    </row>
    <row r="65" spans="4:16">
      <c r="D65" s="175" t="s">
        <v>480</v>
      </c>
      <c r="E65" s="255" t="s">
        <v>481</v>
      </c>
      <c r="F65" s="255" t="s">
        <v>482</v>
      </c>
      <c r="G65" s="255"/>
      <c r="H65" s="255"/>
      <c r="I65" s="255"/>
      <c r="J65" s="255">
        <v>18074634.157513801</v>
      </c>
      <c r="K65" s="255"/>
      <c r="L65" s="255"/>
      <c r="M65" s="255"/>
      <c r="N65" s="255">
        <v>18074634.157513801</v>
      </c>
      <c r="P65">
        <v>48949946.780000001</v>
      </c>
    </row>
    <row r="66" spans="4:16">
      <c r="D66" s="175" t="s">
        <v>483</v>
      </c>
      <c r="E66" s="256" t="s">
        <v>484</v>
      </c>
      <c r="F66" s="256" t="s">
        <v>485</v>
      </c>
      <c r="G66" s="256">
        <v>4520579.0599999996</v>
      </c>
      <c r="H66" s="256"/>
      <c r="I66" s="256"/>
      <c r="J66" s="256">
        <v>18403475.720399398</v>
      </c>
      <c r="K66" s="256">
        <v>-173238.11979600001</v>
      </c>
      <c r="L66" s="256">
        <v>439212.32</v>
      </c>
      <c r="M66" s="256"/>
      <c r="N66" s="256">
        <v>23190028.980603401</v>
      </c>
      <c r="P66">
        <v>-420062.2</v>
      </c>
    </row>
    <row r="67" spans="4:16">
      <c r="D67" s="175" t="s">
        <v>486</v>
      </c>
      <c r="E67" s="257" t="s">
        <v>487</v>
      </c>
      <c r="F67" s="257" t="s">
        <v>488</v>
      </c>
      <c r="G67" s="257">
        <v>4520579.0599999996</v>
      </c>
      <c r="H67" s="257"/>
      <c r="I67" s="257"/>
      <c r="J67" s="257">
        <v>18403475.720399398</v>
      </c>
      <c r="K67" s="257">
        <v>-173238.11979600001</v>
      </c>
      <c r="L67" s="257">
        <v>439212.32</v>
      </c>
      <c r="M67" s="257">
        <v>2100685.2005059998</v>
      </c>
      <c r="N67" s="257">
        <v>25290714.181109399</v>
      </c>
    </row>
    <row r="68" spans="4:16">
      <c r="D68" s="175" t="s">
        <v>489</v>
      </c>
      <c r="E68" s="255" t="s">
        <v>490</v>
      </c>
      <c r="F68" s="255" t="s">
        <v>491</v>
      </c>
      <c r="G68" s="255"/>
      <c r="H68" s="255">
        <v>0</v>
      </c>
      <c r="I68" s="255"/>
      <c r="J68" s="255"/>
      <c r="K68" s="255">
        <v>6210147.1736599999</v>
      </c>
      <c r="L68" s="255"/>
      <c r="M68" s="255"/>
      <c r="N68" s="255">
        <v>6210147.1736599999</v>
      </c>
    </row>
    <row r="69" spans="4:16">
      <c r="D69" s="175" t="s">
        <v>492</v>
      </c>
      <c r="E69" s="255" t="s">
        <v>493</v>
      </c>
      <c r="F69" s="255" t="s">
        <v>494</v>
      </c>
      <c r="G69" s="255"/>
      <c r="H69" s="255"/>
      <c r="I69" s="255"/>
      <c r="J69" s="255"/>
      <c r="K69" s="255">
        <v>13617443.627876</v>
      </c>
      <c r="L69" s="255"/>
      <c r="M69" s="255"/>
      <c r="N69" s="255">
        <v>13617443.627876</v>
      </c>
      <c r="P69">
        <v>48535894.579999998</v>
      </c>
    </row>
    <row r="70" spans="4:16">
      <c r="D70" s="175" t="s">
        <v>495</v>
      </c>
      <c r="E70" s="256" t="s">
        <v>496</v>
      </c>
      <c r="F70" s="256" t="s">
        <v>497</v>
      </c>
      <c r="G70" s="256"/>
      <c r="H70" s="256">
        <v>0</v>
      </c>
      <c r="I70" s="256"/>
      <c r="J70" s="256"/>
      <c r="K70" s="256">
        <v>19827590.801536001</v>
      </c>
      <c r="L70" s="256"/>
      <c r="M70" s="256"/>
      <c r="N70" s="256">
        <v>19827590.801536001</v>
      </c>
      <c r="P70">
        <v>-42116121.969999999</v>
      </c>
    </row>
    <row r="71" spans="4:16">
      <c r="D71" s="175" t="s">
        <v>498</v>
      </c>
      <c r="E71" s="257" t="s">
        <v>499</v>
      </c>
      <c r="F71" s="257" t="s">
        <v>500</v>
      </c>
      <c r="G71" s="257"/>
      <c r="H71" s="257">
        <v>0</v>
      </c>
      <c r="I71" s="257"/>
      <c r="J71" s="257"/>
      <c r="K71" s="257">
        <v>19827590.801536001</v>
      </c>
      <c r="L71" s="257"/>
      <c r="M71" s="257"/>
      <c r="N71" s="257">
        <v>19827590.801536001</v>
      </c>
      <c r="P71">
        <v>-42116121.969999999</v>
      </c>
    </row>
    <row r="72" spans="4:16">
      <c r="D72" s="175" t="s">
        <v>501</v>
      </c>
      <c r="E72" s="255" t="s">
        <v>502</v>
      </c>
      <c r="F72" s="255" t="s">
        <v>503</v>
      </c>
      <c r="G72" s="255"/>
      <c r="H72" s="255"/>
      <c r="I72" s="255"/>
      <c r="J72" s="255"/>
      <c r="K72" s="255"/>
      <c r="L72" s="255"/>
      <c r="M72" s="255"/>
      <c r="N72" s="255">
        <v>4.6703799999999997E-2</v>
      </c>
      <c r="P72">
        <v>-174955.49</v>
      </c>
    </row>
    <row r="73" spans="4:16">
      <c r="D73" s="175" t="s">
        <v>504</v>
      </c>
      <c r="E73" s="255" t="s">
        <v>508</v>
      </c>
      <c r="F73" s="255" t="s">
        <v>509</v>
      </c>
      <c r="G73" s="255"/>
      <c r="H73" s="255"/>
      <c r="I73" s="255"/>
      <c r="J73" s="255"/>
      <c r="K73" s="255"/>
      <c r="L73" s="255"/>
      <c r="M73" s="255"/>
      <c r="N73" s="255">
        <v>88181.959234099995</v>
      </c>
      <c r="P73">
        <v>48529884.579999998</v>
      </c>
    </row>
    <row r="74" spans="4:16">
      <c r="D74" s="175" t="s">
        <v>507</v>
      </c>
      <c r="E74" s="255" t="s">
        <v>511</v>
      </c>
      <c r="F74" s="255" t="s">
        <v>512</v>
      </c>
      <c r="G74" s="255"/>
      <c r="H74" s="255"/>
      <c r="I74" s="255"/>
      <c r="J74" s="255"/>
      <c r="K74" s="255"/>
      <c r="L74" s="255"/>
      <c r="M74" s="255"/>
      <c r="N74" s="255">
        <v>0</v>
      </c>
      <c r="P74">
        <v>-174955.49</v>
      </c>
    </row>
    <row r="75" spans="4:16">
      <c r="D75" s="175" t="s">
        <v>510</v>
      </c>
      <c r="E75" s="257" t="s">
        <v>514</v>
      </c>
      <c r="F75" s="257" t="s">
        <v>515</v>
      </c>
      <c r="G75" s="257"/>
      <c r="H75" s="257"/>
      <c r="I75" s="257"/>
      <c r="J75" s="257"/>
      <c r="K75" s="257"/>
      <c r="L75" s="257"/>
      <c r="M75" s="257"/>
      <c r="N75" s="257">
        <v>88182.005937900001</v>
      </c>
    </row>
    <row r="76" spans="4:16">
      <c r="D76" s="175" t="s">
        <v>513</v>
      </c>
      <c r="E76" s="258" t="s">
        <v>517</v>
      </c>
      <c r="F76" s="258" t="s">
        <v>518</v>
      </c>
      <c r="G76" s="258">
        <v>15961479512.58</v>
      </c>
      <c r="H76" s="258">
        <v>169827994.65000001</v>
      </c>
      <c r="I76" s="221">
        <v>1280964022.5325499</v>
      </c>
      <c r="J76" s="221">
        <v>11080147833.707186</v>
      </c>
      <c r="K76" s="221">
        <v>2614325822.5215158</v>
      </c>
      <c r="L76" s="258">
        <v>2438929232.0700002</v>
      </c>
      <c r="M76" s="221">
        <v>6214395258.1243315</v>
      </c>
      <c r="N76" s="221">
        <v>33907351885.503288</v>
      </c>
    </row>
    <row r="77" spans="4:16">
      <c r="D77" s="175" t="s">
        <v>516</v>
      </c>
      <c r="E77" s="255" t="s">
        <v>520</v>
      </c>
      <c r="F77" s="255" t="s">
        <v>521</v>
      </c>
      <c r="G77" s="255">
        <v>806957866.96000004</v>
      </c>
      <c r="H77" s="255"/>
      <c r="I77" s="255"/>
      <c r="J77" s="255"/>
      <c r="K77" s="255">
        <v>13509882.97886</v>
      </c>
      <c r="L77" s="255"/>
      <c r="M77" s="255"/>
      <c r="N77" s="255">
        <v>13509882.97886</v>
      </c>
    </row>
    <row r="78" spans="4:16">
      <c r="D78" s="175" t="s">
        <v>519</v>
      </c>
      <c r="E78" s="255" t="s">
        <v>523</v>
      </c>
      <c r="F78" s="255" t="s">
        <v>524</v>
      </c>
      <c r="G78" s="255">
        <v>313657971.64999998</v>
      </c>
      <c r="H78" s="255"/>
      <c r="I78" s="255"/>
      <c r="J78" s="255"/>
      <c r="K78" s="255"/>
      <c r="L78" s="255"/>
      <c r="M78" s="255"/>
      <c r="N78" s="255">
        <v>-5942762.46</v>
      </c>
    </row>
    <row r="79" spans="4:16">
      <c r="D79" s="175" t="s">
        <v>522</v>
      </c>
      <c r="E79" s="256" t="s">
        <v>526</v>
      </c>
      <c r="F79" s="256" t="s">
        <v>521</v>
      </c>
      <c r="G79" s="256">
        <v>1120615838.6099999</v>
      </c>
      <c r="H79" s="256"/>
      <c r="I79" s="256"/>
      <c r="J79" s="256"/>
      <c r="K79" s="256">
        <v>13509882.97886</v>
      </c>
      <c r="L79" s="256"/>
      <c r="M79" s="256"/>
      <c r="N79" s="256">
        <v>7567120.5188600002</v>
      </c>
    </row>
    <row r="80" spans="4:16">
      <c r="D80" s="175" t="s">
        <v>525</v>
      </c>
      <c r="E80" s="255" t="s">
        <v>528</v>
      </c>
      <c r="F80" s="255" t="s">
        <v>529</v>
      </c>
      <c r="G80" s="255"/>
      <c r="H80" s="255"/>
      <c r="I80" s="255"/>
      <c r="J80" s="255">
        <v>72298536.632377505</v>
      </c>
      <c r="K80" s="255"/>
      <c r="L80" s="255"/>
      <c r="M80" s="255"/>
      <c r="N80" s="255">
        <v>72298536.632377505</v>
      </c>
    </row>
    <row r="81" spans="4:14">
      <c r="D81" s="175" t="s">
        <v>527</v>
      </c>
      <c r="E81" s="256" t="s">
        <v>531</v>
      </c>
      <c r="F81" s="256" t="s">
        <v>532</v>
      </c>
      <c r="G81" s="256"/>
      <c r="H81" s="256"/>
      <c r="I81" s="256"/>
      <c r="J81" s="256">
        <v>72298536.632377505</v>
      </c>
      <c r="K81" s="256"/>
      <c r="L81" s="256"/>
      <c r="M81" s="256"/>
      <c r="N81" s="256">
        <v>72298536.632377505</v>
      </c>
    </row>
    <row r="82" spans="4:14">
      <c r="D82" s="175" t="s">
        <v>530</v>
      </c>
      <c r="E82" s="257" t="s">
        <v>534</v>
      </c>
      <c r="F82" s="257" t="s">
        <v>535</v>
      </c>
      <c r="G82" s="257">
        <v>1120615838.6099999</v>
      </c>
      <c r="H82" s="257"/>
      <c r="I82" s="257"/>
      <c r="J82" s="257">
        <v>72298536.632377505</v>
      </c>
      <c r="K82" s="257">
        <v>13509882.97886</v>
      </c>
      <c r="L82" s="257"/>
      <c r="M82" s="257"/>
      <c r="N82" s="257">
        <v>79865657.151237503</v>
      </c>
    </row>
    <row r="83" spans="4:14">
      <c r="D83" s="175" t="s">
        <v>533</v>
      </c>
      <c r="E83" s="255" t="s">
        <v>537</v>
      </c>
      <c r="F83" s="255" t="s">
        <v>538</v>
      </c>
      <c r="G83" s="255">
        <v>23659679688.91</v>
      </c>
      <c r="H83" s="255"/>
      <c r="I83" s="221">
        <v>29302638486.498657</v>
      </c>
      <c r="J83" s="255"/>
      <c r="K83" s="255"/>
      <c r="L83" s="255"/>
      <c r="M83" s="255"/>
      <c r="N83" s="255">
        <v>806957866.78385699</v>
      </c>
    </row>
    <row r="84" spans="4:14">
      <c r="D84" s="175" t="s">
        <v>536</v>
      </c>
      <c r="E84" s="256" t="s">
        <v>540</v>
      </c>
      <c r="F84" s="256" t="s">
        <v>541</v>
      </c>
      <c r="G84" s="256">
        <v>23659679688.91</v>
      </c>
      <c r="H84" s="256"/>
      <c r="I84" s="221">
        <v>29302638486.498657</v>
      </c>
      <c r="J84" s="256"/>
      <c r="K84" s="256"/>
      <c r="L84" s="256"/>
      <c r="M84" s="256"/>
      <c r="N84" s="256">
        <v>806957866.78385699</v>
      </c>
    </row>
    <row r="85" spans="4:14">
      <c r="D85" s="175" t="s">
        <v>539</v>
      </c>
      <c r="E85" s="257" t="s">
        <v>543</v>
      </c>
      <c r="F85" s="257" t="s">
        <v>544</v>
      </c>
      <c r="G85" s="257">
        <v>23659679688.91</v>
      </c>
      <c r="H85" s="257"/>
      <c r="I85" s="221">
        <v>29302638486.498657</v>
      </c>
      <c r="J85" s="257"/>
      <c r="K85" s="257"/>
      <c r="L85" s="257"/>
      <c r="M85" s="257"/>
      <c r="N85" s="257">
        <v>806957866.78385699</v>
      </c>
    </row>
    <row r="86" spans="4:14">
      <c r="D86" s="175" t="s">
        <v>542</v>
      </c>
      <c r="E86" s="255" t="s">
        <v>546</v>
      </c>
      <c r="F86" s="255" t="s">
        <v>547</v>
      </c>
      <c r="G86" s="255"/>
      <c r="H86" s="255"/>
      <c r="I86" s="255"/>
      <c r="J86" s="255"/>
      <c r="K86" s="255">
        <v>80050000</v>
      </c>
      <c r="L86" s="255"/>
      <c r="M86" s="255"/>
      <c r="N86" s="255">
        <v>80050000</v>
      </c>
    </row>
    <row r="87" spans="4:14">
      <c r="D87" s="175" t="s">
        <v>545</v>
      </c>
      <c r="E87" s="255" t="s">
        <v>549</v>
      </c>
      <c r="F87" s="255" t="s">
        <v>550</v>
      </c>
      <c r="G87" s="255">
        <v>40463160.030000001</v>
      </c>
      <c r="H87" s="255"/>
      <c r="I87" s="255"/>
      <c r="J87" s="255"/>
      <c r="K87" s="255">
        <v>6297450.4657359999</v>
      </c>
      <c r="L87" s="255">
        <v>10364623.24</v>
      </c>
      <c r="M87" s="255">
        <v>10288807.705374001</v>
      </c>
      <c r="N87" s="255">
        <v>67414041.44111</v>
      </c>
    </row>
    <row r="88" spans="4:14">
      <c r="D88" s="175" t="s">
        <v>548</v>
      </c>
      <c r="E88" s="255" t="s">
        <v>552</v>
      </c>
      <c r="F88" s="255" t="s">
        <v>553</v>
      </c>
      <c r="G88" s="255"/>
      <c r="H88" s="255"/>
      <c r="I88" s="255"/>
      <c r="J88" s="255">
        <v>309802.94572770002</v>
      </c>
      <c r="K88" s="255"/>
      <c r="L88" s="255"/>
      <c r="M88" s="255"/>
      <c r="N88" s="255">
        <v>309802.94572770002</v>
      </c>
    </row>
    <row r="89" spans="4:14">
      <c r="D89" s="175" t="s">
        <v>551</v>
      </c>
      <c r="E89" s="255" t="s">
        <v>555</v>
      </c>
      <c r="F89" s="255" t="s">
        <v>556</v>
      </c>
      <c r="G89" s="255"/>
      <c r="H89" s="255"/>
      <c r="I89" s="255"/>
      <c r="J89" s="255"/>
      <c r="K89" s="255"/>
      <c r="L89" s="255"/>
      <c r="M89" s="255">
        <v>47783050.394524001</v>
      </c>
      <c r="N89" s="255">
        <v>47783050.394524001</v>
      </c>
    </row>
    <row r="90" spans="4:14">
      <c r="D90" s="175" t="s">
        <v>554</v>
      </c>
      <c r="E90" s="255" t="s">
        <v>558</v>
      </c>
      <c r="F90" s="255" t="s">
        <v>559</v>
      </c>
      <c r="G90" s="255"/>
      <c r="H90" s="255">
        <v>45448</v>
      </c>
      <c r="I90" s="255"/>
      <c r="J90" s="255"/>
      <c r="K90" s="255"/>
      <c r="L90" s="255"/>
      <c r="M90" s="255"/>
      <c r="N90" s="255">
        <v>45448</v>
      </c>
    </row>
    <row r="91" spans="4:14">
      <c r="D91" s="175" t="s">
        <v>557</v>
      </c>
      <c r="E91" s="255" t="s">
        <v>561</v>
      </c>
      <c r="F91" s="255" t="s">
        <v>562</v>
      </c>
      <c r="G91" s="255">
        <v>1585295.73</v>
      </c>
      <c r="H91" s="255"/>
      <c r="I91" s="255">
        <v>120467.8002882</v>
      </c>
      <c r="J91" s="255">
        <v>62131313.1600888</v>
      </c>
      <c r="K91" s="255">
        <v>45713219.681528002</v>
      </c>
      <c r="L91" s="255">
        <v>6000</v>
      </c>
      <c r="M91" s="255">
        <v>4377521.9501590002</v>
      </c>
      <c r="N91" s="255">
        <v>113933818.322064</v>
      </c>
    </row>
    <row r="92" spans="4:14">
      <c r="D92" s="175" t="s">
        <v>560</v>
      </c>
      <c r="E92" s="255" t="s">
        <v>564</v>
      </c>
      <c r="F92" s="255" t="s">
        <v>565</v>
      </c>
      <c r="G92" s="255">
        <v>6700568.9000000004</v>
      </c>
      <c r="H92" s="255">
        <v>349822.87</v>
      </c>
      <c r="I92" s="255"/>
      <c r="J92" s="255"/>
      <c r="K92" s="255"/>
      <c r="L92" s="255">
        <v>1807344.62</v>
      </c>
      <c r="M92" s="255"/>
      <c r="N92" s="255">
        <v>8857736.3900000006</v>
      </c>
    </row>
    <row r="93" spans="4:14">
      <c r="D93" s="175" t="s">
        <v>563</v>
      </c>
      <c r="E93" s="256" t="s">
        <v>567</v>
      </c>
      <c r="F93" s="256" t="s">
        <v>568</v>
      </c>
      <c r="G93" s="256">
        <v>48749024.659999996</v>
      </c>
      <c r="H93" s="256">
        <v>395270.87</v>
      </c>
      <c r="I93" s="256">
        <v>120467.8002882</v>
      </c>
      <c r="J93" s="256">
        <v>62441116.105816498</v>
      </c>
      <c r="K93" s="256">
        <v>132060670.147264</v>
      </c>
      <c r="L93" s="256">
        <v>12177967.859999999</v>
      </c>
      <c r="M93" s="256">
        <v>62449380.050057001</v>
      </c>
      <c r="N93" s="221">
        <v>318393897.49342573</v>
      </c>
    </row>
    <row r="94" spans="4:14">
      <c r="D94" s="175" t="s">
        <v>566</v>
      </c>
      <c r="E94" s="257" t="s">
        <v>570</v>
      </c>
      <c r="F94" s="257" t="s">
        <v>571</v>
      </c>
      <c r="G94" s="257">
        <v>48749024.659999996</v>
      </c>
      <c r="H94" s="257">
        <v>395270.87</v>
      </c>
      <c r="I94" s="257">
        <v>120467.8002882</v>
      </c>
      <c r="J94" s="257">
        <v>62441116.105816498</v>
      </c>
      <c r="K94" s="257">
        <v>132060670.147264</v>
      </c>
      <c r="L94" s="257">
        <v>12177967.859999999</v>
      </c>
      <c r="M94" s="257">
        <v>62449380.050057001</v>
      </c>
      <c r="N94" s="221">
        <v>318393897.49342573</v>
      </c>
    </row>
    <row r="95" spans="4:14">
      <c r="D95" s="175" t="s">
        <v>569</v>
      </c>
      <c r="E95" s="255" t="s">
        <v>573</v>
      </c>
      <c r="F95" s="255" t="s">
        <v>574</v>
      </c>
      <c r="G95" s="255">
        <v>83405443.469999999</v>
      </c>
      <c r="H95" s="255"/>
      <c r="I95" s="255"/>
      <c r="J95" s="255"/>
      <c r="K95" s="255"/>
      <c r="L95" s="255">
        <v>33861797.5</v>
      </c>
      <c r="M95" s="255"/>
      <c r="N95" s="255">
        <v>109781150.55</v>
      </c>
    </row>
    <row r="96" spans="4:14">
      <c r="D96" s="175" t="s">
        <v>572</v>
      </c>
      <c r="E96" s="255" t="s">
        <v>576</v>
      </c>
      <c r="F96" s="255" t="s">
        <v>577</v>
      </c>
      <c r="G96" s="255">
        <v>-50948268.590000004</v>
      </c>
      <c r="H96" s="255"/>
      <c r="I96" s="255"/>
      <c r="J96" s="255"/>
      <c r="K96" s="255"/>
      <c r="L96" s="255"/>
      <c r="M96" s="255"/>
      <c r="N96" s="255">
        <v>-50948268.590000004</v>
      </c>
    </row>
    <row r="97" spans="4:14">
      <c r="D97" s="175" t="s">
        <v>575</v>
      </c>
      <c r="E97" s="256" t="s">
        <v>579</v>
      </c>
      <c r="F97" s="256" t="s">
        <v>574</v>
      </c>
      <c r="G97" s="256">
        <v>32457174.879999999</v>
      </c>
      <c r="H97" s="256"/>
      <c r="I97" s="256"/>
      <c r="J97" s="256"/>
      <c r="K97" s="256"/>
      <c r="L97" s="256">
        <v>33861797.5</v>
      </c>
      <c r="M97" s="256"/>
      <c r="N97" s="256">
        <v>58832881.960000001</v>
      </c>
    </row>
    <row r="98" spans="4:14">
      <c r="D98" s="175" t="s">
        <v>578</v>
      </c>
      <c r="E98" s="257" t="s">
        <v>581</v>
      </c>
      <c r="F98" s="257" t="s">
        <v>582</v>
      </c>
      <c r="G98" s="257">
        <v>32457174.879999999</v>
      </c>
      <c r="H98" s="257"/>
      <c r="I98" s="257"/>
      <c r="J98" s="257"/>
      <c r="K98" s="257"/>
      <c r="L98" s="257">
        <v>33861797.5</v>
      </c>
      <c r="M98" s="257"/>
      <c r="N98" s="257">
        <v>58832881.960000001</v>
      </c>
    </row>
    <row r="99" spans="4:14">
      <c r="D99" s="175" t="s">
        <v>580</v>
      </c>
      <c r="E99" s="255" t="s">
        <v>584</v>
      </c>
      <c r="F99" s="255" t="s">
        <v>585</v>
      </c>
      <c r="G99" s="255">
        <v>17685578.43</v>
      </c>
      <c r="H99" s="255"/>
      <c r="I99" s="255"/>
      <c r="J99" s="221">
        <v>1035005478.4580719</v>
      </c>
      <c r="K99" s="255"/>
      <c r="L99" s="255">
        <v>95396081.400000006</v>
      </c>
      <c r="M99" s="255"/>
      <c r="N99" s="221">
        <v>3942704397.5139914</v>
      </c>
    </row>
    <row r="100" spans="4:14">
      <c r="D100" s="175" t="s">
        <v>583</v>
      </c>
      <c r="E100" s="255" t="s">
        <v>587</v>
      </c>
      <c r="F100" s="255" t="s">
        <v>588</v>
      </c>
      <c r="G100" s="255">
        <v>837217917.5</v>
      </c>
      <c r="H100" s="255">
        <v>20110116.260000002</v>
      </c>
      <c r="I100" s="255"/>
      <c r="J100" s="255"/>
      <c r="K100" s="255">
        <v>240939526.54107201</v>
      </c>
      <c r="L100" s="255">
        <v>360573936.86000001</v>
      </c>
      <c r="M100" s="255"/>
      <c r="N100" s="221">
        <v>1458841497.161072</v>
      </c>
    </row>
    <row r="101" spans="4:14">
      <c r="D101" s="175" t="s">
        <v>586</v>
      </c>
      <c r="E101" s="255" t="s">
        <v>590</v>
      </c>
      <c r="F101" s="255" t="s">
        <v>591</v>
      </c>
      <c r="G101" s="255">
        <v>-436952874.5</v>
      </c>
      <c r="H101" s="255">
        <v>-3782037.26</v>
      </c>
      <c r="I101" s="255"/>
      <c r="J101" s="255"/>
      <c r="K101" s="255">
        <v>-62226445.111372001</v>
      </c>
      <c r="L101" s="255">
        <v>-231626132.46000001</v>
      </c>
      <c r="M101" s="255"/>
      <c r="N101" s="255">
        <v>-734587489.33137202</v>
      </c>
    </row>
    <row r="102" spans="4:14">
      <c r="D102" s="175" t="s">
        <v>589</v>
      </c>
      <c r="E102" s="256" t="s">
        <v>593</v>
      </c>
      <c r="F102" s="256" t="s">
        <v>594</v>
      </c>
      <c r="G102" s="256">
        <v>417950621.43000001</v>
      </c>
      <c r="H102" s="256">
        <v>16328079</v>
      </c>
      <c r="I102" s="256"/>
      <c r="J102" s="221">
        <v>1035005478.4580719</v>
      </c>
      <c r="K102" s="256">
        <v>178713081.42969999</v>
      </c>
      <c r="L102" s="256">
        <v>224343885.80000001</v>
      </c>
      <c r="M102" s="256"/>
      <c r="N102" s="221">
        <v>4666958405.3436909</v>
      </c>
    </row>
    <row r="103" spans="4:14">
      <c r="D103" s="175" t="s">
        <v>592</v>
      </c>
      <c r="E103" s="255" t="s">
        <v>596</v>
      </c>
      <c r="F103" s="255" t="s">
        <v>597</v>
      </c>
      <c r="G103" s="255">
        <v>5392814747.3100004</v>
      </c>
      <c r="H103" s="255">
        <v>224505840.38</v>
      </c>
      <c r="I103" s="255"/>
      <c r="J103" s="221">
        <v>2527728859.6271362</v>
      </c>
      <c r="K103" s="221">
        <v>1916283866.3404281</v>
      </c>
      <c r="L103" s="255">
        <v>1423670350.8499999</v>
      </c>
      <c r="M103" s="221">
        <v>1473130465.317404</v>
      </c>
      <c r="N103" s="221">
        <v>13122166675.881472</v>
      </c>
    </row>
    <row r="104" spans="4:14">
      <c r="D104" s="175" t="s">
        <v>595</v>
      </c>
      <c r="E104" s="255" t="s">
        <v>599</v>
      </c>
      <c r="F104" s="255" t="s">
        <v>600</v>
      </c>
      <c r="G104" s="255">
        <v>-2953025278.6599998</v>
      </c>
      <c r="H104" s="255">
        <v>-22501373.510000002</v>
      </c>
      <c r="I104" s="255"/>
      <c r="J104" s="221">
        <v>-901182953.67963159</v>
      </c>
      <c r="K104" s="255">
        <v>-511253511.99253201</v>
      </c>
      <c r="L104" s="255">
        <v>-1000536823.27</v>
      </c>
      <c r="M104" s="255">
        <v>-559720326.62853205</v>
      </c>
      <c r="N104" s="221">
        <v>-6020894774.068964</v>
      </c>
    </row>
    <row r="105" spans="4:14">
      <c r="D105" s="175" t="s">
        <v>598</v>
      </c>
      <c r="E105" s="256" t="s">
        <v>602</v>
      </c>
      <c r="F105" s="256" t="s">
        <v>597</v>
      </c>
      <c r="G105" s="256">
        <v>2439789468.6500001</v>
      </c>
      <c r="H105" s="256">
        <v>202004466.87</v>
      </c>
      <c r="I105" s="256"/>
      <c r="J105" s="221">
        <v>1626545905.9475045</v>
      </c>
      <c r="K105" s="221">
        <v>1405030354.3478961</v>
      </c>
      <c r="L105" s="256">
        <v>423133527.57999998</v>
      </c>
      <c r="M105" s="256">
        <v>913410138.68887198</v>
      </c>
      <c r="N105" s="221">
        <v>7101271901.8125076</v>
      </c>
    </row>
    <row r="106" spans="4:14">
      <c r="D106" s="175" t="s">
        <v>601</v>
      </c>
      <c r="E106" s="255" t="s">
        <v>604</v>
      </c>
      <c r="F106" s="255" t="s">
        <v>605</v>
      </c>
      <c r="G106" s="255">
        <v>33783556964.630005</v>
      </c>
      <c r="H106" s="255">
        <v>1520648630.47</v>
      </c>
      <c r="I106" s="255"/>
      <c r="J106" s="221">
        <v>20982080581.318283</v>
      </c>
      <c r="K106" s="255">
        <v>7024016127.0768995</v>
      </c>
      <c r="L106" s="255">
        <v>10315029160.48</v>
      </c>
      <c r="M106" s="221">
        <v>7708357239.973547</v>
      </c>
      <c r="N106" s="221">
        <v>88424060648.707169</v>
      </c>
    </row>
    <row r="107" spans="4:14">
      <c r="D107" s="175" t="s">
        <v>603</v>
      </c>
      <c r="E107" s="255" t="s">
        <v>607</v>
      </c>
      <c r="F107" s="255" t="s">
        <v>608</v>
      </c>
      <c r="G107" s="255">
        <v>-22517830452.099998</v>
      </c>
      <c r="H107" s="255">
        <v>-237809452.53999999</v>
      </c>
      <c r="I107" s="255"/>
      <c r="J107" s="221">
        <v>-7782847531.4692364</v>
      </c>
      <c r="K107" s="221">
        <v>-4408873832.62076</v>
      </c>
      <c r="L107" s="255">
        <v>-7441467894.1999998</v>
      </c>
      <c r="M107" s="221">
        <v>-4921559298.1360989</v>
      </c>
      <c r="N107" s="221">
        <v>-48687345911.4347</v>
      </c>
    </row>
    <row r="108" spans="4:14">
      <c r="D108" s="175" t="s">
        <v>606</v>
      </c>
      <c r="E108" s="255" t="s">
        <v>610</v>
      </c>
      <c r="F108" s="255" t="s">
        <v>611</v>
      </c>
      <c r="G108" s="255"/>
      <c r="H108" s="255"/>
      <c r="I108" s="255"/>
      <c r="J108" s="255"/>
      <c r="K108" s="255"/>
      <c r="L108" s="255">
        <v>-16117535.210000001</v>
      </c>
      <c r="M108" s="255"/>
      <c r="N108" s="255">
        <v>-16117535.210000001</v>
      </c>
    </row>
    <row r="109" spans="4:14">
      <c r="D109" s="175" t="s">
        <v>609</v>
      </c>
      <c r="E109" s="256" t="s">
        <v>613</v>
      </c>
      <c r="F109" s="256" t="s">
        <v>605</v>
      </c>
      <c r="G109" s="256">
        <v>11265726512.530001</v>
      </c>
      <c r="H109" s="256">
        <v>1282839177.9300001</v>
      </c>
      <c r="I109" s="256"/>
      <c r="J109" s="221">
        <v>13199233049.849047</v>
      </c>
      <c r="K109" s="221">
        <v>2615142294.4561405</v>
      </c>
      <c r="L109" s="256">
        <v>2857443731.0700002</v>
      </c>
      <c r="M109" s="221">
        <v>2786797941.8374481</v>
      </c>
      <c r="N109" s="221">
        <v>39720597202.062462</v>
      </c>
    </row>
    <row r="110" spans="4:14">
      <c r="D110" s="175" t="s">
        <v>612</v>
      </c>
      <c r="E110" s="255" t="s">
        <v>615</v>
      </c>
      <c r="F110" s="255" t="s">
        <v>616</v>
      </c>
      <c r="G110" s="255">
        <v>100309329.48999999</v>
      </c>
      <c r="H110" s="255"/>
      <c r="I110" s="255"/>
      <c r="J110" s="221">
        <v>166106916.62806919</v>
      </c>
      <c r="K110" s="255">
        <v>9314846.7316679992</v>
      </c>
      <c r="L110" s="255">
        <v>56128506.409999996</v>
      </c>
      <c r="M110" s="255">
        <v>5464628.3378799995</v>
      </c>
      <c r="N110" s="255">
        <v>343843472.912278</v>
      </c>
    </row>
    <row r="111" spans="4:14">
      <c r="D111" s="175" t="s">
        <v>614</v>
      </c>
      <c r="E111" s="255" t="s">
        <v>618</v>
      </c>
      <c r="F111" s="255" t="s">
        <v>619</v>
      </c>
      <c r="G111" s="255">
        <v>-64873797.770000003</v>
      </c>
      <c r="H111" s="255"/>
      <c r="I111" s="255"/>
      <c r="J111" s="221">
        <v>-159472127.39716831</v>
      </c>
      <c r="K111" s="255">
        <v>-6308206.9571439996</v>
      </c>
      <c r="L111" s="255">
        <v>-50150635.68</v>
      </c>
      <c r="M111" s="255">
        <v>-5464628.3378799995</v>
      </c>
      <c r="N111" s="221">
        <v>-292150730.20246041</v>
      </c>
    </row>
    <row r="112" spans="4:14">
      <c r="D112" s="175" t="s">
        <v>617</v>
      </c>
      <c r="E112" s="256" t="s">
        <v>621</v>
      </c>
      <c r="F112" s="256" t="s">
        <v>616</v>
      </c>
      <c r="G112" s="256">
        <v>35435531.719999999</v>
      </c>
      <c r="H112" s="256"/>
      <c r="I112" s="256"/>
      <c r="J112" s="256">
        <v>6634789.2309009004</v>
      </c>
      <c r="K112" s="256">
        <v>3006639.774524</v>
      </c>
      <c r="L112" s="256">
        <v>5977870.7300000004</v>
      </c>
      <c r="M112" s="256">
        <v>0</v>
      </c>
      <c r="N112" s="256">
        <v>51692742.709817603</v>
      </c>
    </row>
    <row r="113" spans="4:14">
      <c r="D113" s="175" t="s">
        <v>620</v>
      </c>
      <c r="E113" s="255" t="s">
        <v>623</v>
      </c>
      <c r="F113" s="255" t="s">
        <v>624</v>
      </c>
      <c r="G113" s="255">
        <v>676888831.79999995</v>
      </c>
      <c r="H113" s="255">
        <v>7471182.46</v>
      </c>
      <c r="I113" s="255"/>
      <c r="J113" s="221">
        <v>195604190.15145239</v>
      </c>
      <c r="K113" s="255">
        <v>83491488.409163997</v>
      </c>
      <c r="L113" s="255">
        <v>184183077.53</v>
      </c>
      <c r="M113" s="255">
        <v>12023975.731125001</v>
      </c>
      <c r="N113" s="221">
        <v>1180626684.0756893</v>
      </c>
    </row>
    <row r="114" spans="4:14">
      <c r="D114" s="175" t="s">
        <v>622</v>
      </c>
      <c r="E114" s="255" t="s">
        <v>626</v>
      </c>
      <c r="F114" s="255" t="s">
        <v>627</v>
      </c>
      <c r="G114" s="255">
        <v>-570658610.00999999</v>
      </c>
      <c r="H114" s="255">
        <v>-3070389.42</v>
      </c>
      <c r="I114" s="255"/>
      <c r="J114" s="221">
        <v>-142316301.94545451</v>
      </c>
      <c r="K114" s="255">
        <v>-61159628.085596003</v>
      </c>
      <c r="L114" s="255">
        <v>-152648140.34999999</v>
      </c>
      <c r="M114" s="255">
        <v>-7118478.7313010003</v>
      </c>
      <c r="N114" s="221">
        <v>-953245507.7052238</v>
      </c>
    </row>
    <row r="115" spans="4:14">
      <c r="D115" s="175" t="s">
        <v>625</v>
      </c>
      <c r="E115" s="256" t="s">
        <v>629</v>
      </c>
      <c r="F115" s="256" t="s">
        <v>624</v>
      </c>
      <c r="G115" s="256">
        <v>106230221.79000001</v>
      </c>
      <c r="H115" s="256">
        <v>4400793.04</v>
      </c>
      <c r="I115" s="256"/>
      <c r="J115" s="256">
        <v>53287888.205997899</v>
      </c>
      <c r="K115" s="256">
        <v>22331860.323568001</v>
      </c>
      <c r="L115" s="256">
        <v>31534937.18</v>
      </c>
      <c r="M115" s="256">
        <v>4905496.9998239996</v>
      </c>
      <c r="N115" s="221">
        <v>227381176.37046561</v>
      </c>
    </row>
    <row r="116" spans="4:14">
      <c r="D116" s="175" t="s">
        <v>628</v>
      </c>
      <c r="E116" s="255" t="s">
        <v>631</v>
      </c>
      <c r="F116" s="255" t="s">
        <v>632</v>
      </c>
      <c r="G116" s="255">
        <v>959167581.80999994</v>
      </c>
      <c r="H116" s="255">
        <v>203534622.25999999</v>
      </c>
      <c r="I116" s="255"/>
      <c r="J116" s="221">
        <v>1466127505.0544381</v>
      </c>
      <c r="K116" s="255">
        <v>1323109550.92048</v>
      </c>
      <c r="L116" s="255">
        <v>246290298.06</v>
      </c>
      <c r="M116" s="255">
        <v>361814587.554851</v>
      </c>
      <c r="N116" s="221">
        <v>4560044145.65977</v>
      </c>
    </row>
    <row r="117" spans="4:14">
      <c r="D117" s="175" t="s">
        <v>630</v>
      </c>
      <c r="E117" s="256" t="s">
        <v>634</v>
      </c>
      <c r="F117" s="256" t="s">
        <v>632</v>
      </c>
      <c r="G117" s="256">
        <v>959167581.80999994</v>
      </c>
      <c r="H117" s="256">
        <v>203534622.25999999</v>
      </c>
      <c r="I117" s="256"/>
      <c r="J117" s="221">
        <v>1466127505.0544381</v>
      </c>
      <c r="K117" s="256">
        <v>1323109550.92048</v>
      </c>
      <c r="L117" s="256">
        <v>246290298.06</v>
      </c>
      <c r="M117" s="256">
        <v>361814587.554851</v>
      </c>
      <c r="N117" s="221">
        <v>4560044145.65977</v>
      </c>
    </row>
    <row r="118" spans="4:14">
      <c r="D118" s="175" t="s">
        <v>633</v>
      </c>
      <c r="E118" s="255" t="s">
        <v>636</v>
      </c>
      <c r="F118" s="255" t="s">
        <v>637</v>
      </c>
      <c r="G118" s="255">
        <v>490381926.52999997</v>
      </c>
      <c r="H118" s="255">
        <v>10150335.33</v>
      </c>
      <c r="I118" s="255"/>
      <c r="J118" s="255"/>
      <c r="K118" s="255">
        <v>105272488.295204</v>
      </c>
      <c r="L118" s="255"/>
      <c r="M118" s="255">
        <v>88761553.185882002</v>
      </c>
      <c r="N118" s="255">
        <v>684415968.01108599</v>
      </c>
    </row>
    <row r="119" spans="4:14">
      <c r="D119" s="175" t="s">
        <v>635</v>
      </c>
      <c r="E119" s="255" t="s">
        <v>639</v>
      </c>
      <c r="F119" s="255" t="s">
        <v>640</v>
      </c>
      <c r="G119" s="255">
        <v>-34250491.07</v>
      </c>
      <c r="H119" s="255">
        <v>-1106680.19</v>
      </c>
      <c r="I119" s="255"/>
      <c r="J119" s="255"/>
      <c r="K119" s="255">
        <v>-9523256.1894199997</v>
      </c>
      <c r="L119" s="255"/>
      <c r="M119" s="255">
        <v>-5539153.2438859995</v>
      </c>
      <c r="N119" s="255">
        <v>-49312900.503306001</v>
      </c>
    </row>
    <row r="120" spans="4:14">
      <c r="D120" s="175" t="s">
        <v>638</v>
      </c>
      <c r="E120" s="256" t="s">
        <v>642</v>
      </c>
      <c r="F120" s="256" t="s">
        <v>637</v>
      </c>
      <c r="G120" s="256">
        <v>456131435.45999998</v>
      </c>
      <c r="H120" s="256">
        <v>9043655.1400000006</v>
      </c>
      <c r="I120" s="256"/>
      <c r="J120" s="256"/>
      <c r="K120" s="256">
        <v>95749232.105783999</v>
      </c>
      <c r="L120" s="256"/>
      <c r="M120" s="256">
        <v>83222399.941995993</v>
      </c>
      <c r="N120" s="256">
        <v>635103067.50777996</v>
      </c>
    </row>
    <row r="121" spans="4:14">
      <c r="D121" s="175" t="s">
        <v>641</v>
      </c>
      <c r="E121" s="255" t="s">
        <v>644</v>
      </c>
      <c r="F121" s="255" t="s">
        <v>645</v>
      </c>
      <c r="G121" s="255">
        <v>59436238.68</v>
      </c>
      <c r="H121" s="255">
        <v>1408246.37</v>
      </c>
      <c r="I121" s="255"/>
      <c r="J121" s="255">
        <v>348604743.89048702</v>
      </c>
      <c r="K121" s="255">
        <v>14803541.839428</v>
      </c>
      <c r="L121" s="255"/>
      <c r="M121" s="255">
        <v>5592072.0025779996</v>
      </c>
      <c r="N121" s="255">
        <v>423711236.39249301</v>
      </c>
    </row>
    <row r="122" spans="4:14">
      <c r="D122" s="175" t="s">
        <v>643</v>
      </c>
      <c r="E122" s="255" t="s">
        <v>647</v>
      </c>
      <c r="F122" s="255" t="s">
        <v>648</v>
      </c>
      <c r="G122" s="255">
        <v>-34491004.140000001</v>
      </c>
      <c r="H122" s="255">
        <v>-401924.39</v>
      </c>
      <c r="I122" s="255"/>
      <c r="J122" s="221">
        <v>-131425052.4546027</v>
      </c>
      <c r="K122" s="255">
        <v>-7596554.3016879996</v>
      </c>
      <c r="L122" s="255"/>
      <c r="M122" s="255">
        <v>-3871071.7603210001</v>
      </c>
      <c r="N122" s="221">
        <v>-173917276.30661169</v>
      </c>
    </row>
    <row r="123" spans="4:14">
      <c r="D123" s="175" t="s">
        <v>646</v>
      </c>
      <c r="E123" s="256" t="s">
        <v>650</v>
      </c>
      <c r="F123" s="256" t="s">
        <v>645</v>
      </c>
      <c r="G123" s="256">
        <v>24945234.539999999</v>
      </c>
      <c r="H123" s="256">
        <v>1006321.98</v>
      </c>
      <c r="I123" s="256"/>
      <c r="J123" s="221">
        <v>217179691.4358843</v>
      </c>
      <c r="K123" s="256">
        <v>7206987.5377399996</v>
      </c>
      <c r="L123" s="256"/>
      <c r="M123" s="256">
        <v>1721000.2422569999</v>
      </c>
      <c r="N123" s="221">
        <v>249793960.08588129</v>
      </c>
    </row>
    <row r="124" spans="4:14">
      <c r="D124" s="175" t="s">
        <v>649</v>
      </c>
      <c r="E124" s="255" t="s">
        <v>652</v>
      </c>
      <c r="F124" s="255" t="s">
        <v>653</v>
      </c>
      <c r="G124" s="255">
        <v>14232476.26</v>
      </c>
      <c r="H124" s="255"/>
      <c r="I124" s="255"/>
      <c r="J124" s="255"/>
      <c r="K124" s="255"/>
      <c r="L124" s="255">
        <v>10731889.439999999</v>
      </c>
      <c r="M124" s="255"/>
      <c r="N124" s="255">
        <v>24964365.699999999</v>
      </c>
    </row>
    <row r="125" spans="4:14">
      <c r="D125" s="175" t="s">
        <v>651</v>
      </c>
      <c r="E125" s="255" t="s">
        <v>655</v>
      </c>
      <c r="F125" s="255" t="s">
        <v>656</v>
      </c>
      <c r="G125" s="255">
        <v>-6783535.7800000003</v>
      </c>
      <c r="H125" s="255"/>
      <c r="I125" s="255"/>
      <c r="J125" s="255"/>
      <c r="K125" s="255"/>
      <c r="L125" s="255">
        <v>-5736692.0300000003</v>
      </c>
      <c r="M125" s="255"/>
      <c r="N125" s="255">
        <v>-12520227.810000001</v>
      </c>
    </row>
    <row r="126" spans="4:14">
      <c r="D126" s="175" t="s">
        <v>654</v>
      </c>
      <c r="E126" s="256" t="s">
        <v>658</v>
      </c>
      <c r="F126" s="256" t="s">
        <v>653</v>
      </c>
      <c r="G126" s="256">
        <v>7448940.4800000004</v>
      </c>
      <c r="H126" s="256"/>
      <c r="I126" s="256"/>
      <c r="J126" s="256"/>
      <c r="K126" s="256"/>
      <c r="L126" s="256">
        <v>4995197.41</v>
      </c>
      <c r="M126" s="256"/>
      <c r="N126" s="256">
        <v>12444137.890000001</v>
      </c>
    </row>
    <row r="127" spans="4:14">
      <c r="D127" s="175" t="s">
        <v>657</v>
      </c>
      <c r="E127" s="255" t="s">
        <v>660</v>
      </c>
      <c r="F127" s="255" t="s">
        <v>661</v>
      </c>
      <c r="G127" s="255">
        <v>53174051.329999998</v>
      </c>
      <c r="H127" s="255">
        <v>1209151</v>
      </c>
      <c r="I127" s="255"/>
      <c r="J127" s="255">
        <v>88876350.399352193</v>
      </c>
      <c r="K127" s="255"/>
      <c r="L127" s="255">
        <v>25775156.5</v>
      </c>
      <c r="M127" s="255"/>
      <c r="N127" s="221">
        <v>169034709.22935221</v>
      </c>
    </row>
    <row r="128" spans="4:14">
      <c r="D128" s="175" t="s">
        <v>659</v>
      </c>
      <c r="E128" s="255" t="s">
        <v>663</v>
      </c>
      <c r="F128" s="255" t="s">
        <v>664</v>
      </c>
      <c r="G128" s="255">
        <v>-23318782.399999999</v>
      </c>
      <c r="H128" s="255">
        <v>-307254.03999999998</v>
      </c>
      <c r="I128" s="255"/>
      <c r="J128" s="255">
        <v>-29419301.520590398</v>
      </c>
      <c r="K128" s="255"/>
      <c r="L128" s="255">
        <v>-17739957.079999998</v>
      </c>
      <c r="M128" s="255"/>
      <c r="N128" s="255">
        <v>-70785295.040590405</v>
      </c>
    </row>
    <row r="129" spans="4:14">
      <c r="D129" s="175" t="s">
        <v>662</v>
      </c>
      <c r="E129" s="256" t="s">
        <v>666</v>
      </c>
      <c r="F129" s="256" t="s">
        <v>661</v>
      </c>
      <c r="G129" s="256">
        <v>29855268.93</v>
      </c>
      <c r="H129" s="256">
        <v>901896.96</v>
      </c>
      <c r="I129" s="256"/>
      <c r="J129" s="256">
        <v>59457048.878761798</v>
      </c>
      <c r="K129" s="256"/>
      <c r="L129" s="256">
        <v>8035199.4199999999</v>
      </c>
      <c r="M129" s="256"/>
      <c r="N129" s="256">
        <v>98249414.188761801</v>
      </c>
    </row>
    <row r="130" spans="4:14">
      <c r="D130" s="175" t="s">
        <v>665</v>
      </c>
      <c r="E130" s="255" t="s">
        <v>668</v>
      </c>
      <c r="F130" s="255" t="s">
        <v>669</v>
      </c>
      <c r="G130" s="255">
        <v>16612782.68</v>
      </c>
      <c r="H130" s="255"/>
      <c r="I130" s="255"/>
      <c r="J130" s="255"/>
      <c r="K130" s="255"/>
      <c r="L130" s="255">
        <v>3679625.73</v>
      </c>
      <c r="M130" s="255"/>
      <c r="N130" s="255">
        <v>20292408.41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-7226157.6600000001</v>
      </c>
      <c r="H131" s="255"/>
      <c r="I131" s="255"/>
      <c r="J131" s="255"/>
      <c r="K131" s="255"/>
      <c r="L131" s="255">
        <v>-995812.08</v>
      </c>
      <c r="M131" s="255"/>
      <c r="N131" s="255">
        <v>-8221969.7400000002</v>
      </c>
    </row>
    <row r="132" spans="4:14">
      <c r="D132" s="175" t="s">
        <v>670</v>
      </c>
      <c r="E132" s="256" t="s">
        <v>674</v>
      </c>
      <c r="F132" s="256" t="s">
        <v>669</v>
      </c>
      <c r="G132" s="256">
        <v>9386625.0199999996</v>
      </c>
      <c r="H132" s="256"/>
      <c r="I132" s="256"/>
      <c r="J132" s="256"/>
      <c r="K132" s="256"/>
      <c r="L132" s="256">
        <v>2683813.65</v>
      </c>
      <c r="M132" s="256"/>
      <c r="N132" s="256">
        <v>12070438.67</v>
      </c>
    </row>
    <row r="133" spans="4:14">
      <c r="D133" s="175" t="s">
        <v>673</v>
      </c>
      <c r="E133" s="257" t="s">
        <v>676</v>
      </c>
      <c r="F133" s="257" t="s">
        <v>677</v>
      </c>
      <c r="G133" s="257">
        <v>15752067442.360001</v>
      </c>
      <c r="H133" s="257">
        <v>1720059013.1800001</v>
      </c>
      <c r="I133" s="257"/>
      <c r="J133" s="221">
        <v>17663471357.060604</v>
      </c>
      <c r="K133" s="221">
        <v>5650290000.8958321</v>
      </c>
      <c r="L133" s="257">
        <v>3804438460.9000001</v>
      </c>
      <c r="M133" s="221">
        <v>4151871565.2652478</v>
      </c>
      <c r="N133" s="221">
        <v>57335606592.30114</v>
      </c>
    </row>
    <row r="134" spans="4:14">
      <c r="D134" s="175" t="s">
        <v>675</v>
      </c>
      <c r="E134" s="255" t="s">
        <v>679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21">
        <v>13318144349.566877</v>
      </c>
    </row>
    <row r="135" spans="4:14">
      <c r="D135" s="175" t="s">
        <v>678</v>
      </c>
      <c r="E135" s="256" t="s">
        <v>682</v>
      </c>
      <c r="F135" s="256" t="s">
        <v>680</v>
      </c>
      <c r="G135" s="256"/>
      <c r="H135" s="256"/>
      <c r="I135" s="256"/>
      <c r="J135" s="256"/>
      <c r="K135" s="256"/>
      <c r="L135" s="256"/>
      <c r="M135" s="256"/>
      <c r="N135" s="221">
        <v>13318144349.566877</v>
      </c>
    </row>
    <row r="136" spans="4:14">
      <c r="D136" s="175" t="s">
        <v>681</v>
      </c>
      <c r="E136" s="257" t="s">
        <v>684</v>
      </c>
      <c r="F136" s="257" t="s">
        <v>680</v>
      </c>
      <c r="G136" s="257"/>
      <c r="H136" s="257"/>
      <c r="I136" s="257"/>
      <c r="J136" s="257"/>
      <c r="K136" s="257"/>
      <c r="L136" s="257"/>
      <c r="M136" s="257"/>
      <c r="N136" s="221">
        <v>13318144349.566877</v>
      </c>
    </row>
    <row r="137" spans="4:14">
      <c r="D137" s="175" t="s">
        <v>683</v>
      </c>
      <c r="E137" s="255" t="s">
        <v>686</v>
      </c>
      <c r="F137" s="255" t="s">
        <v>687</v>
      </c>
      <c r="G137" s="255">
        <v>446405366.25999999</v>
      </c>
      <c r="H137" s="255">
        <v>1597280</v>
      </c>
      <c r="I137" s="255"/>
      <c r="J137" s="255">
        <v>82608705.175339803</v>
      </c>
      <c r="K137" s="255">
        <v>6519886.5406480003</v>
      </c>
      <c r="L137" s="255">
        <v>91398739.189999998</v>
      </c>
      <c r="M137" s="255">
        <v>20357630.494497001</v>
      </c>
      <c r="N137" s="221">
        <v>648887607.66048479</v>
      </c>
    </row>
    <row r="138" spans="4:14">
      <c r="D138" s="175" t="s">
        <v>685</v>
      </c>
      <c r="E138" s="255" t="s">
        <v>689</v>
      </c>
      <c r="F138" s="255" t="s">
        <v>690</v>
      </c>
      <c r="G138" s="255">
        <v>-351617308.75999999</v>
      </c>
      <c r="H138" s="255">
        <v>-212761.89</v>
      </c>
      <c r="I138" s="255"/>
      <c r="J138" s="255">
        <v>-73796020.325209498</v>
      </c>
      <c r="K138" s="255">
        <v>-5062432.4119800003</v>
      </c>
      <c r="L138" s="255">
        <v>-79008631.659999996</v>
      </c>
      <c r="M138" s="255">
        <v>-10724797.442234</v>
      </c>
      <c r="N138" s="221">
        <v>-520421952.48942351</v>
      </c>
    </row>
    <row r="139" spans="4:14">
      <c r="D139" s="175" t="s">
        <v>688</v>
      </c>
      <c r="E139" s="256" t="s">
        <v>692</v>
      </c>
      <c r="F139" s="256" t="s">
        <v>687</v>
      </c>
      <c r="G139" s="256">
        <v>94788057.5</v>
      </c>
      <c r="H139" s="256">
        <v>1384518.11</v>
      </c>
      <c r="I139" s="256"/>
      <c r="J139" s="256">
        <v>8812684.8501302991</v>
      </c>
      <c r="K139" s="256">
        <v>1457454.128668</v>
      </c>
      <c r="L139" s="256">
        <v>12390107.529999999</v>
      </c>
      <c r="M139" s="256">
        <v>9632833.0522629991</v>
      </c>
      <c r="N139" s="221">
        <v>128465655.17106131</v>
      </c>
    </row>
    <row r="140" spans="4:14">
      <c r="D140" s="175" t="s">
        <v>691</v>
      </c>
      <c r="E140" s="255" t="s">
        <v>694</v>
      </c>
      <c r="F140" s="255" t="s">
        <v>695</v>
      </c>
      <c r="G140" s="255">
        <v>2100000</v>
      </c>
      <c r="H140" s="255"/>
      <c r="I140" s="255"/>
      <c r="J140" s="255"/>
      <c r="K140" s="255"/>
      <c r="L140" s="255"/>
      <c r="M140" s="255"/>
      <c r="N140" s="255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>
        <v>-926301.37</v>
      </c>
      <c r="H141" s="255"/>
      <c r="I141" s="255"/>
      <c r="J141" s="255"/>
      <c r="K141" s="255"/>
      <c r="L141" s="255"/>
      <c r="M141" s="255"/>
      <c r="N141" s="255">
        <v>-926301.37</v>
      </c>
    </row>
    <row r="142" spans="4:14">
      <c r="D142" s="175" t="s">
        <v>696</v>
      </c>
      <c r="E142" s="256" t="s">
        <v>700</v>
      </c>
      <c r="F142" s="256" t="s">
        <v>695</v>
      </c>
      <c r="G142" s="256">
        <v>1173698.6299999999</v>
      </c>
      <c r="H142" s="256"/>
      <c r="I142" s="256"/>
      <c r="J142" s="256"/>
      <c r="K142" s="256"/>
      <c r="L142" s="256"/>
      <c r="M142" s="256"/>
      <c r="N142" s="256">
        <v>1173698.6299999999</v>
      </c>
    </row>
    <row r="143" spans="4:14">
      <c r="D143" s="175" t="s">
        <v>699</v>
      </c>
      <c r="E143" s="255" t="s">
        <v>702</v>
      </c>
      <c r="F143" s="255" t="s">
        <v>703</v>
      </c>
      <c r="G143" s="255">
        <v>11642625.300000001</v>
      </c>
      <c r="H143" s="255"/>
      <c r="I143" s="255"/>
      <c r="J143" s="255"/>
      <c r="K143" s="255"/>
      <c r="L143" s="255"/>
      <c r="M143" s="255"/>
      <c r="N143" s="255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5">
        <v>-143539.22</v>
      </c>
      <c r="H144" s="255"/>
      <c r="I144" s="255"/>
      <c r="J144" s="255"/>
      <c r="K144" s="255"/>
      <c r="L144" s="255"/>
      <c r="M144" s="255"/>
      <c r="N144" s="255">
        <v>-143539.22</v>
      </c>
    </row>
    <row r="145" spans="4:16">
      <c r="D145" s="175" t="s">
        <v>704</v>
      </c>
      <c r="E145" s="256" t="s">
        <v>708</v>
      </c>
      <c r="F145" s="256" t="s">
        <v>703</v>
      </c>
      <c r="G145" s="256">
        <v>11499086.08</v>
      </c>
      <c r="H145" s="256"/>
      <c r="I145" s="256"/>
      <c r="J145" s="256"/>
      <c r="K145" s="256"/>
      <c r="L145" s="256"/>
      <c r="M145" s="256"/>
      <c r="N145" s="256">
        <v>11499086.08</v>
      </c>
    </row>
    <row r="146" spans="4:16">
      <c r="D146" s="175" t="s">
        <v>707</v>
      </c>
      <c r="E146" s="255" t="s">
        <v>710</v>
      </c>
      <c r="F146" s="255" t="s">
        <v>711</v>
      </c>
      <c r="G146" s="255">
        <v>29747289.079999998</v>
      </c>
      <c r="H146" s="255"/>
      <c r="I146" s="255"/>
      <c r="J146" s="255"/>
      <c r="K146" s="255"/>
      <c r="L146" s="255"/>
      <c r="M146" s="255"/>
      <c r="N146" s="255">
        <v>29747289.079999998</v>
      </c>
    </row>
    <row r="147" spans="4:16">
      <c r="D147" s="175" t="s">
        <v>709</v>
      </c>
      <c r="E147" s="255" t="s">
        <v>713</v>
      </c>
      <c r="F147" s="255" t="s">
        <v>714</v>
      </c>
      <c r="G147" s="255">
        <v>-1341424.8999999999</v>
      </c>
      <c r="H147" s="255"/>
      <c r="I147" s="255"/>
      <c r="J147" s="255"/>
      <c r="K147" s="255"/>
      <c r="L147" s="255"/>
      <c r="M147" s="255"/>
      <c r="N147" s="255">
        <v>-1341424.8999999999</v>
      </c>
    </row>
    <row r="148" spans="4:16">
      <c r="D148" s="175" t="s">
        <v>712</v>
      </c>
      <c r="E148" s="256" t="s">
        <v>716</v>
      </c>
      <c r="F148" s="256" t="s">
        <v>711</v>
      </c>
      <c r="G148" s="256">
        <v>28405864.18</v>
      </c>
      <c r="H148" s="256"/>
      <c r="I148" s="256"/>
      <c r="J148" s="256"/>
      <c r="K148" s="256"/>
      <c r="L148" s="256"/>
      <c r="M148" s="256"/>
      <c r="N148" s="256">
        <v>28405864.18</v>
      </c>
      <c r="P148">
        <v>24000</v>
      </c>
    </row>
    <row r="149" spans="4:16">
      <c r="D149" s="175" t="s">
        <v>715</v>
      </c>
      <c r="E149" s="255" t="s">
        <v>718</v>
      </c>
      <c r="F149" s="255" t="s">
        <v>719</v>
      </c>
      <c r="G149" s="255">
        <v>42156207.520000003</v>
      </c>
      <c r="H149" s="255"/>
      <c r="I149" s="255"/>
      <c r="J149" s="255"/>
      <c r="K149" s="255"/>
      <c r="L149" s="255">
        <v>12693237.779999999</v>
      </c>
      <c r="M149" s="255"/>
      <c r="N149" s="255">
        <v>54849445.299999997</v>
      </c>
    </row>
    <row r="150" spans="4:16">
      <c r="D150" s="175" t="s">
        <v>717</v>
      </c>
      <c r="E150" s="256" t="s">
        <v>721</v>
      </c>
      <c r="F150" s="256" t="s">
        <v>719</v>
      </c>
      <c r="G150" s="256">
        <v>42156207.520000003</v>
      </c>
      <c r="H150" s="256"/>
      <c r="I150" s="256"/>
      <c r="J150" s="256"/>
      <c r="K150" s="256"/>
      <c r="L150" s="256">
        <v>12693237.779999999</v>
      </c>
      <c r="M150" s="256"/>
      <c r="N150" s="256">
        <v>54849445.299999997</v>
      </c>
    </row>
    <row r="151" spans="4:16">
      <c r="D151" s="175" t="s">
        <v>720</v>
      </c>
      <c r="E151" s="255" t="s">
        <v>723</v>
      </c>
      <c r="F151" s="255" t="s">
        <v>724</v>
      </c>
      <c r="G151" s="255">
        <v>1000000</v>
      </c>
      <c r="H151" s="255"/>
      <c r="I151" s="255"/>
      <c r="J151" s="255"/>
      <c r="K151" s="255"/>
      <c r="L151" s="255"/>
      <c r="M151" s="255"/>
      <c r="N151" s="255">
        <v>1000000</v>
      </c>
    </row>
    <row r="152" spans="4:16">
      <c r="D152" s="175" t="s">
        <v>722</v>
      </c>
      <c r="E152" s="255" t="s">
        <v>726</v>
      </c>
      <c r="F152" s="255" t="s">
        <v>727</v>
      </c>
      <c r="G152" s="255">
        <v>-366345.45</v>
      </c>
      <c r="H152" s="255"/>
      <c r="I152" s="255"/>
      <c r="J152" s="255"/>
      <c r="K152" s="255"/>
      <c r="L152" s="255"/>
      <c r="M152" s="255"/>
      <c r="N152" s="255">
        <v>-366345.45</v>
      </c>
    </row>
    <row r="153" spans="4:16">
      <c r="D153" s="175" t="s">
        <v>725</v>
      </c>
      <c r="E153" s="256" t="s">
        <v>729</v>
      </c>
      <c r="F153" s="256" t="s">
        <v>730</v>
      </c>
      <c r="G153" s="256">
        <v>633654.55000000005</v>
      </c>
      <c r="H153" s="256"/>
      <c r="I153" s="256"/>
      <c r="J153" s="256"/>
      <c r="K153" s="256"/>
      <c r="L153" s="256"/>
      <c r="M153" s="256"/>
      <c r="N153" s="256">
        <v>633654.55000000005</v>
      </c>
    </row>
    <row r="154" spans="4:16">
      <c r="D154" s="175" t="s">
        <v>728</v>
      </c>
      <c r="E154" s="257" t="s">
        <v>732</v>
      </c>
      <c r="F154" s="257" t="s">
        <v>733</v>
      </c>
      <c r="G154" s="257">
        <v>178656568.46000001</v>
      </c>
      <c r="H154" s="257">
        <v>1384518.11</v>
      </c>
      <c r="I154" s="257"/>
      <c r="J154" s="257">
        <v>8812684.8501302991</v>
      </c>
      <c r="K154" s="257">
        <v>1457454.128668</v>
      </c>
      <c r="L154" s="257">
        <v>25083345.309999999</v>
      </c>
      <c r="M154" s="257">
        <v>9632833.0522629991</v>
      </c>
      <c r="N154" s="221">
        <v>225027403.91106129</v>
      </c>
    </row>
    <row r="155" spans="4:16">
      <c r="D155" s="175" t="s">
        <v>731</v>
      </c>
      <c r="E155" s="255" t="s">
        <v>735</v>
      </c>
      <c r="F155" s="255" t="s">
        <v>736</v>
      </c>
      <c r="G155" s="255">
        <v>18744533.829999998</v>
      </c>
      <c r="H155" s="255"/>
      <c r="I155" s="255"/>
      <c r="J155" s="255"/>
      <c r="K155" s="255"/>
      <c r="L155" s="255">
        <v>900597.69</v>
      </c>
      <c r="M155" s="255"/>
      <c r="N155" s="255">
        <v>19645131.52</v>
      </c>
    </row>
    <row r="156" spans="4:16">
      <c r="D156" s="175" t="s">
        <v>734</v>
      </c>
      <c r="E156" s="255" t="s">
        <v>738</v>
      </c>
      <c r="F156" s="255" t="s">
        <v>739</v>
      </c>
      <c r="G156" s="255">
        <v>10934889.439999999</v>
      </c>
      <c r="H156" s="255"/>
      <c r="I156" s="255"/>
      <c r="J156" s="255">
        <v>4314877.7954091001</v>
      </c>
      <c r="K156" s="255"/>
      <c r="L156" s="255">
        <v>5849895.8899999997</v>
      </c>
      <c r="M156" s="255"/>
      <c r="N156" s="255">
        <v>20840278.0232445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>
        <v>850.45</v>
      </c>
      <c r="H157" s="255"/>
      <c r="I157" s="255"/>
      <c r="J157" s="255"/>
      <c r="K157" s="255"/>
      <c r="L157" s="255">
        <v>2337347.36</v>
      </c>
      <c r="M157" s="255"/>
      <c r="N157" s="255">
        <v>2338197.81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>
        <v>117961556.64</v>
      </c>
      <c r="H158" s="255"/>
      <c r="I158" s="255"/>
      <c r="J158" s="221">
        <v>189067035.48909929</v>
      </c>
      <c r="K158" s="255">
        <v>22616186.4476</v>
      </c>
      <c r="L158" s="255">
        <v>24723570.789999999</v>
      </c>
      <c r="M158" s="255">
        <v>205789.634796</v>
      </c>
      <c r="N158" s="221">
        <v>354574139.0014953</v>
      </c>
    </row>
    <row r="159" spans="4:16">
      <c r="D159" s="175" t="s">
        <v>743</v>
      </c>
      <c r="E159" s="255" t="s">
        <v>747</v>
      </c>
      <c r="F159" s="255" t="s">
        <v>748</v>
      </c>
      <c r="G159" s="255">
        <v>18262468.460000001</v>
      </c>
      <c r="H159" s="255"/>
      <c r="I159" s="255"/>
      <c r="J159" s="255">
        <v>26295056.3826501</v>
      </c>
      <c r="K159" s="255"/>
      <c r="L159" s="255">
        <v>4035154.54</v>
      </c>
      <c r="M159" s="255"/>
      <c r="N159" s="255">
        <v>48592679.3826501</v>
      </c>
    </row>
    <row r="160" spans="4:16">
      <c r="D160" s="175" t="s">
        <v>746</v>
      </c>
      <c r="E160" s="255" t="s">
        <v>750</v>
      </c>
      <c r="F160" s="255" t="s">
        <v>751</v>
      </c>
      <c r="G160" s="255">
        <v>2953925.02</v>
      </c>
      <c r="H160" s="255">
        <v>77074.37</v>
      </c>
      <c r="I160" s="255"/>
      <c r="J160" s="255"/>
      <c r="K160" s="255"/>
      <c r="L160" s="255">
        <v>221537.64</v>
      </c>
      <c r="M160" s="255"/>
      <c r="N160" s="255">
        <v>3180382.7940000002</v>
      </c>
    </row>
    <row r="161" spans="4:16">
      <c r="D161" s="175" t="s">
        <v>749</v>
      </c>
      <c r="E161" s="255" t="s">
        <v>753</v>
      </c>
      <c r="F161" s="255" t="s">
        <v>754</v>
      </c>
      <c r="G161" s="255">
        <v>2568999.77</v>
      </c>
      <c r="H161" s="255"/>
      <c r="I161" s="255"/>
      <c r="J161" s="255"/>
      <c r="K161" s="255"/>
      <c r="L161" s="255">
        <v>209554.55</v>
      </c>
      <c r="M161" s="255"/>
      <c r="N161" s="255">
        <v>2778554.32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21">
        <v>247677319.03963861</v>
      </c>
      <c r="K162" s="255"/>
      <c r="L162" s="255"/>
      <c r="M162" s="255"/>
      <c r="N162" s="221">
        <v>247677319.03963861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>
        <v>5227540.7300000004</v>
      </c>
      <c r="M163" s="255"/>
      <c r="N163" s="255">
        <v>5570426.5999999996</v>
      </c>
    </row>
    <row r="164" spans="4:16">
      <c r="D164" s="175" t="s">
        <v>758</v>
      </c>
      <c r="E164" s="255" t="s">
        <v>762</v>
      </c>
      <c r="F164" s="255" t="s">
        <v>763</v>
      </c>
      <c r="G164" s="255">
        <v>-171427223.61000001</v>
      </c>
      <c r="H164" s="255"/>
      <c r="I164" s="255"/>
      <c r="J164" s="221">
        <v>-272130824.42695743</v>
      </c>
      <c r="K164" s="255">
        <v>-18459774.920979999</v>
      </c>
      <c r="L164" s="255">
        <v>-41456004.789999999</v>
      </c>
      <c r="M164" s="255"/>
      <c r="N164" s="221">
        <v>-503473827.74793738</v>
      </c>
      <c r="P164">
        <v>1151935.78</v>
      </c>
    </row>
    <row r="165" spans="4:16">
      <c r="D165" s="175" t="s">
        <v>761</v>
      </c>
      <c r="E165" s="256" t="s">
        <v>765</v>
      </c>
      <c r="F165" s="256" t="s">
        <v>766</v>
      </c>
      <c r="G165" s="256">
        <v>0</v>
      </c>
      <c r="H165" s="256">
        <v>77074.37</v>
      </c>
      <c r="I165" s="256"/>
      <c r="J165" s="221">
        <v>195223464.27983969</v>
      </c>
      <c r="K165" s="256">
        <v>4156411.5266200001</v>
      </c>
      <c r="L165" s="256">
        <v>2049194.4</v>
      </c>
      <c r="M165" s="256">
        <v>205789.634796</v>
      </c>
      <c r="N165" s="221">
        <v>201723280.74309111</v>
      </c>
      <c r="P165">
        <v>1200.1600000000001</v>
      </c>
    </row>
    <row r="166" spans="4:16">
      <c r="D166" s="175" t="s">
        <v>764</v>
      </c>
      <c r="E166" s="257" t="s">
        <v>768</v>
      </c>
      <c r="F166" s="257" t="s">
        <v>766</v>
      </c>
      <c r="G166" s="257">
        <v>0</v>
      </c>
      <c r="H166" s="257">
        <v>77074.37</v>
      </c>
      <c r="I166" s="257"/>
      <c r="J166" s="221">
        <v>195223464.27983969</v>
      </c>
      <c r="K166" s="257">
        <v>4156411.5266200001</v>
      </c>
      <c r="L166" s="257">
        <v>2049194.4</v>
      </c>
      <c r="M166" s="257">
        <v>205789.634796</v>
      </c>
      <c r="N166" s="221">
        <v>201723280.74309111</v>
      </c>
      <c r="P166">
        <v>4728.96</v>
      </c>
    </row>
    <row r="167" spans="4:16">
      <c r="D167" s="175" t="s">
        <v>767</v>
      </c>
      <c r="E167" s="258" t="s">
        <v>770</v>
      </c>
      <c r="F167" s="258" t="s">
        <v>771</v>
      </c>
      <c r="G167" s="258">
        <v>40792225737.879997</v>
      </c>
      <c r="H167" s="258">
        <v>1721915876.53</v>
      </c>
      <c r="I167" s="221">
        <v>29302758954.298943</v>
      </c>
      <c r="J167" s="221">
        <v>18002247158.928772</v>
      </c>
      <c r="K167" s="221">
        <v>5801474419.6772451</v>
      </c>
      <c r="L167" s="258">
        <v>3877610765.9699998</v>
      </c>
      <c r="M167" s="221">
        <v>4224159568.0023642</v>
      </c>
      <c r="N167" s="221">
        <v>72344551929.910675</v>
      </c>
    </row>
    <row r="168" spans="4:16" s="128" customFormat="1">
      <c r="D168" s="203" t="s">
        <v>769</v>
      </c>
      <c r="E168" s="259" t="s">
        <v>773</v>
      </c>
      <c r="F168" s="259" t="s">
        <v>774</v>
      </c>
      <c r="G168" s="259">
        <v>56753705250.459999</v>
      </c>
      <c r="H168" s="259">
        <v>1891743871.1800001</v>
      </c>
      <c r="I168" s="221">
        <v>30583722976.831493</v>
      </c>
      <c r="J168" s="221">
        <v>29082394992.635956</v>
      </c>
      <c r="K168" s="221">
        <v>8415800242.19876</v>
      </c>
      <c r="L168" s="259">
        <v>6316539998.04</v>
      </c>
      <c r="M168" s="221">
        <v>10438554826.126694</v>
      </c>
      <c r="N168" s="221">
        <v>106251903815.41397</v>
      </c>
    </row>
    <row r="169" spans="4:16">
      <c r="D169" s="175" t="s">
        <v>772</v>
      </c>
      <c r="E169" s="255" t="s">
        <v>776</v>
      </c>
      <c r="F169" s="255" t="s">
        <v>777</v>
      </c>
      <c r="G169" s="255"/>
      <c r="H169" s="255"/>
      <c r="I169" s="255"/>
      <c r="J169" s="255">
        <v>-8606749879.1399994</v>
      </c>
      <c r="K169" s="255"/>
      <c r="L169" s="255"/>
      <c r="M169" s="255">
        <v>-949263849.58478498</v>
      </c>
      <c r="N169" s="221">
        <v>-9556013728.7247849</v>
      </c>
      <c r="P169">
        <v>3570.6</v>
      </c>
    </row>
    <row r="170" spans="4:16">
      <c r="D170" s="175" t="s">
        <v>775</v>
      </c>
      <c r="E170" s="255" t="s">
        <v>779</v>
      </c>
      <c r="F170" s="255" t="s">
        <v>780</v>
      </c>
      <c r="G170" s="255"/>
      <c r="H170" s="255"/>
      <c r="I170" s="255"/>
      <c r="J170" s="255"/>
      <c r="K170" s="255">
        <v>-188303216</v>
      </c>
      <c r="L170" s="255"/>
      <c r="M170" s="255"/>
      <c r="N170" s="255">
        <v>-188303216</v>
      </c>
    </row>
    <row r="171" spans="4:16">
      <c r="D171" s="175" t="s">
        <v>778</v>
      </c>
      <c r="E171" s="260" t="s">
        <v>782</v>
      </c>
      <c r="F171" s="260" t="s">
        <v>777</v>
      </c>
      <c r="G171" s="260"/>
      <c r="H171" s="260"/>
      <c r="I171" s="260"/>
      <c r="J171" s="260">
        <v>-8606749879.1399994</v>
      </c>
      <c r="K171" s="260">
        <v>-188303216</v>
      </c>
      <c r="L171" s="260"/>
      <c r="M171" s="260">
        <v>-949263849.58478498</v>
      </c>
      <c r="N171" s="221">
        <v>-9744316944.7247849</v>
      </c>
    </row>
    <row r="172" spans="4:16">
      <c r="D172" s="175" t="s">
        <v>781</v>
      </c>
      <c r="E172" s="256" t="s">
        <v>784</v>
      </c>
      <c r="F172" s="256" t="s">
        <v>785</v>
      </c>
      <c r="G172" s="256">
        <v>0</v>
      </c>
      <c r="H172" s="256"/>
      <c r="I172" s="256"/>
      <c r="J172" s="256">
        <v>-8606749879.1399994</v>
      </c>
      <c r="K172" s="256">
        <v>-188303216</v>
      </c>
      <c r="L172" s="256"/>
      <c r="M172" s="256">
        <v>-949263849.58478498</v>
      </c>
      <c r="N172" s="221">
        <v>-9744316944.7247849</v>
      </c>
    </row>
    <row r="173" spans="4:16">
      <c r="D173" s="175" t="s">
        <v>783</v>
      </c>
      <c r="E173" s="255" t="s">
        <v>787</v>
      </c>
      <c r="F173" s="255" t="s">
        <v>191</v>
      </c>
      <c r="G173" s="255">
        <v>-1358985021.0699999</v>
      </c>
      <c r="H173" s="255"/>
      <c r="I173" s="255"/>
      <c r="J173" s="255">
        <v>-28393017.421034399</v>
      </c>
      <c r="K173" s="255">
        <v>-109463819.25844</v>
      </c>
      <c r="L173" s="255">
        <v>-324085081.76999998</v>
      </c>
      <c r="M173" s="255">
        <v>-236982082.306355</v>
      </c>
      <c r="N173" s="221">
        <v>-1371610495.4848845</v>
      </c>
    </row>
    <row r="174" spans="4:16">
      <c r="D174" s="175" t="s">
        <v>786</v>
      </c>
      <c r="E174" s="255" t="s">
        <v>789</v>
      </c>
      <c r="F174" s="255" t="s">
        <v>207</v>
      </c>
      <c r="G174" s="255">
        <v>-2424478836.1100001</v>
      </c>
      <c r="H174" s="255">
        <v>-22968.5</v>
      </c>
      <c r="I174" s="255"/>
      <c r="J174" s="221">
        <v>-1950295313.1427696</v>
      </c>
      <c r="K174" s="255">
        <v>-369230326.27901602</v>
      </c>
      <c r="L174" s="255">
        <v>-286986463.43000001</v>
      </c>
      <c r="M174" s="255">
        <v>-549220679.56822395</v>
      </c>
      <c r="N174" s="221">
        <v>-5580234587.0300093</v>
      </c>
    </row>
    <row r="175" spans="4:16">
      <c r="D175" s="175" t="s">
        <v>788</v>
      </c>
      <c r="E175" s="260" t="s">
        <v>791</v>
      </c>
      <c r="F175" s="260" t="s">
        <v>792</v>
      </c>
      <c r="G175" s="260">
        <v>-3783463857.1799998</v>
      </c>
      <c r="H175" s="260">
        <v>-22968.5</v>
      </c>
      <c r="I175" s="260"/>
      <c r="J175" s="221">
        <v>-1978688330.5638039</v>
      </c>
      <c r="K175" s="260">
        <v>-478694145.53745598</v>
      </c>
      <c r="L175" s="260">
        <v>-611071545.20000005</v>
      </c>
      <c r="M175" s="260">
        <v>-786202761.87457895</v>
      </c>
      <c r="N175" s="221">
        <v>-6951845082.5148945</v>
      </c>
    </row>
    <row r="176" spans="4:16">
      <c r="D176" s="175" t="s">
        <v>790</v>
      </c>
      <c r="E176" s="255" t="s">
        <v>794</v>
      </c>
      <c r="F176" s="255" t="s">
        <v>795</v>
      </c>
      <c r="G176" s="255">
        <v>-56964344.979999997</v>
      </c>
      <c r="H176" s="255">
        <v>-5205566.05</v>
      </c>
      <c r="I176" s="255"/>
      <c r="J176" s="255"/>
      <c r="K176" s="255">
        <v>-103223795.68289199</v>
      </c>
      <c r="L176" s="255">
        <v>-22683927.149999999</v>
      </c>
      <c r="M176" s="255">
        <v>-15697156.845192</v>
      </c>
      <c r="N176" s="255">
        <v>-203109287.02808401</v>
      </c>
    </row>
    <row r="177" spans="4:14">
      <c r="D177" s="175" t="s">
        <v>793</v>
      </c>
      <c r="E177" s="255" t="s">
        <v>797</v>
      </c>
      <c r="F177" s="255" t="s">
        <v>798</v>
      </c>
      <c r="G177" s="255">
        <v>-327251581.10000002</v>
      </c>
      <c r="H177" s="255">
        <v>-6487755.8899999997</v>
      </c>
      <c r="I177" s="255">
        <v>-67129008.813623995</v>
      </c>
      <c r="J177" s="221">
        <v>-316225356.6594348</v>
      </c>
      <c r="K177" s="255">
        <v>-43907460.823976003</v>
      </c>
      <c r="L177" s="255">
        <v>-52321638.200000003</v>
      </c>
      <c r="M177" s="255">
        <v>-30734415.056529</v>
      </c>
      <c r="N177" s="221">
        <v>-712395601.93960905</v>
      </c>
    </row>
    <row r="178" spans="4:14">
      <c r="D178" s="175" t="s">
        <v>796</v>
      </c>
      <c r="E178" s="255" t="s">
        <v>800</v>
      </c>
      <c r="F178" s="255" t="s">
        <v>801</v>
      </c>
      <c r="G178" s="255">
        <v>-479829.71</v>
      </c>
      <c r="H178" s="255"/>
      <c r="I178" s="255"/>
      <c r="J178" s="255"/>
      <c r="K178" s="255">
        <v>-118890.26640399999</v>
      </c>
      <c r="L178" s="255">
        <v>-58211</v>
      </c>
      <c r="M178" s="255"/>
      <c r="N178" s="255">
        <v>-656930.97640399996</v>
      </c>
    </row>
    <row r="179" spans="4:14">
      <c r="D179" s="175" t="s">
        <v>799</v>
      </c>
      <c r="E179" s="255" t="s">
        <v>1148</v>
      </c>
      <c r="F179" s="255" t="s">
        <v>1149</v>
      </c>
      <c r="G179" s="255"/>
      <c r="H179" s="255"/>
      <c r="I179" s="255"/>
      <c r="J179" s="221">
        <v>-609126667.02687955</v>
      </c>
      <c r="K179" s="255"/>
      <c r="L179" s="255">
        <v>-537380581.5</v>
      </c>
      <c r="M179" s="255"/>
      <c r="N179" s="221">
        <v>-843918978.73287272</v>
      </c>
    </row>
    <row r="180" spans="4:14">
      <c r="D180" s="175" t="s">
        <v>802</v>
      </c>
      <c r="E180" s="255" t="s">
        <v>803</v>
      </c>
      <c r="F180" s="255" t="s">
        <v>804</v>
      </c>
      <c r="G180" s="255">
        <v>-13300098.35</v>
      </c>
      <c r="H180" s="255"/>
      <c r="I180" s="255">
        <v>-2103520.6334429998</v>
      </c>
      <c r="J180" s="255">
        <v>-24337672.138044</v>
      </c>
      <c r="K180" s="255">
        <v>-3001863.3575280001</v>
      </c>
      <c r="L180" s="255"/>
      <c r="M180" s="255"/>
      <c r="N180" s="255">
        <v>-40639633.845572002</v>
      </c>
    </row>
    <row r="181" spans="4:14">
      <c r="D181" s="175" t="s">
        <v>805</v>
      </c>
      <c r="E181" s="255" t="s">
        <v>806</v>
      </c>
      <c r="F181" s="255" t="s">
        <v>807</v>
      </c>
      <c r="G181" s="255">
        <v>-1754729.6</v>
      </c>
      <c r="H181" s="255">
        <v>-15223.25</v>
      </c>
      <c r="I181" s="255"/>
      <c r="J181" s="255"/>
      <c r="K181" s="255"/>
      <c r="L181" s="255">
        <v>-13263.36</v>
      </c>
      <c r="M181" s="255"/>
      <c r="N181" s="255">
        <v>-1771326.95</v>
      </c>
    </row>
    <row r="182" spans="4:14">
      <c r="D182" s="175" t="s">
        <v>808</v>
      </c>
      <c r="E182" s="255" t="s">
        <v>809</v>
      </c>
      <c r="F182" s="255" t="s">
        <v>810</v>
      </c>
      <c r="G182" s="255">
        <v>-100046908.62</v>
      </c>
      <c r="H182" s="255"/>
      <c r="I182" s="255"/>
      <c r="J182" s="255">
        <v>-77573666.878485903</v>
      </c>
      <c r="K182" s="255">
        <v>-8546845.571556</v>
      </c>
      <c r="L182" s="255">
        <v>-22051917</v>
      </c>
      <c r="M182" s="255">
        <v>-10155378.9862842</v>
      </c>
      <c r="N182" s="221">
        <v>-218374717.05632609</v>
      </c>
    </row>
    <row r="183" spans="4:14">
      <c r="D183" s="175" t="s">
        <v>811</v>
      </c>
      <c r="E183" s="255" t="s">
        <v>812</v>
      </c>
      <c r="F183" s="255" t="s">
        <v>813</v>
      </c>
      <c r="G183" s="255">
        <v>-4950</v>
      </c>
      <c r="H183" s="255"/>
      <c r="I183" s="255"/>
      <c r="J183" s="255">
        <v>-55928729.1607875</v>
      </c>
      <c r="K183" s="255">
        <v>-2755936.3923800001</v>
      </c>
      <c r="L183" s="255">
        <v>-1689406.17</v>
      </c>
      <c r="M183" s="255"/>
      <c r="N183" s="255">
        <v>-60379021.723167501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-39715496.740000002</v>
      </c>
      <c r="H184" s="255"/>
      <c r="I184" s="255"/>
      <c r="J184" s="255">
        <v>-143771198.592585</v>
      </c>
      <c r="K184" s="255">
        <v>-36059027.910084002</v>
      </c>
      <c r="L184" s="255"/>
      <c r="M184" s="255"/>
      <c r="N184" s="255">
        <v>-219545723.24266899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-10064617.84</v>
      </c>
      <c r="H185" s="255"/>
      <c r="I185" s="255"/>
      <c r="J185" s="255"/>
      <c r="K185" s="255"/>
      <c r="L185" s="255"/>
      <c r="M185" s="255"/>
      <c r="N185" s="255">
        <v>-10064617.84</v>
      </c>
    </row>
    <row r="186" spans="4:14">
      <c r="D186" s="175" t="s">
        <v>820</v>
      </c>
      <c r="E186" s="255" t="s">
        <v>821</v>
      </c>
      <c r="F186" s="255" t="s">
        <v>822</v>
      </c>
      <c r="G186" s="255">
        <v>-7537630.5800000001</v>
      </c>
      <c r="H186" s="255"/>
      <c r="I186" s="255"/>
      <c r="J186" s="255">
        <v>-6744867.8230980001</v>
      </c>
      <c r="K186" s="255"/>
      <c r="L186" s="255"/>
      <c r="M186" s="255">
        <v>-704895.78262299998</v>
      </c>
      <c r="N186" s="255">
        <v>-14987394.185721001</v>
      </c>
    </row>
    <row r="187" spans="4:14">
      <c r="D187" s="175" t="s">
        <v>823</v>
      </c>
      <c r="E187" s="255" t="s">
        <v>824</v>
      </c>
      <c r="F187" s="255" t="s">
        <v>825</v>
      </c>
      <c r="G187" s="255">
        <v>-12335435.84</v>
      </c>
      <c r="H187" s="255"/>
      <c r="I187" s="255"/>
      <c r="J187" s="221">
        <v>-265859780.5563741</v>
      </c>
      <c r="K187" s="255">
        <v>-18162286.815848</v>
      </c>
      <c r="L187" s="255">
        <v>-881332.12</v>
      </c>
      <c r="M187" s="255"/>
      <c r="N187" s="221">
        <v>-297238835.3322221</v>
      </c>
    </row>
    <row r="188" spans="4:14">
      <c r="D188" s="175" t="s">
        <v>826</v>
      </c>
      <c r="E188" s="255" t="s">
        <v>827</v>
      </c>
      <c r="F188" s="255" t="s">
        <v>828</v>
      </c>
      <c r="G188" s="255">
        <v>-573750.05000000005</v>
      </c>
      <c r="H188" s="255">
        <v>-605500.01</v>
      </c>
      <c r="I188" s="255">
        <v>-361403.14455209998</v>
      </c>
      <c r="J188" s="255">
        <v>-2921806.807614</v>
      </c>
      <c r="K188" s="255">
        <v>-1698636.8248999999</v>
      </c>
      <c r="L188" s="255">
        <v>-361250</v>
      </c>
      <c r="M188" s="255">
        <v>-199851.80322199999</v>
      </c>
      <c r="N188" s="255">
        <v>-6722198.6402880996</v>
      </c>
    </row>
    <row r="189" spans="4:14">
      <c r="D189" s="175" t="s">
        <v>829</v>
      </c>
      <c r="E189" s="255" t="s">
        <v>833</v>
      </c>
      <c r="F189" s="255" t="s">
        <v>834</v>
      </c>
      <c r="G189" s="255">
        <v>-978621.81</v>
      </c>
      <c r="H189" s="255"/>
      <c r="I189" s="255"/>
      <c r="J189" s="255">
        <v>-887127.58962330001</v>
      </c>
      <c r="K189" s="255"/>
      <c r="L189" s="255">
        <v>-83182</v>
      </c>
      <c r="M189" s="255">
        <v>-69207.5</v>
      </c>
      <c r="N189" s="255">
        <v>-2018138.8996232999</v>
      </c>
    </row>
    <row r="190" spans="4:14">
      <c r="D190" s="175" t="s">
        <v>832</v>
      </c>
      <c r="E190" s="255" t="s">
        <v>836</v>
      </c>
      <c r="F190" s="255" t="s">
        <v>837</v>
      </c>
      <c r="G190" s="255"/>
      <c r="H190" s="255"/>
      <c r="I190" s="255"/>
      <c r="J190" s="255">
        <v>-885586.97348100005</v>
      </c>
      <c r="K190" s="255">
        <v>-127807.420144</v>
      </c>
      <c r="L190" s="255"/>
      <c r="M190" s="255">
        <v>-431357.87412300002</v>
      </c>
      <c r="N190" s="255">
        <v>-1444752.2677480001</v>
      </c>
    </row>
    <row r="191" spans="4:14">
      <c r="D191" s="175" t="s">
        <v>835</v>
      </c>
      <c r="E191" s="255" t="s">
        <v>839</v>
      </c>
      <c r="F191" s="255" t="s">
        <v>840</v>
      </c>
      <c r="G191" s="255">
        <v>-40445422.420000002</v>
      </c>
      <c r="H191" s="255">
        <v>-9611361.75</v>
      </c>
      <c r="I191" s="255"/>
      <c r="J191" s="255">
        <v>-6680499.0060657002</v>
      </c>
      <c r="K191" s="255">
        <v>-11983915.239932001</v>
      </c>
      <c r="L191" s="255">
        <v>-6070286.0199999996</v>
      </c>
      <c r="M191" s="255"/>
      <c r="N191" s="255">
        <v>-63978877.955231801</v>
      </c>
    </row>
    <row r="192" spans="4:14">
      <c r="D192" s="175" t="s">
        <v>838</v>
      </c>
      <c r="E192" s="255" t="s">
        <v>842</v>
      </c>
      <c r="F192" s="255" t="s">
        <v>843</v>
      </c>
      <c r="G192" s="255">
        <v>-1272422.3899999999</v>
      </c>
      <c r="H192" s="255">
        <v>-400109.49</v>
      </c>
      <c r="I192" s="255"/>
      <c r="J192" s="255">
        <v>-50502588.644732699</v>
      </c>
      <c r="K192" s="255">
        <v>-1128238.7567799999</v>
      </c>
      <c r="L192" s="255">
        <v>-230464</v>
      </c>
      <c r="M192" s="255">
        <v>-647943.65308399999</v>
      </c>
      <c r="N192" s="255">
        <v>-54185026.754596703</v>
      </c>
    </row>
    <row r="193" spans="4:14">
      <c r="D193" s="175" t="s">
        <v>841</v>
      </c>
      <c r="E193" s="255" t="s">
        <v>845</v>
      </c>
      <c r="F193" s="255" t="s">
        <v>846</v>
      </c>
      <c r="G193" s="255">
        <v>-2495000</v>
      </c>
      <c r="H193" s="255"/>
      <c r="I193" s="255"/>
      <c r="J193" s="255"/>
      <c r="K193" s="255"/>
      <c r="L193" s="255">
        <v>-168600</v>
      </c>
      <c r="M193" s="255"/>
      <c r="N193" s="255">
        <v>-2663600</v>
      </c>
    </row>
    <row r="194" spans="4:14">
      <c r="D194" s="175" t="s">
        <v>844</v>
      </c>
      <c r="E194" s="255" t="s">
        <v>848</v>
      </c>
      <c r="F194" s="255" t="s">
        <v>849</v>
      </c>
      <c r="G194" s="255">
        <v>-24500714.239999998</v>
      </c>
      <c r="H194" s="255">
        <v>-15876.75</v>
      </c>
      <c r="I194" s="255"/>
      <c r="J194" s="255"/>
      <c r="K194" s="255">
        <v>-2429838.5133079998</v>
      </c>
      <c r="L194" s="255">
        <v>-222000</v>
      </c>
      <c r="M194" s="255"/>
      <c r="N194" s="255">
        <v>-27168429.503307998</v>
      </c>
    </row>
    <row r="195" spans="4:14">
      <c r="D195" s="175" t="s">
        <v>847</v>
      </c>
      <c r="E195" s="255" t="s">
        <v>851</v>
      </c>
      <c r="F195" s="255" t="s">
        <v>852</v>
      </c>
      <c r="G195" s="255">
        <v>-104999.99</v>
      </c>
      <c r="H195" s="255"/>
      <c r="I195" s="255"/>
      <c r="J195" s="255">
        <v>-75242.52</v>
      </c>
      <c r="K195" s="255"/>
      <c r="L195" s="255">
        <v>-218250</v>
      </c>
      <c r="M195" s="255"/>
      <c r="N195" s="255">
        <v>-75242.52</v>
      </c>
    </row>
    <row r="196" spans="4:14">
      <c r="D196" s="175" t="s">
        <v>850</v>
      </c>
      <c r="E196" s="255" t="s">
        <v>854</v>
      </c>
      <c r="F196" s="255" t="s">
        <v>855</v>
      </c>
      <c r="G196" s="255">
        <v>-6048130.8499999996</v>
      </c>
      <c r="H196" s="255"/>
      <c r="I196" s="255"/>
      <c r="J196" s="255"/>
      <c r="K196" s="255"/>
      <c r="L196" s="255">
        <v>-1232483.17</v>
      </c>
      <c r="M196" s="255">
        <v>-1903518.333572</v>
      </c>
      <c r="N196" s="255">
        <v>-9184132.3535719998</v>
      </c>
    </row>
    <row r="197" spans="4:14">
      <c r="D197" s="175" t="s">
        <v>853</v>
      </c>
      <c r="E197" s="255" t="s">
        <v>857</v>
      </c>
      <c r="F197" s="255" t="s">
        <v>858</v>
      </c>
      <c r="G197" s="255"/>
      <c r="H197" s="255"/>
      <c r="I197" s="255"/>
      <c r="J197" s="255"/>
      <c r="K197" s="255">
        <v>-2106945.1830279999</v>
      </c>
      <c r="L197" s="255"/>
      <c r="M197" s="255"/>
      <c r="N197" s="255">
        <v>-2106945.1830279999</v>
      </c>
    </row>
    <row r="198" spans="4:14">
      <c r="D198" s="175" t="s">
        <v>856</v>
      </c>
      <c r="E198" s="255" t="s">
        <v>860</v>
      </c>
      <c r="F198" s="255" t="s">
        <v>861</v>
      </c>
      <c r="G198" s="255">
        <v>-11839206.369999999</v>
      </c>
      <c r="H198" s="255">
        <v>-1678.07</v>
      </c>
      <c r="I198" s="255">
        <v>-2794977.3882272998</v>
      </c>
      <c r="J198" s="255">
        <v>-98155034.430443406</v>
      </c>
      <c r="K198" s="255">
        <v>-7344863.1217560004</v>
      </c>
      <c r="L198" s="255">
        <v>-1585634.26</v>
      </c>
      <c r="M198" s="255">
        <v>-122080.04702300001</v>
      </c>
      <c r="N198" s="221">
        <v>-121843473.68744969</v>
      </c>
    </row>
    <row r="199" spans="4:14" s="128" customFormat="1">
      <c r="D199" s="203" t="s">
        <v>859</v>
      </c>
      <c r="E199" s="255" t="s">
        <v>863</v>
      </c>
      <c r="F199" s="255" t="s">
        <v>864</v>
      </c>
      <c r="G199" s="255">
        <v>-18106517.25</v>
      </c>
      <c r="H199" s="255">
        <v>-2115764.23</v>
      </c>
      <c r="I199" s="255">
        <v>-6.0571100000000003E-2</v>
      </c>
      <c r="J199" s="255">
        <v>-10268501.1303831</v>
      </c>
      <c r="K199" s="255"/>
      <c r="L199" s="255">
        <v>-985411.87</v>
      </c>
      <c r="M199" s="255"/>
      <c r="N199" s="255">
        <v>-31476194.540954199</v>
      </c>
    </row>
    <row r="200" spans="4:14">
      <c r="D200" s="175" t="s">
        <v>862</v>
      </c>
      <c r="E200" s="255" t="s">
        <v>866</v>
      </c>
      <c r="F200" s="255" t="s">
        <v>867</v>
      </c>
      <c r="G200" s="255">
        <v>-309665.2</v>
      </c>
      <c r="H200" s="255">
        <v>-2222729.58</v>
      </c>
      <c r="I200" s="255"/>
      <c r="J200" s="255"/>
      <c r="K200" s="255"/>
      <c r="L200" s="255">
        <v>-24040.01</v>
      </c>
      <c r="M200" s="255"/>
      <c r="N200" s="255">
        <v>-2556434.79</v>
      </c>
    </row>
    <row r="201" spans="4:14">
      <c r="D201" s="175" t="s">
        <v>865</v>
      </c>
      <c r="E201" s="260" t="s">
        <v>869</v>
      </c>
      <c r="F201" s="260" t="s">
        <v>870</v>
      </c>
      <c r="G201" s="260">
        <v>-676130073.92999995</v>
      </c>
      <c r="H201" s="260">
        <v>-26681565.07</v>
      </c>
      <c r="I201" s="260">
        <v>-72388910.040417507</v>
      </c>
      <c r="J201" s="221">
        <v>-1669944325.9380319</v>
      </c>
      <c r="K201" s="260">
        <v>-242596351.88051599</v>
      </c>
      <c r="L201" s="260">
        <v>-648261877.83000004</v>
      </c>
      <c r="M201" s="260">
        <v>-60665805.881652199</v>
      </c>
      <c r="N201" s="221">
        <v>-2948505515.9484472</v>
      </c>
    </row>
    <row r="202" spans="4:14">
      <c r="D202" s="175" t="s">
        <v>868</v>
      </c>
      <c r="E202" s="255" t="s">
        <v>872</v>
      </c>
      <c r="F202" s="255" t="s">
        <v>199</v>
      </c>
      <c r="G202" s="255">
        <v>-29578234.079999998</v>
      </c>
      <c r="H202" s="255"/>
      <c r="I202" s="255"/>
      <c r="J202" s="255"/>
      <c r="K202" s="255"/>
      <c r="L202" s="255"/>
      <c r="M202" s="255"/>
      <c r="N202" s="255">
        <v>-29578234.079999998</v>
      </c>
    </row>
    <row r="203" spans="4:14" s="128" customFormat="1">
      <c r="D203" s="203" t="s">
        <v>871</v>
      </c>
      <c r="E203" s="260" t="s">
        <v>874</v>
      </c>
      <c r="F203" s="260" t="s">
        <v>875</v>
      </c>
      <c r="G203" s="260">
        <v>-29578234.079999998</v>
      </c>
      <c r="H203" s="260"/>
      <c r="I203" s="260"/>
      <c r="J203" s="260"/>
      <c r="K203" s="260"/>
      <c r="L203" s="260"/>
      <c r="M203" s="260"/>
      <c r="N203" s="260">
        <v>-29578234.079999998</v>
      </c>
    </row>
    <row r="204" spans="4:14">
      <c r="D204" s="175" t="s">
        <v>873</v>
      </c>
      <c r="E204" s="256" t="s">
        <v>877</v>
      </c>
      <c r="F204" s="256" t="s">
        <v>878</v>
      </c>
      <c r="G204" s="256">
        <v>-4489172165.1899996</v>
      </c>
      <c r="H204" s="256">
        <v>-26704533.57</v>
      </c>
      <c r="I204" s="256">
        <v>-72388910.040417507</v>
      </c>
      <c r="J204" s="221">
        <v>-3648632656.5018358</v>
      </c>
      <c r="K204" s="256">
        <v>-721290497.41797197</v>
      </c>
      <c r="L204" s="256">
        <v>-1259333423.03</v>
      </c>
      <c r="M204" s="221">
        <v>-846868567.75623119</v>
      </c>
      <c r="N204" s="221">
        <v>-9929928832.5433407</v>
      </c>
    </row>
    <row r="205" spans="4:14">
      <c r="D205" s="175" t="s">
        <v>876</v>
      </c>
      <c r="E205" s="255" t="s">
        <v>880</v>
      </c>
      <c r="F205" s="255" t="s">
        <v>881</v>
      </c>
      <c r="G205" s="255"/>
      <c r="H205" s="255"/>
      <c r="I205" s="255"/>
      <c r="J205" s="221">
        <v>-1224450332.7613218</v>
      </c>
      <c r="K205" s="255">
        <v>-120933136</v>
      </c>
      <c r="L205" s="255"/>
      <c r="M205" s="255"/>
      <c r="N205" s="221">
        <v>-1345383468.7613218</v>
      </c>
    </row>
    <row r="206" spans="4:14" s="128" customFormat="1">
      <c r="D206" s="203" t="s">
        <v>879</v>
      </c>
      <c r="E206" s="256" t="s">
        <v>883</v>
      </c>
      <c r="F206" s="256" t="s">
        <v>884</v>
      </c>
      <c r="G206" s="256"/>
      <c r="H206" s="256"/>
      <c r="I206" s="256"/>
      <c r="J206" s="221">
        <v>-1224450332.7613218</v>
      </c>
      <c r="K206" s="256">
        <v>-120933136</v>
      </c>
      <c r="L206" s="256"/>
      <c r="M206" s="256"/>
      <c r="N206" s="221">
        <v>-1345383468.7613218</v>
      </c>
    </row>
    <row r="207" spans="4:14" s="143" customFormat="1">
      <c r="D207" s="251" t="s">
        <v>882</v>
      </c>
      <c r="E207" s="255" t="s">
        <v>886</v>
      </c>
      <c r="F207" s="255" t="s">
        <v>887</v>
      </c>
      <c r="G207" s="255">
        <v>-65009890.560000002</v>
      </c>
      <c r="H207" s="255">
        <v>-1771913</v>
      </c>
      <c r="I207" s="255"/>
      <c r="J207" s="255">
        <v>-46176748.989525601</v>
      </c>
      <c r="K207" s="255">
        <v>-11466766.406196</v>
      </c>
      <c r="L207" s="255">
        <v>-11078660.560000001</v>
      </c>
      <c r="M207" s="255">
        <v>-1898132.976</v>
      </c>
      <c r="N207" s="221">
        <v>-134839192.4917216</v>
      </c>
    </row>
    <row r="208" spans="4:14">
      <c r="D208" s="175" t="s">
        <v>885</v>
      </c>
      <c r="E208" s="255" t="s">
        <v>889</v>
      </c>
      <c r="F208" s="255" t="s">
        <v>890</v>
      </c>
      <c r="G208" s="255">
        <v>21810708.239999998</v>
      </c>
      <c r="H208" s="255">
        <v>406716.57</v>
      </c>
      <c r="I208" s="255"/>
      <c r="J208" s="255"/>
      <c r="K208" s="255">
        <v>9667391.0110160001</v>
      </c>
      <c r="L208" s="255">
        <v>296482.69</v>
      </c>
      <c r="M208" s="255">
        <v>61119.167023000002</v>
      </c>
      <c r="N208" s="255">
        <v>31829948.688039001</v>
      </c>
    </row>
    <row r="209" spans="4:64">
      <c r="D209" s="175" t="s">
        <v>888</v>
      </c>
      <c r="E209" s="256" t="s">
        <v>892</v>
      </c>
      <c r="F209" s="256" t="s">
        <v>211</v>
      </c>
      <c r="G209" s="256">
        <v>-43199182.32</v>
      </c>
      <c r="H209" s="256">
        <v>-1365196.43</v>
      </c>
      <c r="I209" s="256"/>
      <c r="J209" s="256">
        <v>-46176748.989525601</v>
      </c>
      <c r="K209" s="256">
        <v>-1799375.39518</v>
      </c>
      <c r="L209" s="256">
        <v>-10782177.869999999</v>
      </c>
      <c r="M209" s="256">
        <v>-1837013.8089769999</v>
      </c>
      <c r="N209" s="221">
        <v>-103009243.8036826</v>
      </c>
    </row>
    <row r="210" spans="4:64">
      <c r="D210" s="175" t="s">
        <v>891</v>
      </c>
      <c r="E210" s="255" t="s">
        <v>894</v>
      </c>
      <c r="F210" s="255" t="s">
        <v>895</v>
      </c>
      <c r="G210" s="255">
        <v>-29655601232.080002</v>
      </c>
      <c r="H210" s="255"/>
      <c r="I210" s="221">
        <v>-4739413863.8225622</v>
      </c>
      <c r="J210" s="255"/>
      <c r="K210" s="255"/>
      <c r="L210" s="255"/>
      <c r="M210" s="255"/>
      <c r="N210" s="255">
        <v>-29655601232.080002</v>
      </c>
    </row>
    <row r="211" spans="4:64">
      <c r="D211" s="175" t="s">
        <v>893</v>
      </c>
      <c r="E211" s="256" t="s">
        <v>897</v>
      </c>
      <c r="F211" s="256" t="s">
        <v>898</v>
      </c>
      <c r="G211" s="256">
        <v>-29655601232.080002</v>
      </c>
      <c r="H211" s="256"/>
      <c r="I211" s="221">
        <v>-4739413863.8225622</v>
      </c>
      <c r="J211" s="256"/>
      <c r="K211" s="256"/>
      <c r="L211" s="256"/>
      <c r="M211" s="256"/>
      <c r="N211" s="256">
        <v>-29655601232.080002</v>
      </c>
    </row>
    <row r="212" spans="4:64">
      <c r="D212" s="175" t="s">
        <v>896</v>
      </c>
      <c r="E212" s="255" t="s">
        <v>900</v>
      </c>
      <c r="F212" s="255" t="s">
        <v>210</v>
      </c>
      <c r="G212" s="255">
        <v>-491414059.19</v>
      </c>
      <c r="H212" s="255">
        <v>-1694368.09</v>
      </c>
      <c r="I212" s="255"/>
      <c r="J212" s="255">
        <v>-51690223.893335402</v>
      </c>
      <c r="K212" s="255">
        <v>-277660.93048799998</v>
      </c>
      <c r="L212" s="255">
        <v>-64657286.670000002</v>
      </c>
      <c r="M212" s="255">
        <v>-17343185.459415</v>
      </c>
      <c r="N212" s="221">
        <v>-627076784.23323846</v>
      </c>
    </row>
    <row r="213" spans="4:64">
      <c r="D213" s="175" t="s">
        <v>899</v>
      </c>
      <c r="E213" s="256" t="s">
        <v>902</v>
      </c>
      <c r="F213" s="256" t="s">
        <v>210</v>
      </c>
      <c r="G213" s="256">
        <v>-491414059.19</v>
      </c>
      <c r="H213" s="256">
        <v>-1694368.09</v>
      </c>
      <c r="I213" s="256"/>
      <c r="J213" s="256">
        <v>-51690223.893335402</v>
      </c>
      <c r="K213" s="256">
        <v>-277660.93048799998</v>
      </c>
      <c r="L213" s="256">
        <v>-64657286.670000002</v>
      </c>
      <c r="M213" s="256">
        <v>-17343185.459415</v>
      </c>
      <c r="N213" s="221">
        <v>-627076784.23323846</v>
      </c>
    </row>
    <row r="214" spans="4:64">
      <c r="D214" s="175" t="s">
        <v>901</v>
      </c>
      <c r="E214" s="255" t="s">
        <v>904</v>
      </c>
      <c r="F214" s="255" t="s">
        <v>905</v>
      </c>
      <c r="G214" s="255">
        <v>-22500503</v>
      </c>
      <c r="H214" s="255"/>
      <c r="I214" s="255"/>
      <c r="J214" s="255"/>
      <c r="K214" s="255"/>
      <c r="L214" s="255">
        <v>-4033091</v>
      </c>
      <c r="M214" s="255"/>
      <c r="N214" s="255">
        <v>-26533594</v>
      </c>
    </row>
    <row r="215" spans="4:64">
      <c r="D215" s="175" t="s">
        <v>903</v>
      </c>
      <c r="E215" s="260" t="s">
        <v>907</v>
      </c>
      <c r="F215" s="260" t="s">
        <v>908</v>
      </c>
      <c r="G215" s="260">
        <v>-22500503</v>
      </c>
      <c r="H215" s="260"/>
      <c r="I215" s="260"/>
      <c r="J215" s="260"/>
      <c r="K215" s="260"/>
      <c r="L215" s="260">
        <v>-4033091</v>
      </c>
      <c r="M215" s="260"/>
      <c r="N215" s="260">
        <v>-26533594</v>
      </c>
    </row>
    <row r="216" spans="4:64">
      <c r="D216" s="175" t="s">
        <v>906</v>
      </c>
      <c r="E216" s="255" t="s">
        <v>910</v>
      </c>
      <c r="F216" s="255" t="s">
        <v>911</v>
      </c>
      <c r="G216" s="255"/>
      <c r="H216" s="255"/>
      <c r="I216" s="255"/>
      <c r="J216" s="255"/>
      <c r="K216" s="255"/>
      <c r="L216" s="255"/>
      <c r="M216" s="255"/>
      <c r="N216" s="255">
        <v>-40680412.299999997</v>
      </c>
    </row>
    <row r="217" spans="4:64">
      <c r="D217" s="175" t="s">
        <v>909</v>
      </c>
      <c r="E217" s="260" t="s">
        <v>913</v>
      </c>
      <c r="F217" s="260" t="s">
        <v>914</v>
      </c>
      <c r="G217" s="260"/>
      <c r="H217" s="260"/>
      <c r="I217" s="260"/>
      <c r="J217" s="260"/>
      <c r="K217" s="260"/>
      <c r="L217" s="260"/>
      <c r="M217" s="260"/>
      <c r="N217" s="260">
        <v>-40680412.299999997</v>
      </c>
      <c r="BL217">
        <v>3570.6</v>
      </c>
    </row>
    <row r="218" spans="4:64">
      <c r="D218" s="175" t="s">
        <v>912</v>
      </c>
      <c r="E218" s="255" t="s">
        <v>916</v>
      </c>
      <c r="F218" s="255" t="s">
        <v>917</v>
      </c>
      <c r="G218" s="255">
        <v>-12844998.85</v>
      </c>
      <c r="H218" s="255"/>
      <c r="I218" s="255"/>
      <c r="J218" s="255">
        <v>-19569438.701083198</v>
      </c>
      <c r="K218" s="255"/>
      <c r="L218" s="255">
        <v>-1047772.79</v>
      </c>
      <c r="M218" s="255"/>
      <c r="N218" s="255">
        <v>-33462210.341083199</v>
      </c>
    </row>
    <row r="219" spans="4:64">
      <c r="D219" s="175" t="s">
        <v>915</v>
      </c>
      <c r="E219" s="260" t="s">
        <v>919</v>
      </c>
      <c r="F219" s="260" t="s">
        <v>920</v>
      </c>
      <c r="G219" s="260">
        <v>-12844998.85</v>
      </c>
      <c r="H219" s="260"/>
      <c r="I219" s="260"/>
      <c r="J219" s="260">
        <v>-19569438.701083198</v>
      </c>
      <c r="K219" s="260"/>
      <c r="L219" s="260">
        <v>-1047772.79</v>
      </c>
      <c r="M219" s="260"/>
      <c r="N219" s="260">
        <v>-33462210.341083199</v>
      </c>
    </row>
    <row r="220" spans="4:64">
      <c r="D220" s="175" t="s">
        <v>918</v>
      </c>
      <c r="E220" s="255" t="s">
        <v>922</v>
      </c>
      <c r="F220" s="255" t="s">
        <v>923</v>
      </c>
      <c r="G220" s="255"/>
      <c r="H220" s="255"/>
      <c r="I220" s="255"/>
      <c r="J220" s="255">
        <v>-16716667.003105801</v>
      </c>
      <c r="K220" s="255"/>
      <c r="L220" s="255"/>
      <c r="M220" s="255"/>
      <c r="N220" s="255">
        <v>-16716667.003105801</v>
      </c>
    </row>
    <row r="221" spans="4:64">
      <c r="D221" s="175" t="s">
        <v>921</v>
      </c>
      <c r="E221" s="260" t="s">
        <v>925</v>
      </c>
      <c r="F221" s="260" t="s">
        <v>923</v>
      </c>
      <c r="G221" s="260"/>
      <c r="H221" s="260"/>
      <c r="I221" s="260"/>
      <c r="J221" s="260">
        <v>-16716667.003105801</v>
      </c>
      <c r="K221" s="260"/>
      <c r="L221" s="260"/>
      <c r="M221" s="260"/>
      <c r="N221" s="260">
        <v>-16716667.003105801</v>
      </c>
    </row>
    <row r="222" spans="4:64">
      <c r="D222" s="175" t="s">
        <v>924</v>
      </c>
      <c r="E222" s="256" t="s">
        <v>927</v>
      </c>
      <c r="F222" s="256" t="s">
        <v>196</v>
      </c>
      <c r="G222" s="256">
        <v>-35345501.850000001</v>
      </c>
      <c r="H222" s="256"/>
      <c r="I222" s="256"/>
      <c r="J222" s="256">
        <v>-36286105.704189003</v>
      </c>
      <c r="K222" s="256"/>
      <c r="L222" s="256">
        <v>-5080863.79</v>
      </c>
      <c r="M222" s="256"/>
      <c r="N222" s="256">
        <v>-117392883.644189</v>
      </c>
    </row>
    <row r="223" spans="4:64">
      <c r="D223" s="175" t="s">
        <v>926</v>
      </c>
      <c r="E223" s="255" t="s">
        <v>929</v>
      </c>
      <c r="F223" s="255" t="s">
        <v>930</v>
      </c>
      <c r="G223" s="255"/>
      <c r="H223" s="255"/>
      <c r="I223" s="255"/>
      <c r="J223" s="255"/>
      <c r="K223" s="255"/>
      <c r="L223" s="255"/>
      <c r="M223" s="255"/>
      <c r="N223" s="255">
        <v>0</v>
      </c>
      <c r="BL223">
        <v>1157864.8999999999</v>
      </c>
    </row>
    <row r="224" spans="4:64">
      <c r="D224" s="175" t="s">
        <v>928</v>
      </c>
      <c r="E224" s="255" t="s">
        <v>932</v>
      </c>
      <c r="F224" s="255" t="s">
        <v>933</v>
      </c>
      <c r="G224" s="255"/>
      <c r="H224" s="255"/>
      <c r="I224" s="255"/>
      <c r="J224" s="255"/>
      <c r="K224" s="255"/>
      <c r="L224" s="255"/>
      <c r="M224" s="255"/>
      <c r="N224" s="255">
        <v>0</v>
      </c>
      <c r="BL224">
        <v>1678291.54</v>
      </c>
    </row>
    <row r="225" spans="4:14">
      <c r="D225" s="175" t="s">
        <v>931</v>
      </c>
      <c r="E225" s="255" t="s">
        <v>938</v>
      </c>
      <c r="F225" s="255" t="s">
        <v>939</v>
      </c>
      <c r="G225" s="255"/>
      <c r="H225" s="255"/>
      <c r="I225" s="255"/>
      <c r="J225" s="255"/>
      <c r="K225" s="255"/>
      <c r="L225" s="255"/>
      <c r="M225" s="255"/>
      <c r="N225" s="255">
        <v>-22489132.302562099</v>
      </c>
    </row>
    <row r="226" spans="4:14">
      <c r="D226" s="175" t="s">
        <v>934</v>
      </c>
      <c r="E226" s="256" t="s">
        <v>941</v>
      </c>
      <c r="F226" s="256" t="s">
        <v>942</v>
      </c>
      <c r="G226" s="256"/>
      <c r="H226" s="256"/>
      <c r="I226" s="256"/>
      <c r="J226" s="256"/>
      <c r="K226" s="256"/>
      <c r="L226" s="256"/>
      <c r="M226" s="256"/>
      <c r="N226" s="256">
        <v>-22489132.302562099</v>
      </c>
    </row>
    <row r="227" spans="4:14">
      <c r="D227" s="175" t="s">
        <v>937</v>
      </c>
      <c r="E227" s="257" t="s">
        <v>944</v>
      </c>
      <c r="F227" s="257" t="s">
        <v>945</v>
      </c>
      <c r="G227" s="257">
        <v>-34714732140.630005</v>
      </c>
      <c r="H227" s="257">
        <v>-29764098.09</v>
      </c>
      <c r="I227" s="221">
        <v>-4811802773.8629789</v>
      </c>
      <c r="J227" s="221">
        <v>-13613985946.990208</v>
      </c>
      <c r="K227" s="257">
        <v>-1032603885.7436399</v>
      </c>
      <c r="L227" s="257">
        <v>-1339853751.3599999</v>
      </c>
      <c r="M227" s="221">
        <v>-1815312616.6094079</v>
      </c>
      <c r="N227" s="221">
        <v>-51545198522.093117</v>
      </c>
    </row>
    <row r="228" spans="4:14">
      <c r="D228" s="175" t="s">
        <v>940</v>
      </c>
      <c r="E228" s="255" t="s">
        <v>947</v>
      </c>
      <c r="F228" s="255" t="s">
        <v>948</v>
      </c>
      <c r="G228" s="255"/>
      <c r="H228" s="255"/>
      <c r="I228" s="255"/>
      <c r="J228" s="221">
        <v>-4903293578.6872711</v>
      </c>
      <c r="K228" s="255">
        <v>-391386864</v>
      </c>
      <c r="L228" s="255"/>
      <c r="M228" s="255"/>
      <c r="N228" s="221">
        <v>-5294680442.6872711</v>
      </c>
    </row>
    <row r="229" spans="4:14">
      <c r="D229" s="175" t="s">
        <v>943</v>
      </c>
      <c r="E229" s="256" t="s">
        <v>950</v>
      </c>
      <c r="F229" s="256" t="s">
        <v>951</v>
      </c>
      <c r="G229" s="256"/>
      <c r="H229" s="256"/>
      <c r="I229" s="256"/>
      <c r="J229" s="221">
        <v>-4903293578.6872711</v>
      </c>
      <c r="K229" s="256">
        <v>-391386864</v>
      </c>
      <c r="L229" s="256"/>
      <c r="M229" s="256"/>
      <c r="N229" s="221">
        <v>-5294680442.6872711</v>
      </c>
    </row>
    <row r="230" spans="4:14">
      <c r="D230" s="175" t="s">
        <v>946</v>
      </c>
      <c r="E230" s="255" t="s">
        <v>953</v>
      </c>
      <c r="F230" s="255" t="s">
        <v>954</v>
      </c>
      <c r="G230" s="255">
        <v>-918685644.60000002</v>
      </c>
      <c r="H230" s="255">
        <v>-17029951.899999999</v>
      </c>
      <c r="I230" s="255"/>
      <c r="J230" s="255">
        <v>-30775666.287998401</v>
      </c>
      <c r="K230" s="255">
        <v>-407518438.13157201</v>
      </c>
      <c r="L230" s="255">
        <v>-5450633.2999999998</v>
      </c>
      <c r="M230" s="255"/>
      <c r="N230" s="221">
        <v>-1362858334.1995704</v>
      </c>
    </row>
    <row r="231" spans="4:14">
      <c r="D231" s="175" t="s">
        <v>949</v>
      </c>
      <c r="E231" s="255" t="s">
        <v>956</v>
      </c>
      <c r="F231" s="255" t="s">
        <v>957</v>
      </c>
      <c r="G231" s="255">
        <v>424022244.63999999</v>
      </c>
      <c r="H231" s="255">
        <v>7483335.4500000002</v>
      </c>
      <c r="I231" s="255"/>
      <c r="J231" s="255"/>
      <c r="K231" s="255">
        <v>297794204.23484403</v>
      </c>
      <c r="L231" s="255">
        <v>163578.34</v>
      </c>
      <c r="M231" s="255"/>
      <c r="N231" s="255">
        <v>722048734.15484405</v>
      </c>
    </row>
    <row r="232" spans="4:14">
      <c r="D232" s="175" t="s">
        <v>952</v>
      </c>
      <c r="E232" s="256" t="s">
        <v>959</v>
      </c>
      <c r="F232" s="256" t="s">
        <v>205</v>
      </c>
      <c r="G232" s="256">
        <v>-494663399.95999998</v>
      </c>
      <c r="H232" s="256">
        <v>-9546616.4499999993</v>
      </c>
      <c r="I232" s="256"/>
      <c r="J232" s="256">
        <v>-30775666.287998401</v>
      </c>
      <c r="K232" s="256">
        <v>-109724233.89672799</v>
      </c>
      <c r="L232" s="256">
        <v>-5287054.96</v>
      </c>
      <c r="M232" s="256"/>
      <c r="N232" s="221">
        <v>-640809600.04472637</v>
      </c>
    </row>
    <row r="233" spans="4:14">
      <c r="D233" s="175" t="s">
        <v>955</v>
      </c>
      <c r="E233" s="255" t="s">
        <v>961</v>
      </c>
      <c r="F233" s="255" t="s">
        <v>962</v>
      </c>
      <c r="G233" s="255"/>
      <c r="H233" s="255"/>
      <c r="I233" s="255"/>
      <c r="J233" s="255"/>
      <c r="K233" s="255"/>
      <c r="L233" s="255">
        <v>-917081.48</v>
      </c>
      <c r="M233" s="255"/>
      <c r="N233" s="255">
        <v>-917081.48</v>
      </c>
    </row>
    <row r="234" spans="4:14">
      <c r="D234" s="175" t="s">
        <v>958</v>
      </c>
      <c r="E234" s="255" t="s">
        <v>964</v>
      </c>
      <c r="F234" s="255" t="s">
        <v>965</v>
      </c>
      <c r="G234" s="255">
        <v>-1882725.59</v>
      </c>
      <c r="H234" s="255"/>
      <c r="I234" s="255"/>
      <c r="J234" s="255"/>
      <c r="K234" s="255">
        <v>-3999377.5696999999</v>
      </c>
      <c r="L234" s="255">
        <v>-727833.52</v>
      </c>
      <c r="M234" s="255"/>
      <c r="N234" s="255">
        <v>-6609936.6797000002</v>
      </c>
    </row>
    <row r="235" spans="4:14">
      <c r="D235" s="175" t="s">
        <v>960</v>
      </c>
      <c r="E235" s="260" t="s">
        <v>967</v>
      </c>
      <c r="F235" s="260" t="s">
        <v>968</v>
      </c>
      <c r="G235" s="260">
        <v>-1882725.59</v>
      </c>
      <c r="H235" s="260"/>
      <c r="I235" s="260"/>
      <c r="J235" s="260"/>
      <c r="K235" s="260">
        <v>-3999377.5696999999</v>
      </c>
      <c r="L235" s="260">
        <v>-1644915</v>
      </c>
      <c r="M235" s="260"/>
      <c r="N235" s="260">
        <v>-7527018.1596999997</v>
      </c>
    </row>
    <row r="236" spans="4:14">
      <c r="D236" s="175" t="s">
        <v>963</v>
      </c>
      <c r="E236" s="256" t="s">
        <v>970</v>
      </c>
      <c r="F236" s="256" t="s">
        <v>971</v>
      </c>
      <c r="G236" s="256">
        <v>-1882725.59</v>
      </c>
      <c r="H236" s="256"/>
      <c r="I236" s="256"/>
      <c r="J236" s="256"/>
      <c r="K236" s="256">
        <v>-3999377.5696999999</v>
      </c>
      <c r="L236" s="256">
        <v>-1644915</v>
      </c>
      <c r="M236" s="256"/>
      <c r="N236" s="256">
        <v>-7527018.1596999997</v>
      </c>
    </row>
    <row r="237" spans="4:14">
      <c r="D237" s="175" t="s">
        <v>966</v>
      </c>
      <c r="E237" s="255" t="s">
        <v>973</v>
      </c>
      <c r="F237" s="255" t="s">
        <v>974</v>
      </c>
      <c r="G237" s="255">
        <v>-2643904.1</v>
      </c>
      <c r="H237" s="255"/>
      <c r="I237" s="255"/>
      <c r="J237" s="255"/>
      <c r="K237" s="255"/>
      <c r="L237" s="255"/>
      <c r="M237" s="255"/>
      <c r="N237" s="255">
        <v>-2643904.1</v>
      </c>
    </row>
    <row r="238" spans="4:14">
      <c r="D238" s="175" t="s">
        <v>969</v>
      </c>
      <c r="E238" s="255" t="s">
        <v>976</v>
      </c>
      <c r="F238" s="255" t="s">
        <v>977</v>
      </c>
      <c r="G238" s="255">
        <v>-62731594.329999998</v>
      </c>
      <c r="H238" s="255"/>
      <c r="I238" s="255"/>
      <c r="J238" s="255"/>
      <c r="K238" s="255"/>
      <c r="L238" s="255"/>
      <c r="M238" s="255"/>
      <c r="N238" s="255">
        <v>0</v>
      </c>
    </row>
    <row r="239" spans="4:14">
      <c r="D239" s="175" t="s">
        <v>972</v>
      </c>
      <c r="E239" s="255" t="s">
        <v>979</v>
      </c>
      <c r="F239" s="255" t="s">
        <v>742</v>
      </c>
      <c r="G239" s="255">
        <v>-284616140.81999999</v>
      </c>
      <c r="H239" s="255"/>
      <c r="I239" s="255"/>
      <c r="J239" s="221">
        <v>-1254601966.3756709</v>
      </c>
      <c r="K239" s="255"/>
      <c r="L239" s="255">
        <v>-41368162.329999998</v>
      </c>
      <c r="M239" s="255"/>
      <c r="N239" s="221">
        <v>-2888866811.7196655</v>
      </c>
    </row>
    <row r="240" spans="4:14">
      <c r="D240" s="175" t="s">
        <v>975</v>
      </c>
      <c r="E240" s="255" t="s">
        <v>981</v>
      </c>
      <c r="F240" s="255" t="s">
        <v>982</v>
      </c>
      <c r="G240" s="255"/>
      <c r="H240" s="255"/>
      <c r="I240" s="255"/>
      <c r="J240" s="255">
        <v>-737876.35045649996</v>
      </c>
      <c r="K240" s="255"/>
      <c r="L240" s="255"/>
      <c r="M240" s="255"/>
      <c r="N240" s="255">
        <v>-737876.35045649996</v>
      </c>
    </row>
    <row r="241" spans="4:14">
      <c r="D241" s="175" t="s">
        <v>978</v>
      </c>
      <c r="E241" s="255" t="s">
        <v>984</v>
      </c>
      <c r="F241" s="255" t="s">
        <v>754</v>
      </c>
      <c r="G241" s="255">
        <v>-904115.82</v>
      </c>
      <c r="H241" s="255"/>
      <c r="I241" s="255"/>
      <c r="J241" s="255"/>
      <c r="K241" s="255"/>
      <c r="L241" s="255">
        <v>-87842.46</v>
      </c>
      <c r="M241" s="255"/>
      <c r="N241" s="255">
        <v>-991958.28</v>
      </c>
    </row>
    <row r="242" spans="4:14">
      <c r="D242" s="175" t="s">
        <v>980</v>
      </c>
      <c r="E242" s="255" t="s">
        <v>986</v>
      </c>
      <c r="F242" s="255" t="s">
        <v>760</v>
      </c>
      <c r="G242" s="255"/>
      <c r="H242" s="255"/>
      <c r="I242" s="255"/>
      <c r="J242" s="255">
        <v>-1648682.7611238</v>
      </c>
      <c r="K242" s="255">
        <v>-18459774.920979999</v>
      </c>
      <c r="L242" s="255"/>
      <c r="M242" s="255"/>
      <c r="N242" s="255">
        <v>-20108457.5621038</v>
      </c>
    </row>
    <row r="243" spans="4:14">
      <c r="D243" s="175" t="s">
        <v>983</v>
      </c>
      <c r="E243" s="255" t="s">
        <v>988</v>
      </c>
      <c r="F243" s="255" t="s">
        <v>989</v>
      </c>
      <c r="G243" s="255">
        <v>171427223.61000001</v>
      </c>
      <c r="H243" s="255"/>
      <c r="I243" s="255"/>
      <c r="J243" s="221">
        <v>272130824.42695743</v>
      </c>
      <c r="K243" s="255">
        <v>18459774.920979999</v>
      </c>
      <c r="L243" s="255">
        <v>41456004.789999999</v>
      </c>
      <c r="M243" s="255"/>
      <c r="N243" s="221">
        <v>503473827.74793738</v>
      </c>
    </row>
    <row r="244" spans="4:14">
      <c r="D244" s="175" t="s">
        <v>985</v>
      </c>
      <c r="E244" s="255" t="s">
        <v>991</v>
      </c>
      <c r="F244" s="255" t="s">
        <v>992</v>
      </c>
      <c r="G244" s="255">
        <v>-0.01</v>
      </c>
      <c r="H244" s="255"/>
      <c r="I244" s="255"/>
      <c r="J244" s="255"/>
      <c r="K244" s="255"/>
      <c r="L244" s="255"/>
      <c r="M244" s="255"/>
      <c r="N244" s="255">
        <v>-0.01</v>
      </c>
    </row>
    <row r="245" spans="4:14">
      <c r="D245" s="175" t="s">
        <v>987</v>
      </c>
      <c r="E245" s="256" t="s">
        <v>994</v>
      </c>
      <c r="F245" s="256" t="s">
        <v>217</v>
      </c>
      <c r="G245" s="256">
        <v>-179468531.47</v>
      </c>
      <c r="H245" s="256"/>
      <c r="I245" s="256"/>
      <c r="J245" s="221">
        <v>-984857701.06029403</v>
      </c>
      <c r="K245" s="256">
        <v>0</v>
      </c>
      <c r="L245" s="256">
        <v>0</v>
      </c>
      <c r="M245" s="256"/>
      <c r="N245" s="221">
        <v>-2409875180.2742882</v>
      </c>
    </row>
    <row r="246" spans="4:14">
      <c r="D246" s="175" t="s">
        <v>990</v>
      </c>
      <c r="E246" s="255" t="s">
        <v>996</v>
      </c>
      <c r="F246" s="255" t="s">
        <v>997</v>
      </c>
      <c r="G246" s="255">
        <v>-541296313.75999999</v>
      </c>
      <c r="H246" s="255"/>
      <c r="I246" s="255"/>
      <c r="J246" s="221">
        <v>-859395615.85869777</v>
      </c>
      <c r="K246" s="255">
        <v>-153056297.58131599</v>
      </c>
      <c r="L246" s="255">
        <v>-112543877.98999999</v>
      </c>
      <c r="M246" s="255">
        <v>-1028948.172523</v>
      </c>
      <c r="N246" s="221">
        <v>-1667321053.3625369</v>
      </c>
    </row>
    <row r="247" spans="4:14">
      <c r="D247" s="175" t="s">
        <v>993</v>
      </c>
      <c r="E247" s="255" t="s">
        <v>999</v>
      </c>
      <c r="F247" s="255" t="s">
        <v>1000</v>
      </c>
      <c r="G247" s="255">
        <v>-21298651.399999999</v>
      </c>
      <c r="H247" s="255"/>
      <c r="I247" s="255"/>
      <c r="J247" s="255"/>
      <c r="K247" s="255"/>
      <c r="L247" s="255">
        <v>-7040884.96</v>
      </c>
      <c r="M247" s="255"/>
      <c r="N247" s="255">
        <v>-28339536.359999999</v>
      </c>
    </row>
    <row r="248" spans="4:14" s="192" customFormat="1">
      <c r="D248" s="193" t="s">
        <v>995</v>
      </c>
      <c r="E248" s="256" t="s">
        <v>1005</v>
      </c>
      <c r="F248" s="256" t="s">
        <v>1006</v>
      </c>
      <c r="G248" s="256">
        <v>-562594965.15999997</v>
      </c>
      <c r="H248" s="256"/>
      <c r="I248" s="256"/>
      <c r="J248" s="221">
        <v>-859395615.85869777</v>
      </c>
      <c r="K248" s="256">
        <v>-153056297.58131599</v>
      </c>
      <c r="L248" s="256">
        <v>-119584762.95</v>
      </c>
      <c r="M248" s="256">
        <v>-1028948.172523</v>
      </c>
      <c r="N248" s="221">
        <v>-1695660589.7225368</v>
      </c>
    </row>
    <row r="249" spans="4:14">
      <c r="D249" s="175" t="s">
        <v>998</v>
      </c>
      <c r="E249" s="255" t="s">
        <v>1008</v>
      </c>
      <c r="F249" s="255" t="s">
        <v>1009</v>
      </c>
      <c r="G249" s="255"/>
      <c r="H249" s="255"/>
      <c r="I249" s="255"/>
      <c r="J249" s="255">
        <v>-71578555.305666894</v>
      </c>
      <c r="K249" s="255"/>
      <c r="L249" s="255"/>
      <c r="M249" s="255"/>
      <c r="N249" s="255">
        <v>-71578555.305666894</v>
      </c>
    </row>
    <row r="250" spans="4:14">
      <c r="D250" s="175" t="s">
        <v>1001</v>
      </c>
      <c r="E250" s="260" t="s">
        <v>1011</v>
      </c>
      <c r="F250" s="260" t="s">
        <v>1012</v>
      </c>
      <c r="G250" s="260"/>
      <c r="H250" s="260"/>
      <c r="I250" s="260"/>
      <c r="J250" s="260">
        <v>-71578555.305666894</v>
      </c>
      <c r="K250" s="260"/>
      <c r="L250" s="260"/>
      <c r="M250" s="260"/>
      <c r="N250" s="260">
        <v>-71578555.305666894</v>
      </c>
    </row>
    <row r="251" spans="4:14">
      <c r="D251" s="175" t="s">
        <v>1004</v>
      </c>
      <c r="E251" s="255" t="s">
        <v>1014</v>
      </c>
      <c r="F251" s="255" t="s">
        <v>1015</v>
      </c>
      <c r="G251" s="255"/>
      <c r="H251" s="255"/>
      <c r="I251" s="255">
        <v>-40255167.444051698</v>
      </c>
      <c r="J251" s="255"/>
      <c r="K251" s="255"/>
      <c r="L251" s="255"/>
      <c r="M251" s="255"/>
      <c r="N251" s="255">
        <v>40680412.255948298</v>
      </c>
    </row>
    <row r="252" spans="4:14">
      <c r="D252" s="175" t="s">
        <v>1007</v>
      </c>
      <c r="E252" s="260" t="s">
        <v>1017</v>
      </c>
      <c r="F252" s="260" t="s">
        <v>1018</v>
      </c>
      <c r="G252" s="260"/>
      <c r="H252" s="260"/>
      <c r="I252" s="260">
        <v>-40255167.444051698</v>
      </c>
      <c r="J252" s="260"/>
      <c r="K252" s="260"/>
      <c r="L252" s="260"/>
      <c r="M252" s="260"/>
      <c r="N252" s="260">
        <v>40680412.255948298</v>
      </c>
    </row>
    <row r="253" spans="4:14">
      <c r="D253" s="175" t="s">
        <v>1010</v>
      </c>
      <c r="E253" s="256" t="s">
        <v>1020</v>
      </c>
      <c r="F253" s="256" t="s">
        <v>214</v>
      </c>
      <c r="G253" s="256"/>
      <c r="H253" s="256"/>
      <c r="I253" s="256">
        <v>-40255167.444051698</v>
      </c>
      <c r="J253" s="256">
        <v>-71578555.305666894</v>
      </c>
      <c r="K253" s="256"/>
      <c r="L253" s="256"/>
      <c r="M253" s="256"/>
      <c r="N253" s="256">
        <v>-30898143.0497186</v>
      </c>
    </row>
    <row r="254" spans="4:14">
      <c r="D254" s="175" t="s">
        <v>1013</v>
      </c>
      <c r="E254" s="257" t="s">
        <v>1022</v>
      </c>
      <c r="F254" s="257" t="s">
        <v>1023</v>
      </c>
      <c r="G254" s="257">
        <v>-1238609622.1800001</v>
      </c>
      <c r="H254" s="257">
        <v>-9546616.4499999993</v>
      </c>
      <c r="I254" s="257">
        <v>-40255167.444051698</v>
      </c>
      <c r="J254" s="221">
        <v>-6849901117.1999283</v>
      </c>
      <c r="K254" s="257">
        <v>-658166773.04774404</v>
      </c>
      <c r="L254" s="257">
        <v>-126516732.91</v>
      </c>
      <c r="M254" s="257">
        <v>-1028948.172523</v>
      </c>
      <c r="N254" s="221">
        <v>-10079450973.938242</v>
      </c>
    </row>
    <row r="255" spans="4:14">
      <c r="D255" s="175" t="s">
        <v>1016</v>
      </c>
      <c r="E255" s="258" t="s">
        <v>1025</v>
      </c>
      <c r="F255" s="258" t="s">
        <v>1026</v>
      </c>
      <c r="G255" s="258">
        <v>-35953341762.809998</v>
      </c>
      <c r="H255" s="258">
        <v>-39310714.539999999</v>
      </c>
      <c r="I255" s="221">
        <v>-4852057941.3070316</v>
      </c>
      <c r="J255" s="221">
        <v>-20463887064.190136</v>
      </c>
      <c r="K255" s="221">
        <v>-1690770658.791384</v>
      </c>
      <c r="L255" s="258">
        <v>-1466370484.27</v>
      </c>
      <c r="M255" s="221">
        <v>-1816341564.7819312</v>
      </c>
      <c r="N255" s="221">
        <v>-61624649496.031357</v>
      </c>
    </row>
    <row r="256" spans="4:14">
      <c r="D256" s="175" t="s">
        <v>1019</v>
      </c>
      <c r="E256" s="255" t="s">
        <v>1028</v>
      </c>
      <c r="F256" s="255" t="s">
        <v>148</v>
      </c>
      <c r="G256" s="255"/>
      <c r="H256" s="255"/>
      <c r="I256" s="255"/>
      <c r="J256" s="255"/>
      <c r="K256" s="255">
        <v>-4102014069.4277401</v>
      </c>
      <c r="L256" s="255"/>
      <c r="M256" s="255"/>
      <c r="N256" s="255">
        <v>-4102014069.4277401</v>
      </c>
    </row>
    <row r="257" spans="4:14">
      <c r="D257" s="175" t="s">
        <v>1021</v>
      </c>
      <c r="E257" s="256" t="s">
        <v>1030</v>
      </c>
      <c r="F257" s="256" t="s">
        <v>148</v>
      </c>
      <c r="G257" s="256"/>
      <c r="H257" s="256"/>
      <c r="I257" s="256"/>
      <c r="J257" s="256"/>
      <c r="K257" s="256">
        <v>-4102014069.4277401</v>
      </c>
      <c r="L257" s="256"/>
      <c r="M257" s="256"/>
      <c r="N257" s="256">
        <v>-4102014069.4277401</v>
      </c>
    </row>
    <row r="258" spans="4:14">
      <c r="D258" s="175" t="s">
        <v>1024</v>
      </c>
      <c r="E258" s="255" t="s">
        <v>1032</v>
      </c>
      <c r="F258" s="255" t="s">
        <v>149</v>
      </c>
      <c r="G258" s="255">
        <v>-3450000000</v>
      </c>
      <c r="H258" s="255">
        <v>-890000000</v>
      </c>
      <c r="I258" s="221">
        <v>-21735991497.939995</v>
      </c>
      <c r="J258" s="255">
        <v>-2712544855.1300001</v>
      </c>
      <c r="K258" s="255">
        <v>-1465647156.52192</v>
      </c>
      <c r="L258" s="255">
        <v>-3582537210</v>
      </c>
      <c r="M258" s="255">
        <v>-8126071142.8599997</v>
      </c>
      <c r="N258" s="255">
        <v>-9388184366.0919209</v>
      </c>
    </row>
    <row r="259" spans="4:14">
      <c r="D259" s="175" t="s">
        <v>1027</v>
      </c>
      <c r="E259" s="256" t="s">
        <v>1034</v>
      </c>
      <c r="F259" s="256" t="s">
        <v>149</v>
      </c>
      <c r="G259" s="256">
        <v>-3450000000</v>
      </c>
      <c r="H259" s="256">
        <v>-890000000</v>
      </c>
      <c r="I259" s="221">
        <v>-21735991497.939995</v>
      </c>
      <c r="J259" s="256">
        <v>-2712544855.1300001</v>
      </c>
      <c r="K259" s="256">
        <v>-1465647156.52192</v>
      </c>
      <c r="L259" s="256">
        <v>-3582537210</v>
      </c>
      <c r="M259" s="256">
        <v>-8126071142.8599997</v>
      </c>
      <c r="N259" s="256">
        <v>-9388184366.0919209</v>
      </c>
    </row>
    <row r="260" spans="4:14" s="128" customFormat="1">
      <c r="D260" s="203" t="s">
        <v>1029</v>
      </c>
      <c r="E260" s="255" t="s">
        <v>1036</v>
      </c>
      <c r="F260" s="255" t="s">
        <v>150</v>
      </c>
      <c r="G260" s="255"/>
      <c r="H260" s="255"/>
      <c r="I260" s="255"/>
      <c r="J260" s="255"/>
      <c r="K260" s="255">
        <v>-1297266915.6468</v>
      </c>
      <c r="L260" s="255"/>
      <c r="M260" s="255"/>
      <c r="N260" s="255">
        <v>-1297266915.6468</v>
      </c>
    </row>
    <row r="261" spans="4:14">
      <c r="D261" s="175" t="s">
        <v>1031</v>
      </c>
      <c r="E261" s="256" t="s">
        <v>1038</v>
      </c>
      <c r="F261" s="256" t="s">
        <v>150</v>
      </c>
      <c r="G261" s="256"/>
      <c r="H261" s="256"/>
      <c r="I261" s="256"/>
      <c r="J261" s="256"/>
      <c r="K261" s="256">
        <v>-1297266915.6468</v>
      </c>
      <c r="L261" s="256"/>
      <c r="M261" s="256"/>
      <c r="N261" s="256">
        <v>-1297266915.6468</v>
      </c>
    </row>
    <row r="262" spans="4:14" s="128" customFormat="1">
      <c r="D262" s="203" t="s">
        <v>1033</v>
      </c>
      <c r="E262" s="255" t="s">
        <v>1040</v>
      </c>
      <c r="F262" s="255" t="s">
        <v>151</v>
      </c>
      <c r="G262" s="255"/>
      <c r="H262" s="255"/>
      <c r="I262" s="255"/>
      <c r="J262" s="255">
        <v>-7795857.5</v>
      </c>
      <c r="K262" s="255">
        <v>-1350254152.5448201</v>
      </c>
      <c r="L262" s="255">
        <v>-355000000</v>
      </c>
      <c r="M262" s="255"/>
      <c r="N262" s="255">
        <v>2285219338.4351802</v>
      </c>
    </row>
    <row r="263" spans="4:14">
      <c r="D263" s="175" t="s">
        <v>1035</v>
      </c>
      <c r="E263" s="256" t="s">
        <v>1042</v>
      </c>
      <c r="F263" s="256" t="s">
        <v>151</v>
      </c>
      <c r="G263" s="256"/>
      <c r="H263" s="256"/>
      <c r="I263" s="256"/>
      <c r="J263" s="256">
        <v>-7795857.5</v>
      </c>
      <c r="K263" s="256">
        <v>-1350254152.5448201</v>
      </c>
      <c r="L263" s="256">
        <v>-355000000</v>
      </c>
      <c r="M263" s="256"/>
      <c r="N263" s="256">
        <v>2285219338.4351802</v>
      </c>
    </row>
    <row r="264" spans="4:14" s="128" customFormat="1">
      <c r="D264" s="203" t="s">
        <v>1037</v>
      </c>
      <c r="E264" s="255" t="s">
        <v>1044</v>
      </c>
      <c r="F264" s="255" t="s">
        <v>159</v>
      </c>
      <c r="G264" s="255"/>
      <c r="H264" s="255"/>
      <c r="I264" s="255"/>
      <c r="J264" s="255"/>
      <c r="K264" s="255"/>
      <c r="L264" s="255"/>
      <c r="M264" s="255"/>
      <c r="N264" s="255">
        <v>-40255167.399999999</v>
      </c>
    </row>
    <row r="265" spans="4:14">
      <c r="D265" s="175" t="s">
        <v>1039</v>
      </c>
      <c r="E265" s="256" t="s">
        <v>1046</v>
      </c>
      <c r="F265" s="256" t="s">
        <v>159</v>
      </c>
      <c r="G265" s="256"/>
      <c r="H265" s="256"/>
      <c r="I265" s="256"/>
      <c r="J265" s="256"/>
      <c r="K265" s="256"/>
      <c r="L265" s="256"/>
      <c r="M265" s="256"/>
      <c r="N265" s="256">
        <v>-40255167.399999999</v>
      </c>
    </row>
    <row r="266" spans="4:14" s="128" customFormat="1">
      <c r="D266" s="203" t="s">
        <v>1041</v>
      </c>
      <c r="E266" s="255" t="s">
        <v>1048</v>
      </c>
      <c r="F266" s="255" t="s">
        <v>157</v>
      </c>
      <c r="G266" s="255">
        <v>-345000000</v>
      </c>
      <c r="H266" s="255"/>
      <c r="I266" s="255"/>
      <c r="J266" s="255">
        <v>-4404280</v>
      </c>
      <c r="K266" s="255"/>
      <c r="L266" s="255">
        <v>-347603140.97000003</v>
      </c>
      <c r="M266" s="255"/>
      <c r="N266" s="255">
        <v>-692603140.97000003</v>
      </c>
    </row>
    <row r="267" spans="4:14">
      <c r="D267" s="175" t="s">
        <v>1043</v>
      </c>
      <c r="E267" s="256" t="s">
        <v>1050</v>
      </c>
      <c r="F267" s="256" t="s">
        <v>157</v>
      </c>
      <c r="G267" s="256">
        <v>-345000000</v>
      </c>
      <c r="H267" s="256"/>
      <c r="I267" s="256"/>
      <c r="J267" s="256">
        <v>-4404280</v>
      </c>
      <c r="K267" s="256"/>
      <c r="L267" s="256">
        <v>-347603140.97000003</v>
      </c>
      <c r="M267" s="256"/>
      <c r="N267" s="256">
        <v>-692603140.97000003</v>
      </c>
    </row>
    <row r="268" spans="4:14" s="128" customFormat="1">
      <c r="D268" s="203" t="s">
        <v>1045</v>
      </c>
      <c r="E268" s="255" t="s">
        <v>1052</v>
      </c>
      <c r="F268" s="255" t="s">
        <v>1053</v>
      </c>
      <c r="G268" s="255">
        <v>-16085899077.879999</v>
      </c>
      <c r="H268" s="255">
        <v>-895731397.22000003</v>
      </c>
      <c r="I268" s="221">
        <v>-1798678062.9981382</v>
      </c>
      <c r="J268" s="221">
        <v>-5627775458.428504</v>
      </c>
      <c r="K268" s="221">
        <v>769915906.74646378</v>
      </c>
      <c r="L268" s="255">
        <v>-1010044898.35</v>
      </c>
      <c r="M268" s="221">
        <v>-1359911780.0163932</v>
      </c>
      <c r="N268" s="221">
        <v>-21807171855.218403</v>
      </c>
    </row>
    <row r="269" spans="4:14">
      <c r="D269" s="175" t="s">
        <v>1047</v>
      </c>
      <c r="E269" s="255" t="s">
        <v>1055</v>
      </c>
      <c r="F269" s="255" t="s">
        <v>1056</v>
      </c>
      <c r="G269" s="255"/>
      <c r="H269" s="255"/>
      <c r="I269" s="255"/>
      <c r="J269" s="255"/>
      <c r="K269" s="255">
        <v>-4.5000000000000001E-6</v>
      </c>
      <c r="L269" s="255"/>
      <c r="M269" s="255"/>
      <c r="N269" s="255">
        <v>-22241950.420003399</v>
      </c>
    </row>
    <row r="270" spans="4:14" s="128" customFormat="1">
      <c r="D270" s="203" t="s">
        <v>1049</v>
      </c>
      <c r="E270" s="255" t="s">
        <v>1058</v>
      </c>
      <c r="F270" s="255" t="s">
        <v>1059</v>
      </c>
      <c r="G270" s="255">
        <v>-668538032.45000005</v>
      </c>
      <c r="H270" s="255">
        <v>-66701759.420000002</v>
      </c>
      <c r="I270" s="221">
        <v>-481621657.25175148</v>
      </c>
      <c r="J270" s="221">
        <v>-467178282.16786289</v>
      </c>
      <c r="K270" s="255">
        <v>-9807041.3360194992</v>
      </c>
      <c r="L270" s="255">
        <v>-92364845.950000003</v>
      </c>
      <c r="M270" s="255">
        <v>-22023400.933234502</v>
      </c>
      <c r="N270" s="221">
        <v>-1150966340.8256814</v>
      </c>
    </row>
    <row r="271" spans="4:14">
      <c r="D271" s="175" t="s">
        <v>1051</v>
      </c>
      <c r="E271" s="255" t="s">
        <v>1150</v>
      </c>
      <c r="F271" s="255" t="s">
        <v>1151</v>
      </c>
      <c r="G271" s="255"/>
      <c r="H271" s="255"/>
      <c r="I271" s="255"/>
      <c r="J271" s="255">
        <v>690287780.39367294</v>
      </c>
      <c r="K271" s="255"/>
      <c r="L271" s="255">
        <v>537380581.5</v>
      </c>
      <c r="M271" s="255"/>
      <c r="N271" s="255">
        <v>537380581.5</v>
      </c>
    </row>
    <row r="272" spans="4:14">
      <c r="D272" s="175" t="s">
        <v>1054</v>
      </c>
      <c r="E272" s="255" t="s">
        <v>1152</v>
      </c>
      <c r="F272" s="255" t="s">
        <v>1153</v>
      </c>
      <c r="G272" s="255"/>
      <c r="H272" s="255"/>
      <c r="I272" s="255"/>
      <c r="J272" s="255">
        <v>468200</v>
      </c>
      <c r="K272" s="255"/>
      <c r="L272" s="255"/>
      <c r="M272" s="255"/>
      <c r="N272" s="255">
        <v>0</v>
      </c>
    </row>
    <row r="273" spans="4:62">
      <c r="D273" s="175" t="s">
        <v>1057</v>
      </c>
      <c r="E273" s="255" t="s">
        <v>1142</v>
      </c>
      <c r="F273" s="255" t="s">
        <v>1143</v>
      </c>
      <c r="G273" s="255"/>
      <c r="H273" s="255"/>
      <c r="I273" s="255"/>
      <c r="J273" s="255">
        <v>4922722.3734243</v>
      </c>
      <c r="K273" s="255">
        <v>-10535993.039999999</v>
      </c>
      <c r="L273" s="255"/>
      <c r="M273" s="255"/>
      <c r="N273" s="255">
        <v>-5158450.1569283996</v>
      </c>
    </row>
    <row r="274" spans="4:62" s="128" customFormat="1">
      <c r="D274" s="203" t="s">
        <v>1060</v>
      </c>
      <c r="E274" s="256" t="s">
        <v>1061</v>
      </c>
      <c r="F274" s="256" t="s">
        <v>158</v>
      </c>
      <c r="G274" s="256">
        <v>-16754437110.33</v>
      </c>
      <c r="H274" s="256">
        <v>-962433156.63999999</v>
      </c>
      <c r="I274" s="221">
        <v>-2280299720.2498894</v>
      </c>
      <c r="J274" s="221">
        <v>-5399275037.8292694</v>
      </c>
      <c r="K274" s="221">
        <v>749572872.37043977</v>
      </c>
      <c r="L274" s="256">
        <v>-565029162.79999995</v>
      </c>
      <c r="M274" s="221">
        <v>-1381935180.9496276</v>
      </c>
      <c r="N274" s="221">
        <v>-22448158015.121017</v>
      </c>
    </row>
    <row r="275" spans="4:62">
      <c r="D275" s="175" t="s">
        <v>1062</v>
      </c>
      <c r="E275" s="255" t="s">
        <v>1063</v>
      </c>
      <c r="F275" s="255" t="s">
        <v>1064</v>
      </c>
      <c r="G275" s="255"/>
      <c r="H275" s="255"/>
      <c r="I275" s="221">
        <v>-1715373817.3345611</v>
      </c>
      <c r="J275" s="221">
        <v>-494487845.8852672</v>
      </c>
      <c r="K275" s="221">
        <v>740579838.13292015</v>
      </c>
      <c r="L275" s="255"/>
      <c r="M275" s="255">
        <v>885793062.46476698</v>
      </c>
      <c r="N275" s="221">
        <v>585344728.78054535</v>
      </c>
    </row>
    <row r="276" spans="4:62">
      <c r="D276" s="175" t="s">
        <v>1065</v>
      </c>
      <c r="E276" s="255" t="s">
        <v>1066</v>
      </c>
      <c r="F276" s="255" t="s">
        <v>1067</v>
      </c>
      <c r="G276" s="255"/>
      <c r="H276" s="255"/>
      <c r="I276" s="255"/>
      <c r="J276" s="255"/>
      <c r="K276" s="255"/>
      <c r="L276" s="255"/>
      <c r="M276" s="255"/>
      <c r="N276" s="221">
        <v>470713291.30869079</v>
      </c>
    </row>
    <row r="277" spans="4:62" s="128" customFormat="1">
      <c r="D277" s="203" t="s">
        <v>1068</v>
      </c>
      <c r="E277" s="260" t="s">
        <v>1069</v>
      </c>
      <c r="F277" s="260" t="s">
        <v>152</v>
      </c>
      <c r="G277" s="260"/>
      <c r="H277" s="260"/>
      <c r="I277" s="221">
        <v>-1715373817.3345611</v>
      </c>
      <c r="J277" s="221">
        <v>-494487845.8852672</v>
      </c>
      <c r="K277" s="221">
        <v>740579838.13292015</v>
      </c>
      <c r="L277" s="260"/>
      <c r="M277" s="260">
        <v>885793062.46476698</v>
      </c>
      <c r="N277" s="221">
        <v>1056058020.089236</v>
      </c>
    </row>
    <row r="278" spans="4:62">
      <c r="D278" s="175" t="s">
        <v>1070</v>
      </c>
      <c r="E278" s="255" t="s">
        <v>1071</v>
      </c>
      <c r="F278" s="255" t="s">
        <v>1072</v>
      </c>
      <c r="G278" s="255">
        <v>-313657971.64999998</v>
      </c>
      <c r="H278" s="255"/>
      <c r="I278" s="255"/>
      <c r="J278" s="255"/>
      <c r="K278" s="255"/>
      <c r="L278" s="255"/>
      <c r="M278" s="255"/>
      <c r="N278" s="255">
        <v>5942762.46</v>
      </c>
    </row>
    <row r="279" spans="4:62">
      <c r="D279" s="175" t="s">
        <v>1073</v>
      </c>
      <c r="E279" s="255" t="s">
        <v>1074</v>
      </c>
      <c r="F279" s="255" t="s">
        <v>1075</v>
      </c>
      <c r="G279" s="255">
        <v>62731594.329999998</v>
      </c>
      <c r="H279" s="255"/>
      <c r="I279" s="255"/>
      <c r="J279" s="255"/>
      <c r="K279" s="255"/>
      <c r="L279" s="255"/>
      <c r="M279" s="255"/>
      <c r="N279" s="255">
        <v>0</v>
      </c>
    </row>
    <row r="280" spans="4:62">
      <c r="D280" s="175" t="s">
        <v>1076</v>
      </c>
      <c r="E280" s="255" t="s">
        <v>1077</v>
      </c>
      <c r="F280" s="255" t="s">
        <v>1078</v>
      </c>
      <c r="G280" s="255"/>
      <c r="H280" s="255"/>
      <c r="I280" s="255"/>
      <c r="J280" s="255"/>
      <c r="K280" s="255"/>
      <c r="L280" s="255"/>
      <c r="M280" s="255"/>
      <c r="N280" s="255">
        <v>403802.52610999998</v>
      </c>
    </row>
    <row r="281" spans="4:62" s="128" customFormat="1">
      <c r="D281" s="203" t="s">
        <v>1079</v>
      </c>
      <c r="E281" s="260" t="s">
        <v>1080</v>
      </c>
      <c r="F281" s="260" t="s">
        <v>154</v>
      </c>
      <c r="G281" s="260">
        <v>-250926377.31999999</v>
      </c>
      <c r="H281" s="260"/>
      <c r="I281" s="260"/>
      <c r="J281" s="260"/>
      <c r="K281" s="260"/>
      <c r="L281" s="260"/>
      <c r="M281" s="260"/>
      <c r="N281" s="260">
        <v>6346564.9861099999</v>
      </c>
    </row>
    <row r="282" spans="4:62">
      <c r="D282" s="175" t="s">
        <v>1081</v>
      </c>
      <c r="E282" s="255" t="s">
        <v>1082</v>
      </c>
      <c r="F282" s="255" t="s">
        <v>1083</v>
      </c>
      <c r="G282" s="255"/>
      <c r="H282" s="255"/>
      <c r="I282" s="255"/>
      <c r="J282" s="255"/>
      <c r="K282" s="255"/>
      <c r="L282" s="255"/>
      <c r="M282" s="255"/>
      <c r="N282" s="255">
        <v>-2.8739999999999998E-3</v>
      </c>
    </row>
    <row r="283" spans="4:62">
      <c r="D283" s="175" t="s">
        <v>1084</v>
      </c>
      <c r="E283" s="260" t="s">
        <v>1085</v>
      </c>
      <c r="F283" s="260" t="s">
        <v>1086</v>
      </c>
      <c r="G283" s="260"/>
      <c r="H283" s="260"/>
      <c r="I283" s="260"/>
      <c r="J283" s="260"/>
      <c r="K283" s="260"/>
      <c r="L283" s="260"/>
      <c r="M283" s="260"/>
      <c r="N283" s="260">
        <v>-2.8739999999999998E-3</v>
      </c>
    </row>
    <row r="284" spans="4:62">
      <c r="D284" s="175" t="s">
        <v>1087</v>
      </c>
      <c r="E284" s="255" t="s">
        <v>1154</v>
      </c>
      <c r="F284" s="255" t="s">
        <v>1155</v>
      </c>
      <c r="G284" s="255"/>
      <c r="H284" s="255"/>
      <c r="I284" s="255"/>
      <c r="J284" s="255"/>
      <c r="K284" s="255"/>
      <c r="L284" s="255"/>
      <c r="M284" s="255"/>
      <c r="N284" s="255">
        <v>861401.15757100005</v>
      </c>
    </row>
    <row r="285" spans="4:62" s="128" customFormat="1">
      <c r="D285" s="203" t="s">
        <v>1090</v>
      </c>
      <c r="E285" s="260" t="s">
        <v>1156</v>
      </c>
      <c r="F285" s="260" t="s">
        <v>155</v>
      </c>
      <c r="G285" s="260"/>
      <c r="H285" s="260"/>
      <c r="I285" s="260"/>
      <c r="J285" s="260"/>
      <c r="K285" s="260"/>
      <c r="L285" s="260"/>
      <c r="M285" s="260"/>
      <c r="N285" s="260">
        <v>861401.15757100005</v>
      </c>
      <c r="BJ285" s="128">
        <v>-24000</v>
      </c>
    </row>
    <row r="286" spans="4:62">
      <c r="D286" s="175" t="s">
        <v>1092</v>
      </c>
      <c r="E286" s="255" t="s">
        <v>1088</v>
      </c>
      <c r="F286" s="255" t="s">
        <v>1089</v>
      </c>
      <c r="G286" s="255"/>
      <c r="H286" s="255"/>
      <c r="I286" s="255"/>
      <c r="J286" s="255"/>
      <c r="K286" s="255"/>
      <c r="L286" s="255"/>
      <c r="M286" s="255"/>
      <c r="N286" s="255">
        <v>75215211.260000005</v>
      </c>
    </row>
    <row r="287" spans="4:62">
      <c r="D287" s="175" t="s">
        <v>1095</v>
      </c>
      <c r="E287" s="260" t="s">
        <v>1091</v>
      </c>
      <c r="F287" s="260" t="s">
        <v>156</v>
      </c>
      <c r="G287" s="260"/>
      <c r="H287" s="260"/>
      <c r="I287" s="260"/>
      <c r="J287" s="260"/>
      <c r="K287" s="260"/>
      <c r="L287" s="260"/>
      <c r="M287" s="260"/>
      <c r="N287" s="260">
        <v>75215211.260000005</v>
      </c>
    </row>
    <row r="288" spans="4:62">
      <c r="D288" s="175" t="s">
        <v>1098</v>
      </c>
      <c r="E288" s="256" t="s">
        <v>1093</v>
      </c>
      <c r="F288" s="256" t="s">
        <v>1094</v>
      </c>
      <c r="G288" s="256">
        <v>-250926377.31999999</v>
      </c>
      <c r="H288" s="256"/>
      <c r="I288" s="221">
        <v>-1715373817.3345611</v>
      </c>
      <c r="J288" s="221">
        <v>-494487845.8852672</v>
      </c>
      <c r="K288" s="221">
        <v>740579838.13292015</v>
      </c>
      <c r="L288" s="256"/>
      <c r="M288" s="256">
        <v>885793062.46476698</v>
      </c>
      <c r="N288" s="221">
        <v>1138481197.4900432</v>
      </c>
    </row>
    <row r="289" spans="4:62">
      <c r="D289" s="175" t="s">
        <v>1101</v>
      </c>
      <c r="E289" s="255" t="s">
        <v>1096</v>
      </c>
      <c r="F289" s="255" t="s">
        <v>1097</v>
      </c>
      <c r="G289" s="255"/>
      <c r="H289" s="255"/>
      <c r="I289" s="255"/>
      <c r="J289" s="255"/>
      <c r="K289" s="255"/>
      <c r="L289" s="255"/>
      <c r="M289" s="255"/>
      <c r="N289" s="255">
        <v>4.8532999999999996E-3</v>
      </c>
    </row>
    <row r="290" spans="4:62">
      <c r="D290" s="175" t="s">
        <v>1103</v>
      </c>
      <c r="E290" s="256" t="s">
        <v>1099</v>
      </c>
      <c r="F290" s="256" t="s">
        <v>1100</v>
      </c>
      <c r="G290" s="256"/>
      <c r="H290" s="256"/>
      <c r="I290" s="256"/>
      <c r="J290" s="256"/>
      <c r="K290" s="256"/>
      <c r="L290" s="256"/>
      <c r="M290" s="256"/>
      <c r="N290" s="256">
        <v>4.8532999999999996E-3</v>
      </c>
    </row>
    <row r="291" spans="4:62">
      <c r="D291" s="175" t="s">
        <v>1105</v>
      </c>
      <c r="E291" s="257" t="s">
        <v>1102</v>
      </c>
      <c r="F291" s="257" t="s">
        <v>160</v>
      </c>
      <c r="G291" s="257">
        <v>-20800363487.650002</v>
      </c>
      <c r="H291" s="257">
        <v>-1852433156.6400001</v>
      </c>
      <c r="I291" s="221">
        <v>-25731665035.524445</v>
      </c>
      <c r="J291" s="221">
        <v>-8618507876.3445377</v>
      </c>
      <c r="K291" s="257">
        <v>-6725029583.6379204</v>
      </c>
      <c r="L291" s="257">
        <v>-4850169513.7700005</v>
      </c>
      <c r="M291" s="221">
        <v>-8622213261.3448601</v>
      </c>
      <c r="N291" s="221">
        <v>-34544781138.727402</v>
      </c>
    </row>
    <row r="292" spans="4:62">
      <c r="D292" s="175" t="s">
        <v>1107</v>
      </c>
      <c r="E292" s="255" t="s">
        <v>1104</v>
      </c>
      <c r="F292" s="255" t="s">
        <v>161</v>
      </c>
      <c r="G292" s="255"/>
      <c r="H292" s="255"/>
      <c r="I292" s="255"/>
      <c r="J292" s="255">
        <v>3.3733461</v>
      </c>
      <c r="K292" s="255"/>
      <c r="L292" s="255"/>
      <c r="M292" s="255"/>
      <c r="N292" s="221">
        <v>-9156934133.6914616</v>
      </c>
    </row>
    <row r="293" spans="4:62">
      <c r="D293" s="175" t="s">
        <v>1109</v>
      </c>
      <c r="E293" s="260" t="s">
        <v>1106</v>
      </c>
      <c r="F293" s="260" t="s">
        <v>161</v>
      </c>
      <c r="G293" s="260"/>
      <c r="H293" s="260"/>
      <c r="I293" s="260"/>
      <c r="J293" s="260">
        <v>3.3733461</v>
      </c>
      <c r="K293" s="260"/>
      <c r="L293" s="260"/>
      <c r="M293" s="260"/>
      <c r="N293" s="221">
        <v>-9156934133.6914616</v>
      </c>
      <c r="BJ293">
        <v>153225.84</v>
      </c>
    </row>
    <row r="294" spans="4:62">
      <c r="D294" s="175" t="s">
        <v>1111</v>
      </c>
      <c r="E294" s="255" t="s">
        <v>1108</v>
      </c>
      <c r="F294" s="255" t="s">
        <v>162</v>
      </c>
      <c r="G294" s="255"/>
      <c r="H294" s="255"/>
      <c r="I294" s="255"/>
      <c r="J294" s="255">
        <v>-55.474628099999997</v>
      </c>
      <c r="K294" s="255"/>
      <c r="L294" s="255"/>
      <c r="M294" s="255"/>
      <c r="N294" s="221">
        <v>-1497108107.0541773</v>
      </c>
      <c r="BJ294">
        <v>-23900</v>
      </c>
    </row>
    <row r="295" spans="4:62">
      <c r="D295" s="175" t="s">
        <v>1113</v>
      </c>
      <c r="E295" s="260" t="s">
        <v>1110</v>
      </c>
      <c r="F295" s="260" t="s">
        <v>162</v>
      </c>
      <c r="G295" s="260"/>
      <c r="H295" s="260"/>
      <c r="I295" s="260"/>
      <c r="J295" s="260">
        <v>-55.474628099999997</v>
      </c>
      <c r="K295" s="260"/>
      <c r="L295" s="260"/>
      <c r="M295" s="260"/>
      <c r="N295" s="221">
        <v>-1497108107.0541773</v>
      </c>
    </row>
    <row r="296" spans="4:62">
      <c r="D296" s="175" t="s">
        <v>1115</v>
      </c>
      <c r="E296" s="255" t="s">
        <v>1112</v>
      </c>
      <c r="F296" s="255" t="s">
        <v>163</v>
      </c>
      <c r="G296" s="255"/>
      <c r="H296" s="255"/>
      <c r="I296" s="255"/>
      <c r="J296" s="255"/>
      <c r="K296" s="255"/>
      <c r="L296" s="255"/>
      <c r="M296" s="255"/>
      <c r="N296" s="255">
        <v>1027636840.0228601</v>
      </c>
    </row>
    <row r="297" spans="4:62">
      <c r="D297" s="175" t="s">
        <v>1118</v>
      </c>
      <c r="E297" s="260" t="s">
        <v>1114</v>
      </c>
      <c r="F297" s="260" t="s">
        <v>163</v>
      </c>
      <c r="G297" s="260"/>
      <c r="H297" s="260"/>
      <c r="I297" s="260"/>
      <c r="J297" s="260"/>
      <c r="K297" s="260"/>
      <c r="L297" s="260"/>
      <c r="M297" s="260"/>
      <c r="N297" s="260">
        <v>1027636840.0228601</v>
      </c>
    </row>
    <row r="298" spans="4:62">
      <c r="D298" s="175" t="s">
        <v>1120</v>
      </c>
      <c r="E298" s="255" t="s">
        <v>1116</v>
      </c>
      <c r="F298" s="255" t="s">
        <v>1117</v>
      </c>
      <c r="G298" s="255"/>
      <c r="H298" s="255"/>
      <c r="I298" s="255"/>
      <c r="J298" s="255"/>
      <c r="K298" s="255"/>
      <c r="L298" s="255"/>
      <c r="M298" s="255"/>
      <c r="N298" s="221">
        <v>-471145837.13869083</v>
      </c>
    </row>
    <row r="299" spans="4:62">
      <c r="D299" s="175" t="s">
        <v>1123</v>
      </c>
      <c r="E299" s="260" t="s">
        <v>1119</v>
      </c>
      <c r="F299" s="260" t="s">
        <v>164</v>
      </c>
      <c r="G299" s="260"/>
      <c r="H299" s="260"/>
      <c r="I299" s="260"/>
      <c r="J299" s="260"/>
      <c r="K299" s="260"/>
      <c r="L299" s="260"/>
      <c r="M299" s="260"/>
      <c r="N299" s="221">
        <v>-471145837.13869083</v>
      </c>
    </row>
    <row r="300" spans="4:62">
      <c r="D300" s="175" t="s">
        <v>1126</v>
      </c>
      <c r="E300" s="255" t="s">
        <v>1121</v>
      </c>
      <c r="F300" s="255" t="s">
        <v>1122</v>
      </c>
      <c r="G300" s="255"/>
      <c r="H300" s="255"/>
      <c r="I300" s="255"/>
      <c r="J300" s="255"/>
      <c r="K300" s="255"/>
      <c r="L300" s="255"/>
      <c r="M300" s="255"/>
      <c r="N300" s="255">
        <v>14614.223889999999</v>
      </c>
    </row>
    <row r="301" spans="4:62" s="128" customFormat="1">
      <c r="D301" s="203" t="s">
        <v>1129</v>
      </c>
      <c r="E301" s="255" t="s">
        <v>1124</v>
      </c>
      <c r="F301" s="255" t="s">
        <v>1125</v>
      </c>
      <c r="G301" s="255"/>
      <c r="H301" s="255"/>
      <c r="I301" s="255"/>
      <c r="J301" s="255"/>
      <c r="K301" s="255"/>
      <c r="L301" s="255"/>
      <c r="M301" s="255"/>
      <c r="N301" s="255">
        <v>15481859.498869</v>
      </c>
    </row>
    <row r="302" spans="4:62">
      <c r="E302" s="255" t="s">
        <v>1127</v>
      </c>
      <c r="F302" s="255" t="s">
        <v>1128</v>
      </c>
      <c r="G302" s="255"/>
      <c r="H302" s="255"/>
      <c r="I302" s="255"/>
      <c r="J302" s="255"/>
      <c r="K302" s="255"/>
      <c r="L302" s="255"/>
      <c r="M302" s="255"/>
      <c r="N302" s="255">
        <v>-418416.747126</v>
      </c>
    </row>
    <row r="303" spans="4:62">
      <c r="E303" s="260" t="s">
        <v>1130</v>
      </c>
      <c r="F303" s="260" t="s">
        <v>166</v>
      </c>
      <c r="G303" s="260"/>
      <c r="H303" s="260"/>
      <c r="I303" s="260"/>
      <c r="J303" s="260"/>
      <c r="K303" s="260"/>
      <c r="L303" s="260"/>
      <c r="M303" s="260"/>
      <c r="N303" s="260">
        <v>15078056.975632999</v>
      </c>
    </row>
    <row r="304" spans="4:62" s="128" customFormat="1">
      <c r="E304" s="256" t="s">
        <v>1131</v>
      </c>
      <c r="F304" s="256" t="s">
        <v>1132</v>
      </c>
      <c r="G304" s="256"/>
      <c r="H304" s="256"/>
      <c r="I304" s="256"/>
      <c r="J304" s="256">
        <v>-52.101281999999998</v>
      </c>
      <c r="K304" s="256"/>
      <c r="L304" s="256"/>
      <c r="M304" s="256"/>
      <c r="N304" s="221">
        <v>-10082473180.885838</v>
      </c>
    </row>
    <row r="305" spans="5:14">
      <c r="E305" s="257" t="s">
        <v>1133</v>
      </c>
      <c r="F305" s="257" t="s">
        <v>167</v>
      </c>
      <c r="G305" s="257"/>
      <c r="H305" s="257"/>
      <c r="I305" s="257"/>
      <c r="J305" s="257">
        <v>-52.101281999999998</v>
      </c>
      <c r="K305" s="257"/>
      <c r="L305" s="257"/>
      <c r="M305" s="257"/>
      <c r="N305" s="221">
        <v>-10082473180.885838</v>
      </c>
    </row>
    <row r="306" spans="5:14">
      <c r="E306" s="258" t="s">
        <v>1134</v>
      </c>
      <c r="F306" s="258" t="s">
        <v>168</v>
      </c>
      <c r="G306" s="258">
        <v>-20800363487.650002</v>
      </c>
      <c r="H306" s="258">
        <v>-1852433156.6400001</v>
      </c>
      <c r="I306" s="221">
        <v>-25731665035.524445</v>
      </c>
      <c r="J306" s="221">
        <v>-8618507928.4458199</v>
      </c>
      <c r="K306" s="258">
        <v>-6725029583.6379204</v>
      </c>
      <c r="L306" s="258">
        <v>-4850169513.7700005</v>
      </c>
      <c r="M306" s="221">
        <v>-8622213261.3448601</v>
      </c>
      <c r="N306" s="221">
        <v>-44627254319.613235</v>
      </c>
    </row>
    <row r="307" spans="5:14">
      <c r="E307" s="259" t="s">
        <v>1135</v>
      </c>
      <c r="F307" s="259" t="s">
        <v>1136</v>
      </c>
      <c r="G307" s="259">
        <v>-56753705250.459999</v>
      </c>
      <c r="H307" s="259">
        <v>-1891743871.1800001</v>
      </c>
      <c r="I307" s="221">
        <v>-30583722976.831474</v>
      </c>
      <c r="J307" s="221">
        <v>-29082394992.635956</v>
      </c>
      <c r="K307" s="221">
        <v>-8415800242.4293041</v>
      </c>
      <c r="L307" s="259">
        <v>-6316539998.04</v>
      </c>
      <c r="M307" s="221">
        <v>-10438554826.126793</v>
      </c>
      <c r="N307" s="221">
        <v>-106251903815.64459</v>
      </c>
    </row>
    <row r="308" spans="5:14">
      <c r="E308" s="261" t="s">
        <v>1137</v>
      </c>
      <c r="F308" s="261" t="s">
        <v>1138</v>
      </c>
      <c r="G308" s="261">
        <v>0</v>
      </c>
      <c r="H308" s="261">
        <v>0</v>
      </c>
      <c r="I308" s="261">
        <v>1.6699999999999999E-5</v>
      </c>
      <c r="J308" s="261">
        <v>0</v>
      </c>
      <c r="K308" s="261">
        <v>-0.23054369999999999</v>
      </c>
      <c r="L308" s="261">
        <v>0</v>
      </c>
      <c r="M308" s="261">
        <v>-9.6799999999999995E-5</v>
      </c>
      <c r="N308" s="261">
        <v>-0.23062379999999999</v>
      </c>
    </row>
    <row r="309" spans="5:14">
      <c r="E309" s="196" t="s">
        <v>1157</v>
      </c>
      <c r="F309" s="197"/>
    </row>
    <row r="310" spans="5:14">
      <c r="E310" s="196" t="s">
        <v>1158</v>
      </c>
      <c r="F310" s="197"/>
    </row>
    <row r="311" spans="5:14">
      <c r="E311" s="196" t="s">
        <v>1141</v>
      </c>
      <c r="F311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  <customPr name="FPMExcelClientCellBasedFunctionStatus" r:id="rId2"/>
  </customProperties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B946A-24BF-4638-96B9-E6D7E5262DAE}">
  <dimension ref="A1:CH662"/>
  <sheetViews>
    <sheetView topLeftCell="E3" zoomScale="70" zoomScaleNormal="70" workbookViewId="0">
      <selection activeCell="N129" sqref="N12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2654383.2908275998</v>
      </c>
      <c r="K5" s="255">
        <v>168375719.496402</v>
      </c>
      <c r="L5" s="255"/>
      <c r="M5" s="255">
        <v>299200</v>
      </c>
      <c r="N5" s="221">
        <v>171329302.7872296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60619421.950000003</v>
      </c>
      <c r="H6" s="255">
        <v>81303.570000000007</v>
      </c>
      <c r="I6" s="221">
        <v>626998365.65790558</v>
      </c>
      <c r="J6" s="221">
        <v>294106986.68823522</v>
      </c>
      <c r="K6" s="255">
        <v>68813964.843689993</v>
      </c>
      <c r="L6" s="255">
        <v>19215742.120000001</v>
      </c>
      <c r="M6" s="255">
        <v>205503817.32161599</v>
      </c>
      <c r="N6" s="221">
        <v>1275339602.1514468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36.92</v>
      </c>
      <c r="H7" s="255"/>
      <c r="I7" s="255"/>
      <c r="J7" s="255"/>
      <c r="K7" s="255">
        <v>164778548.25837901</v>
      </c>
      <c r="L7" s="255">
        <v>116418471.31</v>
      </c>
      <c r="M7" s="255"/>
      <c r="N7" s="255">
        <v>281197056.488379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60619458.869999997</v>
      </c>
      <c r="H8" s="256">
        <v>81303.570000000007</v>
      </c>
      <c r="I8" s="221">
        <v>626998365.65790558</v>
      </c>
      <c r="J8" s="221">
        <v>296761369.9790628</v>
      </c>
      <c r="K8" s="256">
        <v>401968232.59847099</v>
      </c>
      <c r="L8" s="256">
        <v>135634213.43000001</v>
      </c>
      <c r="M8" s="256">
        <v>205803017.32161599</v>
      </c>
      <c r="N8" s="221">
        <v>1727865961.4270554</v>
      </c>
    </row>
    <row r="9" spans="1:86">
      <c r="A9" s="99" t="s">
        <v>296</v>
      </c>
      <c r="B9" s="99" t="s">
        <v>297</v>
      </c>
      <c r="D9" s="175" t="s">
        <v>298</v>
      </c>
      <c r="E9" s="255" t="s">
        <v>303</v>
      </c>
      <c r="F9" s="255" t="s">
        <v>304</v>
      </c>
      <c r="G9" s="255"/>
      <c r="H9" s="255"/>
      <c r="I9" s="255"/>
      <c r="J9" s="255"/>
      <c r="K9" s="255">
        <v>340256.65396800003</v>
      </c>
      <c r="L9" s="255"/>
      <c r="M9" s="255">
        <v>2137784000</v>
      </c>
      <c r="N9" s="221">
        <v>2138124256.6539681</v>
      </c>
    </row>
    <row r="10" spans="1:86">
      <c r="A10" s="99" t="s">
        <v>227</v>
      </c>
      <c r="B10" s="99" t="s">
        <v>301</v>
      </c>
      <c r="D10" s="175" t="s">
        <v>302</v>
      </c>
      <c r="E10" s="256" t="s">
        <v>308</v>
      </c>
      <c r="F10" s="256" t="s">
        <v>309</v>
      </c>
      <c r="G10" s="256">
        <v>0</v>
      </c>
      <c r="H10" s="256"/>
      <c r="I10" s="256"/>
      <c r="J10" s="256"/>
      <c r="K10" s="256">
        <v>340256.65396800003</v>
      </c>
      <c r="L10" s="256">
        <v>0</v>
      </c>
      <c r="M10" s="256">
        <v>2137784000</v>
      </c>
      <c r="N10" s="221">
        <v>2138124256.6539681</v>
      </c>
    </row>
    <row r="11" spans="1:86">
      <c r="A11" s="99" t="s">
        <v>305</v>
      </c>
      <c r="B11" s="99" t="s">
        <v>306</v>
      </c>
      <c r="D11" s="175" t="s">
        <v>307</v>
      </c>
      <c r="E11" s="257" t="s">
        <v>313</v>
      </c>
      <c r="F11" s="257" t="s">
        <v>314</v>
      </c>
      <c r="G11" s="257">
        <v>60619458.869999997</v>
      </c>
      <c r="H11" s="257">
        <v>81303.570000000007</v>
      </c>
      <c r="I11" s="221">
        <v>626998365.65790558</v>
      </c>
      <c r="J11" s="221">
        <v>296761369.9790628</v>
      </c>
      <c r="K11" s="257">
        <v>402308489.25243902</v>
      </c>
      <c r="L11" s="257">
        <v>135634213.43000001</v>
      </c>
      <c r="M11" s="221">
        <v>2343587017.3216162</v>
      </c>
      <c r="N11" s="221">
        <v>3865990218.0810232</v>
      </c>
    </row>
    <row r="12" spans="1:86">
      <c r="A12" s="99" t="s">
        <v>310</v>
      </c>
      <c r="B12" s="99" t="s">
        <v>311</v>
      </c>
      <c r="D12" s="175" t="s">
        <v>312</v>
      </c>
      <c r="E12" s="255" t="s">
        <v>317</v>
      </c>
      <c r="F12" s="255" t="s">
        <v>318</v>
      </c>
      <c r="G12" s="255">
        <v>2485414419.7600002</v>
      </c>
      <c r="H12" s="255">
        <v>10465097.6</v>
      </c>
      <c r="I12" s="255"/>
      <c r="J12" s="221">
        <v>1343390687.0722435</v>
      </c>
      <c r="K12" s="255">
        <v>98052745.689327002</v>
      </c>
      <c r="L12" s="255">
        <v>521601559.74000001</v>
      </c>
      <c r="M12" s="255">
        <v>769766586.62851202</v>
      </c>
      <c r="N12" s="221">
        <v>4451246962.0601101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322</v>
      </c>
      <c r="F13" s="255" t="s">
        <v>323</v>
      </c>
      <c r="G13" s="255">
        <v>3207571691.77</v>
      </c>
      <c r="H13" s="255">
        <v>35329392.590000004</v>
      </c>
      <c r="I13" s="255"/>
      <c r="J13" s="221">
        <v>4513119813.9807205</v>
      </c>
      <c r="K13" s="255">
        <v>931409629.90845001</v>
      </c>
      <c r="L13" s="255">
        <v>383088851.60000002</v>
      </c>
      <c r="M13" s="255">
        <v>823444168.16173601</v>
      </c>
      <c r="N13" s="221">
        <v>9893963548.0109081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325</v>
      </c>
      <c r="F14" s="255" t="s">
        <v>326</v>
      </c>
      <c r="G14" s="255">
        <v>-75479223.079999998</v>
      </c>
      <c r="H14" s="255"/>
      <c r="I14" s="255"/>
      <c r="J14" s="255"/>
      <c r="K14" s="255">
        <v>-27007023.104258999</v>
      </c>
      <c r="L14" s="255">
        <v>-4502988.46</v>
      </c>
      <c r="M14" s="255"/>
      <c r="N14" s="255">
        <v>-106989234.64425901</v>
      </c>
    </row>
    <row r="15" spans="1:86">
      <c r="D15" s="175" t="s">
        <v>324</v>
      </c>
      <c r="E15" s="255" t="s">
        <v>328</v>
      </c>
      <c r="F15" s="255" t="s">
        <v>329</v>
      </c>
      <c r="G15" s="255">
        <v>3280973.1</v>
      </c>
      <c r="H15" s="255"/>
      <c r="I15" s="255"/>
      <c r="J15" s="255"/>
      <c r="K15" s="255"/>
      <c r="L15" s="255"/>
      <c r="M15" s="255"/>
      <c r="N15" s="255">
        <v>3280973.1</v>
      </c>
    </row>
    <row r="16" spans="1:86">
      <c r="D16" s="175" t="s">
        <v>327</v>
      </c>
      <c r="E16" s="256" t="s">
        <v>331</v>
      </c>
      <c r="F16" s="256" t="s">
        <v>332</v>
      </c>
      <c r="G16" s="256">
        <v>5620787861.5500002</v>
      </c>
      <c r="H16" s="256">
        <v>45794490.189999998</v>
      </c>
      <c r="I16" s="256"/>
      <c r="J16" s="221">
        <v>5856510501.0529652</v>
      </c>
      <c r="K16" s="221">
        <v>1002455352.493518</v>
      </c>
      <c r="L16" s="256">
        <v>900187422.88</v>
      </c>
      <c r="M16" s="221">
        <v>1593210754.7902479</v>
      </c>
      <c r="N16" s="221">
        <v>14241502248.526758</v>
      </c>
    </row>
    <row r="17" spans="1:14">
      <c r="D17" s="175" t="s">
        <v>330</v>
      </c>
      <c r="E17" s="255" t="s">
        <v>334</v>
      </c>
      <c r="F17" s="255" t="s">
        <v>335</v>
      </c>
      <c r="G17" s="255">
        <v>1168438.93</v>
      </c>
      <c r="H17" s="255">
        <v>183708</v>
      </c>
      <c r="I17" s="255">
        <v>25.4521637</v>
      </c>
      <c r="J17" s="255"/>
      <c r="K17" s="255">
        <v>186981.343857</v>
      </c>
      <c r="L17" s="255">
        <v>289627.49</v>
      </c>
      <c r="M17" s="255">
        <v>540305.08400000003</v>
      </c>
      <c r="N17" s="255">
        <v>2369062.0800207001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410757140.89999998</v>
      </c>
      <c r="H18" s="255"/>
      <c r="I18" s="255"/>
      <c r="J18" s="255">
        <v>1241910.1160226001</v>
      </c>
      <c r="K18" s="255">
        <v>2867418.0387269999</v>
      </c>
      <c r="L18" s="255">
        <v>45287233.950000003</v>
      </c>
      <c r="M18" s="255">
        <v>3084004.879648</v>
      </c>
      <c r="N18" s="221">
        <v>358116221.70634758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-65670.361185000002</v>
      </c>
      <c r="L19" s="255"/>
      <c r="M19" s="255"/>
      <c r="N19" s="255">
        <v>-18309116.421185002</v>
      </c>
    </row>
    <row r="20" spans="1:14">
      <c r="D20" s="175" t="s">
        <v>339</v>
      </c>
      <c r="E20" s="255" t="s">
        <v>1146</v>
      </c>
      <c r="F20" s="255" t="s">
        <v>1147</v>
      </c>
      <c r="G20" s="255">
        <v>63580300</v>
      </c>
      <c r="H20" s="255"/>
      <c r="I20" s="255"/>
      <c r="J20" s="255"/>
      <c r="K20" s="255"/>
      <c r="L20" s="255"/>
      <c r="M20" s="255"/>
      <c r="N20" s="255">
        <v>0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5">
        <v>9358896.7899999991</v>
      </c>
      <c r="H21" s="255">
        <v>4012.23</v>
      </c>
      <c r="I21" s="255">
        <v>9693280.6400150005</v>
      </c>
      <c r="J21" s="255"/>
      <c r="K21" s="255">
        <v>20584968.63456</v>
      </c>
      <c r="L21" s="255">
        <v>67090.77</v>
      </c>
      <c r="M21" s="255"/>
      <c r="N21" s="255">
        <v>30349352.274574999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>
        <v>12596532.73</v>
      </c>
      <c r="H22" s="255"/>
      <c r="I22" s="255"/>
      <c r="J22" s="255"/>
      <c r="K22" s="255"/>
      <c r="L22" s="255"/>
      <c r="M22" s="255"/>
      <c r="N22" s="255">
        <v>12474477.689999999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13291871.279999999</v>
      </c>
      <c r="H23" s="255"/>
      <c r="I23" s="255"/>
      <c r="J23" s="255"/>
      <c r="K23" s="255">
        <v>2593781.5968240001</v>
      </c>
      <c r="L23" s="255">
        <v>3581714.24</v>
      </c>
      <c r="M23" s="255">
        <v>3520064.3871360002</v>
      </c>
      <c r="N23" s="255">
        <v>22987431.503959998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2580359.9300000002</v>
      </c>
      <c r="H24" s="255">
        <v>9</v>
      </c>
      <c r="I24" s="255"/>
      <c r="J24" s="255"/>
      <c r="K24" s="255"/>
      <c r="L24" s="255">
        <v>996296.88</v>
      </c>
      <c r="M24" s="255"/>
      <c r="N24" s="255">
        <v>3576665.81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770833.19</v>
      </c>
      <c r="H25" s="255"/>
      <c r="I25" s="255"/>
      <c r="J25" s="255">
        <v>11422546.1126904</v>
      </c>
      <c r="K25" s="255"/>
      <c r="L25" s="255">
        <v>471852.3</v>
      </c>
      <c r="M25" s="255"/>
      <c r="N25" s="255">
        <v>12665231.602690401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>
        <v>56126625.159999996</v>
      </c>
      <c r="H26" s="255">
        <v>2337394.4500000002</v>
      </c>
      <c r="I26" s="255"/>
      <c r="J26" s="221">
        <v>112894898.9529812</v>
      </c>
      <c r="K26" s="255">
        <v>23383392.773102999</v>
      </c>
      <c r="L26" s="255">
        <v>17127019.32</v>
      </c>
      <c r="M26" s="255">
        <v>16556698.844752001</v>
      </c>
      <c r="N26" s="221">
        <v>228426029.50083619</v>
      </c>
    </row>
    <row r="27" spans="1:14">
      <c r="D27" s="175" t="s">
        <v>364</v>
      </c>
      <c r="E27" s="255" t="s">
        <v>365</v>
      </c>
      <c r="F27" s="255" t="s">
        <v>366</v>
      </c>
      <c r="G27" s="255">
        <v>1708051.84</v>
      </c>
      <c r="H27" s="255"/>
      <c r="I27" s="255"/>
      <c r="J27" s="255"/>
      <c r="K27" s="255"/>
      <c r="L27" s="255">
        <v>1058414.25</v>
      </c>
      <c r="M27" s="255">
        <v>21331576.876192</v>
      </c>
      <c r="N27" s="255">
        <v>24098042.966192</v>
      </c>
    </row>
    <row r="28" spans="1:14">
      <c r="D28" s="175" t="s">
        <v>367</v>
      </c>
      <c r="E28" s="255" t="s">
        <v>368</v>
      </c>
      <c r="F28" s="255" t="s">
        <v>369</v>
      </c>
      <c r="G28" s="255">
        <v>23066896.260000002</v>
      </c>
      <c r="H28" s="255"/>
      <c r="I28" s="255"/>
      <c r="J28" s="255">
        <v>73806113.983571395</v>
      </c>
      <c r="K28" s="255">
        <v>37219924.365194999</v>
      </c>
      <c r="L28" s="255">
        <v>3509769.99</v>
      </c>
      <c r="M28" s="255">
        <v>339353341.32779199</v>
      </c>
      <c r="N28" s="221">
        <v>476956045.92655838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9041518.3428258002</v>
      </c>
      <c r="K29" s="255"/>
      <c r="L29" s="255"/>
      <c r="M29" s="255"/>
      <c r="N29" s="255">
        <v>9041518.3428258002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2322148.5</v>
      </c>
      <c r="H30" s="255"/>
      <c r="I30" s="255"/>
      <c r="J30" s="255"/>
      <c r="K30" s="255"/>
      <c r="L30" s="255">
        <v>9345.7900000000009</v>
      </c>
      <c r="M30" s="255"/>
      <c r="N30" s="255">
        <v>2331494.29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88441865</v>
      </c>
      <c r="H31" s="255">
        <v>172190.02</v>
      </c>
      <c r="I31" s="255"/>
      <c r="J31" s="255"/>
      <c r="K31" s="255"/>
      <c r="L31" s="255">
        <v>61445.16</v>
      </c>
      <c r="M31" s="255"/>
      <c r="N31" s="255">
        <v>88675500.180000007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168663.56</v>
      </c>
      <c r="H32" s="255">
        <v>0</v>
      </c>
      <c r="I32" s="255">
        <v>0</v>
      </c>
      <c r="J32" s="221">
        <v>379640283.94464862</v>
      </c>
      <c r="K32" s="255">
        <v>468995924.931732</v>
      </c>
      <c r="L32" s="255">
        <v>0</v>
      </c>
      <c r="M32" s="255">
        <v>366457427.67867202</v>
      </c>
      <c r="N32" s="221">
        <v>1215262300.1150527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16258408.970000001</v>
      </c>
      <c r="H33" s="255">
        <v>2063269.69</v>
      </c>
      <c r="I33" s="255"/>
      <c r="J33" s="255"/>
      <c r="K33" s="255">
        <v>2808653.6792159998</v>
      </c>
      <c r="L33" s="255">
        <v>1534540.87</v>
      </c>
      <c r="M33" s="255">
        <v>3116599.7500880002</v>
      </c>
      <c r="N33" s="255">
        <v>25781472.959304001</v>
      </c>
    </row>
    <row r="34" spans="1:14">
      <c r="A34" s="99"/>
      <c r="B34" s="185"/>
      <c r="D34" s="175" t="s">
        <v>391</v>
      </c>
      <c r="E34" s="255" t="s">
        <v>392</v>
      </c>
      <c r="F34" s="255" t="s">
        <v>393</v>
      </c>
      <c r="G34" s="255"/>
      <c r="H34" s="255"/>
      <c r="I34" s="255"/>
      <c r="J34" s="255"/>
      <c r="K34" s="255"/>
      <c r="L34" s="255"/>
      <c r="M34" s="255">
        <v>89325.564591999995</v>
      </c>
      <c r="N34" s="255">
        <v>89325.564591999995</v>
      </c>
    </row>
    <row r="35" spans="1:14">
      <c r="D35" s="175" t="s">
        <v>394</v>
      </c>
      <c r="E35" s="255" t="s">
        <v>395</v>
      </c>
      <c r="F35" s="255" t="s">
        <v>396</v>
      </c>
      <c r="G35" s="255">
        <v>12029157.27</v>
      </c>
      <c r="H35" s="255"/>
      <c r="I35" s="255"/>
      <c r="J35" s="255"/>
      <c r="K35" s="255"/>
      <c r="L35" s="255"/>
      <c r="M35" s="255"/>
      <c r="N35" s="255">
        <v>12029157.27</v>
      </c>
    </row>
    <row r="36" spans="1:14">
      <c r="D36" s="175" t="s">
        <v>397</v>
      </c>
      <c r="E36" s="256" t="s">
        <v>398</v>
      </c>
      <c r="F36" s="256" t="s">
        <v>399</v>
      </c>
      <c r="G36" s="256">
        <v>695982744.25</v>
      </c>
      <c r="H36" s="256">
        <v>4760583.3899999997</v>
      </c>
      <c r="I36" s="256">
        <v>9693306.0921787005</v>
      </c>
      <c r="J36" s="256">
        <v>588047271.45273995</v>
      </c>
      <c r="K36" s="256">
        <v>558575375.00202894</v>
      </c>
      <c r="L36" s="256">
        <v>73994351.010000005</v>
      </c>
      <c r="M36" s="256">
        <v>754049344.39287198</v>
      </c>
      <c r="N36" s="221">
        <v>2506920213.3617697</v>
      </c>
    </row>
    <row r="37" spans="1:14">
      <c r="D37" s="175" t="s">
        <v>400</v>
      </c>
      <c r="E37" s="255" t="s">
        <v>401</v>
      </c>
      <c r="F37" s="255" t="s">
        <v>402</v>
      </c>
      <c r="G37" s="255">
        <v>17863784.719999999</v>
      </c>
      <c r="H37" s="255">
        <v>36023684.479999997</v>
      </c>
      <c r="I37" s="255"/>
      <c r="J37" s="255"/>
      <c r="K37" s="255"/>
      <c r="L37" s="255">
        <v>2760299.01</v>
      </c>
      <c r="M37" s="255"/>
      <c r="N37" s="255">
        <v>41632758.210000001</v>
      </c>
    </row>
    <row r="38" spans="1:14">
      <c r="A38" s="271" t="s">
        <v>403</v>
      </c>
      <c r="B38" s="272"/>
      <c r="D38" s="175" t="s">
        <v>404</v>
      </c>
      <c r="E38" s="256" t="s">
        <v>405</v>
      </c>
      <c r="F38" s="256" t="s">
        <v>406</v>
      </c>
      <c r="G38" s="256">
        <v>17863784.719999999</v>
      </c>
      <c r="H38" s="256">
        <v>36023684.479999997</v>
      </c>
      <c r="I38" s="256"/>
      <c r="J38" s="256"/>
      <c r="K38" s="256"/>
      <c r="L38" s="256">
        <v>2760299.01</v>
      </c>
      <c r="M38" s="256"/>
      <c r="N38" s="256">
        <v>41632758.210000001</v>
      </c>
    </row>
    <row r="39" spans="1:14">
      <c r="A39" s="270" t="s">
        <v>374</v>
      </c>
      <c r="B39" s="270"/>
      <c r="D39" s="175" t="s">
        <v>407</v>
      </c>
      <c r="E39" s="257" t="s">
        <v>408</v>
      </c>
      <c r="F39" s="257" t="s">
        <v>409</v>
      </c>
      <c r="G39" s="257">
        <v>6334634390.5200005</v>
      </c>
      <c r="H39" s="257">
        <v>86578758.060000002</v>
      </c>
      <c r="I39" s="257">
        <v>9693306.0921787005</v>
      </c>
      <c r="J39" s="221">
        <v>6444557772.5057039</v>
      </c>
      <c r="K39" s="221">
        <v>1561030727.4955471</v>
      </c>
      <c r="L39" s="257">
        <v>976942072.89999998</v>
      </c>
      <c r="M39" s="257">
        <v>2347260099.1831198</v>
      </c>
      <c r="N39" s="221">
        <v>16790055220.098528</v>
      </c>
    </row>
    <row r="40" spans="1:14">
      <c r="A40" s="99" t="s">
        <v>378</v>
      </c>
      <c r="B40" s="185" t="s">
        <v>410</v>
      </c>
      <c r="D40" s="175" t="s">
        <v>411</v>
      </c>
      <c r="E40" s="255" t="s">
        <v>412</v>
      </c>
      <c r="F40" s="255" t="s">
        <v>413</v>
      </c>
      <c r="G40" s="255">
        <v>4866093154.4700003</v>
      </c>
      <c r="H40" s="255">
        <v>83625309.760000005</v>
      </c>
      <c r="I40" s="221">
        <v>679399382.93723786</v>
      </c>
      <c r="J40" s="255"/>
      <c r="K40" s="255"/>
      <c r="L40" s="255"/>
      <c r="M40" s="255"/>
      <c r="N40" s="221">
        <v>763024692.69723785</v>
      </c>
    </row>
    <row r="41" spans="1:14">
      <c r="A41" s="99" t="s">
        <v>383</v>
      </c>
      <c r="B41" s="185" t="s">
        <v>414</v>
      </c>
      <c r="D41" s="175" t="s">
        <v>415</v>
      </c>
      <c r="E41" s="256" t="s">
        <v>416</v>
      </c>
      <c r="F41" s="256" t="s">
        <v>417</v>
      </c>
      <c r="G41" s="256">
        <v>4866093154.4700003</v>
      </c>
      <c r="H41" s="256">
        <v>83625309.760000005</v>
      </c>
      <c r="I41" s="221">
        <v>679399382.93723786</v>
      </c>
      <c r="J41" s="256"/>
      <c r="K41" s="256"/>
      <c r="L41" s="256"/>
      <c r="M41" s="256"/>
      <c r="N41" s="221">
        <v>763024692.69723785</v>
      </c>
    </row>
    <row r="42" spans="1:14">
      <c r="A42" s="99"/>
      <c r="B42" s="185"/>
      <c r="D42" s="175" t="s">
        <v>418</v>
      </c>
      <c r="E42" s="257" t="s">
        <v>419</v>
      </c>
      <c r="F42" s="257" t="s">
        <v>420</v>
      </c>
      <c r="G42" s="257">
        <v>4866093154.4700003</v>
      </c>
      <c r="H42" s="257">
        <v>83625309.760000005</v>
      </c>
      <c r="I42" s="221">
        <v>679399382.93723786</v>
      </c>
      <c r="J42" s="257"/>
      <c r="K42" s="257"/>
      <c r="L42" s="257"/>
      <c r="M42" s="257"/>
      <c r="N42" s="221">
        <v>763024692.69723785</v>
      </c>
    </row>
    <row r="43" spans="1:14">
      <c r="A43" s="99"/>
      <c r="B43" s="185"/>
      <c r="D43" s="175" t="s">
        <v>421</v>
      </c>
      <c r="E43" s="255" t="s">
        <v>422</v>
      </c>
      <c r="F43" s="255" t="s">
        <v>423</v>
      </c>
      <c r="G43" s="255">
        <v>1203002407</v>
      </c>
      <c r="H43" s="255"/>
      <c r="I43" s="255"/>
      <c r="J43" s="221">
        <v>1089313141.1803546</v>
      </c>
      <c r="K43" s="255">
        <v>30192305.587818</v>
      </c>
      <c r="L43" s="255">
        <v>230518831.47999999</v>
      </c>
      <c r="M43" s="255">
        <v>319908546.04702401</v>
      </c>
      <c r="N43" s="221">
        <v>2872935231.295197</v>
      </c>
    </row>
    <row r="44" spans="1:14">
      <c r="D44" s="175" t="s">
        <v>424</v>
      </c>
      <c r="E44" s="255" t="s">
        <v>425</v>
      </c>
      <c r="F44" s="255" t="s">
        <v>426</v>
      </c>
      <c r="G44" s="255">
        <v>-1754280.86</v>
      </c>
      <c r="H44" s="255"/>
      <c r="I44" s="255"/>
      <c r="J44" s="255">
        <v>-8656208.5982907992</v>
      </c>
      <c r="K44" s="255"/>
      <c r="L44" s="255">
        <v>-17794742.219999999</v>
      </c>
      <c r="M44" s="255"/>
      <c r="N44" s="255">
        <v>-28205231.678290799</v>
      </c>
    </row>
    <row r="45" spans="1:14">
      <c r="D45" s="175" t="s">
        <v>427</v>
      </c>
      <c r="E45" s="256" t="s">
        <v>428</v>
      </c>
      <c r="F45" s="256" t="s">
        <v>423</v>
      </c>
      <c r="G45" s="256">
        <v>1201248126.1400001</v>
      </c>
      <c r="H45" s="256"/>
      <c r="I45" s="256"/>
      <c r="J45" s="221">
        <v>1080656932.5820639</v>
      </c>
      <c r="K45" s="256">
        <v>30192305.587818</v>
      </c>
      <c r="L45" s="256">
        <v>212724089.25999999</v>
      </c>
      <c r="M45" s="256">
        <v>319908546.04702401</v>
      </c>
      <c r="N45" s="221">
        <v>2844729999.6169057</v>
      </c>
    </row>
    <row r="46" spans="1:14">
      <c r="D46" s="175" t="s">
        <v>429</v>
      </c>
      <c r="E46" s="255" t="s">
        <v>430</v>
      </c>
      <c r="F46" s="255" t="s">
        <v>431</v>
      </c>
      <c r="G46" s="255">
        <v>92970235.560000002</v>
      </c>
      <c r="H46" s="255"/>
      <c r="I46" s="255"/>
      <c r="J46" s="255">
        <v>9464804.7676318008</v>
      </c>
      <c r="K46" s="255">
        <v>142448284.07043299</v>
      </c>
      <c r="L46" s="255">
        <v>279124</v>
      </c>
      <c r="M46" s="255">
        <v>26907699.965167999</v>
      </c>
      <c r="N46" s="221">
        <v>272070148.36323279</v>
      </c>
    </row>
    <row r="47" spans="1:14">
      <c r="D47" s="175" t="s">
        <v>432</v>
      </c>
      <c r="E47" s="255" t="s">
        <v>433</v>
      </c>
      <c r="F47" s="255" t="s">
        <v>434</v>
      </c>
      <c r="G47" s="255">
        <v>-1827378.85</v>
      </c>
      <c r="H47" s="255"/>
      <c r="I47" s="255"/>
      <c r="J47" s="255"/>
      <c r="K47" s="255"/>
      <c r="L47" s="255">
        <v>-8090.28</v>
      </c>
      <c r="M47" s="255"/>
      <c r="N47" s="255">
        <v>-1835469.13</v>
      </c>
    </row>
    <row r="48" spans="1:14">
      <c r="D48" s="175" t="s">
        <v>435</v>
      </c>
      <c r="E48" s="256" t="s">
        <v>436</v>
      </c>
      <c r="F48" s="256" t="s">
        <v>431</v>
      </c>
      <c r="G48" s="256">
        <v>91142856.709999993</v>
      </c>
      <c r="H48" s="256"/>
      <c r="I48" s="256"/>
      <c r="J48" s="256">
        <v>9464804.7676318008</v>
      </c>
      <c r="K48" s="256">
        <v>142448284.07043299</v>
      </c>
      <c r="L48" s="256">
        <v>271033.71999999997</v>
      </c>
      <c r="M48" s="256">
        <v>26907699.965167999</v>
      </c>
      <c r="N48" s="221">
        <v>270234679.2332328</v>
      </c>
    </row>
    <row r="49" spans="4:16">
      <c r="D49" s="175" t="s">
        <v>437</v>
      </c>
      <c r="E49" s="255" t="s">
        <v>438</v>
      </c>
      <c r="F49" s="255" t="s">
        <v>439</v>
      </c>
      <c r="G49" s="255">
        <v>1774476989.49</v>
      </c>
      <c r="H49" s="255"/>
      <c r="I49" s="255"/>
      <c r="J49" s="221">
        <v>2582140902.740983</v>
      </c>
      <c r="K49" s="255">
        <v>288781134.66427499</v>
      </c>
      <c r="L49" s="255">
        <v>424515136.23000002</v>
      </c>
      <c r="M49" s="255">
        <v>600976054.221488</v>
      </c>
      <c r="N49" s="221">
        <v>5666809523.6482353</v>
      </c>
    </row>
    <row r="50" spans="4:16">
      <c r="D50" s="175" t="s">
        <v>440</v>
      </c>
      <c r="E50" s="255" t="s">
        <v>441</v>
      </c>
      <c r="F50" s="255" t="s">
        <v>442</v>
      </c>
      <c r="G50" s="255">
        <v>-23400631.02</v>
      </c>
      <c r="H50" s="255"/>
      <c r="I50" s="255"/>
      <c r="J50" s="255">
        <v>-22444974.463575002</v>
      </c>
      <c r="K50" s="255">
        <v>-236285.34883800001</v>
      </c>
      <c r="L50" s="255">
        <v>-3955692.42</v>
      </c>
      <c r="M50" s="255"/>
      <c r="N50" s="255">
        <v>-50037583.252412997</v>
      </c>
    </row>
    <row r="51" spans="4:16">
      <c r="D51" s="175" t="s">
        <v>443</v>
      </c>
      <c r="E51" s="256" t="s">
        <v>444</v>
      </c>
      <c r="F51" s="256" t="s">
        <v>439</v>
      </c>
      <c r="G51" s="256">
        <v>1751076358.47</v>
      </c>
      <c r="H51" s="256"/>
      <c r="I51" s="256"/>
      <c r="J51" s="221">
        <v>2559695928.2774081</v>
      </c>
      <c r="K51" s="256">
        <v>288544849.31543702</v>
      </c>
      <c r="L51" s="256">
        <v>420559443.81</v>
      </c>
      <c r="M51" s="256">
        <v>600976054.221488</v>
      </c>
      <c r="N51" s="221">
        <v>5616771940.3958225</v>
      </c>
    </row>
    <row r="52" spans="4:16">
      <c r="D52" s="175" t="s">
        <v>445</v>
      </c>
      <c r="E52" s="255" t="s">
        <v>446</v>
      </c>
      <c r="F52" s="255" t="s">
        <v>447</v>
      </c>
      <c r="G52" s="255">
        <v>284805927.18000001</v>
      </c>
      <c r="H52" s="255">
        <v>30507254.969999999</v>
      </c>
      <c r="I52" s="255"/>
      <c r="J52" s="255">
        <v>588279969.57696104</v>
      </c>
      <c r="K52" s="255">
        <v>153222125.383338</v>
      </c>
      <c r="L52" s="255">
        <v>71525953.730000004</v>
      </c>
      <c r="M52" s="255">
        <v>277888801.69564801</v>
      </c>
      <c r="N52" s="221">
        <v>1406230032.5359471</v>
      </c>
    </row>
    <row r="53" spans="4:16">
      <c r="D53" s="175" t="s">
        <v>448</v>
      </c>
      <c r="E53" s="255" t="s">
        <v>449</v>
      </c>
      <c r="F53" s="255" t="s">
        <v>450</v>
      </c>
      <c r="G53" s="255">
        <v>-24534273.149999999</v>
      </c>
      <c r="H53" s="255"/>
      <c r="I53" s="255"/>
      <c r="J53" s="255">
        <v>-11861000</v>
      </c>
      <c r="K53" s="255"/>
      <c r="L53" s="255">
        <v>-6802785.1799999997</v>
      </c>
      <c r="M53" s="255"/>
      <c r="N53" s="255">
        <v>-43198058.329999998</v>
      </c>
    </row>
    <row r="54" spans="4:16">
      <c r="D54" s="175" t="s">
        <v>451</v>
      </c>
      <c r="E54" s="256" t="s">
        <v>452</v>
      </c>
      <c r="F54" s="256" t="s">
        <v>447</v>
      </c>
      <c r="G54" s="256">
        <v>260271654.03</v>
      </c>
      <c r="H54" s="256">
        <v>30507254.969999999</v>
      </c>
      <c r="I54" s="256"/>
      <c r="J54" s="256">
        <v>576418969.57696104</v>
      </c>
      <c r="K54" s="256">
        <v>153222125.383338</v>
      </c>
      <c r="L54" s="256">
        <v>64723168.549999997</v>
      </c>
      <c r="M54" s="256">
        <v>277888801.69564801</v>
      </c>
      <c r="N54" s="221">
        <v>1363031974.2059469</v>
      </c>
    </row>
    <row r="55" spans="4:16">
      <c r="D55" s="175" t="s">
        <v>453</v>
      </c>
      <c r="E55" s="255" t="s">
        <v>454</v>
      </c>
      <c r="F55" s="255" t="s">
        <v>455</v>
      </c>
      <c r="G55" s="255">
        <v>406120819.18000001</v>
      </c>
      <c r="H55" s="255"/>
      <c r="I55" s="255"/>
      <c r="J55" s="221">
        <v>123017871.1467302</v>
      </c>
      <c r="K55" s="255">
        <v>127928792.943204</v>
      </c>
      <c r="L55" s="255">
        <v>68632855.090000004</v>
      </c>
      <c r="M55" s="255">
        <v>169742128.809616</v>
      </c>
      <c r="N55" s="221">
        <v>895442467.16955018</v>
      </c>
      <c r="P55">
        <v>780478.08</v>
      </c>
    </row>
    <row r="56" spans="4:16">
      <c r="D56" s="175" t="s">
        <v>456</v>
      </c>
      <c r="E56" s="255" t="s">
        <v>457</v>
      </c>
      <c r="F56" s="255" t="s">
        <v>458</v>
      </c>
      <c r="G56" s="255"/>
      <c r="H56" s="255"/>
      <c r="I56" s="255"/>
      <c r="J56" s="255"/>
      <c r="K56" s="255">
        <v>-450929.05723799998</v>
      </c>
      <c r="L56" s="255"/>
      <c r="M56" s="255"/>
      <c r="N56" s="255">
        <v>-450929.05723799998</v>
      </c>
    </row>
    <row r="57" spans="4:16">
      <c r="D57" s="175" t="s">
        <v>459</v>
      </c>
      <c r="E57" s="255" t="s">
        <v>460</v>
      </c>
      <c r="F57" s="255" t="s">
        <v>461</v>
      </c>
      <c r="G57" s="255">
        <v>-3157883.36</v>
      </c>
      <c r="H57" s="255"/>
      <c r="I57" s="255"/>
      <c r="J57" s="255"/>
      <c r="K57" s="255"/>
      <c r="L57" s="255">
        <v>-688169.37</v>
      </c>
      <c r="M57" s="255"/>
      <c r="N57" s="255">
        <v>-3846052.73</v>
      </c>
      <c r="P57">
        <v>781774.08</v>
      </c>
    </row>
    <row r="58" spans="4:16">
      <c r="D58" s="175" t="s">
        <v>462</v>
      </c>
      <c r="E58" s="256" t="s">
        <v>463</v>
      </c>
      <c r="F58" s="256" t="s">
        <v>455</v>
      </c>
      <c r="G58" s="256">
        <v>402962935.81999999</v>
      </c>
      <c r="H58" s="256"/>
      <c r="I58" s="256"/>
      <c r="J58" s="221">
        <v>123017871.1467302</v>
      </c>
      <c r="K58" s="256">
        <v>127477863.885966</v>
      </c>
      <c r="L58" s="256">
        <v>67944685.719999999</v>
      </c>
      <c r="M58" s="256">
        <v>169742128.809616</v>
      </c>
      <c r="N58" s="221">
        <v>891145485.38231218</v>
      </c>
    </row>
    <row r="59" spans="4:16">
      <c r="D59" s="175" t="s">
        <v>464</v>
      </c>
      <c r="E59" s="255" t="s">
        <v>465</v>
      </c>
      <c r="F59" s="255" t="s">
        <v>466</v>
      </c>
      <c r="G59" s="255">
        <v>1212883803.6500001</v>
      </c>
      <c r="H59" s="255"/>
      <c r="I59" s="255"/>
      <c r="J59" s="255">
        <v>792897037.64287102</v>
      </c>
      <c r="K59" s="255">
        <v>3987874.5681059998</v>
      </c>
      <c r="L59" s="255">
        <v>78245030.340000004</v>
      </c>
      <c r="M59" s="255">
        <v>368665546.89060801</v>
      </c>
      <c r="N59" s="221">
        <v>2456679293.0915847</v>
      </c>
    </row>
    <row r="60" spans="4:16">
      <c r="D60" s="175" t="s">
        <v>467</v>
      </c>
      <c r="E60" s="256" t="s">
        <v>468</v>
      </c>
      <c r="F60" s="256" t="s">
        <v>466</v>
      </c>
      <c r="G60" s="256">
        <v>1212883803.6500001</v>
      </c>
      <c r="H60" s="256"/>
      <c r="I60" s="256"/>
      <c r="J60" s="256">
        <v>792897037.64287102</v>
      </c>
      <c r="K60" s="256">
        <v>3987874.5681059998</v>
      </c>
      <c r="L60" s="256">
        <v>78245030.340000004</v>
      </c>
      <c r="M60" s="256">
        <v>368665546.89060801</v>
      </c>
      <c r="N60" s="221">
        <v>2456679293.0915847</v>
      </c>
    </row>
    <row r="61" spans="4:16">
      <c r="D61" s="175" t="s">
        <v>469</v>
      </c>
      <c r="E61" s="257" t="s">
        <v>470</v>
      </c>
      <c r="F61" s="257" t="s">
        <v>471</v>
      </c>
      <c r="G61" s="257">
        <v>4919585734.8199997</v>
      </c>
      <c r="H61" s="257">
        <v>30507254.969999999</v>
      </c>
      <c r="I61" s="257"/>
      <c r="J61" s="221">
        <v>5142151543.9936657</v>
      </c>
      <c r="K61" s="257">
        <v>745873302.81109798</v>
      </c>
      <c r="L61" s="257">
        <v>844467451.39999998</v>
      </c>
      <c r="M61" s="221">
        <v>1764088777.6295519</v>
      </c>
      <c r="N61" s="221">
        <v>13442593371.925804</v>
      </c>
    </row>
    <row r="62" spans="4:16">
      <c r="D62" s="175" t="s">
        <v>472</v>
      </c>
      <c r="E62" s="255" t="s">
        <v>473</v>
      </c>
      <c r="F62" s="255" t="s">
        <v>474</v>
      </c>
      <c r="G62" s="255"/>
      <c r="H62" s="255"/>
      <c r="I62" s="255"/>
      <c r="J62" s="255"/>
      <c r="K62" s="255"/>
      <c r="L62" s="255"/>
      <c r="M62" s="255">
        <v>76956914.934768006</v>
      </c>
      <c r="N62" s="255">
        <v>76956914.934768006</v>
      </c>
    </row>
    <row r="63" spans="4:16">
      <c r="D63" s="175" t="s">
        <v>475</v>
      </c>
      <c r="E63" s="256" t="s">
        <v>476</v>
      </c>
      <c r="F63" s="256" t="s">
        <v>474</v>
      </c>
      <c r="G63" s="256"/>
      <c r="H63" s="256"/>
      <c r="I63" s="256"/>
      <c r="J63" s="256"/>
      <c r="K63" s="256"/>
      <c r="L63" s="256"/>
      <c r="M63" s="256">
        <v>76956914.934768006</v>
      </c>
      <c r="N63" s="256">
        <v>76956914.934768006</v>
      </c>
    </row>
    <row r="64" spans="4:16">
      <c r="D64" s="175" t="s">
        <v>477</v>
      </c>
      <c r="E64" s="255" t="s">
        <v>478</v>
      </c>
      <c r="F64" s="255" t="s">
        <v>479</v>
      </c>
      <c r="G64" s="255">
        <v>9090942.9900000002</v>
      </c>
      <c r="H64" s="255"/>
      <c r="I64" s="255"/>
      <c r="J64" s="255">
        <v>1341632.5955731999</v>
      </c>
      <c r="K64" s="255"/>
      <c r="L64" s="255">
        <v>546019.98</v>
      </c>
      <c r="M64" s="255"/>
      <c r="N64" s="255">
        <v>10978595.565573201</v>
      </c>
      <c r="P64">
        <v>6592901702.2600002</v>
      </c>
    </row>
    <row r="65" spans="4:16">
      <c r="D65" s="175" t="s">
        <v>480</v>
      </c>
      <c r="E65" s="255" t="s">
        <v>481</v>
      </c>
      <c r="F65" s="255" t="s">
        <v>482</v>
      </c>
      <c r="G65" s="255"/>
      <c r="H65" s="255"/>
      <c r="I65" s="255"/>
      <c r="J65" s="255">
        <v>18463009.5803532</v>
      </c>
      <c r="K65" s="255"/>
      <c r="L65" s="255"/>
      <c r="M65" s="255"/>
      <c r="N65" s="255">
        <v>18463009.5803532</v>
      </c>
      <c r="P65">
        <v>48949946.780000001</v>
      </c>
    </row>
    <row r="66" spans="4:16">
      <c r="D66" s="175" t="s">
        <v>483</v>
      </c>
      <c r="E66" s="256" t="s">
        <v>484</v>
      </c>
      <c r="F66" s="256" t="s">
        <v>485</v>
      </c>
      <c r="G66" s="256">
        <v>9090942.9900000002</v>
      </c>
      <c r="H66" s="256"/>
      <c r="I66" s="256"/>
      <c r="J66" s="256">
        <v>19804642.175926398</v>
      </c>
      <c r="K66" s="256"/>
      <c r="L66" s="256">
        <v>546019.98</v>
      </c>
      <c r="M66" s="256"/>
      <c r="N66" s="256">
        <v>29441605.145926401</v>
      </c>
      <c r="P66">
        <v>-420062.2</v>
      </c>
    </row>
    <row r="67" spans="4:16">
      <c r="D67" s="175" t="s">
        <v>486</v>
      </c>
      <c r="E67" s="257" t="s">
        <v>487</v>
      </c>
      <c r="F67" s="257" t="s">
        <v>488</v>
      </c>
      <c r="G67" s="257">
        <v>9090942.9900000002</v>
      </c>
      <c r="H67" s="257"/>
      <c r="I67" s="257"/>
      <c r="J67" s="257">
        <v>19804642.175926398</v>
      </c>
      <c r="K67" s="257"/>
      <c r="L67" s="257">
        <v>546019.98</v>
      </c>
      <c r="M67" s="257">
        <v>76956914.934768006</v>
      </c>
      <c r="N67" s="221">
        <v>106398520.08069441</v>
      </c>
    </row>
    <row r="68" spans="4:16">
      <c r="D68" s="175" t="s">
        <v>489</v>
      </c>
      <c r="E68" s="255" t="s">
        <v>490</v>
      </c>
      <c r="F68" s="255" t="s">
        <v>491</v>
      </c>
      <c r="G68" s="255"/>
      <c r="H68" s="255">
        <v>0</v>
      </c>
      <c r="I68" s="255"/>
      <c r="J68" s="255"/>
      <c r="K68" s="255">
        <v>12920919.664455</v>
      </c>
      <c r="L68" s="255"/>
      <c r="M68" s="255"/>
      <c r="N68" s="255">
        <v>12920919.664455</v>
      </c>
    </row>
    <row r="69" spans="4:16">
      <c r="D69" s="175" t="s">
        <v>492</v>
      </c>
      <c r="E69" s="255" t="s">
        <v>493</v>
      </c>
      <c r="F69" s="255" t="s">
        <v>494</v>
      </c>
      <c r="G69" s="255"/>
      <c r="H69" s="255"/>
      <c r="I69" s="255"/>
      <c r="J69" s="255"/>
      <c r="K69" s="255">
        <v>46065476.401164003</v>
      </c>
      <c r="L69" s="255"/>
      <c r="M69" s="255"/>
      <c r="N69" s="255">
        <v>46065476.401164003</v>
      </c>
      <c r="P69">
        <v>48535894.579999998</v>
      </c>
    </row>
    <row r="70" spans="4:16">
      <c r="D70" s="175" t="s">
        <v>495</v>
      </c>
      <c r="E70" s="256" t="s">
        <v>496</v>
      </c>
      <c r="F70" s="256" t="s">
        <v>497</v>
      </c>
      <c r="G70" s="256"/>
      <c r="H70" s="256">
        <v>0</v>
      </c>
      <c r="I70" s="256"/>
      <c r="J70" s="256"/>
      <c r="K70" s="256">
        <v>58986396.065618999</v>
      </c>
      <c r="L70" s="256"/>
      <c r="M70" s="256"/>
      <c r="N70" s="256">
        <v>58986396.065618999</v>
      </c>
      <c r="P70">
        <v>-42116121.969999999</v>
      </c>
    </row>
    <row r="71" spans="4:16">
      <c r="D71" s="175" t="s">
        <v>498</v>
      </c>
      <c r="E71" s="257" t="s">
        <v>499</v>
      </c>
      <c r="F71" s="257" t="s">
        <v>500</v>
      </c>
      <c r="G71" s="257"/>
      <c r="H71" s="257">
        <v>0</v>
      </c>
      <c r="I71" s="257"/>
      <c r="J71" s="257"/>
      <c r="K71" s="257">
        <v>58986396.065618999</v>
      </c>
      <c r="L71" s="257"/>
      <c r="M71" s="257"/>
      <c r="N71" s="257">
        <v>58986396.065618999</v>
      </c>
      <c r="P71">
        <v>-42116121.969999999</v>
      </c>
    </row>
    <row r="72" spans="4:16">
      <c r="D72" s="175" t="s">
        <v>501</v>
      </c>
      <c r="E72" s="255" t="s">
        <v>502</v>
      </c>
      <c r="F72" s="255" t="s">
        <v>503</v>
      </c>
      <c r="G72" s="255"/>
      <c r="H72" s="255"/>
      <c r="I72" s="255"/>
      <c r="J72" s="255"/>
      <c r="K72" s="255"/>
      <c r="L72" s="255"/>
      <c r="M72" s="255"/>
      <c r="N72" s="255">
        <v>0</v>
      </c>
      <c r="P72">
        <v>-174955.49</v>
      </c>
    </row>
    <row r="73" spans="4:16">
      <c r="D73" s="175" t="s">
        <v>504</v>
      </c>
      <c r="E73" s="255" t="s">
        <v>508</v>
      </c>
      <c r="F73" s="255" t="s">
        <v>509</v>
      </c>
      <c r="G73" s="255"/>
      <c r="H73" s="255"/>
      <c r="I73" s="255"/>
      <c r="J73" s="255"/>
      <c r="K73" s="255"/>
      <c r="L73" s="255"/>
      <c r="M73" s="255"/>
      <c r="N73" s="255">
        <v>465175.88955780002</v>
      </c>
      <c r="P73">
        <v>48529884.579999998</v>
      </c>
    </row>
    <row r="74" spans="4:16">
      <c r="D74" s="175" t="s">
        <v>507</v>
      </c>
      <c r="E74" s="255" t="s">
        <v>511</v>
      </c>
      <c r="F74" s="255" t="s">
        <v>512</v>
      </c>
      <c r="G74" s="255"/>
      <c r="H74" s="255"/>
      <c r="I74" s="255"/>
      <c r="J74" s="255"/>
      <c r="K74" s="255"/>
      <c r="L74" s="255"/>
      <c r="M74" s="255"/>
      <c r="N74" s="255">
        <v>0</v>
      </c>
      <c r="P74">
        <v>-174955.49</v>
      </c>
    </row>
    <row r="75" spans="4:16">
      <c r="D75" s="175" t="s">
        <v>510</v>
      </c>
      <c r="E75" s="257" t="s">
        <v>514</v>
      </c>
      <c r="F75" s="257" t="s">
        <v>515</v>
      </c>
      <c r="G75" s="257"/>
      <c r="H75" s="257"/>
      <c r="I75" s="257"/>
      <c r="J75" s="257"/>
      <c r="K75" s="257"/>
      <c r="L75" s="257"/>
      <c r="M75" s="257"/>
      <c r="N75" s="257">
        <v>465175.88955780002</v>
      </c>
    </row>
    <row r="76" spans="4:16">
      <c r="D76" s="175" t="s">
        <v>513</v>
      </c>
      <c r="E76" s="258" t="s">
        <v>517</v>
      </c>
      <c r="F76" s="258" t="s">
        <v>518</v>
      </c>
      <c r="G76" s="258">
        <v>16190023681.67</v>
      </c>
      <c r="H76" s="258">
        <v>200792626.36000001</v>
      </c>
      <c r="I76" s="221">
        <v>1316091054.6873219</v>
      </c>
      <c r="J76" s="221">
        <v>11903275328.65436</v>
      </c>
      <c r="K76" s="221">
        <v>2768198915.6247034</v>
      </c>
      <c r="L76" s="258">
        <v>1957589757.71</v>
      </c>
      <c r="M76" s="221">
        <v>6531892809.0690556</v>
      </c>
      <c r="N76" s="221">
        <v>35027513594.838463</v>
      </c>
    </row>
    <row r="77" spans="4:16">
      <c r="D77" s="175" t="s">
        <v>516</v>
      </c>
      <c r="E77" s="255" t="s">
        <v>520</v>
      </c>
      <c r="F77" s="255" t="s">
        <v>521</v>
      </c>
      <c r="G77" s="255">
        <v>806957866.96000004</v>
      </c>
      <c r="H77" s="255"/>
      <c r="I77" s="255"/>
      <c r="J77" s="255"/>
      <c r="K77" s="255">
        <v>13853747.895405</v>
      </c>
      <c r="L77" s="255"/>
      <c r="M77" s="255"/>
      <c r="N77" s="255">
        <v>13843007.465405</v>
      </c>
    </row>
    <row r="78" spans="4:16">
      <c r="D78" s="175" t="s">
        <v>519</v>
      </c>
      <c r="E78" s="255" t="s">
        <v>523</v>
      </c>
      <c r="F78" s="255" t="s">
        <v>524</v>
      </c>
      <c r="G78" s="255">
        <v>313657971.64999998</v>
      </c>
      <c r="H78" s="255"/>
      <c r="I78" s="255"/>
      <c r="J78" s="255"/>
      <c r="K78" s="255"/>
      <c r="L78" s="255"/>
      <c r="M78" s="255"/>
      <c r="N78" s="255">
        <v>-6035212.9699999997</v>
      </c>
    </row>
    <row r="79" spans="4:16">
      <c r="D79" s="175" t="s">
        <v>522</v>
      </c>
      <c r="E79" s="256" t="s">
        <v>526</v>
      </c>
      <c r="F79" s="256" t="s">
        <v>521</v>
      </c>
      <c r="G79" s="256">
        <v>1120615838.6099999</v>
      </c>
      <c r="H79" s="256"/>
      <c r="I79" s="256"/>
      <c r="J79" s="256"/>
      <c r="K79" s="256">
        <v>13853747.895405</v>
      </c>
      <c r="L79" s="256"/>
      <c r="M79" s="256"/>
      <c r="N79" s="256">
        <v>7807794.4954049997</v>
      </c>
    </row>
    <row r="80" spans="4:16">
      <c r="D80" s="175" t="s">
        <v>525</v>
      </c>
      <c r="E80" s="255" t="s">
        <v>528</v>
      </c>
      <c r="F80" s="255" t="s">
        <v>529</v>
      </c>
      <c r="G80" s="255"/>
      <c r="H80" s="255"/>
      <c r="I80" s="255"/>
      <c r="J80" s="255">
        <v>73852038.323785007</v>
      </c>
      <c r="K80" s="255"/>
      <c r="L80" s="255"/>
      <c r="M80" s="255"/>
      <c r="N80" s="255">
        <v>73852038.323785007</v>
      </c>
    </row>
    <row r="81" spans="4:14">
      <c r="D81" s="175" t="s">
        <v>527</v>
      </c>
      <c r="E81" s="256" t="s">
        <v>531</v>
      </c>
      <c r="F81" s="256" t="s">
        <v>532</v>
      </c>
      <c r="G81" s="256"/>
      <c r="H81" s="256"/>
      <c r="I81" s="256"/>
      <c r="J81" s="256">
        <v>73852038.323785007</v>
      </c>
      <c r="K81" s="256"/>
      <c r="L81" s="256"/>
      <c r="M81" s="256"/>
      <c r="N81" s="256">
        <v>73852038.323785007</v>
      </c>
    </row>
    <row r="82" spans="4:14">
      <c r="D82" s="175" t="s">
        <v>530</v>
      </c>
      <c r="E82" s="257" t="s">
        <v>534</v>
      </c>
      <c r="F82" s="257" t="s">
        <v>535</v>
      </c>
      <c r="G82" s="257">
        <v>1120615838.6099999</v>
      </c>
      <c r="H82" s="257"/>
      <c r="I82" s="257"/>
      <c r="J82" s="257">
        <v>73852038.323785007</v>
      </c>
      <c r="K82" s="257">
        <v>13853747.895405</v>
      </c>
      <c r="L82" s="257"/>
      <c r="M82" s="257"/>
      <c r="N82" s="257">
        <v>81659832.819189996</v>
      </c>
    </row>
    <row r="83" spans="4:14">
      <c r="D83" s="175" t="s">
        <v>533</v>
      </c>
      <c r="E83" s="255" t="s">
        <v>537</v>
      </c>
      <c r="F83" s="255" t="s">
        <v>538</v>
      </c>
      <c r="G83" s="255">
        <v>23659679688.91</v>
      </c>
      <c r="H83" s="255"/>
      <c r="I83" s="221">
        <v>30224778411.900345</v>
      </c>
      <c r="J83" s="255"/>
      <c r="K83" s="255"/>
      <c r="L83" s="255"/>
      <c r="M83" s="255"/>
      <c r="N83" s="221">
        <v>806957866.78164935</v>
      </c>
    </row>
    <row r="84" spans="4:14">
      <c r="D84" s="175" t="s">
        <v>536</v>
      </c>
      <c r="E84" s="256" t="s">
        <v>540</v>
      </c>
      <c r="F84" s="256" t="s">
        <v>541</v>
      </c>
      <c r="G84" s="256">
        <v>23659679688.91</v>
      </c>
      <c r="H84" s="256"/>
      <c r="I84" s="221">
        <v>30224778411.900345</v>
      </c>
      <c r="J84" s="256"/>
      <c r="K84" s="256"/>
      <c r="L84" s="256"/>
      <c r="M84" s="256"/>
      <c r="N84" s="221">
        <v>806957866.78164935</v>
      </c>
    </row>
    <row r="85" spans="4:14">
      <c r="D85" s="175" t="s">
        <v>539</v>
      </c>
      <c r="E85" s="257" t="s">
        <v>543</v>
      </c>
      <c r="F85" s="257" t="s">
        <v>544</v>
      </c>
      <c r="G85" s="257">
        <v>23659679688.91</v>
      </c>
      <c r="H85" s="257"/>
      <c r="I85" s="221">
        <v>30224778411.900345</v>
      </c>
      <c r="J85" s="257"/>
      <c r="K85" s="257"/>
      <c r="L85" s="257"/>
      <c r="M85" s="257"/>
      <c r="N85" s="221">
        <v>806957866.78164935</v>
      </c>
    </row>
    <row r="86" spans="4:14">
      <c r="D86" s="175" t="s">
        <v>542</v>
      </c>
      <c r="E86" s="255" t="s">
        <v>546</v>
      </c>
      <c r="F86" s="255" t="s">
        <v>547</v>
      </c>
      <c r="G86" s="255"/>
      <c r="H86" s="255"/>
      <c r="I86" s="255"/>
      <c r="J86" s="255"/>
      <c r="K86" s="255">
        <v>82087500</v>
      </c>
      <c r="L86" s="255"/>
      <c r="M86" s="255"/>
      <c r="N86" s="255">
        <v>82087500</v>
      </c>
    </row>
    <row r="87" spans="4:14">
      <c r="D87" s="175" t="s">
        <v>545</v>
      </c>
      <c r="E87" s="255" t="s">
        <v>549</v>
      </c>
      <c r="F87" s="255" t="s">
        <v>550</v>
      </c>
      <c r="G87" s="255">
        <v>39355504.090000004</v>
      </c>
      <c r="H87" s="255"/>
      <c r="I87" s="255"/>
      <c r="J87" s="255"/>
      <c r="K87" s="255">
        <v>6248280.3084899997</v>
      </c>
      <c r="L87" s="255">
        <v>10066147.050000001</v>
      </c>
      <c r="M87" s="255">
        <v>10274364.35256</v>
      </c>
      <c r="N87" s="255">
        <v>65944295.80105</v>
      </c>
    </row>
    <row r="88" spans="4:14">
      <c r="D88" s="175" t="s">
        <v>548</v>
      </c>
      <c r="E88" s="255" t="s">
        <v>552</v>
      </c>
      <c r="F88" s="255" t="s">
        <v>553</v>
      </c>
      <c r="G88" s="255"/>
      <c r="H88" s="255"/>
      <c r="I88" s="255"/>
      <c r="J88" s="255">
        <v>294893.15840120002</v>
      </c>
      <c r="K88" s="255"/>
      <c r="L88" s="255"/>
      <c r="M88" s="255"/>
      <c r="N88" s="255">
        <v>294893.15840120002</v>
      </c>
    </row>
    <row r="89" spans="4:14">
      <c r="D89" s="175" t="s">
        <v>551</v>
      </c>
      <c r="E89" s="255" t="s">
        <v>555</v>
      </c>
      <c r="F89" s="255" t="s">
        <v>556</v>
      </c>
      <c r="G89" s="255"/>
      <c r="H89" s="255"/>
      <c r="I89" s="255"/>
      <c r="J89" s="255">
        <v>1657247.5192432001</v>
      </c>
      <c r="K89" s="255"/>
      <c r="L89" s="255"/>
      <c r="M89" s="255">
        <v>55859062.970656</v>
      </c>
      <c r="N89" s="255">
        <v>57516310.489899203</v>
      </c>
    </row>
    <row r="90" spans="4:14">
      <c r="D90" s="175" t="s">
        <v>554</v>
      </c>
      <c r="E90" s="255" t="s">
        <v>558</v>
      </c>
      <c r="F90" s="255" t="s">
        <v>559</v>
      </c>
      <c r="G90" s="255"/>
      <c r="H90" s="255">
        <v>45448</v>
      </c>
      <c r="I90" s="255"/>
      <c r="J90" s="255"/>
      <c r="K90" s="255"/>
      <c r="L90" s="255"/>
      <c r="M90" s="255"/>
      <c r="N90" s="255">
        <v>45448</v>
      </c>
    </row>
    <row r="91" spans="4:14">
      <c r="D91" s="175" t="s">
        <v>557</v>
      </c>
      <c r="E91" s="255" t="s">
        <v>561</v>
      </c>
      <c r="F91" s="255" t="s">
        <v>562</v>
      </c>
      <c r="G91" s="255">
        <v>1585295.73</v>
      </c>
      <c r="H91" s="255"/>
      <c r="I91" s="255">
        <v>124258.863964</v>
      </c>
      <c r="J91" s="255">
        <v>63501951.932139397</v>
      </c>
      <c r="K91" s="255">
        <v>46847329.564793997</v>
      </c>
      <c r="L91" s="255">
        <v>6000</v>
      </c>
      <c r="M91" s="255">
        <v>4449816.5253520003</v>
      </c>
      <c r="N91" s="221">
        <v>116514652.6162494</v>
      </c>
    </row>
    <row r="92" spans="4:14">
      <c r="D92" s="175" t="s">
        <v>560</v>
      </c>
      <c r="E92" s="255" t="s">
        <v>564</v>
      </c>
      <c r="F92" s="255" t="s">
        <v>565</v>
      </c>
      <c r="G92" s="255">
        <v>3350284.45</v>
      </c>
      <c r="H92" s="255">
        <v>174911.43</v>
      </c>
      <c r="I92" s="255"/>
      <c r="J92" s="255"/>
      <c r="K92" s="255"/>
      <c r="L92" s="255">
        <v>903672.35</v>
      </c>
      <c r="M92" s="255"/>
      <c r="N92" s="255">
        <v>4428868.2300000004</v>
      </c>
    </row>
    <row r="93" spans="4:14">
      <c r="D93" s="175" t="s">
        <v>563</v>
      </c>
      <c r="E93" s="256" t="s">
        <v>567</v>
      </c>
      <c r="F93" s="256" t="s">
        <v>568</v>
      </c>
      <c r="G93" s="256">
        <v>44291084.270000003</v>
      </c>
      <c r="H93" s="256">
        <v>220359.43</v>
      </c>
      <c r="I93" s="256">
        <v>124258.863964</v>
      </c>
      <c r="J93" s="256">
        <v>65454092.609783798</v>
      </c>
      <c r="K93" s="256">
        <v>135183109.87328401</v>
      </c>
      <c r="L93" s="256">
        <v>10975819.4</v>
      </c>
      <c r="M93" s="256">
        <v>70583243.848568007</v>
      </c>
      <c r="N93" s="221">
        <v>326831968.29559982</v>
      </c>
    </row>
    <row r="94" spans="4:14">
      <c r="D94" s="175" t="s">
        <v>566</v>
      </c>
      <c r="E94" s="257" t="s">
        <v>570</v>
      </c>
      <c r="F94" s="257" t="s">
        <v>571</v>
      </c>
      <c r="G94" s="257">
        <v>44291084.270000003</v>
      </c>
      <c r="H94" s="257">
        <v>220359.43</v>
      </c>
      <c r="I94" s="257">
        <v>124258.863964</v>
      </c>
      <c r="J94" s="257">
        <v>65454092.609783798</v>
      </c>
      <c r="K94" s="257">
        <v>135183109.87328401</v>
      </c>
      <c r="L94" s="257">
        <v>10975819.4</v>
      </c>
      <c r="M94" s="257">
        <v>70583243.848568007</v>
      </c>
      <c r="N94" s="221">
        <v>326831968.29559982</v>
      </c>
    </row>
    <row r="95" spans="4:14">
      <c r="D95" s="175" t="s">
        <v>569</v>
      </c>
      <c r="E95" s="255" t="s">
        <v>573</v>
      </c>
      <c r="F95" s="255" t="s">
        <v>574</v>
      </c>
      <c r="G95" s="255">
        <v>83405443.469999999</v>
      </c>
      <c r="H95" s="255"/>
      <c r="I95" s="255"/>
      <c r="J95" s="255"/>
      <c r="K95" s="255"/>
      <c r="L95" s="255">
        <v>33861797.5</v>
      </c>
      <c r="M95" s="255"/>
      <c r="N95" s="255">
        <v>109781150.55</v>
      </c>
    </row>
    <row r="96" spans="4:14">
      <c r="D96" s="175" t="s">
        <v>572</v>
      </c>
      <c r="E96" s="255" t="s">
        <v>576</v>
      </c>
      <c r="F96" s="255" t="s">
        <v>577</v>
      </c>
      <c r="G96" s="255">
        <v>-51070877</v>
      </c>
      <c r="H96" s="255"/>
      <c r="I96" s="255"/>
      <c r="J96" s="255"/>
      <c r="K96" s="255"/>
      <c r="L96" s="255"/>
      <c r="M96" s="255"/>
      <c r="N96" s="255">
        <v>-51070877</v>
      </c>
    </row>
    <row r="97" spans="4:14">
      <c r="D97" s="175" t="s">
        <v>575</v>
      </c>
      <c r="E97" s="256" t="s">
        <v>579</v>
      </c>
      <c r="F97" s="256" t="s">
        <v>574</v>
      </c>
      <c r="G97" s="256">
        <v>32334566.469999999</v>
      </c>
      <c r="H97" s="256"/>
      <c r="I97" s="256"/>
      <c r="J97" s="256"/>
      <c r="K97" s="256"/>
      <c r="L97" s="256">
        <v>33861797.5</v>
      </c>
      <c r="M97" s="256"/>
      <c r="N97" s="256">
        <v>58710273.549999997</v>
      </c>
    </row>
    <row r="98" spans="4:14">
      <c r="D98" s="175" t="s">
        <v>578</v>
      </c>
      <c r="E98" s="257" t="s">
        <v>581</v>
      </c>
      <c r="F98" s="257" t="s">
        <v>582</v>
      </c>
      <c r="G98" s="257">
        <v>32334566.469999999</v>
      </c>
      <c r="H98" s="257"/>
      <c r="I98" s="257"/>
      <c r="J98" s="257"/>
      <c r="K98" s="257"/>
      <c r="L98" s="257">
        <v>33861797.5</v>
      </c>
      <c r="M98" s="257"/>
      <c r="N98" s="257">
        <v>58710273.549999997</v>
      </c>
    </row>
    <row r="99" spans="4:14">
      <c r="D99" s="175" t="s">
        <v>580</v>
      </c>
      <c r="E99" s="255" t="s">
        <v>584</v>
      </c>
      <c r="F99" s="255" t="s">
        <v>585</v>
      </c>
      <c r="G99" s="255">
        <v>17685578.43</v>
      </c>
      <c r="H99" s="255"/>
      <c r="I99" s="255"/>
      <c r="J99" s="221">
        <v>1057244970.9332294</v>
      </c>
      <c r="K99" s="255"/>
      <c r="L99" s="255">
        <v>95396081.400000006</v>
      </c>
      <c r="M99" s="255"/>
      <c r="N99" s="221">
        <v>4024831865.4115386</v>
      </c>
    </row>
    <row r="100" spans="4:14">
      <c r="D100" s="175" t="s">
        <v>583</v>
      </c>
      <c r="E100" s="255" t="s">
        <v>587</v>
      </c>
      <c r="F100" s="255" t="s">
        <v>588</v>
      </c>
      <c r="G100" s="255">
        <v>837217917.5</v>
      </c>
      <c r="H100" s="255">
        <v>20110116.260000002</v>
      </c>
      <c r="I100" s="255"/>
      <c r="J100" s="255"/>
      <c r="K100" s="255">
        <v>268153273.09131899</v>
      </c>
      <c r="L100" s="255">
        <v>360573936.86000001</v>
      </c>
      <c r="M100" s="255"/>
      <c r="N100" s="221">
        <v>1486055243.711319</v>
      </c>
    </row>
    <row r="101" spans="4:14">
      <c r="D101" s="175" t="s">
        <v>586</v>
      </c>
      <c r="E101" s="255" t="s">
        <v>590</v>
      </c>
      <c r="F101" s="255" t="s">
        <v>591</v>
      </c>
      <c r="G101" s="255">
        <v>-439560522.11000001</v>
      </c>
      <c r="H101" s="255">
        <v>-3893116.16</v>
      </c>
      <c r="I101" s="255"/>
      <c r="J101" s="255"/>
      <c r="K101" s="255">
        <v>-64733809.819668002</v>
      </c>
      <c r="L101" s="255">
        <v>-233094105.72999999</v>
      </c>
      <c r="M101" s="255"/>
      <c r="N101" s="255">
        <v>-741281553.81966805</v>
      </c>
    </row>
    <row r="102" spans="4:14">
      <c r="D102" s="175" t="s">
        <v>589</v>
      </c>
      <c r="E102" s="256" t="s">
        <v>593</v>
      </c>
      <c r="F102" s="256" t="s">
        <v>594</v>
      </c>
      <c r="G102" s="256">
        <v>415342973.81999999</v>
      </c>
      <c r="H102" s="256">
        <v>16217000.1</v>
      </c>
      <c r="I102" s="256"/>
      <c r="J102" s="221">
        <v>1057244970.9332294</v>
      </c>
      <c r="K102" s="256">
        <v>203419463.271651</v>
      </c>
      <c r="L102" s="256">
        <v>222875912.53</v>
      </c>
      <c r="M102" s="256"/>
      <c r="N102" s="221">
        <v>4769605555.3031883</v>
      </c>
    </row>
    <row r="103" spans="4:14">
      <c r="D103" s="175" t="s">
        <v>592</v>
      </c>
      <c r="E103" s="255" t="s">
        <v>596</v>
      </c>
      <c r="F103" s="255" t="s">
        <v>597</v>
      </c>
      <c r="G103" s="255">
        <v>5393120219.9200001</v>
      </c>
      <c r="H103" s="255">
        <v>224505840.38</v>
      </c>
      <c r="I103" s="255"/>
      <c r="J103" s="221">
        <v>2582042974.9849257</v>
      </c>
      <c r="K103" s="221">
        <v>2292518356.8625469</v>
      </c>
      <c r="L103" s="255">
        <v>1423670350.8499999</v>
      </c>
      <c r="M103" s="221">
        <v>1512562234.8077121</v>
      </c>
      <c r="N103" s="221">
        <v>13595977143.440647</v>
      </c>
    </row>
    <row r="104" spans="4:14">
      <c r="D104" s="175" t="s">
        <v>595</v>
      </c>
      <c r="E104" s="255" t="s">
        <v>599</v>
      </c>
      <c r="F104" s="255" t="s">
        <v>600</v>
      </c>
      <c r="G104" s="255">
        <v>-2964687783.1599998</v>
      </c>
      <c r="H104" s="255">
        <v>-23101314.739999998</v>
      </c>
      <c r="I104" s="255"/>
      <c r="J104" s="221">
        <v>-930299325.31197858</v>
      </c>
      <c r="K104" s="255">
        <v>-528557298.59628302</v>
      </c>
      <c r="L104" s="255">
        <v>-1004299193.2</v>
      </c>
      <c r="M104" s="255">
        <v>-581152503.60103202</v>
      </c>
      <c r="N104" s="221">
        <v>-6108187562.8882866</v>
      </c>
    </row>
    <row r="105" spans="4:14">
      <c r="D105" s="175" t="s">
        <v>598</v>
      </c>
      <c r="E105" s="256" t="s">
        <v>602</v>
      </c>
      <c r="F105" s="256" t="s">
        <v>597</v>
      </c>
      <c r="G105" s="256">
        <v>2428432436.7600002</v>
      </c>
      <c r="H105" s="256">
        <v>201404525.63999999</v>
      </c>
      <c r="I105" s="256"/>
      <c r="J105" s="221">
        <v>1651743649.6729467</v>
      </c>
      <c r="K105" s="221">
        <v>1763961058.266264</v>
      </c>
      <c r="L105" s="256">
        <v>419371157.64999998</v>
      </c>
      <c r="M105" s="256">
        <v>931409731.20668006</v>
      </c>
      <c r="N105" s="221">
        <v>7487789580.5523615</v>
      </c>
    </row>
    <row r="106" spans="4:14">
      <c r="D106" s="175" t="s">
        <v>601</v>
      </c>
      <c r="E106" s="255" t="s">
        <v>604</v>
      </c>
      <c r="F106" s="255" t="s">
        <v>605</v>
      </c>
      <c r="G106" s="255">
        <v>33544290261.700001</v>
      </c>
      <c r="H106" s="255">
        <v>1521063630.47</v>
      </c>
      <c r="I106" s="255"/>
      <c r="J106" s="221">
        <v>21432929231.797455</v>
      </c>
      <c r="K106" s="221">
        <v>8248074010.1635265</v>
      </c>
      <c r="L106" s="255">
        <v>10291916535.870001</v>
      </c>
      <c r="M106" s="221">
        <v>7914689382.9790163</v>
      </c>
      <c r="N106" s="221">
        <v>90184394365.430435</v>
      </c>
    </row>
    <row r="107" spans="4:14">
      <c r="D107" s="175" t="s">
        <v>603</v>
      </c>
      <c r="E107" s="255" t="s">
        <v>607</v>
      </c>
      <c r="F107" s="255" t="s">
        <v>608</v>
      </c>
      <c r="G107" s="255">
        <v>-22358324980.490002</v>
      </c>
      <c r="H107" s="255">
        <v>-243956175.88999999</v>
      </c>
      <c r="I107" s="255"/>
      <c r="J107" s="221">
        <v>-7998229835.9984684</v>
      </c>
      <c r="K107" s="221">
        <v>-4542919174.7275047</v>
      </c>
      <c r="L107" s="255">
        <v>-7436876101.6899996</v>
      </c>
      <c r="M107" s="221">
        <v>-5098096471.0617037</v>
      </c>
      <c r="N107" s="221">
        <v>-49099272046.12001</v>
      </c>
    </row>
    <row r="108" spans="4:14">
      <c r="D108" s="175" t="s">
        <v>606</v>
      </c>
      <c r="E108" s="255" t="s">
        <v>610</v>
      </c>
      <c r="F108" s="255" t="s">
        <v>611</v>
      </c>
      <c r="G108" s="255"/>
      <c r="H108" s="255"/>
      <c r="I108" s="255"/>
      <c r="J108" s="255"/>
      <c r="K108" s="255"/>
      <c r="L108" s="255">
        <v>-16117535.210000001</v>
      </c>
      <c r="M108" s="255"/>
      <c r="N108" s="255">
        <v>-16117535.210000001</v>
      </c>
    </row>
    <row r="109" spans="4:14">
      <c r="D109" s="175" t="s">
        <v>609</v>
      </c>
      <c r="E109" s="256" t="s">
        <v>613</v>
      </c>
      <c r="F109" s="256" t="s">
        <v>605</v>
      </c>
      <c r="G109" s="256">
        <v>11185965281.209999</v>
      </c>
      <c r="H109" s="256">
        <v>1277107454.5799999</v>
      </c>
      <c r="I109" s="256"/>
      <c r="J109" s="221">
        <v>13434699395.798986</v>
      </c>
      <c r="K109" s="221">
        <v>3705154835.4360223</v>
      </c>
      <c r="L109" s="256">
        <v>2838922898.9699998</v>
      </c>
      <c r="M109" s="221">
        <v>2816592911.9173121</v>
      </c>
      <c r="N109" s="221">
        <v>41069004784.100426</v>
      </c>
    </row>
    <row r="110" spans="4:14">
      <c r="D110" s="175" t="s">
        <v>612</v>
      </c>
      <c r="E110" s="255" t="s">
        <v>615</v>
      </c>
      <c r="F110" s="255" t="s">
        <v>616</v>
      </c>
      <c r="G110" s="255">
        <v>111115354.3</v>
      </c>
      <c r="H110" s="255"/>
      <c r="I110" s="255"/>
      <c r="J110" s="221">
        <v>169676108.8684088</v>
      </c>
      <c r="K110" s="255">
        <v>9551936.0535390005</v>
      </c>
      <c r="L110" s="255">
        <v>56128506.409999996</v>
      </c>
      <c r="M110" s="255">
        <v>5610901.8486400004</v>
      </c>
      <c r="N110" s="255">
        <v>358742133.89639902</v>
      </c>
    </row>
    <row r="111" spans="4:14">
      <c r="D111" s="175" t="s">
        <v>614</v>
      </c>
      <c r="E111" s="255" t="s">
        <v>618</v>
      </c>
      <c r="F111" s="255" t="s">
        <v>619</v>
      </c>
      <c r="G111" s="255">
        <v>-66298379.100000001</v>
      </c>
      <c r="H111" s="255"/>
      <c r="I111" s="255"/>
      <c r="J111" s="221">
        <v>-163889607.2060656</v>
      </c>
      <c r="K111" s="255">
        <v>-6600521.9082000004</v>
      </c>
      <c r="L111" s="255">
        <v>-50292497.020000003</v>
      </c>
      <c r="M111" s="255">
        <v>-5610901.8486400004</v>
      </c>
      <c r="N111" s="221">
        <v>-298881664.19411743</v>
      </c>
    </row>
    <row r="112" spans="4:14">
      <c r="D112" s="175" t="s">
        <v>617</v>
      </c>
      <c r="E112" s="256" t="s">
        <v>621</v>
      </c>
      <c r="F112" s="256" t="s">
        <v>616</v>
      </c>
      <c r="G112" s="256">
        <v>44816975.200000003</v>
      </c>
      <c r="H112" s="256"/>
      <c r="I112" s="256"/>
      <c r="J112" s="256">
        <v>5786501.6623432003</v>
      </c>
      <c r="K112" s="256">
        <v>2951414.145339</v>
      </c>
      <c r="L112" s="256">
        <v>5836009.3899999997</v>
      </c>
      <c r="M112" s="256">
        <v>0</v>
      </c>
      <c r="N112" s="256">
        <v>59860469.702281602</v>
      </c>
    </row>
    <row r="113" spans="4:14">
      <c r="D113" s="175" t="s">
        <v>620</v>
      </c>
      <c r="E113" s="255" t="s">
        <v>623</v>
      </c>
      <c r="F113" s="255" t="s">
        <v>624</v>
      </c>
      <c r="G113" s="255">
        <v>667069644.39999998</v>
      </c>
      <c r="H113" s="255">
        <v>7471182.46</v>
      </c>
      <c r="I113" s="255"/>
      <c r="J113" s="221">
        <v>201119090.54044521</v>
      </c>
      <c r="K113" s="255">
        <v>81984561.894114003</v>
      </c>
      <c r="L113" s="255">
        <v>184183077.53</v>
      </c>
      <c r="M113" s="255">
        <v>12345825.459000001</v>
      </c>
      <c r="N113" s="221">
        <v>1175587779.0924313</v>
      </c>
    </row>
    <row r="114" spans="4:14">
      <c r="D114" s="175" t="s">
        <v>622</v>
      </c>
      <c r="E114" s="255" t="s">
        <v>626</v>
      </c>
      <c r="F114" s="255" t="s">
        <v>627</v>
      </c>
      <c r="G114" s="255">
        <v>-563703750.88</v>
      </c>
      <c r="H114" s="255">
        <v>-3153791.97</v>
      </c>
      <c r="I114" s="255"/>
      <c r="J114" s="221">
        <v>-147100871.14550439</v>
      </c>
      <c r="K114" s="255">
        <v>-63036896.986832999</v>
      </c>
      <c r="L114" s="255">
        <v>-153622202.38</v>
      </c>
      <c r="M114" s="255">
        <v>-7463084.1759759998</v>
      </c>
      <c r="N114" s="221">
        <v>-955207989.62698638</v>
      </c>
    </row>
    <row r="115" spans="4:14">
      <c r="D115" s="175" t="s">
        <v>625</v>
      </c>
      <c r="E115" s="256" t="s">
        <v>629</v>
      </c>
      <c r="F115" s="256" t="s">
        <v>624</v>
      </c>
      <c r="G115" s="256">
        <v>103365893.52</v>
      </c>
      <c r="H115" s="256">
        <v>4317390.49</v>
      </c>
      <c r="I115" s="256"/>
      <c r="J115" s="256">
        <v>54018219.394940801</v>
      </c>
      <c r="K115" s="256">
        <v>18947664.907281</v>
      </c>
      <c r="L115" s="256">
        <v>30560875.149999999</v>
      </c>
      <c r="M115" s="256">
        <v>4882741.283024</v>
      </c>
      <c r="N115" s="221">
        <v>220379789.46544471</v>
      </c>
    </row>
    <row r="116" spans="4:14">
      <c r="D116" s="175" t="s">
        <v>628</v>
      </c>
      <c r="E116" s="255" t="s">
        <v>631</v>
      </c>
      <c r="F116" s="255" t="s">
        <v>632</v>
      </c>
      <c r="G116" s="255">
        <v>983878243.78999996</v>
      </c>
      <c r="H116" s="255">
        <v>231377022.25999999</v>
      </c>
      <c r="I116" s="255"/>
      <c r="J116" s="221">
        <v>1592899861.090158</v>
      </c>
      <c r="K116" s="255">
        <v>63557281.052726999</v>
      </c>
      <c r="L116" s="255">
        <v>257292349.84999999</v>
      </c>
      <c r="M116" s="255">
        <v>417708697.37968802</v>
      </c>
      <c r="N116" s="221">
        <v>3546713455.4225726</v>
      </c>
    </row>
    <row r="117" spans="4:14">
      <c r="D117" s="175" t="s">
        <v>630</v>
      </c>
      <c r="E117" s="256" t="s">
        <v>634</v>
      </c>
      <c r="F117" s="256" t="s">
        <v>632</v>
      </c>
      <c r="G117" s="256">
        <v>983878243.78999996</v>
      </c>
      <c r="H117" s="256">
        <v>231377022.25999999</v>
      </c>
      <c r="I117" s="256"/>
      <c r="J117" s="221">
        <v>1592899861.090158</v>
      </c>
      <c r="K117" s="256">
        <v>63557281.052726999</v>
      </c>
      <c r="L117" s="256">
        <v>257292349.84999999</v>
      </c>
      <c r="M117" s="256">
        <v>417708697.37968802</v>
      </c>
      <c r="N117" s="221">
        <v>3546713455.4225726</v>
      </c>
    </row>
    <row r="118" spans="4:14">
      <c r="D118" s="175" t="s">
        <v>633</v>
      </c>
      <c r="E118" s="255" t="s">
        <v>636</v>
      </c>
      <c r="F118" s="255" t="s">
        <v>637</v>
      </c>
      <c r="G118" s="255">
        <v>490381926.52999997</v>
      </c>
      <c r="H118" s="255">
        <v>10150335.33</v>
      </c>
      <c r="I118" s="255"/>
      <c r="J118" s="255"/>
      <c r="K118" s="255">
        <v>107951972.303967</v>
      </c>
      <c r="L118" s="255"/>
      <c r="M118" s="255">
        <v>91137462.982896</v>
      </c>
      <c r="N118" s="255">
        <v>689471361.81686294</v>
      </c>
    </row>
    <row r="119" spans="4:14">
      <c r="D119" s="175" t="s">
        <v>635</v>
      </c>
      <c r="E119" s="255" t="s">
        <v>639</v>
      </c>
      <c r="F119" s="255" t="s">
        <v>640</v>
      </c>
      <c r="G119" s="255">
        <v>-35744545.859999999</v>
      </c>
      <c r="H119" s="255">
        <v>-1147119.17</v>
      </c>
      <c r="I119" s="255"/>
      <c r="J119" s="255"/>
      <c r="K119" s="255">
        <v>-10018453.100172</v>
      </c>
      <c r="L119" s="255"/>
      <c r="M119" s="255">
        <v>-5895497.9863999998</v>
      </c>
      <c r="N119" s="255">
        <v>-51658496.946571998</v>
      </c>
    </row>
    <row r="120" spans="4:14">
      <c r="D120" s="175" t="s">
        <v>638</v>
      </c>
      <c r="E120" s="256" t="s">
        <v>642</v>
      </c>
      <c r="F120" s="256" t="s">
        <v>637</v>
      </c>
      <c r="G120" s="256">
        <v>454637380.67000002</v>
      </c>
      <c r="H120" s="256">
        <v>9003216.1600000001</v>
      </c>
      <c r="I120" s="256"/>
      <c r="J120" s="256"/>
      <c r="K120" s="256">
        <v>97933519.203795001</v>
      </c>
      <c r="L120" s="256"/>
      <c r="M120" s="256">
        <v>85241964.996496007</v>
      </c>
      <c r="N120" s="256">
        <v>637812864.87029099</v>
      </c>
    </row>
    <row r="121" spans="4:14">
      <c r="D121" s="175" t="s">
        <v>641</v>
      </c>
      <c r="E121" s="255" t="s">
        <v>644</v>
      </c>
      <c r="F121" s="255" t="s">
        <v>645</v>
      </c>
      <c r="G121" s="255">
        <v>59436238.68</v>
      </c>
      <c r="H121" s="255">
        <v>1408246.37</v>
      </c>
      <c r="I121" s="255"/>
      <c r="J121" s="221">
        <v>356363130.01663882</v>
      </c>
      <c r="K121" s="255">
        <v>15180334.050519001</v>
      </c>
      <c r="L121" s="255"/>
      <c r="M121" s="255">
        <v>5741756.8399839997</v>
      </c>
      <c r="N121" s="221">
        <v>431996099.56714177</v>
      </c>
    </row>
    <row r="122" spans="4:14">
      <c r="D122" s="175" t="s">
        <v>643</v>
      </c>
      <c r="E122" s="255" t="s">
        <v>647</v>
      </c>
      <c r="F122" s="255" t="s">
        <v>648</v>
      </c>
      <c r="G122" s="255">
        <v>-35947788.659999996</v>
      </c>
      <c r="H122" s="255">
        <v>-420714.95</v>
      </c>
      <c r="I122" s="255"/>
      <c r="J122" s="221">
        <v>-141588248.98989341</v>
      </c>
      <c r="K122" s="255">
        <v>-7989649.4328749999</v>
      </c>
      <c r="L122" s="255"/>
      <c r="M122" s="255">
        <v>-4119928.3847039999</v>
      </c>
      <c r="N122" s="221">
        <v>-186007330.5674724</v>
      </c>
    </row>
    <row r="123" spans="4:14">
      <c r="D123" s="175" t="s">
        <v>646</v>
      </c>
      <c r="E123" s="256" t="s">
        <v>650</v>
      </c>
      <c r="F123" s="256" t="s">
        <v>645</v>
      </c>
      <c r="G123" s="256">
        <v>23488450.02</v>
      </c>
      <c r="H123" s="256">
        <v>987531.42</v>
      </c>
      <c r="I123" s="256"/>
      <c r="J123" s="221">
        <v>214774881.02674541</v>
      </c>
      <c r="K123" s="256">
        <v>7190684.6176439999</v>
      </c>
      <c r="L123" s="256"/>
      <c r="M123" s="256">
        <v>1621828.4552800001</v>
      </c>
      <c r="N123" s="221">
        <v>245988768.9996694</v>
      </c>
    </row>
    <row r="124" spans="4:14">
      <c r="D124" s="175" t="s">
        <v>649</v>
      </c>
      <c r="E124" s="255" t="s">
        <v>652</v>
      </c>
      <c r="F124" s="255" t="s">
        <v>653</v>
      </c>
      <c r="G124" s="255">
        <v>14232476.26</v>
      </c>
      <c r="H124" s="255"/>
      <c r="I124" s="255"/>
      <c r="J124" s="255"/>
      <c r="K124" s="255"/>
      <c r="L124" s="255">
        <v>10731889.439999999</v>
      </c>
      <c r="M124" s="255"/>
      <c r="N124" s="255">
        <v>24964365.699999999</v>
      </c>
    </row>
    <row r="125" spans="4:14">
      <c r="D125" s="175" t="s">
        <v>651</v>
      </c>
      <c r="E125" s="255" t="s">
        <v>655</v>
      </c>
      <c r="F125" s="255" t="s">
        <v>656</v>
      </c>
      <c r="G125" s="255">
        <v>-7031411.75</v>
      </c>
      <c r="H125" s="255"/>
      <c r="I125" s="255"/>
      <c r="J125" s="255"/>
      <c r="K125" s="255"/>
      <c r="L125" s="255">
        <v>-5966971.9400000004</v>
      </c>
      <c r="M125" s="255"/>
      <c r="N125" s="255">
        <v>-12998383.689999999</v>
      </c>
    </row>
    <row r="126" spans="4:14">
      <c r="D126" s="175" t="s">
        <v>654</v>
      </c>
      <c r="E126" s="256" t="s">
        <v>658</v>
      </c>
      <c r="F126" s="256" t="s">
        <v>653</v>
      </c>
      <c r="G126" s="256">
        <v>7201064.5099999998</v>
      </c>
      <c r="H126" s="256"/>
      <c r="I126" s="256"/>
      <c r="J126" s="256"/>
      <c r="K126" s="256"/>
      <c r="L126" s="256">
        <v>4764917.5</v>
      </c>
      <c r="M126" s="256"/>
      <c r="N126" s="256">
        <v>11965982.01</v>
      </c>
    </row>
    <row r="127" spans="4:14">
      <c r="D127" s="175" t="s">
        <v>657</v>
      </c>
      <c r="E127" s="255" t="s">
        <v>660</v>
      </c>
      <c r="F127" s="255" t="s">
        <v>661</v>
      </c>
      <c r="G127" s="255">
        <v>53706578.329999998</v>
      </c>
      <c r="H127" s="255">
        <v>1209151</v>
      </c>
      <c r="I127" s="255"/>
      <c r="J127" s="255">
        <v>90786064.856970802</v>
      </c>
      <c r="K127" s="255"/>
      <c r="L127" s="255">
        <v>25775156.5</v>
      </c>
      <c r="M127" s="255"/>
      <c r="N127" s="221">
        <v>171476950.6869708</v>
      </c>
    </row>
    <row r="128" spans="4:14">
      <c r="D128" s="175" t="s">
        <v>659</v>
      </c>
      <c r="E128" s="255" t="s">
        <v>663</v>
      </c>
      <c r="F128" s="255" t="s">
        <v>664</v>
      </c>
      <c r="G128" s="255">
        <v>-24662861.359999999</v>
      </c>
      <c r="H128" s="255">
        <v>-327119.59999999998</v>
      </c>
      <c r="I128" s="255"/>
      <c r="J128" s="255">
        <v>-32763401.810873002</v>
      </c>
      <c r="K128" s="255"/>
      <c r="L128" s="255">
        <v>-18399834.52</v>
      </c>
      <c r="M128" s="255"/>
      <c r="N128" s="255">
        <v>-76153217.290873006</v>
      </c>
    </row>
    <row r="129" spans="4:14">
      <c r="D129" s="175" t="s">
        <v>662</v>
      </c>
      <c r="E129" s="256" t="s">
        <v>666</v>
      </c>
      <c r="F129" s="256" t="s">
        <v>661</v>
      </c>
      <c r="G129" s="256">
        <v>29043716.969999999</v>
      </c>
      <c r="H129" s="256">
        <v>882031.4</v>
      </c>
      <c r="I129" s="256"/>
      <c r="J129" s="256">
        <v>58022663.0460978</v>
      </c>
      <c r="K129" s="256"/>
      <c r="L129" s="256">
        <v>7375321.9800000004</v>
      </c>
      <c r="M129" s="256"/>
      <c r="N129" s="256">
        <v>95323733.396097794</v>
      </c>
    </row>
    <row r="130" spans="4:14">
      <c r="D130" s="175" t="s">
        <v>665</v>
      </c>
      <c r="E130" s="255" t="s">
        <v>668</v>
      </c>
      <c r="F130" s="255" t="s">
        <v>669</v>
      </c>
      <c r="G130" s="255">
        <v>16612782.68</v>
      </c>
      <c r="H130" s="255"/>
      <c r="I130" s="255"/>
      <c r="J130" s="255"/>
      <c r="K130" s="255"/>
      <c r="L130" s="255">
        <v>3679625.73</v>
      </c>
      <c r="M130" s="255"/>
      <c r="N130" s="255">
        <v>20292408.41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-7590357.7999999998</v>
      </c>
      <c r="H131" s="255"/>
      <c r="I131" s="255"/>
      <c r="J131" s="255"/>
      <c r="K131" s="255"/>
      <c r="L131" s="255">
        <v>-1068272.71</v>
      </c>
      <c r="M131" s="255"/>
      <c r="N131" s="255">
        <v>-8658630.5099999998</v>
      </c>
    </row>
    <row r="132" spans="4:14">
      <c r="D132" s="175" t="s">
        <v>670</v>
      </c>
      <c r="E132" s="256" t="s">
        <v>674</v>
      </c>
      <c r="F132" s="256" t="s">
        <v>669</v>
      </c>
      <c r="G132" s="256">
        <v>9022424.8800000008</v>
      </c>
      <c r="H132" s="256"/>
      <c r="I132" s="256"/>
      <c r="J132" s="256"/>
      <c r="K132" s="256"/>
      <c r="L132" s="256">
        <v>2611353.02</v>
      </c>
      <c r="M132" s="256"/>
      <c r="N132" s="256">
        <v>11633777.9</v>
      </c>
    </row>
    <row r="133" spans="4:14">
      <c r="D133" s="175" t="s">
        <v>673</v>
      </c>
      <c r="E133" s="257" t="s">
        <v>676</v>
      </c>
      <c r="F133" s="257" t="s">
        <v>677</v>
      </c>
      <c r="G133" s="257">
        <v>15685194841.35</v>
      </c>
      <c r="H133" s="257">
        <v>1741296172.05</v>
      </c>
      <c r="I133" s="257"/>
      <c r="J133" s="221">
        <v>18069190142.625446</v>
      </c>
      <c r="K133" s="221">
        <v>5863115920.9007235</v>
      </c>
      <c r="L133" s="257">
        <v>3789610796.04</v>
      </c>
      <c r="M133" s="257">
        <v>4257457875.2384801</v>
      </c>
      <c r="N133" s="221">
        <v>58156078761.722328</v>
      </c>
    </row>
    <row r="134" spans="4:14">
      <c r="D134" s="175" t="s">
        <v>675</v>
      </c>
      <c r="E134" s="255" t="s">
        <v>679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21">
        <v>13604315560.458391</v>
      </c>
    </row>
    <row r="135" spans="4:14">
      <c r="D135" s="175" t="s">
        <v>678</v>
      </c>
      <c r="E135" s="256" t="s">
        <v>682</v>
      </c>
      <c r="F135" s="256" t="s">
        <v>680</v>
      </c>
      <c r="G135" s="256"/>
      <c r="H135" s="256"/>
      <c r="I135" s="256"/>
      <c r="J135" s="256"/>
      <c r="K135" s="256"/>
      <c r="L135" s="256"/>
      <c r="M135" s="256"/>
      <c r="N135" s="221">
        <v>13604315560.458391</v>
      </c>
    </row>
    <row r="136" spans="4:14">
      <c r="D136" s="175" t="s">
        <v>681</v>
      </c>
      <c r="E136" s="257" t="s">
        <v>684</v>
      </c>
      <c r="F136" s="257" t="s">
        <v>680</v>
      </c>
      <c r="G136" s="257"/>
      <c r="H136" s="257"/>
      <c r="I136" s="257"/>
      <c r="J136" s="257"/>
      <c r="K136" s="257"/>
      <c r="L136" s="257"/>
      <c r="M136" s="257"/>
      <c r="N136" s="221">
        <v>13604315560.458391</v>
      </c>
    </row>
    <row r="137" spans="4:14">
      <c r="D137" s="175" t="s">
        <v>683</v>
      </c>
      <c r="E137" s="255" t="s">
        <v>686</v>
      </c>
      <c r="F137" s="255" t="s">
        <v>687</v>
      </c>
      <c r="G137" s="255">
        <v>450188334.06999999</v>
      </c>
      <c r="H137" s="255">
        <v>1597280</v>
      </c>
      <c r="I137" s="255"/>
      <c r="J137" s="255">
        <v>84918059.071117207</v>
      </c>
      <c r="K137" s="255">
        <v>7077846.6804539999</v>
      </c>
      <c r="L137" s="255">
        <v>91398739.189999998</v>
      </c>
      <c r="M137" s="255">
        <v>20902549.910615999</v>
      </c>
      <c r="N137" s="221">
        <v>656082808.92218721</v>
      </c>
    </row>
    <row r="138" spans="4:14">
      <c r="D138" s="175" t="s">
        <v>685</v>
      </c>
      <c r="E138" s="255" t="s">
        <v>689</v>
      </c>
      <c r="F138" s="255" t="s">
        <v>690</v>
      </c>
      <c r="G138" s="255">
        <v>-354686693.43000001</v>
      </c>
      <c r="H138" s="255">
        <v>-229522.59</v>
      </c>
      <c r="I138" s="255"/>
      <c r="J138" s="255">
        <v>-75613863.772377402</v>
      </c>
      <c r="K138" s="255">
        <v>-5243896.0163369998</v>
      </c>
      <c r="L138" s="255">
        <v>-79283114.530000001</v>
      </c>
      <c r="M138" s="255">
        <v>-11313610.455664</v>
      </c>
      <c r="N138" s="221">
        <v>-526370700.7943784</v>
      </c>
    </row>
    <row r="139" spans="4:14">
      <c r="D139" s="175" t="s">
        <v>688</v>
      </c>
      <c r="E139" s="256" t="s">
        <v>692</v>
      </c>
      <c r="F139" s="256" t="s">
        <v>687</v>
      </c>
      <c r="G139" s="256">
        <v>95501640.640000001</v>
      </c>
      <c r="H139" s="256">
        <v>1367757.41</v>
      </c>
      <c r="I139" s="256"/>
      <c r="J139" s="256">
        <v>9304195.2987398002</v>
      </c>
      <c r="K139" s="256">
        <v>1833950.6641170001</v>
      </c>
      <c r="L139" s="256">
        <v>12115624.66</v>
      </c>
      <c r="M139" s="256">
        <v>9588939.4549519997</v>
      </c>
      <c r="N139" s="221">
        <v>129712108.12780879</v>
      </c>
    </row>
    <row r="140" spans="4:14">
      <c r="D140" s="175" t="s">
        <v>691</v>
      </c>
      <c r="E140" s="255" t="s">
        <v>694</v>
      </c>
      <c r="F140" s="255" t="s">
        <v>695</v>
      </c>
      <c r="G140" s="255">
        <v>2100000</v>
      </c>
      <c r="H140" s="255"/>
      <c r="I140" s="255"/>
      <c r="J140" s="255"/>
      <c r="K140" s="255"/>
      <c r="L140" s="255"/>
      <c r="M140" s="255"/>
      <c r="N140" s="255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>
        <v>-943561.65</v>
      </c>
      <c r="H141" s="255"/>
      <c r="I141" s="255"/>
      <c r="J141" s="255"/>
      <c r="K141" s="255"/>
      <c r="L141" s="255"/>
      <c r="M141" s="255"/>
      <c r="N141" s="255">
        <v>-943561.65</v>
      </c>
    </row>
    <row r="142" spans="4:14">
      <c r="D142" s="175" t="s">
        <v>696</v>
      </c>
      <c r="E142" s="256" t="s">
        <v>700</v>
      </c>
      <c r="F142" s="256" t="s">
        <v>695</v>
      </c>
      <c r="G142" s="256">
        <v>1156438.3500000001</v>
      </c>
      <c r="H142" s="256"/>
      <c r="I142" s="256"/>
      <c r="J142" s="256"/>
      <c r="K142" s="256"/>
      <c r="L142" s="256"/>
      <c r="M142" s="256"/>
      <c r="N142" s="256">
        <v>1156438.3500000001</v>
      </c>
    </row>
    <row r="143" spans="4:14">
      <c r="D143" s="175" t="s">
        <v>699</v>
      </c>
      <c r="E143" s="255" t="s">
        <v>702</v>
      </c>
      <c r="F143" s="255" t="s">
        <v>703</v>
      </c>
      <c r="G143" s="255">
        <v>11642625.300000001</v>
      </c>
      <c r="H143" s="255"/>
      <c r="I143" s="255"/>
      <c r="J143" s="255"/>
      <c r="K143" s="255"/>
      <c r="L143" s="255"/>
      <c r="M143" s="255"/>
      <c r="N143" s="255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5">
        <v>-191385.62</v>
      </c>
      <c r="H144" s="255"/>
      <c r="I144" s="255"/>
      <c r="J144" s="255"/>
      <c r="K144" s="255"/>
      <c r="L144" s="255"/>
      <c r="M144" s="255"/>
      <c r="N144" s="255">
        <v>-191385.62</v>
      </c>
    </row>
    <row r="145" spans="4:16">
      <c r="D145" s="175" t="s">
        <v>704</v>
      </c>
      <c r="E145" s="256" t="s">
        <v>708</v>
      </c>
      <c r="F145" s="256" t="s">
        <v>703</v>
      </c>
      <c r="G145" s="256">
        <v>11451239.68</v>
      </c>
      <c r="H145" s="256"/>
      <c r="I145" s="256"/>
      <c r="J145" s="256"/>
      <c r="K145" s="256"/>
      <c r="L145" s="256"/>
      <c r="M145" s="256"/>
      <c r="N145" s="256">
        <v>11451239.68</v>
      </c>
    </row>
    <row r="146" spans="4:16">
      <c r="D146" s="175" t="s">
        <v>707</v>
      </c>
      <c r="E146" s="255" t="s">
        <v>710</v>
      </c>
      <c r="F146" s="255" t="s">
        <v>711</v>
      </c>
      <c r="G146" s="255">
        <v>29747289.079999998</v>
      </c>
      <c r="H146" s="255"/>
      <c r="I146" s="255"/>
      <c r="J146" s="255"/>
      <c r="K146" s="255"/>
      <c r="L146" s="255"/>
      <c r="M146" s="255"/>
      <c r="N146" s="255">
        <v>29747289.079999998</v>
      </c>
    </row>
    <row r="147" spans="4:16">
      <c r="D147" s="175" t="s">
        <v>709</v>
      </c>
      <c r="E147" s="255" t="s">
        <v>713</v>
      </c>
      <c r="F147" s="255" t="s">
        <v>714</v>
      </c>
      <c r="G147" s="255">
        <v>-1585923.17</v>
      </c>
      <c r="H147" s="255"/>
      <c r="I147" s="255"/>
      <c r="J147" s="255"/>
      <c r="K147" s="255"/>
      <c r="L147" s="255"/>
      <c r="M147" s="255"/>
      <c r="N147" s="255">
        <v>-1585923.17</v>
      </c>
    </row>
    <row r="148" spans="4:16">
      <c r="D148" s="175" t="s">
        <v>712</v>
      </c>
      <c r="E148" s="256" t="s">
        <v>716</v>
      </c>
      <c r="F148" s="256" t="s">
        <v>711</v>
      </c>
      <c r="G148" s="256">
        <v>28161365.91</v>
      </c>
      <c r="H148" s="256"/>
      <c r="I148" s="256"/>
      <c r="J148" s="256"/>
      <c r="K148" s="256"/>
      <c r="L148" s="256"/>
      <c r="M148" s="256"/>
      <c r="N148" s="256">
        <v>28161365.91</v>
      </c>
      <c r="P148">
        <v>24000</v>
      </c>
    </row>
    <row r="149" spans="4:16">
      <c r="D149" s="175" t="s">
        <v>715</v>
      </c>
      <c r="E149" s="255" t="s">
        <v>718</v>
      </c>
      <c r="F149" s="255" t="s">
        <v>719</v>
      </c>
      <c r="G149" s="255">
        <v>43310703.119999997</v>
      </c>
      <c r="H149" s="255"/>
      <c r="I149" s="255"/>
      <c r="J149" s="255"/>
      <c r="K149" s="255"/>
      <c r="L149" s="255">
        <v>13280040.609999999</v>
      </c>
      <c r="M149" s="255"/>
      <c r="N149" s="255">
        <v>56590743.729999997</v>
      </c>
    </row>
    <row r="150" spans="4:16">
      <c r="D150" s="175" t="s">
        <v>717</v>
      </c>
      <c r="E150" s="256" t="s">
        <v>721</v>
      </c>
      <c r="F150" s="256" t="s">
        <v>719</v>
      </c>
      <c r="G150" s="256">
        <v>43310703.119999997</v>
      </c>
      <c r="H150" s="256"/>
      <c r="I150" s="256"/>
      <c r="J150" s="256"/>
      <c r="K150" s="256"/>
      <c r="L150" s="256">
        <v>13280040.609999999</v>
      </c>
      <c r="M150" s="256"/>
      <c r="N150" s="256">
        <v>56590743.729999997</v>
      </c>
    </row>
    <row r="151" spans="4:16">
      <c r="D151" s="175" t="s">
        <v>720</v>
      </c>
      <c r="E151" s="255" t="s">
        <v>723</v>
      </c>
      <c r="F151" s="255" t="s">
        <v>724</v>
      </c>
      <c r="G151" s="255">
        <v>1000000</v>
      </c>
      <c r="H151" s="255"/>
      <c r="I151" s="255"/>
      <c r="J151" s="255"/>
      <c r="K151" s="255"/>
      <c r="L151" s="255">
        <v>1900000</v>
      </c>
      <c r="M151" s="255"/>
      <c r="N151" s="255">
        <v>2900000</v>
      </c>
    </row>
    <row r="152" spans="4:16">
      <c r="D152" s="175" t="s">
        <v>722</v>
      </c>
      <c r="E152" s="255" t="s">
        <v>726</v>
      </c>
      <c r="F152" s="255" t="s">
        <v>727</v>
      </c>
      <c r="G152" s="255">
        <v>-382789.77</v>
      </c>
      <c r="H152" s="255"/>
      <c r="I152" s="255"/>
      <c r="J152" s="255"/>
      <c r="K152" s="255"/>
      <c r="L152" s="255">
        <v>-1041.0999999999999</v>
      </c>
      <c r="M152" s="255"/>
      <c r="N152" s="255">
        <v>-383830.87</v>
      </c>
    </row>
    <row r="153" spans="4:16">
      <c r="D153" s="175" t="s">
        <v>725</v>
      </c>
      <c r="E153" s="256" t="s">
        <v>729</v>
      </c>
      <c r="F153" s="256" t="s">
        <v>730</v>
      </c>
      <c r="G153" s="256">
        <v>617210.23</v>
      </c>
      <c r="H153" s="256"/>
      <c r="I153" s="256"/>
      <c r="J153" s="256"/>
      <c r="K153" s="256"/>
      <c r="L153" s="256">
        <v>1898958.9</v>
      </c>
      <c r="M153" s="256"/>
      <c r="N153" s="256">
        <v>2516169.13</v>
      </c>
    </row>
    <row r="154" spans="4:16">
      <c r="D154" s="175" t="s">
        <v>728</v>
      </c>
      <c r="E154" s="257" t="s">
        <v>732</v>
      </c>
      <c r="F154" s="257" t="s">
        <v>733</v>
      </c>
      <c r="G154" s="257">
        <v>180198597.93000001</v>
      </c>
      <c r="H154" s="257">
        <v>1367757.41</v>
      </c>
      <c r="I154" s="257"/>
      <c r="J154" s="257">
        <v>9304195.2987398002</v>
      </c>
      <c r="K154" s="257">
        <v>1833950.6641170001</v>
      </c>
      <c r="L154" s="257">
        <v>27294624.170000002</v>
      </c>
      <c r="M154" s="257">
        <v>9588939.4549519997</v>
      </c>
      <c r="N154" s="221">
        <v>229588064.92780879</v>
      </c>
    </row>
    <row r="155" spans="4:16">
      <c r="D155" s="175" t="s">
        <v>731</v>
      </c>
      <c r="E155" s="255" t="s">
        <v>735</v>
      </c>
      <c r="F155" s="255" t="s">
        <v>736</v>
      </c>
      <c r="G155" s="255">
        <v>18744533.829999998</v>
      </c>
      <c r="H155" s="255"/>
      <c r="I155" s="255"/>
      <c r="J155" s="255"/>
      <c r="K155" s="255"/>
      <c r="L155" s="255">
        <v>900597.69</v>
      </c>
      <c r="M155" s="255"/>
      <c r="N155" s="255">
        <v>19645131.52</v>
      </c>
    </row>
    <row r="156" spans="4:16">
      <c r="D156" s="175" t="s">
        <v>734</v>
      </c>
      <c r="E156" s="255" t="s">
        <v>738</v>
      </c>
      <c r="F156" s="255" t="s">
        <v>739</v>
      </c>
      <c r="G156" s="255">
        <v>10934889.439999999</v>
      </c>
      <c r="H156" s="255"/>
      <c r="I156" s="255"/>
      <c r="J156" s="255">
        <v>6842260.2746067997</v>
      </c>
      <c r="K156" s="255"/>
      <c r="L156" s="255">
        <v>5849895.8899999997</v>
      </c>
      <c r="M156" s="255"/>
      <c r="N156" s="255">
        <v>23851200.5603089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>
        <v>904.74</v>
      </c>
      <c r="H157" s="255"/>
      <c r="I157" s="255"/>
      <c r="J157" s="255"/>
      <c r="K157" s="255"/>
      <c r="L157" s="255">
        <v>2311983.4900000002</v>
      </c>
      <c r="M157" s="255"/>
      <c r="N157" s="255">
        <v>2312888.23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>
        <v>118573374.18000001</v>
      </c>
      <c r="H158" s="255"/>
      <c r="I158" s="255"/>
      <c r="J158" s="221">
        <v>195805163.44169921</v>
      </c>
      <c r="K158" s="255">
        <v>23191832.667300001</v>
      </c>
      <c r="L158" s="255">
        <v>24853370.670000002</v>
      </c>
      <c r="M158" s="255">
        <v>211298.07388800001</v>
      </c>
      <c r="N158" s="221">
        <v>362635039.03288722</v>
      </c>
    </row>
    <row r="159" spans="4:16">
      <c r="D159" s="175" t="s">
        <v>743</v>
      </c>
      <c r="E159" s="255" t="s">
        <v>747</v>
      </c>
      <c r="F159" s="255" t="s">
        <v>748</v>
      </c>
      <c r="G159" s="255">
        <v>24349957.809999999</v>
      </c>
      <c r="H159" s="255"/>
      <c r="I159" s="255"/>
      <c r="J159" s="255">
        <v>27489751.776415199</v>
      </c>
      <c r="K159" s="255"/>
      <c r="L159" s="255">
        <v>5380206.0599999996</v>
      </c>
      <c r="M159" s="255"/>
      <c r="N159" s="255">
        <v>57219915.646415196</v>
      </c>
    </row>
    <row r="160" spans="4:16">
      <c r="D160" s="175" t="s">
        <v>746</v>
      </c>
      <c r="E160" s="255" t="s">
        <v>750</v>
      </c>
      <c r="F160" s="255" t="s">
        <v>751</v>
      </c>
      <c r="G160" s="255">
        <v>3054598.62</v>
      </c>
      <c r="H160" s="255">
        <v>79230.03</v>
      </c>
      <c r="I160" s="255"/>
      <c r="J160" s="255"/>
      <c r="K160" s="255"/>
      <c r="L160" s="255">
        <v>222397.68</v>
      </c>
      <c r="M160" s="255"/>
      <c r="N160" s="255">
        <v>3282656.83</v>
      </c>
    </row>
    <row r="161" spans="4:16">
      <c r="D161" s="175" t="s">
        <v>749</v>
      </c>
      <c r="E161" s="255" t="s">
        <v>753</v>
      </c>
      <c r="F161" s="255" t="s">
        <v>754</v>
      </c>
      <c r="G161" s="255">
        <v>4467891.87</v>
      </c>
      <c r="H161" s="255"/>
      <c r="I161" s="255"/>
      <c r="J161" s="255"/>
      <c r="K161" s="255"/>
      <c r="L161" s="255">
        <v>258479.04</v>
      </c>
      <c r="M161" s="255"/>
      <c r="N161" s="255">
        <v>4726370.91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21">
        <v>256067250.28584161</v>
      </c>
      <c r="K162" s="255"/>
      <c r="L162" s="255"/>
      <c r="M162" s="255"/>
      <c r="N162" s="221">
        <v>256067250.28584161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>
        <v>5227540.7300000004</v>
      </c>
      <c r="M163" s="255"/>
      <c r="N163" s="255">
        <v>5570426.5999999996</v>
      </c>
    </row>
    <row r="164" spans="4:16">
      <c r="D164" s="175" t="s">
        <v>758</v>
      </c>
      <c r="E164" s="255" t="s">
        <v>762</v>
      </c>
      <c r="F164" s="255" t="s">
        <v>763</v>
      </c>
      <c r="G164" s="255">
        <v>-180126150.49000001</v>
      </c>
      <c r="H164" s="255"/>
      <c r="I164" s="255"/>
      <c r="J164" s="221">
        <v>-283829094.55040163</v>
      </c>
      <c r="K164" s="255">
        <v>-18929628.654915001</v>
      </c>
      <c r="L164" s="255">
        <v>-41963362.210000001</v>
      </c>
      <c r="M164" s="255"/>
      <c r="N164" s="221">
        <v>-524848235.90531659</v>
      </c>
      <c r="P164">
        <v>1151935.78</v>
      </c>
    </row>
    <row r="165" spans="4:16">
      <c r="D165" s="175" t="s">
        <v>761</v>
      </c>
      <c r="E165" s="256" t="s">
        <v>765</v>
      </c>
      <c r="F165" s="256" t="s">
        <v>766</v>
      </c>
      <c r="G165" s="256">
        <v>0</v>
      </c>
      <c r="H165" s="256">
        <v>79230.03</v>
      </c>
      <c r="I165" s="256"/>
      <c r="J165" s="221">
        <v>202375331.22816119</v>
      </c>
      <c r="K165" s="256">
        <v>4262204.0123849995</v>
      </c>
      <c r="L165" s="256">
        <v>3041109.04</v>
      </c>
      <c r="M165" s="256">
        <v>211298.07388800001</v>
      </c>
      <c r="N165" s="221">
        <v>210462643.71013629</v>
      </c>
      <c r="P165">
        <v>1200.1600000000001</v>
      </c>
    </row>
    <row r="166" spans="4:16">
      <c r="D166" s="175" t="s">
        <v>764</v>
      </c>
      <c r="E166" s="257" t="s">
        <v>768</v>
      </c>
      <c r="F166" s="257" t="s">
        <v>766</v>
      </c>
      <c r="G166" s="257">
        <v>0</v>
      </c>
      <c r="H166" s="257">
        <v>79230.03</v>
      </c>
      <c r="I166" s="257"/>
      <c r="J166" s="221">
        <v>202375331.22816119</v>
      </c>
      <c r="K166" s="257">
        <v>4262204.0123849995</v>
      </c>
      <c r="L166" s="257">
        <v>3041109.04</v>
      </c>
      <c r="M166" s="257">
        <v>211298.07388800001</v>
      </c>
      <c r="N166" s="221">
        <v>210462643.71013629</v>
      </c>
      <c r="P166">
        <v>4728.96</v>
      </c>
    </row>
    <row r="167" spans="4:16">
      <c r="D167" s="175" t="s">
        <v>767</v>
      </c>
      <c r="E167" s="258" t="s">
        <v>770</v>
      </c>
      <c r="F167" s="258" t="s">
        <v>771</v>
      </c>
      <c r="G167" s="258">
        <v>40722314617.540001</v>
      </c>
      <c r="H167" s="258">
        <v>1742963518.9200001</v>
      </c>
      <c r="I167" s="221">
        <v>30224902670.764309</v>
      </c>
      <c r="J167" s="221">
        <v>18420175800.085918</v>
      </c>
      <c r="K167" s="221">
        <v>6018248933.3459139</v>
      </c>
      <c r="L167" s="258">
        <v>3864784146.1500001</v>
      </c>
      <c r="M167" s="221">
        <v>4337841356.6158876</v>
      </c>
      <c r="N167" s="221">
        <v>73474604972.265106</v>
      </c>
    </row>
    <row r="168" spans="4:16" s="128" customFormat="1">
      <c r="D168" s="203" t="s">
        <v>769</v>
      </c>
      <c r="E168" s="259" t="s">
        <v>773</v>
      </c>
      <c r="F168" s="259" t="s">
        <v>774</v>
      </c>
      <c r="G168" s="259">
        <v>56912338299.209999</v>
      </c>
      <c r="H168" s="259">
        <v>1943756145.28</v>
      </c>
      <c r="I168" s="221">
        <v>31540993725.45163</v>
      </c>
      <c r="J168" s="221">
        <v>30323451128.740276</v>
      </c>
      <c r="K168" s="221">
        <v>8786447848.9706173</v>
      </c>
      <c r="L168" s="259">
        <v>5822373903.8599997</v>
      </c>
      <c r="M168" s="221">
        <v>10869734165.684944</v>
      </c>
      <c r="N168" s="221">
        <v>108502118567.10358</v>
      </c>
    </row>
    <row r="169" spans="4:16">
      <c r="D169" s="175" t="s">
        <v>772</v>
      </c>
      <c r="E169" s="255" t="s">
        <v>776</v>
      </c>
      <c r="F169" s="255" t="s">
        <v>777</v>
      </c>
      <c r="G169" s="255"/>
      <c r="H169" s="255"/>
      <c r="I169" s="255"/>
      <c r="J169" s="255">
        <v>-10238077398.719999</v>
      </c>
      <c r="K169" s="255"/>
      <c r="L169" s="255"/>
      <c r="M169" s="255">
        <v>-900318682.300488</v>
      </c>
      <c r="N169" s="221">
        <v>-11138396081.020489</v>
      </c>
      <c r="P169">
        <v>3570.6</v>
      </c>
    </row>
    <row r="170" spans="4:16">
      <c r="D170" s="175" t="s">
        <v>775</v>
      </c>
      <c r="E170" s="255" t="s">
        <v>779</v>
      </c>
      <c r="F170" s="255" t="s">
        <v>780</v>
      </c>
      <c r="G170" s="255"/>
      <c r="H170" s="255"/>
      <c r="I170" s="255"/>
      <c r="J170" s="255"/>
      <c r="K170" s="255">
        <v>-193096068</v>
      </c>
      <c r="L170" s="255"/>
      <c r="M170" s="255"/>
      <c r="N170" s="255">
        <v>-193096068</v>
      </c>
    </row>
    <row r="171" spans="4:16">
      <c r="D171" s="175" t="s">
        <v>778</v>
      </c>
      <c r="E171" s="260" t="s">
        <v>782</v>
      </c>
      <c r="F171" s="260" t="s">
        <v>777</v>
      </c>
      <c r="G171" s="260"/>
      <c r="H171" s="260"/>
      <c r="I171" s="260"/>
      <c r="J171" s="260">
        <v>-10238077398.719999</v>
      </c>
      <c r="K171" s="260">
        <v>-193096068</v>
      </c>
      <c r="L171" s="260"/>
      <c r="M171" s="260">
        <v>-900318682.300488</v>
      </c>
      <c r="N171" s="221">
        <v>-11331492149.020489</v>
      </c>
    </row>
    <row r="172" spans="4:16">
      <c r="D172" s="175" t="s">
        <v>781</v>
      </c>
      <c r="E172" s="256" t="s">
        <v>784</v>
      </c>
      <c r="F172" s="256" t="s">
        <v>785</v>
      </c>
      <c r="G172" s="256">
        <v>0</v>
      </c>
      <c r="H172" s="256"/>
      <c r="I172" s="256"/>
      <c r="J172" s="256">
        <v>-10238077398.719999</v>
      </c>
      <c r="K172" s="256">
        <v>-193096068</v>
      </c>
      <c r="L172" s="256"/>
      <c r="M172" s="256">
        <v>-900318682.300488</v>
      </c>
      <c r="N172" s="221">
        <v>-11331492149.020489</v>
      </c>
    </row>
    <row r="173" spans="4:16">
      <c r="D173" s="175" t="s">
        <v>783</v>
      </c>
      <c r="E173" s="255" t="s">
        <v>787</v>
      </c>
      <c r="F173" s="255" t="s">
        <v>191</v>
      </c>
      <c r="G173" s="255">
        <v>-1709104858.54</v>
      </c>
      <c r="H173" s="255">
        <v>-3852</v>
      </c>
      <c r="I173" s="255"/>
      <c r="J173" s="255">
        <v>-30241572.463466201</v>
      </c>
      <c r="K173" s="255">
        <v>-165503023.92096001</v>
      </c>
      <c r="L173" s="255">
        <v>-303903833.13999999</v>
      </c>
      <c r="M173" s="255">
        <v>-328973900.96463197</v>
      </c>
      <c r="N173" s="221">
        <v>-1764249927.0850072</v>
      </c>
    </row>
    <row r="174" spans="4:16">
      <c r="D174" s="175" t="s">
        <v>786</v>
      </c>
      <c r="E174" s="255" t="s">
        <v>789</v>
      </c>
      <c r="F174" s="255" t="s">
        <v>207</v>
      </c>
      <c r="G174" s="255">
        <v>-1970334143.8199999</v>
      </c>
      <c r="H174" s="255">
        <v>-1141951.56</v>
      </c>
      <c r="I174" s="255"/>
      <c r="J174" s="221">
        <v>-1925964580.8909111</v>
      </c>
      <c r="K174" s="221">
        <v>-393078438.19097692</v>
      </c>
      <c r="L174" s="255">
        <v>-324312386.08999997</v>
      </c>
      <c r="M174" s="255">
        <v>-693990538.04308796</v>
      </c>
      <c r="N174" s="221">
        <v>-5308822038.5949764</v>
      </c>
    </row>
    <row r="175" spans="4:16">
      <c r="D175" s="175" t="s">
        <v>788</v>
      </c>
      <c r="E175" s="260" t="s">
        <v>791</v>
      </c>
      <c r="F175" s="260" t="s">
        <v>792</v>
      </c>
      <c r="G175" s="260">
        <v>-3679439002.3600001</v>
      </c>
      <c r="H175" s="260">
        <v>-1145803.56</v>
      </c>
      <c r="I175" s="260"/>
      <c r="J175" s="221">
        <v>-1956206153.3543773</v>
      </c>
      <c r="K175" s="221">
        <v>-558581462.11193693</v>
      </c>
      <c r="L175" s="260">
        <v>-628216219.23000002</v>
      </c>
      <c r="M175" s="260">
        <v>-1022964439.00772</v>
      </c>
      <c r="N175" s="221">
        <v>-7073071965.6799831</v>
      </c>
    </row>
    <row r="176" spans="4:16">
      <c r="D176" s="175" t="s">
        <v>790</v>
      </c>
      <c r="E176" s="255" t="s">
        <v>794</v>
      </c>
      <c r="F176" s="255" t="s">
        <v>795</v>
      </c>
      <c r="G176" s="255">
        <v>-55088169.719999999</v>
      </c>
      <c r="H176" s="255">
        <v>-2768737.35</v>
      </c>
      <c r="I176" s="255"/>
      <c r="J176" s="255"/>
      <c r="K176" s="255">
        <v>-162151782.47901601</v>
      </c>
      <c r="L176" s="255">
        <v>-17596825.649999999</v>
      </c>
      <c r="M176" s="255">
        <v>-9870979.7604879998</v>
      </c>
      <c r="N176" s="255">
        <v>-246592432.28550401</v>
      </c>
    </row>
    <row r="177" spans="4:14">
      <c r="D177" s="175" t="s">
        <v>793</v>
      </c>
      <c r="E177" s="255" t="s">
        <v>797</v>
      </c>
      <c r="F177" s="255" t="s">
        <v>798</v>
      </c>
      <c r="G177" s="255">
        <v>-313715545.10000002</v>
      </c>
      <c r="H177" s="255">
        <v>-8305752.4299999997</v>
      </c>
      <c r="I177" s="255">
        <v>-67671491.790910497</v>
      </c>
      <c r="J177" s="221">
        <v>-336200728.69887859</v>
      </c>
      <c r="K177" s="255">
        <v>-53445210.921696</v>
      </c>
      <c r="L177" s="255">
        <v>-48617425.909999996</v>
      </c>
      <c r="M177" s="255">
        <v>-20792698.624632001</v>
      </c>
      <c r="N177" s="221">
        <v>-738762166.93835115</v>
      </c>
    </row>
    <row r="178" spans="4:14">
      <c r="D178" s="175" t="s">
        <v>796</v>
      </c>
      <c r="E178" s="255" t="s">
        <v>800</v>
      </c>
      <c r="F178" s="255" t="s">
        <v>801</v>
      </c>
      <c r="G178" s="255">
        <v>-1016828.3</v>
      </c>
      <c r="H178" s="255">
        <v>-10850</v>
      </c>
      <c r="I178" s="255"/>
      <c r="J178" s="255"/>
      <c r="K178" s="255">
        <v>-80701.922103000004</v>
      </c>
      <c r="L178" s="255">
        <v>-190074.32</v>
      </c>
      <c r="M178" s="255">
        <v>-36801.1512</v>
      </c>
      <c r="N178" s="255">
        <v>-1335255.6933029999</v>
      </c>
    </row>
    <row r="179" spans="4:14">
      <c r="D179" s="175" t="s">
        <v>799</v>
      </c>
      <c r="E179" s="255" t="s">
        <v>1148</v>
      </c>
      <c r="F179" s="255" t="s">
        <v>1149</v>
      </c>
      <c r="G179" s="255">
        <v>-1035000000</v>
      </c>
      <c r="H179" s="255">
        <v>-445000000</v>
      </c>
      <c r="I179" s="255"/>
      <c r="J179" s="255"/>
      <c r="K179" s="255"/>
      <c r="L179" s="255"/>
      <c r="M179" s="255">
        <v>-91256000</v>
      </c>
      <c r="N179" s="255">
        <v>-1507376800</v>
      </c>
    </row>
    <row r="180" spans="4:14">
      <c r="D180" s="175" t="s">
        <v>802</v>
      </c>
      <c r="E180" s="255" t="s">
        <v>803</v>
      </c>
      <c r="F180" s="255" t="s">
        <v>804</v>
      </c>
      <c r="G180" s="255">
        <v>-11642812.380000001</v>
      </c>
      <c r="H180" s="255"/>
      <c r="I180" s="255">
        <v>-9402108.7984915003</v>
      </c>
      <c r="J180" s="255">
        <v>-21047376.382367998</v>
      </c>
      <c r="K180" s="255">
        <v>-1421149.7008169999</v>
      </c>
      <c r="L180" s="255"/>
      <c r="M180" s="255"/>
      <c r="N180" s="255">
        <v>-34111338.463184997</v>
      </c>
    </row>
    <row r="181" spans="4:14">
      <c r="D181" s="175" t="s">
        <v>805</v>
      </c>
      <c r="E181" s="255" t="s">
        <v>806</v>
      </c>
      <c r="F181" s="255" t="s">
        <v>807</v>
      </c>
      <c r="G181" s="255">
        <v>-1693870.2</v>
      </c>
      <c r="H181" s="255">
        <v>-15050.81</v>
      </c>
      <c r="I181" s="255"/>
      <c r="J181" s="255"/>
      <c r="K181" s="255"/>
      <c r="L181" s="255">
        <v>-12503.85</v>
      </c>
      <c r="M181" s="255"/>
      <c r="N181" s="255">
        <v>-1709646.43</v>
      </c>
    </row>
    <row r="182" spans="4:14">
      <c r="D182" s="175" t="s">
        <v>808</v>
      </c>
      <c r="E182" s="255" t="s">
        <v>809</v>
      </c>
      <c r="F182" s="255" t="s">
        <v>810</v>
      </c>
      <c r="G182" s="255">
        <v>-130484355.40000001</v>
      </c>
      <c r="H182" s="255"/>
      <c r="I182" s="255"/>
      <c r="J182" s="255">
        <v>-41590341.412589602</v>
      </c>
      <c r="K182" s="255">
        <v>-9704983.6988939997</v>
      </c>
      <c r="L182" s="255">
        <v>-28777174.579999998</v>
      </c>
      <c r="M182" s="255">
        <v>-13893475.221041501</v>
      </c>
      <c r="N182" s="221">
        <v>-224450330.31252509</v>
      </c>
    </row>
    <row r="183" spans="4:14">
      <c r="D183" s="175" t="s">
        <v>811</v>
      </c>
      <c r="E183" s="255" t="s">
        <v>812</v>
      </c>
      <c r="F183" s="255" t="s">
        <v>813</v>
      </c>
      <c r="G183" s="255">
        <v>-2083824.1</v>
      </c>
      <c r="H183" s="255"/>
      <c r="I183" s="255"/>
      <c r="J183" s="255">
        <v>-21692360.008088</v>
      </c>
      <c r="K183" s="255">
        <v>-3071046.1825230001</v>
      </c>
      <c r="L183" s="255">
        <v>-2969694.27</v>
      </c>
      <c r="M183" s="255"/>
      <c r="N183" s="255">
        <v>-29816924.560610998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-63528815.869999997</v>
      </c>
      <c r="H184" s="255"/>
      <c r="I184" s="255"/>
      <c r="J184" s="221">
        <v>-183655863.22204581</v>
      </c>
      <c r="K184" s="255">
        <v>-47395642.707369</v>
      </c>
      <c r="L184" s="255"/>
      <c r="M184" s="255"/>
      <c r="N184" s="221">
        <v>-294580321.79941481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-14650170.630000001</v>
      </c>
      <c r="H185" s="255"/>
      <c r="I185" s="255"/>
      <c r="J185" s="255"/>
      <c r="K185" s="255"/>
      <c r="L185" s="255"/>
      <c r="M185" s="255"/>
      <c r="N185" s="255">
        <v>-14650170.630000001</v>
      </c>
    </row>
    <row r="186" spans="4:14">
      <c r="D186" s="175" t="s">
        <v>820</v>
      </c>
      <c r="E186" s="255" t="s">
        <v>821</v>
      </c>
      <c r="F186" s="255" t="s">
        <v>822</v>
      </c>
      <c r="G186" s="255">
        <v>-8911921.0500000007</v>
      </c>
      <c r="H186" s="255"/>
      <c r="I186" s="255"/>
      <c r="J186" s="255">
        <v>-7722197.2347603999</v>
      </c>
      <c r="K186" s="255"/>
      <c r="L186" s="255"/>
      <c r="M186" s="255">
        <v>-599876.734512</v>
      </c>
      <c r="N186" s="255">
        <v>-17233995.019272398</v>
      </c>
    </row>
    <row r="187" spans="4:14">
      <c r="D187" s="175" t="s">
        <v>823</v>
      </c>
      <c r="E187" s="255" t="s">
        <v>824</v>
      </c>
      <c r="F187" s="255" t="s">
        <v>825</v>
      </c>
      <c r="G187" s="255">
        <v>-6224042.0700000003</v>
      </c>
      <c r="H187" s="255"/>
      <c r="I187" s="255"/>
      <c r="J187" s="221">
        <v>-310349405.5015592</v>
      </c>
      <c r="K187" s="255">
        <v>-2833191.2090460001</v>
      </c>
      <c r="L187" s="255">
        <v>-949015.87</v>
      </c>
      <c r="M187" s="255"/>
      <c r="N187" s="221">
        <v>-320355654.6506052</v>
      </c>
    </row>
    <row r="188" spans="4:14">
      <c r="D188" s="175" t="s">
        <v>826</v>
      </c>
      <c r="E188" s="255" t="s">
        <v>827</v>
      </c>
      <c r="F188" s="255" t="s">
        <v>828</v>
      </c>
      <c r="G188" s="255">
        <v>-660666.72</v>
      </c>
      <c r="H188" s="255">
        <v>-652666.68000000005</v>
      </c>
      <c r="I188" s="255">
        <v>-415145.59714480001</v>
      </c>
      <c r="J188" s="255">
        <v>-2173088.9304209999</v>
      </c>
      <c r="K188" s="255">
        <v>-1674419.8399499999</v>
      </c>
      <c r="L188" s="255">
        <v>-427500</v>
      </c>
      <c r="M188" s="255">
        <v>-279109.09399999998</v>
      </c>
      <c r="N188" s="255">
        <v>-6282596.8615157995</v>
      </c>
    </row>
    <row r="189" spans="4:14">
      <c r="D189" s="175" t="s">
        <v>829</v>
      </c>
      <c r="E189" s="255" t="s">
        <v>830</v>
      </c>
      <c r="F189" s="255" t="s">
        <v>831</v>
      </c>
      <c r="G189" s="255"/>
      <c r="H189" s="255"/>
      <c r="I189" s="255"/>
      <c r="J189" s="255"/>
      <c r="K189" s="255"/>
      <c r="L189" s="255"/>
      <c r="M189" s="255">
        <v>-349759.469752</v>
      </c>
      <c r="N189" s="255">
        <v>-349759.469752</v>
      </c>
    </row>
    <row r="190" spans="4:14">
      <c r="D190" s="175" t="s">
        <v>832</v>
      </c>
      <c r="E190" s="255" t="s">
        <v>833</v>
      </c>
      <c r="F190" s="255" t="s">
        <v>834</v>
      </c>
      <c r="G190" s="255">
        <v>-43667.45</v>
      </c>
      <c r="H190" s="255"/>
      <c r="I190" s="255"/>
      <c r="J190" s="255">
        <v>-1278875.0126662001</v>
      </c>
      <c r="K190" s="255"/>
      <c r="L190" s="255">
        <v>-11663</v>
      </c>
      <c r="M190" s="255">
        <v>-2608759.5071999999</v>
      </c>
      <c r="N190" s="255">
        <v>-3942964.9698661999</v>
      </c>
    </row>
    <row r="191" spans="4:14">
      <c r="D191" s="175" t="s">
        <v>835</v>
      </c>
      <c r="E191" s="255" t="s">
        <v>836</v>
      </c>
      <c r="F191" s="255" t="s">
        <v>837</v>
      </c>
      <c r="G191" s="255"/>
      <c r="H191" s="255"/>
      <c r="I191" s="255"/>
      <c r="J191" s="255">
        <v>-1206154.483912</v>
      </c>
      <c r="K191" s="255">
        <v>-1127488.367907</v>
      </c>
      <c r="L191" s="255"/>
      <c r="M191" s="255">
        <v>-145407.20867200001</v>
      </c>
      <c r="N191" s="255">
        <v>-2479050.0604909998</v>
      </c>
    </row>
    <row r="192" spans="4:14">
      <c r="D192" s="175" t="s">
        <v>838</v>
      </c>
      <c r="E192" s="255" t="s">
        <v>839</v>
      </c>
      <c r="F192" s="255" t="s">
        <v>840</v>
      </c>
      <c r="G192" s="255">
        <v>-46579081.469999999</v>
      </c>
      <c r="H192" s="255">
        <v>-37003885.5</v>
      </c>
      <c r="I192" s="255"/>
      <c r="J192" s="255">
        <v>-15917357.4737514</v>
      </c>
      <c r="K192" s="255">
        <v>-16166150.314347001</v>
      </c>
      <c r="L192" s="255">
        <v>-5118656.0999999996</v>
      </c>
      <c r="M192" s="255"/>
      <c r="N192" s="221">
        <v>-108241596.2476562</v>
      </c>
    </row>
    <row r="193" spans="4:14">
      <c r="D193" s="175" t="s">
        <v>841</v>
      </c>
      <c r="E193" s="255" t="s">
        <v>842</v>
      </c>
      <c r="F193" s="255" t="s">
        <v>843</v>
      </c>
      <c r="G193" s="255">
        <v>-1355584.23</v>
      </c>
      <c r="H193" s="255">
        <v>-395195.74</v>
      </c>
      <c r="I193" s="255"/>
      <c r="J193" s="255">
        <v>-34842341.375580199</v>
      </c>
      <c r="K193" s="255">
        <v>-640127.03284200002</v>
      </c>
      <c r="L193" s="255">
        <v>-230464</v>
      </c>
      <c r="M193" s="255">
        <v>-880986.43230400002</v>
      </c>
      <c r="N193" s="255">
        <v>-38347958.630726203</v>
      </c>
    </row>
    <row r="194" spans="4:14">
      <c r="D194" s="175" t="s">
        <v>844</v>
      </c>
      <c r="E194" s="255" t="s">
        <v>845</v>
      </c>
      <c r="F194" s="255" t="s">
        <v>846</v>
      </c>
      <c r="G194" s="255">
        <v>-2751000</v>
      </c>
      <c r="H194" s="255"/>
      <c r="I194" s="255"/>
      <c r="J194" s="255"/>
      <c r="K194" s="255"/>
      <c r="L194" s="255">
        <v>-188600</v>
      </c>
      <c r="M194" s="255"/>
      <c r="N194" s="255">
        <v>-2939600</v>
      </c>
    </row>
    <row r="195" spans="4:14">
      <c r="D195" s="175" t="s">
        <v>847</v>
      </c>
      <c r="E195" s="255" t="s">
        <v>848</v>
      </c>
      <c r="F195" s="255" t="s">
        <v>849</v>
      </c>
      <c r="G195" s="255">
        <v>-21548907.52</v>
      </c>
      <c r="H195" s="255">
        <v>-16833.16</v>
      </c>
      <c r="I195" s="255"/>
      <c r="J195" s="255"/>
      <c r="K195" s="255">
        <v>-2439177.3491910002</v>
      </c>
      <c r="L195" s="255">
        <v>-222000</v>
      </c>
      <c r="M195" s="255"/>
      <c r="N195" s="255">
        <v>-24226918.029190999</v>
      </c>
    </row>
    <row r="196" spans="4:14">
      <c r="D196" s="175" t="s">
        <v>850</v>
      </c>
      <c r="E196" s="255" t="s">
        <v>851</v>
      </c>
      <c r="F196" s="255" t="s">
        <v>852</v>
      </c>
      <c r="G196" s="255">
        <v>-93333.32</v>
      </c>
      <c r="H196" s="255"/>
      <c r="I196" s="255"/>
      <c r="J196" s="255">
        <v>-68319.360000000001</v>
      </c>
      <c r="K196" s="255"/>
      <c r="L196" s="255">
        <v>-194000</v>
      </c>
      <c r="M196" s="255"/>
      <c r="N196" s="255">
        <v>-68319.360000000001</v>
      </c>
    </row>
    <row r="197" spans="4:14">
      <c r="D197" s="175" t="s">
        <v>853</v>
      </c>
      <c r="E197" s="255" t="s">
        <v>854</v>
      </c>
      <c r="F197" s="255" t="s">
        <v>855</v>
      </c>
      <c r="G197" s="255">
        <v>-6590668.1200000001</v>
      </c>
      <c r="H197" s="255"/>
      <c r="I197" s="255"/>
      <c r="J197" s="255"/>
      <c r="K197" s="255"/>
      <c r="L197" s="255">
        <v>-2387409.7999999998</v>
      </c>
      <c r="M197" s="255">
        <v>-1967269.053816</v>
      </c>
      <c r="N197" s="255">
        <v>-10945346.973816</v>
      </c>
    </row>
    <row r="198" spans="4:14">
      <c r="D198" s="175" t="s">
        <v>856</v>
      </c>
      <c r="E198" s="255" t="s">
        <v>857</v>
      </c>
      <c r="F198" s="255" t="s">
        <v>858</v>
      </c>
      <c r="G198" s="255"/>
      <c r="H198" s="255"/>
      <c r="I198" s="255"/>
      <c r="J198" s="255"/>
      <c r="K198" s="255">
        <v>-2295982.640193</v>
      </c>
      <c r="L198" s="255"/>
      <c r="M198" s="255"/>
      <c r="N198" s="255">
        <v>-2295982.640193</v>
      </c>
    </row>
    <row r="199" spans="4:14" s="128" customFormat="1">
      <c r="D199" s="203" t="s">
        <v>859</v>
      </c>
      <c r="E199" s="255" t="s">
        <v>860</v>
      </c>
      <c r="F199" s="255" t="s">
        <v>861</v>
      </c>
      <c r="G199" s="255">
        <v>-11100256.83</v>
      </c>
      <c r="H199" s="255">
        <v>-367.58</v>
      </c>
      <c r="I199" s="255">
        <v>-2882933.9809917002</v>
      </c>
      <c r="J199" s="221">
        <v>-111667147.5593674</v>
      </c>
      <c r="K199" s="255">
        <v>-6565716.3091080002</v>
      </c>
      <c r="L199" s="255">
        <v>-2273141.96</v>
      </c>
      <c r="M199" s="255">
        <v>-413542.13287199999</v>
      </c>
      <c r="N199" s="221">
        <v>-134903106.35233909</v>
      </c>
    </row>
    <row r="200" spans="4:14">
      <c r="D200" s="175" t="s">
        <v>862</v>
      </c>
      <c r="E200" s="255" t="s">
        <v>863</v>
      </c>
      <c r="F200" s="255" t="s">
        <v>864</v>
      </c>
      <c r="G200" s="255">
        <v>0</v>
      </c>
      <c r="H200" s="255">
        <v>-1724794.94</v>
      </c>
      <c r="I200" s="255">
        <v>-6.24773E-2</v>
      </c>
      <c r="J200" s="255"/>
      <c r="K200" s="255"/>
      <c r="L200" s="255">
        <v>-5411111.5700000003</v>
      </c>
      <c r="M200" s="255"/>
      <c r="N200" s="255">
        <v>-7135906.5724772997</v>
      </c>
    </row>
    <row r="201" spans="4:14">
      <c r="D201" s="175" t="s">
        <v>865</v>
      </c>
      <c r="E201" s="255" t="s">
        <v>866</v>
      </c>
      <c r="F201" s="255" t="s">
        <v>867</v>
      </c>
      <c r="G201" s="255">
        <v>-340779.29</v>
      </c>
      <c r="H201" s="255">
        <v>-2332401.75</v>
      </c>
      <c r="I201" s="255"/>
      <c r="J201" s="255"/>
      <c r="K201" s="255"/>
      <c r="L201" s="255">
        <v>-58227.28</v>
      </c>
      <c r="M201" s="255"/>
      <c r="N201" s="255">
        <v>-2731408.32</v>
      </c>
    </row>
    <row r="202" spans="4:14">
      <c r="D202" s="175" t="s">
        <v>868</v>
      </c>
      <c r="E202" s="260" t="s">
        <v>869</v>
      </c>
      <c r="F202" s="260" t="s">
        <v>870</v>
      </c>
      <c r="G202" s="260">
        <v>-1735104299.77</v>
      </c>
      <c r="H202" s="260">
        <v>-498226535.94</v>
      </c>
      <c r="I202" s="260">
        <v>-80371680.230015799</v>
      </c>
      <c r="J202" s="221">
        <v>-1089411556.6559877</v>
      </c>
      <c r="K202" s="260">
        <v>-311012770.67500198</v>
      </c>
      <c r="L202" s="260">
        <v>-115635488.16</v>
      </c>
      <c r="M202" s="221">
        <v>-143094664.39048949</v>
      </c>
      <c r="N202" s="221">
        <v>-3775865551.2707953</v>
      </c>
    </row>
    <row r="203" spans="4:14" s="128" customFormat="1">
      <c r="D203" s="203" t="s">
        <v>871</v>
      </c>
      <c r="E203" s="255" t="s">
        <v>872</v>
      </c>
      <c r="F203" s="255" t="s">
        <v>199</v>
      </c>
      <c r="G203" s="255">
        <v>-39642947.890000001</v>
      </c>
      <c r="H203" s="255"/>
      <c r="I203" s="255"/>
      <c r="J203" s="255"/>
      <c r="K203" s="255"/>
      <c r="L203" s="255"/>
      <c r="M203" s="255"/>
      <c r="N203" s="255">
        <v>-39642947.890000001</v>
      </c>
    </row>
    <row r="204" spans="4:14">
      <c r="D204" s="175" t="s">
        <v>873</v>
      </c>
      <c r="E204" s="260" t="s">
        <v>874</v>
      </c>
      <c r="F204" s="260" t="s">
        <v>875</v>
      </c>
      <c r="G204" s="260">
        <v>-39642947.890000001</v>
      </c>
      <c r="H204" s="260"/>
      <c r="I204" s="260"/>
      <c r="J204" s="260"/>
      <c r="K204" s="260"/>
      <c r="L204" s="260"/>
      <c r="M204" s="260"/>
      <c r="N204" s="260">
        <v>-39642947.890000001</v>
      </c>
    </row>
    <row r="205" spans="4:14">
      <c r="D205" s="175" t="s">
        <v>876</v>
      </c>
      <c r="E205" s="256" t="s">
        <v>877</v>
      </c>
      <c r="F205" s="256" t="s">
        <v>878</v>
      </c>
      <c r="G205" s="256">
        <v>-5454186250.0200005</v>
      </c>
      <c r="H205" s="256">
        <v>-499372339.5</v>
      </c>
      <c r="I205" s="256">
        <v>-80371680.230015799</v>
      </c>
      <c r="J205" s="221">
        <v>-3045617710.010365</v>
      </c>
      <c r="K205" s="221">
        <v>-869594232.78693891</v>
      </c>
      <c r="L205" s="256">
        <v>-743851707.38999999</v>
      </c>
      <c r="M205" s="221">
        <v>-1166059103.3982096</v>
      </c>
      <c r="N205" s="221">
        <v>-10888580464.840778</v>
      </c>
    </row>
    <row r="206" spans="4:14" s="128" customFormat="1">
      <c r="D206" s="203" t="s">
        <v>879</v>
      </c>
      <c r="E206" s="255" t="s">
        <v>880</v>
      </c>
      <c r="F206" s="255" t="s">
        <v>881</v>
      </c>
      <c r="G206" s="255"/>
      <c r="H206" s="255"/>
      <c r="I206" s="255"/>
      <c r="J206" s="221">
        <v>-1254737920.8354957</v>
      </c>
      <c r="K206" s="255">
        <v>-124011228</v>
      </c>
      <c r="L206" s="255"/>
      <c r="M206" s="255"/>
      <c r="N206" s="221">
        <v>-1378749148.8354957</v>
      </c>
    </row>
    <row r="207" spans="4:14" s="143" customFormat="1">
      <c r="D207" s="251" t="s">
        <v>882</v>
      </c>
      <c r="E207" s="256" t="s">
        <v>883</v>
      </c>
      <c r="F207" s="256" t="s">
        <v>884</v>
      </c>
      <c r="G207" s="256"/>
      <c r="H207" s="256"/>
      <c r="I207" s="256"/>
      <c r="J207" s="221">
        <v>-1254737920.8354957</v>
      </c>
      <c r="K207" s="256">
        <v>-124011228</v>
      </c>
      <c r="L207" s="256"/>
      <c r="M207" s="256"/>
      <c r="N207" s="221">
        <v>-1378749148.8354957</v>
      </c>
    </row>
    <row r="208" spans="4:14">
      <c r="D208" s="175" t="s">
        <v>885</v>
      </c>
      <c r="E208" s="255" t="s">
        <v>886</v>
      </c>
      <c r="F208" s="255" t="s">
        <v>887</v>
      </c>
      <c r="G208" s="255">
        <v>-63624758.700000003</v>
      </c>
      <c r="H208" s="255">
        <v>-1771913</v>
      </c>
      <c r="I208" s="255"/>
      <c r="J208" s="255">
        <v>-39881951.479353398</v>
      </c>
      <c r="K208" s="255">
        <v>-10460986.799538</v>
      </c>
      <c r="L208" s="255">
        <v>-10525394.859999999</v>
      </c>
      <c r="M208" s="255">
        <v>-1786529.1839999999</v>
      </c>
      <c r="N208" s="221">
        <v>-125675094.0228914</v>
      </c>
    </row>
    <row r="209" spans="4:64">
      <c r="D209" s="175" t="s">
        <v>888</v>
      </c>
      <c r="E209" s="255" t="s">
        <v>889</v>
      </c>
      <c r="F209" s="255" t="s">
        <v>890</v>
      </c>
      <c r="G209" s="255">
        <v>21724057.809999999</v>
      </c>
      <c r="H209" s="255">
        <v>405180.53</v>
      </c>
      <c r="I209" s="255"/>
      <c r="J209" s="255"/>
      <c r="K209" s="255">
        <v>8811958.751046</v>
      </c>
      <c r="L209" s="255">
        <v>272716.25</v>
      </c>
      <c r="M209" s="255">
        <v>53453.426399999997</v>
      </c>
      <c r="N209" s="255">
        <v>30859532.747446001</v>
      </c>
    </row>
    <row r="210" spans="4:64">
      <c r="D210" s="175" t="s">
        <v>891</v>
      </c>
      <c r="E210" s="256" t="s">
        <v>892</v>
      </c>
      <c r="F210" s="256" t="s">
        <v>211</v>
      </c>
      <c r="G210" s="256">
        <v>-41900700.890000001</v>
      </c>
      <c r="H210" s="256">
        <v>-1366732.47</v>
      </c>
      <c r="I210" s="256"/>
      <c r="J210" s="256">
        <v>-39881951.479353398</v>
      </c>
      <c r="K210" s="256">
        <v>-1649028.048492</v>
      </c>
      <c r="L210" s="256">
        <v>-10252678.609999999</v>
      </c>
      <c r="M210" s="256">
        <v>-1733075.7575999999</v>
      </c>
      <c r="N210" s="256">
        <v>-94815561.275445402</v>
      </c>
    </row>
    <row r="211" spans="4:64">
      <c r="D211" s="175" t="s">
        <v>893</v>
      </c>
      <c r="E211" s="255" t="s">
        <v>894</v>
      </c>
      <c r="F211" s="255" t="s">
        <v>895</v>
      </c>
      <c r="G211" s="255">
        <v>-29275434274.779999</v>
      </c>
      <c r="H211" s="255"/>
      <c r="I211" s="221">
        <v>-4888560936.3241301</v>
      </c>
      <c r="J211" s="255"/>
      <c r="K211" s="255"/>
      <c r="L211" s="255"/>
      <c r="M211" s="255"/>
      <c r="N211" s="255">
        <v>-29275434274.779999</v>
      </c>
    </row>
    <row r="212" spans="4:64">
      <c r="D212" s="175" t="s">
        <v>896</v>
      </c>
      <c r="E212" s="256" t="s">
        <v>897</v>
      </c>
      <c r="F212" s="256" t="s">
        <v>898</v>
      </c>
      <c r="G212" s="256">
        <v>-29275434274.779999</v>
      </c>
      <c r="H212" s="256"/>
      <c r="I212" s="221">
        <v>-4888560936.3241301</v>
      </c>
      <c r="J212" s="256"/>
      <c r="K212" s="256"/>
      <c r="L212" s="256"/>
      <c r="M212" s="256"/>
      <c r="N212" s="256">
        <v>-29275434274.779999</v>
      </c>
    </row>
    <row r="213" spans="4:64">
      <c r="D213" s="175" t="s">
        <v>899</v>
      </c>
      <c r="E213" s="255" t="s">
        <v>900</v>
      </c>
      <c r="F213" s="255" t="s">
        <v>210</v>
      </c>
      <c r="G213" s="255">
        <v>-604078336.41999996</v>
      </c>
      <c r="H213" s="255">
        <v>-1913396.65</v>
      </c>
      <c r="I213" s="255"/>
      <c r="J213" s="255">
        <v>-41114143.730999596</v>
      </c>
      <c r="K213" s="255"/>
      <c r="L213" s="255">
        <v>-69725054.920000002</v>
      </c>
      <c r="M213" s="255">
        <v>-22111104.215992</v>
      </c>
      <c r="N213" s="221">
        <v>-738942035.93699157</v>
      </c>
    </row>
    <row r="214" spans="4:64">
      <c r="D214" s="175" t="s">
        <v>901</v>
      </c>
      <c r="E214" s="256" t="s">
        <v>902</v>
      </c>
      <c r="F214" s="256" t="s">
        <v>210</v>
      </c>
      <c r="G214" s="256">
        <v>-604078336.41999996</v>
      </c>
      <c r="H214" s="256">
        <v>-1913396.65</v>
      </c>
      <c r="I214" s="256"/>
      <c r="J214" s="256">
        <v>-41114143.730999596</v>
      </c>
      <c r="K214" s="256"/>
      <c r="L214" s="256">
        <v>-69725054.920000002</v>
      </c>
      <c r="M214" s="256">
        <v>-22111104.215992</v>
      </c>
      <c r="N214" s="221">
        <v>-738942035.93699157</v>
      </c>
    </row>
    <row r="215" spans="4:64">
      <c r="D215" s="175" t="s">
        <v>903</v>
      </c>
      <c r="E215" s="255" t="s">
        <v>904</v>
      </c>
      <c r="F215" s="255" t="s">
        <v>905</v>
      </c>
      <c r="G215" s="255">
        <v>-22500503</v>
      </c>
      <c r="H215" s="255"/>
      <c r="I215" s="255"/>
      <c r="J215" s="255"/>
      <c r="K215" s="255"/>
      <c r="L215" s="255">
        <v>-4033091</v>
      </c>
      <c r="M215" s="255"/>
      <c r="N215" s="255">
        <v>-26533594</v>
      </c>
    </row>
    <row r="216" spans="4:64">
      <c r="D216" s="175" t="s">
        <v>906</v>
      </c>
      <c r="E216" s="260" t="s">
        <v>907</v>
      </c>
      <c r="F216" s="260" t="s">
        <v>908</v>
      </c>
      <c r="G216" s="260">
        <v>-22500503</v>
      </c>
      <c r="H216" s="260"/>
      <c r="I216" s="260"/>
      <c r="J216" s="260"/>
      <c r="K216" s="260"/>
      <c r="L216" s="260">
        <v>-4033091</v>
      </c>
      <c r="M216" s="260"/>
      <c r="N216" s="260">
        <v>-26533594</v>
      </c>
    </row>
    <row r="217" spans="4:64">
      <c r="D217" s="175" t="s">
        <v>909</v>
      </c>
      <c r="E217" s="255" t="s">
        <v>910</v>
      </c>
      <c r="F217" s="255" t="s">
        <v>911</v>
      </c>
      <c r="G217" s="255"/>
      <c r="H217" s="255"/>
      <c r="I217" s="255"/>
      <c r="J217" s="255"/>
      <c r="K217" s="255"/>
      <c r="L217" s="255"/>
      <c r="M217" s="255"/>
      <c r="N217" s="255">
        <v>-40680412.299999997</v>
      </c>
      <c r="BL217">
        <v>3570.6</v>
      </c>
    </row>
    <row r="218" spans="4:64">
      <c r="D218" s="175" t="s">
        <v>912</v>
      </c>
      <c r="E218" s="260" t="s">
        <v>913</v>
      </c>
      <c r="F218" s="260" t="s">
        <v>914</v>
      </c>
      <c r="G218" s="260"/>
      <c r="H218" s="260"/>
      <c r="I218" s="260"/>
      <c r="J218" s="260"/>
      <c r="K218" s="260"/>
      <c r="L218" s="260"/>
      <c r="M218" s="260"/>
      <c r="N218" s="260">
        <v>-40680412.299999997</v>
      </c>
    </row>
    <row r="219" spans="4:64">
      <c r="D219" s="175" t="s">
        <v>915</v>
      </c>
      <c r="E219" s="255" t="s">
        <v>916</v>
      </c>
      <c r="F219" s="255" t="s">
        <v>917</v>
      </c>
      <c r="G219" s="255">
        <v>-22339459.370000001</v>
      </c>
      <c r="H219" s="255"/>
      <c r="I219" s="255"/>
      <c r="J219" s="255">
        <v>-2250345.625087</v>
      </c>
      <c r="K219" s="255"/>
      <c r="L219" s="255">
        <v>-1292395.18</v>
      </c>
      <c r="M219" s="255"/>
      <c r="N219" s="255">
        <v>-25882200.175087001</v>
      </c>
    </row>
    <row r="220" spans="4:64">
      <c r="D220" s="175" t="s">
        <v>918</v>
      </c>
      <c r="E220" s="260" t="s">
        <v>919</v>
      </c>
      <c r="F220" s="260" t="s">
        <v>920</v>
      </c>
      <c r="G220" s="260">
        <v>-22339459.370000001</v>
      </c>
      <c r="H220" s="260"/>
      <c r="I220" s="260"/>
      <c r="J220" s="260">
        <v>-2250345.625087</v>
      </c>
      <c r="K220" s="260"/>
      <c r="L220" s="260">
        <v>-1292395.18</v>
      </c>
      <c r="M220" s="260"/>
      <c r="N220" s="260">
        <v>-25882200.175087001</v>
      </c>
    </row>
    <row r="221" spans="4:64">
      <c r="D221" s="175" t="s">
        <v>921</v>
      </c>
      <c r="E221" s="255" t="s">
        <v>922</v>
      </c>
      <c r="F221" s="255" t="s">
        <v>923</v>
      </c>
      <c r="G221" s="255"/>
      <c r="H221" s="255"/>
      <c r="I221" s="255"/>
      <c r="J221" s="255">
        <v>-14405554.4469622</v>
      </c>
      <c r="K221" s="255"/>
      <c r="L221" s="255"/>
      <c r="M221" s="255"/>
      <c r="N221" s="255">
        <v>-14405554.4469622</v>
      </c>
    </row>
    <row r="222" spans="4:64">
      <c r="D222" s="175" t="s">
        <v>924</v>
      </c>
      <c r="E222" s="260" t="s">
        <v>925</v>
      </c>
      <c r="F222" s="260" t="s">
        <v>923</v>
      </c>
      <c r="G222" s="260"/>
      <c r="H222" s="260"/>
      <c r="I222" s="260"/>
      <c r="J222" s="260">
        <v>-14405554.4469622</v>
      </c>
      <c r="K222" s="260"/>
      <c r="L222" s="260"/>
      <c r="M222" s="260"/>
      <c r="N222" s="260">
        <v>-14405554.4469622</v>
      </c>
    </row>
    <row r="223" spans="4:64">
      <c r="D223" s="175" t="s">
        <v>926</v>
      </c>
      <c r="E223" s="256" t="s">
        <v>927</v>
      </c>
      <c r="F223" s="256" t="s">
        <v>196</v>
      </c>
      <c r="G223" s="256">
        <v>-44839962.369999997</v>
      </c>
      <c r="H223" s="256"/>
      <c r="I223" s="256"/>
      <c r="J223" s="256">
        <v>-16655900.072049201</v>
      </c>
      <c r="K223" s="256"/>
      <c r="L223" s="256">
        <v>-5325486.18</v>
      </c>
      <c r="M223" s="256"/>
      <c r="N223" s="221">
        <v>-107501760.92204919</v>
      </c>
      <c r="BL223">
        <v>1157864.8999999999</v>
      </c>
    </row>
    <row r="224" spans="4:64">
      <c r="D224" s="175" t="s">
        <v>928</v>
      </c>
      <c r="E224" s="255" t="s">
        <v>929</v>
      </c>
      <c r="F224" s="255" t="s">
        <v>930</v>
      </c>
      <c r="G224" s="255"/>
      <c r="H224" s="255"/>
      <c r="I224" s="255"/>
      <c r="J224" s="255"/>
      <c r="K224" s="255"/>
      <c r="L224" s="255"/>
      <c r="M224" s="255"/>
      <c r="N224" s="255">
        <v>-1.62869E-2</v>
      </c>
      <c r="BL224">
        <v>1678291.54</v>
      </c>
    </row>
    <row r="225" spans="4:14">
      <c r="D225" s="175" t="s">
        <v>931</v>
      </c>
      <c r="E225" s="255" t="s">
        <v>932</v>
      </c>
      <c r="F225" s="255" t="s">
        <v>933</v>
      </c>
      <c r="G225" s="255"/>
      <c r="H225" s="255"/>
      <c r="I225" s="255"/>
      <c r="J225" s="255"/>
      <c r="K225" s="255"/>
      <c r="L225" s="255"/>
      <c r="M225" s="255"/>
      <c r="N225" s="255">
        <v>0</v>
      </c>
    </row>
    <row r="226" spans="4:14">
      <c r="D226" s="175" t="s">
        <v>934</v>
      </c>
      <c r="E226" s="255" t="s">
        <v>938</v>
      </c>
      <c r="F226" s="255" t="s">
        <v>939</v>
      </c>
      <c r="G226" s="255"/>
      <c r="H226" s="255"/>
      <c r="I226" s="255"/>
      <c r="J226" s="255"/>
      <c r="K226" s="255"/>
      <c r="L226" s="255"/>
      <c r="M226" s="255"/>
      <c r="N226" s="255">
        <v>-22467781.854130499</v>
      </c>
    </row>
    <row r="227" spans="4:14">
      <c r="D227" s="175" t="s">
        <v>937</v>
      </c>
      <c r="E227" s="256" t="s">
        <v>941</v>
      </c>
      <c r="F227" s="256" t="s">
        <v>942</v>
      </c>
      <c r="G227" s="256"/>
      <c r="H227" s="256"/>
      <c r="I227" s="256"/>
      <c r="J227" s="256"/>
      <c r="K227" s="256"/>
      <c r="L227" s="256"/>
      <c r="M227" s="256"/>
      <c r="N227" s="256">
        <v>-22467781.870417401</v>
      </c>
    </row>
    <row r="228" spans="4:14">
      <c r="D228" s="175" t="s">
        <v>940</v>
      </c>
      <c r="E228" s="257" t="s">
        <v>944</v>
      </c>
      <c r="F228" s="257" t="s">
        <v>945</v>
      </c>
      <c r="G228" s="257">
        <v>-35420439524.480003</v>
      </c>
      <c r="H228" s="257">
        <v>-502652468.62</v>
      </c>
      <c r="I228" s="221">
        <v>-4968932616.5541468</v>
      </c>
      <c r="J228" s="221">
        <v>-14636085024.848263</v>
      </c>
      <c r="K228" s="221">
        <v>-1188350556.8354309</v>
      </c>
      <c r="L228" s="257">
        <v>-829154927.10000002</v>
      </c>
      <c r="M228" s="221">
        <v>-2090221965.6722896</v>
      </c>
      <c r="N228" s="221">
        <v>-53837983177.481667</v>
      </c>
    </row>
    <row r="229" spans="4:14">
      <c r="D229" s="175" t="s">
        <v>943</v>
      </c>
      <c r="E229" s="255" t="s">
        <v>947</v>
      </c>
      <c r="F229" s="255" t="s">
        <v>948</v>
      </c>
      <c r="G229" s="255"/>
      <c r="H229" s="255"/>
      <c r="I229" s="255"/>
      <c r="J229" s="221">
        <v>-4819350859.2620335</v>
      </c>
      <c r="K229" s="255">
        <v>-401348772</v>
      </c>
      <c r="L229" s="255"/>
      <c r="M229" s="255"/>
      <c r="N229" s="221">
        <v>-5220699631.2620335</v>
      </c>
    </row>
    <row r="230" spans="4:14">
      <c r="D230" s="175" t="s">
        <v>946</v>
      </c>
      <c r="E230" s="256" t="s">
        <v>950</v>
      </c>
      <c r="F230" s="256" t="s">
        <v>951</v>
      </c>
      <c r="G230" s="256"/>
      <c r="H230" s="256"/>
      <c r="I230" s="256"/>
      <c r="J230" s="221">
        <v>-4819350859.2620335</v>
      </c>
      <c r="K230" s="256">
        <v>-401348772</v>
      </c>
      <c r="L230" s="256"/>
      <c r="M230" s="256"/>
      <c r="N230" s="221">
        <v>-5220699631.2620335</v>
      </c>
    </row>
    <row r="231" spans="4:14">
      <c r="D231" s="175" t="s">
        <v>949</v>
      </c>
      <c r="E231" s="255" t="s">
        <v>953</v>
      </c>
      <c r="F231" s="255" t="s">
        <v>954</v>
      </c>
      <c r="G231" s="255">
        <v>-915087806.46000004</v>
      </c>
      <c r="H231" s="255">
        <v>-16970451.899999999</v>
      </c>
      <c r="I231" s="255"/>
      <c r="J231" s="255">
        <v>-27773180.7687678</v>
      </c>
      <c r="K231" s="255">
        <v>-417890940.53873098</v>
      </c>
      <c r="L231" s="255">
        <v>-5201209.3</v>
      </c>
      <c r="M231" s="255"/>
      <c r="N231" s="221">
        <v>-1366359388.9474988</v>
      </c>
    </row>
    <row r="232" spans="4:14">
      <c r="D232" s="175" t="s">
        <v>952</v>
      </c>
      <c r="E232" s="255" t="s">
        <v>956</v>
      </c>
      <c r="F232" s="255" t="s">
        <v>957</v>
      </c>
      <c r="G232" s="255">
        <v>422245556.56999999</v>
      </c>
      <c r="H232" s="255">
        <v>7448756.4299999997</v>
      </c>
      <c r="I232" s="255"/>
      <c r="J232" s="255"/>
      <c r="K232" s="255">
        <v>305373913.05593699</v>
      </c>
      <c r="L232" s="255">
        <v>151723.26999999999</v>
      </c>
      <c r="M232" s="255"/>
      <c r="N232" s="255">
        <v>727836961.57593703</v>
      </c>
    </row>
    <row r="233" spans="4:14">
      <c r="D233" s="175" t="s">
        <v>955</v>
      </c>
      <c r="E233" s="256" t="s">
        <v>959</v>
      </c>
      <c r="F233" s="256" t="s">
        <v>205</v>
      </c>
      <c r="G233" s="256">
        <v>-492842249.88999999</v>
      </c>
      <c r="H233" s="256">
        <v>-9521695.4700000007</v>
      </c>
      <c r="I233" s="256"/>
      <c r="J233" s="256">
        <v>-27773180.7687678</v>
      </c>
      <c r="K233" s="256">
        <v>-112517027.482794</v>
      </c>
      <c r="L233" s="256">
        <v>-5049486.03</v>
      </c>
      <c r="M233" s="256"/>
      <c r="N233" s="221">
        <v>-638522427.37156177</v>
      </c>
    </row>
    <row r="234" spans="4:14">
      <c r="D234" s="175" t="s">
        <v>958</v>
      </c>
      <c r="E234" s="255" t="s">
        <v>961</v>
      </c>
      <c r="F234" s="255" t="s">
        <v>962</v>
      </c>
      <c r="G234" s="255"/>
      <c r="H234" s="255"/>
      <c r="I234" s="255"/>
      <c r="J234" s="255"/>
      <c r="K234" s="255"/>
      <c r="L234" s="255">
        <v>-917081.48</v>
      </c>
      <c r="M234" s="255"/>
      <c r="N234" s="255">
        <v>-917081.48</v>
      </c>
    </row>
    <row r="235" spans="4:14">
      <c r="D235" s="175" t="s">
        <v>960</v>
      </c>
      <c r="E235" s="255" t="s">
        <v>964</v>
      </c>
      <c r="F235" s="255" t="s">
        <v>965</v>
      </c>
      <c r="G235" s="255">
        <v>-2366163.7799999998</v>
      </c>
      <c r="H235" s="255"/>
      <c r="I235" s="255"/>
      <c r="J235" s="255"/>
      <c r="K235" s="255">
        <v>-4133329.9274519999</v>
      </c>
      <c r="L235" s="255">
        <v>-740505.48</v>
      </c>
      <c r="M235" s="255"/>
      <c r="N235" s="255">
        <v>-7239999.1874519996</v>
      </c>
    </row>
    <row r="236" spans="4:14">
      <c r="D236" s="175" t="s">
        <v>963</v>
      </c>
      <c r="E236" s="260" t="s">
        <v>967</v>
      </c>
      <c r="F236" s="260" t="s">
        <v>968</v>
      </c>
      <c r="G236" s="260">
        <v>-2366163.7799999998</v>
      </c>
      <c r="H236" s="260"/>
      <c r="I236" s="260"/>
      <c r="J236" s="260"/>
      <c r="K236" s="260">
        <v>-4133329.9274519999</v>
      </c>
      <c r="L236" s="260">
        <v>-1657586.96</v>
      </c>
      <c r="M236" s="260"/>
      <c r="N236" s="260">
        <v>-8157080.6674520001</v>
      </c>
    </row>
    <row r="237" spans="4:14">
      <c r="D237" s="175" t="s">
        <v>966</v>
      </c>
      <c r="E237" s="256" t="s">
        <v>970</v>
      </c>
      <c r="F237" s="256" t="s">
        <v>971</v>
      </c>
      <c r="G237" s="256">
        <v>-2366163.7799999998</v>
      </c>
      <c r="H237" s="256"/>
      <c r="I237" s="256"/>
      <c r="J237" s="256"/>
      <c r="K237" s="256">
        <v>-4133329.9274519999</v>
      </c>
      <c r="L237" s="256">
        <v>-1657586.96</v>
      </c>
      <c r="M237" s="256"/>
      <c r="N237" s="256">
        <v>-8157080.6674520001</v>
      </c>
    </row>
    <row r="238" spans="4:14">
      <c r="D238" s="175" t="s">
        <v>969</v>
      </c>
      <c r="E238" s="255" t="s">
        <v>973</v>
      </c>
      <c r="F238" s="255" t="s">
        <v>974</v>
      </c>
      <c r="G238" s="255">
        <v>-2519306.5499999998</v>
      </c>
      <c r="H238" s="255"/>
      <c r="I238" s="255"/>
      <c r="J238" s="255"/>
      <c r="K238" s="255"/>
      <c r="L238" s="255"/>
      <c r="M238" s="255"/>
      <c r="N238" s="255">
        <v>-2519306.5499999998</v>
      </c>
    </row>
    <row r="239" spans="4:14">
      <c r="D239" s="175" t="s">
        <v>972</v>
      </c>
      <c r="E239" s="255" t="s">
        <v>976</v>
      </c>
      <c r="F239" s="255" t="s">
        <v>977</v>
      </c>
      <c r="G239" s="255">
        <v>-62731594.329999998</v>
      </c>
      <c r="H239" s="255"/>
      <c r="I239" s="255"/>
      <c r="J239" s="255"/>
      <c r="K239" s="255"/>
      <c r="L239" s="255"/>
      <c r="M239" s="255"/>
      <c r="N239" s="255">
        <v>0</v>
      </c>
    </row>
    <row r="240" spans="4:14">
      <c r="D240" s="175" t="s">
        <v>975</v>
      </c>
      <c r="E240" s="255" t="s">
        <v>979</v>
      </c>
      <c r="F240" s="255" t="s">
        <v>742</v>
      </c>
      <c r="G240" s="255">
        <v>-288978395.83999997</v>
      </c>
      <c r="H240" s="255"/>
      <c r="I240" s="255"/>
      <c r="J240" s="221">
        <v>-1294762182.3506491</v>
      </c>
      <c r="K240" s="255"/>
      <c r="L240" s="255">
        <v>-41854158.210000001</v>
      </c>
      <c r="M240" s="255"/>
      <c r="N240" s="221">
        <v>-2960364348.9518194</v>
      </c>
    </row>
    <row r="241" spans="4:14">
      <c r="D241" s="175" t="s">
        <v>978</v>
      </c>
      <c r="E241" s="255" t="s">
        <v>981</v>
      </c>
      <c r="F241" s="255" t="s">
        <v>982</v>
      </c>
      <c r="G241" s="255"/>
      <c r="H241" s="255"/>
      <c r="I241" s="255"/>
      <c r="J241" s="255">
        <v>-769396.44917160005</v>
      </c>
      <c r="K241" s="255"/>
      <c r="L241" s="255"/>
      <c r="M241" s="255"/>
      <c r="N241" s="255">
        <v>-769396.44917160005</v>
      </c>
    </row>
    <row r="242" spans="4:14">
      <c r="D242" s="175" t="s">
        <v>980</v>
      </c>
      <c r="E242" s="255" t="s">
        <v>984</v>
      </c>
      <c r="F242" s="255" t="s">
        <v>754</v>
      </c>
      <c r="G242" s="255">
        <v>-1818188.6</v>
      </c>
      <c r="H242" s="255"/>
      <c r="I242" s="255"/>
      <c r="J242" s="255"/>
      <c r="K242" s="255"/>
      <c r="L242" s="255">
        <v>-109204</v>
      </c>
      <c r="M242" s="255"/>
      <c r="N242" s="255">
        <v>-1927392.6</v>
      </c>
    </row>
    <row r="243" spans="4:14">
      <c r="D243" s="175" t="s">
        <v>983</v>
      </c>
      <c r="E243" s="255" t="s">
        <v>986</v>
      </c>
      <c r="F243" s="255" t="s">
        <v>760</v>
      </c>
      <c r="G243" s="255"/>
      <c r="H243" s="255"/>
      <c r="I243" s="255"/>
      <c r="J243" s="255">
        <v>-1629428.7464486</v>
      </c>
      <c r="K243" s="255">
        <v>-18929628.654915001</v>
      </c>
      <c r="L243" s="255"/>
      <c r="M243" s="255"/>
      <c r="N243" s="255">
        <v>-20559057.281363599</v>
      </c>
    </row>
    <row r="244" spans="4:14">
      <c r="D244" s="175" t="s">
        <v>985</v>
      </c>
      <c r="E244" s="255" t="s">
        <v>988</v>
      </c>
      <c r="F244" s="255" t="s">
        <v>989</v>
      </c>
      <c r="G244" s="255">
        <v>180126150.49000001</v>
      </c>
      <c r="H244" s="255"/>
      <c r="I244" s="255"/>
      <c r="J244" s="221">
        <v>283829094.55040163</v>
      </c>
      <c r="K244" s="255">
        <v>18929628.654915001</v>
      </c>
      <c r="L244" s="255">
        <v>41963362.210000001</v>
      </c>
      <c r="M244" s="255"/>
      <c r="N244" s="221">
        <v>524848235.90531659</v>
      </c>
    </row>
    <row r="245" spans="4:14">
      <c r="D245" s="175" t="s">
        <v>987</v>
      </c>
      <c r="E245" s="255" t="s">
        <v>991</v>
      </c>
      <c r="F245" s="255" t="s">
        <v>992</v>
      </c>
      <c r="G245" s="255">
        <v>-0.01</v>
      </c>
      <c r="H245" s="255"/>
      <c r="I245" s="255"/>
      <c r="J245" s="255"/>
      <c r="K245" s="255"/>
      <c r="L245" s="255"/>
      <c r="M245" s="255"/>
      <c r="N245" s="255">
        <v>-0.01</v>
      </c>
    </row>
    <row r="246" spans="4:14">
      <c r="D246" s="175" t="s">
        <v>990</v>
      </c>
      <c r="E246" s="256" t="s">
        <v>994</v>
      </c>
      <c r="F246" s="256" t="s">
        <v>217</v>
      </c>
      <c r="G246" s="256">
        <v>-175921334.84</v>
      </c>
      <c r="H246" s="256"/>
      <c r="I246" s="256"/>
      <c r="J246" s="221">
        <v>-1013331912.9958678</v>
      </c>
      <c r="K246" s="256">
        <v>0</v>
      </c>
      <c r="L246" s="256">
        <v>0</v>
      </c>
      <c r="M246" s="256"/>
      <c r="N246" s="221">
        <v>-2461291265.9370384</v>
      </c>
    </row>
    <row r="247" spans="4:14">
      <c r="D247" s="175" t="s">
        <v>993</v>
      </c>
      <c r="E247" s="255" t="s">
        <v>996</v>
      </c>
      <c r="F247" s="255" t="s">
        <v>997</v>
      </c>
      <c r="G247" s="255">
        <v>-544200272.47000003</v>
      </c>
      <c r="H247" s="255"/>
      <c r="I247" s="255"/>
      <c r="J247" s="221">
        <v>-890023470.19342363</v>
      </c>
      <c r="K247" s="255">
        <v>-156076891.22315401</v>
      </c>
      <c r="L247" s="255">
        <v>-113148303.56</v>
      </c>
      <c r="M247" s="255">
        <v>-1056490.3679440001</v>
      </c>
      <c r="N247" s="221">
        <v>-1704505427.8145216</v>
      </c>
    </row>
    <row r="248" spans="4:14" s="192" customFormat="1">
      <c r="D248" s="193" t="s">
        <v>995</v>
      </c>
      <c r="E248" s="255" t="s">
        <v>999</v>
      </c>
      <c r="F248" s="255" t="s">
        <v>1000</v>
      </c>
      <c r="G248" s="255">
        <v>-21453780.420000002</v>
      </c>
      <c r="H248" s="255"/>
      <c r="I248" s="255"/>
      <c r="J248" s="255"/>
      <c r="K248" s="255"/>
      <c r="L248" s="255">
        <v>-7085458.7999999998</v>
      </c>
      <c r="M248" s="255"/>
      <c r="N248" s="255">
        <v>-28539239.219999999</v>
      </c>
    </row>
    <row r="249" spans="4:14">
      <c r="D249" s="175" t="s">
        <v>998</v>
      </c>
      <c r="E249" s="256" t="s">
        <v>1005</v>
      </c>
      <c r="F249" s="256" t="s">
        <v>1006</v>
      </c>
      <c r="G249" s="256">
        <v>-565654052.88999999</v>
      </c>
      <c r="H249" s="256"/>
      <c r="I249" s="256"/>
      <c r="J249" s="221">
        <v>-890023470.19342363</v>
      </c>
      <c r="K249" s="256">
        <v>-156076891.22315401</v>
      </c>
      <c r="L249" s="256">
        <v>-120233762.36</v>
      </c>
      <c r="M249" s="256">
        <v>-1056490.3679440001</v>
      </c>
      <c r="N249" s="221">
        <v>-1733044667.0345216</v>
      </c>
    </row>
    <row r="250" spans="4:14">
      <c r="D250" s="175" t="s">
        <v>1001</v>
      </c>
      <c r="E250" s="255" t="s">
        <v>1008</v>
      </c>
      <c r="F250" s="255" t="s">
        <v>1009</v>
      </c>
      <c r="G250" s="255"/>
      <c r="H250" s="255"/>
      <c r="I250" s="255"/>
      <c r="J250" s="255">
        <v>-8438855.6665417999</v>
      </c>
      <c r="K250" s="255"/>
      <c r="L250" s="255"/>
      <c r="M250" s="255"/>
      <c r="N250" s="255">
        <v>-8438855.6665417999</v>
      </c>
    </row>
    <row r="251" spans="4:14">
      <c r="D251" s="175" t="s">
        <v>1004</v>
      </c>
      <c r="E251" s="260" t="s">
        <v>1011</v>
      </c>
      <c r="F251" s="260" t="s">
        <v>1012</v>
      </c>
      <c r="G251" s="260"/>
      <c r="H251" s="260"/>
      <c r="I251" s="260"/>
      <c r="J251" s="260">
        <v>-8438855.6665417999</v>
      </c>
      <c r="K251" s="260"/>
      <c r="L251" s="260"/>
      <c r="M251" s="260"/>
      <c r="N251" s="260">
        <v>-8438855.6665417999</v>
      </c>
    </row>
    <row r="252" spans="4:14">
      <c r="D252" s="175" t="s">
        <v>1007</v>
      </c>
      <c r="E252" s="255" t="s">
        <v>1014</v>
      </c>
      <c r="F252" s="255" t="s">
        <v>1015</v>
      </c>
      <c r="G252" s="255"/>
      <c r="H252" s="255"/>
      <c r="I252" s="255">
        <v>-40051002.512343898</v>
      </c>
      <c r="J252" s="255"/>
      <c r="K252" s="255"/>
      <c r="L252" s="255"/>
      <c r="M252" s="255"/>
      <c r="N252" s="255">
        <v>40680412.287656099</v>
      </c>
    </row>
    <row r="253" spans="4:14">
      <c r="D253" s="175" t="s">
        <v>1010</v>
      </c>
      <c r="E253" s="260" t="s">
        <v>1017</v>
      </c>
      <c r="F253" s="260" t="s">
        <v>1018</v>
      </c>
      <c r="G253" s="260"/>
      <c r="H253" s="260"/>
      <c r="I253" s="260">
        <v>-40051002.512343898</v>
      </c>
      <c r="J253" s="260"/>
      <c r="K253" s="260"/>
      <c r="L253" s="260"/>
      <c r="M253" s="260"/>
      <c r="N253" s="260">
        <v>40680412.287656099</v>
      </c>
    </row>
    <row r="254" spans="4:14">
      <c r="D254" s="175" t="s">
        <v>1013</v>
      </c>
      <c r="E254" s="256" t="s">
        <v>1020</v>
      </c>
      <c r="F254" s="256" t="s">
        <v>214</v>
      </c>
      <c r="G254" s="256"/>
      <c r="H254" s="256"/>
      <c r="I254" s="256">
        <v>-40051002.512343898</v>
      </c>
      <c r="J254" s="256">
        <v>-8438855.6665417999</v>
      </c>
      <c r="K254" s="256"/>
      <c r="L254" s="256"/>
      <c r="M254" s="256"/>
      <c r="N254" s="256">
        <v>32241556.621114299</v>
      </c>
    </row>
    <row r="255" spans="4:14">
      <c r="D255" s="175" t="s">
        <v>1016</v>
      </c>
      <c r="E255" s="257" t="s">
        <v>1022</v>
      </c>
      <c r="F255" s="257" t="s">
        <v>1023</v>
      </c>
      <c r="G255" s="257">
        <v>-1236783801.4000001</v>
      </c>
      <c r="H255" s="257">
        <v>-9521695.4700000007</v>
      </c>
      <c r="I255" s="257">
        <v>-40051002.512343898</v>
      </c>
      <c r="J255" s="221">
        <v>-6758918278.8866348</v>
      </c>
      <c r="K255" s="257">
        <v>-674076020.63339996</v>
      </c>
      <c r="L255" s="257">
        <v>-126940835.34999999</v>
      </c>
      <c r="M255" s="257">
        <v>-1056490.3679440001</v>
      </c>
      <c r="N255" s="221">
        <v>-10029473515.651493</v>
      </c>
    </row>
    <row r="256" spans="4:14">
      <c r="D256" s="175" t="s">
        <v>1019</v>
      </c>
      <c r="E256" s="258" t="s">
        <v>1025</v>
      </c>
      <c r="F256" s="258" t="s">
        <v>1026</v>
      </c>
      <c r="G256" s="258">
        <v>-36657223325.879997</v>
      </c>
      <c r="H256" s="258">
        <v>-512174164.08999997</v>
      </c>
      <c r="I256" s="221">
        <v>-5008983619.0664902</v>
      </c>
      <c r="J256" s="221">
        <v>-21395003303.734898</v>
      </c>
      <c r="K256" s="221">
        <v>-1862426577.4688308</v>
      </c>
      <c r="L256" s="258">
        <v>-956095762.45000005</v>
      </c>
      <c r="M256" s="221">
        <v>-2091278456.0402336</v>
      </c>
      <c r="N256" s="221">
        <v>-63867456693.133156</v>
      </c>
    </row>
    <row r="257" spans="4:14">
      <c r="D257" s="175" t="s">
        <v>1021</v>
      </c>
      <c r="E257" s="255" t="s">
        <v>1028</v>
      </c>
      <c r="F257" s="255" t="s">
        <v>148</v>
      </c>
      <c r="G257" s="255"/>
      <c r="H257" s="255"/>
      <c r="I257" s="255"/>
      <c r="J257" s="255"/>
      <c r="K257" s="255">
        <v>-4102014069.4277401</v>
      </c>
      <c r="L257" s="255"/>
      <c r="M257" s="255"/>
      <c r="N257" s="255">
        <v>-4102014069.4277401</v>
      </c>
    </row>
    <row r="258" spans="4:14">
      <c r="D258" s="175" t="s">
        <v>1024</v>
      </c>
      <c r="E258" s="256" t="s">
        <v>1030</v>
      </c>
      <c r="F258" s="256" t="s">
        <v>148</v>
      </c>
      <c r="G258" s="256"/>
      <c r="H258" s="256"/>
      <c r="I258" s="256"/>
      <c r="J258" s="256"/>
      <c r="K258" s="256">
        <v>-4102014069.4277401</v>
      </c>
      <c r="L258" s="256"/>
      <c r="M258" s="256"/>
      <c r="N258" s="256">
        <v>-4102014069.4277401</v>
      </c>
    </row>
    <row r="259" spans="4:14">
      <c r="D259" s="175" t="s">
        <v>1027</v>
      </c>
      <c r="E259" s="255" t="s">
        <v>1032</v>
      </c>
      <c r="F259" s="255" t="s">
        <v>149</v>
      </c>
      <c r="G259" s="255">
        <v>-3450000000</v>
      </c>
      <c r="H259" s="255">
        <v>-890000000</v>
      </c>
      <c r="I259" s="221">
        <v>-21735991497.939995</v>
      </c>
      <c r="J259" s="255">
        <v>-2712544855.1300001</v>
      </c>
      <c r="K259" s="255">
        <v>-1465647156.52192</v>
      </c>
      <c r="L259" s="255">
        <v>-3582537210</v>
      </c>
      <c r="M259" s="255">
        <v>-8126071142.8599997</v>
      </c>
      <c r="N259" s="255">
        <v>-9388184366.0919209</v>
      </c>
    </row>
    <row r="260" spans="4:14" s="128" customFormat="1">
      <c r="D260" s="203" t="s">
        <v>1029</v>
      </c>
      <c r="E260" s="256" t="s">
        <v>1034</v>
      </c>
      <c r="F260" s="256" t="s">
        <v>149</v>
      </c>
      <c r="G260" s="256">
        <v>-3450000000</v>
      </c>
      <c r="H260" s="256">
        <v>-890000000</v>
      </c>
      <c r="I260" s="221">
        <v>-21735991497.939995</v>
      </c>
      <c r="J260" s="256">
        <v>-2712544855.1300001</v>
      </c>
      <c r="K260" s="256">
        <v>-1465647156.52192</v>
      </c>
      <c r="L260" s="256">
        <v>-3582537210</v>
      </c>
      <c r="M260" s="256">
        <v>-8126071142.8599997</v>
      </c>
      <c r="N260" s="256">
        <v>-9388184366.0919209</v>
      </c>
    </row>
    <row r="261" spans="4:14">
      <c r="D261" s="175" t="s">
        <v>1031</v>
      </c>
      <c r="E261" s="255" t="s">
        <v>1036</v>
      </c>
      <c r="F261" s="255" t="s">
        <v>150</v>
      </c>
      <c r="G261" s="255"/>
      <c r="H261" s="255"/>
      <c r="I261" s="255"/>
      <c r="J261" s="255"/>
      <c r="K261" s="255">
        <v>-1297266915.6468</v>
      </c>
      <c r="L261" s="255"/>
      <c r="M261" s="255"/>
      <c r="N261" s="255">
        <v>-1297266915.6468</v>
      </c>
    </row>
    <row r="262" spans="4:14" s="128" customFormat="1">
      <c r="D262" s="203" t="s">
        <v>1033</v>
      </c>
      <c r="E262" s="256" t="s">
        <v>1038</v>
      </c>
      <c r="F262" s="256" t="s">
        <v>150</v>
      </c>
      <c r="G262" s="256"/>
      <c r="H262" s="256"/>
      <c r="I262" s="256"/>
      <c r="J262" s="256"/>
      <c r="K262" s="256">
        <v>-1297266915.6468</v>
      </c>
      <c r="L262" s="256"/>
      <c r="M262" s="256"/>
      <c r="N262" s="256">
        <v>-1297266915.6468</v>
      </c>
    </row>
    <row r="263" spans="4:14">
      <c r="D263" s="175" t="s">
        <v>1035</v>
      </c>
      <c r="E263" s="255" t="s">
        <v>1040</v>
      </c>
      <c r="F263" s="255" t="s">
        <v>151</v>
      </c>
      <c r="G263" s="255"/>
      <c r="H263" s="255"/>
      <c r="I263" s="255"/>
      <c r="J263" s="255">
        <v>-7795857.5</v>
      </c>
      <c r="K263" s="255">
        <v>-1350254152.5448201</v>
      </c>
      <c r="L263" s="255">
        <v>-355000000</v>
      </c>
      <c r="M263" s="255"/>
      <c r="N263" s="255">
        <v>2285219338.4351802</v>
      </c>
    </row>
    <row r="264" spans="4:14" s="128" customFormat="1">
      <c r="D264" s="203" t="s">
        <v>1037</v>
      </c>
      <c r="E264" s="256" t="s">
        <v>1042</v>
      </c>
      <c r="F264" s="256" t="s">
        <v>151</v>
      </c>
      <c r="G264" s="256"/>
      <c r="H264" s="256"/>
      <c r="I264" s="256"/>
      <c r="J264" s="256">
        <v>-7795857.5</v>
      </c>
      <c r="K264" s="256">
        <v>-1350254152.5448201</v>
      </c>
      <c r="L264" s="256">
        <v>-355000000</v>
      </c>
      <c r="M264" s="256"/>
      <c r="N264" s="256">
        <v>2285219338.4351802</v>
      </c>
    </row>
    <row r="265" spans="4:14">
      <c r="D265" s="175" t="s">
        <v>1039</v>
      </c>
      <c r="E265" s="255" t="s">
        <v>1044</v>
      </c>
      <c r="F265" s="255" t="s">
        <v>159</v>
      </c>
      <c r="G265" s="255"/>
      <c r="H265" s="255"/>
      <c r="I265" s="255"/>
      <c r="J265" s="255"/>
      <c r="K265" s="255"/>
      <c r="L265" s="255"/>
      <c r="M265" s="255"/>
      <c r="N265" s="255">
        <v>-40051002.5</v>
      </c>
    </row>
    <row r="266" spans="4:14" s="128" customFormat="1">
      <c r="D266" s="203" t="s">
        <v>1041</v>
      </c>
      <c r="E266" s="256" t="s">
        <v>1046</v>
      </c>
      <c r="F266" s="256" t="s">
        <v>159</v>
      </c>
      <c r="G266" s="256"/>
      <c r="H266" s="256"/>
      <c r="I266" s="256"/>
      <c r="J266" s="256"/>
      <c r="K266" s="256"/>
      <c r="L266" s="256"/>
      <c r="M266" s="256"/>
      <c r="N266" s="256">
        <v>-40051002.5</v>
      </c>
    </row>
    <row r="267" spans="4:14">
      <c r="D267" s="175" t="s">
        <v>1043</v>
      </c>
      <c r="E267" s="255" t="s">
        <v>1048</v>
      </c>
      <c r="F267" s="255" t="s">
        <v>157</v>
      </c>
      <c r="G267" s="255">
        <v>-345000000</v>
      </c>
      <c r="H267" s="255">
        <v>-45000000</v>
      </c>
      <c r="I267" s="255"/>
      <c r="J267" s="255">
        <v>-4404280</v>
      </c>
      <c r="K267" s="255"/>
      <c r="L267" s="255">
        <v>-347603140.97000003</v>
      </c>
      <c r="M267" s="255"/>
      <c r="N267" s="255">
        <v>-737603140.97000003</v>
      </c>
    </row>
    <row r="268" spans="4:14" s="128" customFormat="1">
      <c r="D268" s="203" t="s">
        <v>1045</v>
      </c>
      <c r="E268" s="256" t="s">
        <v>1050</v>
      </c>
      <c r="F268" s="256" t="s">
        <v>157</v>
      </c>
      <c r="G268" s="256">
        <v>-345000000</v>
      </c>
      <c r="H268" s="256">
        <v>-45000000</v>
      </c>
      <c r="I268" s="256"/>
      <c r="J268" s="256">
        <v>-4404280</v>
      </c>
      <c r="K268" s="256"/>
      <c r="L268" s="256">
        <v>-347603140.97000003</v>
      </c>
      <c r="M268" s="256"/>
      <c r="N268" s="256">
        <v>-737603140.97000003</v>
      </c>
    </row>
    <row r="269" spans="4:14">
      <c r="D269" s="175" t="s">
        <v>1047</v>
      </c>
      <c r="E269" s="255" t="s">
        <v>1052</v>
      </c>
      <c r="F269" s="255" t="s">
        <v>1053</v>
      </c>
      <c r="G269" s="255">
        <v>-16085899077.879999</v>
      </c>
      <c r="H269" s="255">
        <v>-895731397.22000003</v>
      </c>
      <c r="I269" s="221">
        <v>-1798678062.9981246</v>
      </c>
      <c r="J269" s="221">
        <v>-5627775458.428504</v>
      </c>
      <c r="K269" s="221">
        <v>769915906.74646378</v>
      </c>
      <c r="L269" s="255">
        <v>-1010044898.35</v>
      </c>
      <c r="M269" s="221">
        <v>-1359911780.0163932</v>
      </c>
      <c r="N269" s="221">
        <v>-21807171855.218391</v>
      </c>
    </row>
    <row r="270" spans="4:14" s="128" customFormat="1">
      <c r="D270" s="203" t="s">
        <v>1049</v>
      </c>
      <c r="E270" s="255" t="s">
        <v>1055</v>
      </c>
      <c r="F270" s="255" t="s">
        <v>1056</v>
      </c>
      <c r="G270" s="255"/>
      <c r="H270" s="255"/>
      <c r="I270" s="255"/>
      <c r="J270" s="255"/>
      <c r="K270" s="255">
        <v>-4.5000000000000001E-6</v>
      </c>
      <c r="L270" s="255"/>
      <c r="M270" s="255"/>
      <c r="N270" s="221">
        <v>-129678577.3300034</v>
      </c>
    </row>
    <row r="271" spans="4:14">
      <c r="D271" s="175" t="s">
        <v>1051</v>
      </c>
      <c r="E271" s="255" t="s">
        <v>1058</v>
      </c>
      <c r="F271" s="255" t="s">
        <v>1059</v>
      </c>
      <c r="G271" s="255">
        <v>-1158289518.1300001</v>
      </c>
      <c r="H271" s="255">
        <v>-90850583.969999999</v>
      </c>
      <c r="I271" s="221">
        <v>-472349679.88828331</v>
      </c>
      <c r="J271" s="221">
        <v>-592689904.76327789</v>
      </c>
      <c r="K271" s="255">
        <v>-37339537.593607597</v>
      </c>
      <c r="L271" s="255">
        <v>-108473473.59</v>
      </c>
      <c r="M271" s="255">
        <v>-38499310.786799997</v>
      </c>
      <c r="N271" s="221">
        <v>-1588698204.4681456</v>
      </c>
    </row>
    <row r="272" spans="4:14">
      <c r="D272" s="175" t="s">
        <v>1054</v>
      </c>
      <c r="E272" s="255" t="s">
        <v>1150</v>
      </c>
      <c r="F272" s="255" t="s">
        <v>1151</v>
      </c>
      <c r="G272" s="255">
        <v>1035000000</v>
      </c>
      <c r="H272" s="255">
        <v>445000000</v>
      </c>
      <c r="I272" s="255"/>
      <c r="J272" s="255">
        <v>690287780.39367294</v>
      </c>
      <c r="K272" s="255"/>
      <c r="L272" s="255">
        <v>537380581.5</v>
      </c>
      <c r="M272" s="255">
        <v>88877000</v>
      </c>
      <c r="N272" s="255">
        <v>2017380581.5</v>
      </c>
    </row>
    <row r="273" spans="4:62">
      <c r="D273" s="175" t="s">
        <v>1057</v>
      </c>
      <c r="E273" s="255" t="s">
        <v>1152</v>
      </c>
      <c r="F273" s="255" t="s">
        <v>1153</v>
      </c>
      <c r="G273" s="255"/>
      <c r="H273" s="255">
        <v>45000000</v>
      </c>
      <c r="I273" s="255"/>
      <c r="J273" s="255">
        <v>468200</v>
      </c>
      <c r="K273" s="255"/>
      <c r="L273" s="255"/>
      <c r="M273" s="255"/>
      <c r="N273" s="255">
        <v>45000000</v>
      </c>
    </row>
    <row r="274" spans="4:62" s="128" customFormat="1">
      <c r="D274" s="203" t="s">
        <v>1060</v>
      </c>
      <c r="E274" s="255" t="s">
        <v>1142</v>
      </c>
      <c r="F274" s="255" t="s">
        <v>1143</v>
      </c>
      <c r="G274" s="255"/>
      <c r="H274" s="255"/>
      <c r="I274" s="255"/>
      <c r="J274" s="255">
        <v>6587595.5391843002</v>
      </c>
      <c r="K274" s="255">
        <v>-10535993.039999999</v>
      </c>
      <c r="L274" s="255"/>
      <c r="M274" s="255"/>
      <c r="N274" s="255">
        <v>-4238774.2201626003</v>
      </c>
    </row>
    <row r="275" spans="4:62">
      <c r="D275" s="175" t="s">
        <v>1062</v>
      </c>
      <c r="E275" s="256" t="s">
        <v>1061</v>
      </c>
      <c r="F275" s="256" t="s">
        <v>158</v>
      </c>
      <c r="G275" s="256">
        <v>-16209188596.01</v>
      </c>
      <c r="H275" s="256">
        <v>-496581981.19</v>
      </c>
      <c r="I275" s="221">
        <v>-2271027742.8864079</v>
      </c>
      <c r="J275" s="221">
        <v>-5523121787.2589245</v>
      </c>
      <c r="K275" s="221">
        <v>722040376.11285174</v>
      </c>
      <c r="L275" s="256">
        <v>-581137790.44000006</v>
      </c>
      <c r="M275" s="221">
        <v>-1309534090.8031931</v>
      </c>
      <c r="N275" s="221">
        <v>-21467406829.736702</v>
      </c>
    </row>
    <row r="276" spans="4:62">
      <c r="D276" s="175" t="s">
        <v>1065</v>
      </c>
      <c r="E276" s="255" t="s">
        <v>1063</v>
      </c>
      <c r="F276" s="255" t="s">
        <v>1064</v>
      </c>
      <c r="G276" s="255"/>
      <c r="H276" s="255"/>
      <c r="I276" s="221">
        <v>-2524990865.5587096</v>
      </c>
      <c r="J276" s="221">
        <v>-680580999.88282692</v>
      </c>
      <c r="K276" s="221">
        <v>569120646.28366423</v>
      </c>
      <c r="L276" s="255"/>
      <c r="M276" s="221">
        <v>657149524.01838315</v>
      </c>
      <c r="N276" s="221">
        <v>-326387797.75124532</v>
      </c>
    </row>
    <row r="277" spans="4:62" s="128" customFormat="1">
      <c r="D277" s="203" t="s">
        <v>1068</v>
      </c>
      <c r="E277" s="255" t="s">
        <v>1066</v>
      </c>
      <c r="F277" s="255" t="s">
        <v>1067</v>
      </c>
      <c r="G277" s="255"/>
      <c r="H277" s="255"/>
      <c r="I277" s="255"/>
      <c r="J277" s="255"/>
      <c r="K277" s="255"/>
      <c r="L277" s="255"/>
      <c r="M277" s="255"/>
      <c r="N277" s="221">
        <v>733846009.57276535</v>
      </c>
    </row>
    <row r="278" spans="4:62">
      <c r="D278" s="175" t="s">
        <v>1070</v>
      </c>
      <c r="E278" s="260" t="s">
        <v>1069</v>
      </c>
      <c r="F278" s="260" t="s">
        <v>152</v>
      </c>
      <c r="G278" s="260"/>
      <c r="H278" s="260"/>
      <c r="I278" s="221">
        <v>-2524990865.5587096</v>
      </c>
      <c r="J278" s="221">
        <v>-680580999.88282692</v>
      </c>
      <c r="K278" s="221">
        <v>569120646.28366423</v>
      </c>
      <c r="L278" s="260"/>
      <c r="M278" s="221">
        <v>657149524.01838315</v>
      </c>
      <c r="N278" s="221">
        <v>407458211.82152009</v>
      </c>
    </row>
    <row r="279" spans="4:62">
      <c r="D279" s="175" t="s">
        <v>1073</v>
      </c>
      <c r="E279" s="255" t="s">
        <v>1071</v>
      </c>
      <c r="F279" s="255" t="s">
        <v>1072</v>
      </c>
      <c r="G279" s="255">
        <v>-313657971.64999998</v>
      </c>
      <c r="H279" s="255"/>
      <c r="I279" s="255"/>
      <c r="J279" s="255"/>
      <c r="K279" s="255"/>
      <c r="L279" s="255"/>
      <c r="M279" s="255"/>
      <c r="N279" s="255">
        <v>6035212.9699999997</v>
      </c>
    </row>
    <row r="280" spans="4:62">
      <c r="D280" s="175" t="s">
        <v>1076</v>
      </c>
      <c r="E280" s="255" t="s">
        <v>1074</v>
      </c>
      <c r="F280" s="255" t="s">
        <v>1075</v>
      </c>
      <c r="G280" s="255">
        <v>62731594.329999998</v>
      </c>
      <c r="H280" s="255"/>
      <c r="I280" s="255"/>
      <c r="J280" s="255"/>
      <c r="K280" s="255"/>
      <c r="L280" s="255"/>
      <c r="M280" s="255"/>
      <c r="N280" s="255">
        <v>0</v>
      </c>
    </row>
    <row r="281" spans="4:62" s="128" customFormat="1">
      <c r="D281" s="203" t="s">
        <v>1079</v>
      </c>
      <c r="E281" s="255" t="s">
        <v>1077</v>
      </c>
      <c r="F281" s="255" t="s">
        <v>1078</v>
      </c>
      <c r="G281" s="255"/>
      <c r="H281" s="255"/>
      <c r="I281" s="255"/>
      <c r="J281" s="255"/>
      <c r="K281" s="255"/>
      <c r="L281" s="255"/>
      <c r="M281" s="255"/>
      <c r="N281" s="255">
        <v>405948.18</v>
      </c>
    </row>
    <row r="282" spans="4:62">
      <c r="D282" s="175" t="s">
        <v>1081</v>
      </c>
      <c r="E282" s="260" t="s">
        <v>1080</v>
      </c>
      <c r="F282" s="260" t="s">
        <v>154</v>
      </c>
      <c r="G282" s="260">
        <v>-250926377.31999999</v>
      </c>
      <c r="H282" s="260"/>
      <c r="I282" s="260"/>
      <c r="J282" s="260"/>
      <c r="K282" s="260"/>
      <c r="L282" s="260"/>
      <c r="M282" s="260"/>
      <c r="N282" s="260">
        <v>6441161.1500000004</v>
      </c>
    </row>
    <row r="283" spans="4:62">
      <c r="D283" s="175" t="s">
        <v>1084</v>
      </c>
      <c r="E283" s="255" t="s">
        <v>1082</v>
      </c>
      <c r="F283" s="255" t="s">
        <v>1083</v>
      </c>
      <c r="G283" s="255"/>
      <c r="H283" s="255"/>
      <c r="I283" s="255"/>
      <c r="J283" s="255"/>
      <c r="K283" s="255"/>
      <c r="L283" s="255"/>
      <c r="M283" s="255"/>
      <c r="N283" s="255">
        <v>-2.8739999999999998E-3</v>
      </c>
    </row>
    <row r="284" spans="4:62">
      <c r="D284" s="175" t="s">
        <v>1087</v>
      </c>
      <c r="E284" s="260" t="s">
        <v>1085</v>
      </c>
      <c r="F284" s="260" t="s">
        <v>1086</v>
      </c>
      <c r="G284" s="260"/>
      <c r="H284" s="260"/>
      <c r="I284" s="260"/>
      <c r="J284" s="260"/>
      <c r="K284" s="260"/>
      <c r="L284" s="260"/>
      <c r="M284" s="260"/>
      <c r="N284" s="260">
        <v>-2.8739999999999998E-3</v>
      </c>
    </row>
    <row r="285" spans="4:62" s="128" customFormat="1">
      <c r="D285" s="203" t="s">
        <v>1090</v>
      </c>
      <c r="E285" s="255" t="s">
        <v>1088</v>
      </c>
      <c r="F285" s="255" t="s">
        <v>1089</v>
      </c>
      <c r="G285" s="255"/>
      <c r="H285" s="255"/>
      <c r="I285" s="255"/>
      <c r="J285" s="255"/>
      <c r="K285" s="255"/>
      <c r="L285" s="255"/>
      <c r="M285" s="255"/>
      <c r="N285" s="255">
        <v>75215211.260000005</v>
      </c>
      <c r="BJ285" s="128">
        <v>-24000</v>
      </c>
    </row>
    <row r="286" spans="4:62">
      <c r="D286" s="175" t="s">
        <v>1092</v>
      </c>
      <c r="E286" s="260" t="s">
        <v>1091</v>
      </c>
      <c r="F286" s="260" t="s">
        <v>156</v>
      </c>
      <c r="G286" s="260"/>
      <c r="H286" s="260"/>
      <c r="I286" s="260"/>
      <c r="J286" s="260"/>
      <c r="K286" s="260"/>
      <c r="L286" s="260"/>
      <c r="M286" s="260"/>
      <c r="N286" s="260">
        <v>75215211.260000005</v>
      </c>
    </row>
    <row r="287" spans="4:62">
      <c r="D287" s="175" t="s">
        <v>1095</v>
      </c>
      <c r="E287" s="256" t="s">
        <v>1093</v>
      </c>
      <c r="F287" s="256" t="s">
        <v>1094</v>
      </c>
      <c r="G287" s="256">
        <v>-250926377.31999999</v>
      </c>
      <c r="H287" s="256"/>
      <c r="I287" s="221">
        <v>-2524990865.5587096</v>
      </c>
      <c r="J287" s="221">
        <v>-680580999.88282692</v>
      </c>
      <c r="K287" s="221">
        <v>569120646.28366423</v>
      </c>
      <c r="L287" s="256"/>
      <c r="M287" s="221">
        <v>657149524.01838315</v>
      </c>
      <c r="N287" s="221">
        <v>489114584.2286461</v>
      </c>
    </row>
    <row r="288" spans="4:62">
      <c r="D288" s="175" t="s">
        <v>1098</v>
      </c>
      <c r="E288" s="255" t="s">
        <v>1096</v>
      </c>
      <c r="F288" s="255" t="s">
        <v>1097</v>
      </c>
      <c r="G288" s="255"/>
      <c r="H288" s="255"/>
      <c r="I288" s="255"/>
      <c r="J288" s="255"/>
      <c r="K288" s="255"/>
      <c r="L288" s="255"/>
      <c r="M288" s="255"/>
      <c r="N288" s="255">
        <v>4.8532999999999996E-3</v>
      </c>
    </row>
    <row r="289" spans="4:62">
      <c r="D289" s="175" t="s">
        <v>1101</v>
      </c>
      <c r="E289" s="256" t="s">
        <v>1099</v>
      </c>
      <c r="F289" s="256" t="s">
        <v>1100</v>
      </c>
      <c r="G289" s="256"/>
      <c r="H289" s="256"/>
      <c r="I289" s="256"/>
      <c r="J289" s="256"/>
      <c r="K289" s="256"/>
      <c r="L289" s="256"/>
      <c r="M289" s="256"/>
      <c r="N289" s="256">
        <v>4.8532999999999996E-3</v>
      </c>
    </row>
    <row r="290" spans="4:62">
      <c r="D290" s="175" t="s">
        <v>1103</v>
      </c>
      <c r="E290" s="257" t="s">
        <v>1102</v>
      </c>
      <c r="F290" s="257" t="s">
        <v>160</v>
      </c>
      <c r="G290" s="257">
        <v>-20255114973.330002</v>
      </c>
      <c r="H290" s="257">
        <v>-1431581981.1900001</v>
      </c>
      <c r="I290" s="221">
        <v>-26532010106.385113</v>
      </c>
      <c r="J290" s="221">
        <v>-8928447779.7717514</v>
      </c>
      <c r="K290" s="221">
        <v>-6924021271.7447643</v>
      </c>
      <c r="L290" s="257">
        <v>-4866278141.4099998</v>
      </c>
      <c r="M290" s="221">
        <v>-8778455709.6448097</v>
      </c>
      <c r="N290" s="221">
        <v>-34258192401.704479</v>
      </c>
    </row>
    <row r="291" spans="4:62">
      <c r="D291" s="175" t="s">
        <v>1105</v>
      </c>
      <c r="E291" s="255" t="s">
        <v>1104</v>
      </c>
      <c r="F291" s="255" t="s">
        <v>161</v>
      </c>
      <c r="G291" s="255"/>
      <c r="H291" s="255"/>
      <c r="I291" s="255"/>
      <c r="J291" s="255">
        <v>3.3733461</v>
      </c>
      <c r="K291" s="255"/>
      <c r="L291" s="255"/>
      <c r="M291" s="255"/>
      <c r="N291" s="221">
        <v>-9156934133.6914616</v>
      </c>
    </row>
    <row r="292" spans="4:62">
      <c r="D292" s="175" t="s">
        <v>1107</v>
      </c>
      <c r="E292" s="260" t="s">
        <v>1106</v>
      </c>
      <c r="F292" s="260" t="s">
        <v>161</v>
      </c>
      <c r="G292" s="260"/>
      <c r="H292" s="260"/>
      <c r="I292" s="260"/>
      <c r="J292" s="260">
        <v>3.3733461</v>
      </c>
      <c r="K292" s="260"/>
      <c r="L292" s="260"/>
      <c r="M292" s="260"/>
      <c r="N292" s="221">
        <v>-9156934133.6914616</v>
      </c>
    </row>
    <row r="293" spans="4:62">
      <c r="D293" s="175" t="s">
        <v>1109</v>
      </c>
      <c r="E293" s="255" t="s">
        <v>1108</v>
      </c>
      <c r="F293" s="255" t="s">
        <v>162</v>
      </c>
      <c r="G293" s="255"/>
      <c r="H293" s="255"/>
      <c r="I293" s="255"/>
      <c r="J293" s="255">
        <v>-48.607448099999999</v>
      </c>
      <c r="K293" s="255"/>
      <c r="L293" s="255"/>
      <c r="M293" s="255"/>
      <c r="N293" s="221">
        <v>-1555388572.4188321</v>
      </c>
      <c r="BJ293">
        <v>153225.84</v>
      </c>
    </row>
    <row r="294" spans="4:62">
      <c r="D294" s="175" t="s">
        <v>1111</v>
      </c>
      <c r="E294" s="260" t="s">
        <v>1110</v>
      </c>
      <c r="F294" s="260" t="s">
        <v>162</v>
      </c>
      <c r="G294" s="260"/>
      <c r="H294" s="260"/>
      <c r="I294" s="260"/>
      <c r="J294" s="260">
        <v>-48.607448099999999</v>
      </c>
      <c r="K294" s="260"/>
      <c r="L294" s="260"/>
      <c r="M294" s="260"/>
      <c r="N294" s="221">
        <v>-1555388572.4188321</v>
      </c>
      <c r="BJ294">
        <v>-23900</v>
      </c>
    </row>
    <row r="295" spans="4:62">
      <c r="D295" s="175" t="s">
        <v>1113</v>
      </c>
      <c r="E295" s="255" t="s">
        <v>1112</v>
      </c>
      <c r="F295" s="255" t="s">
        <v>163</v>
      </c>
      <c r="G295" s="255"/>
      <c r="H295" s="255"/>
      <c r="I295" s="255"/>
      <c r="J295" s="255"/>
      <c r="K295" s="255"/>
      <c r="L295" s="255"/>
      <c r="M295" s="255"/>
      <c r="N295" s="255">
        <v>1054299940.0228601</v>
      </c>
    </row>
    <row r="296" spans="4:62">
      <c r="D296" s="175" t="s">
        <v>1115</v>
      </c>
      <c r="E296" s="260" t="s">
        <v>1114</v>
      </c>
      <c r="F296" s="260" t="s">
        <v>163</v>
      </c>
      <c r="G296" s="260"/>
      <c r="H296" s="260"/>
      <c r="I296" s="260"/>
      <c r="J296" s="260"/>
      <c r="K296" s="260"/>
      <c r="L296" s="260"/>
      <c r="M296" s="260"/>
      <c r="N296" s="260">
        <v>1054299940.0228601</v>
      </c>
    </row>
    <row r="297" spans="4:62">
      <c r="D297" s="175" t="s">
        <v>1118</v>
      </c>
      <c r="E297" s="255" t="s">
        <v>1116</v>
      </c>
      <c r="F297" s="255" t="s">
        <v>1117</v>
      </c>
      <c r="G297" s="255"/>
      <c r="H297" s="255"/>
      <c r="I297" s="255"/>
      <c r="J297" s="255"/>
      <c r="K297" s="255"/>
      <c r="L297" s="255"/>
      <c r="M297" s="255"/>
      <c r="N297" s="221">
        <v>-734278555.40276539</v>
      </c>
    </row>
    <row r="298" spans="4:62">
      <c r="D298" s="175" t="s">
        <v>1120</v>
      </c>
      <c r="E298" s="260" t="s">
        <v>1119</v>
      </c>
      <c r="F298" s="260" t="s">
        <v>164</v>
      </c>
      <c r="G298" s="260"/>
      <c r="H298" s="260"/>
      <c r="I298" s="260"/>
      <c r="J298" s="260"/>
      <c r="K298" s="260"/>
      <c r="L298" s="260"/>
      <c r="M298" s="260"/>
      <c r="N298" s="221">
        <v>-734278555.40276539</v>
      </c>
    </row>
    <row r="299" spans="4:62">
      <c r="D299" s="175" t="s">
        <v>1123</v>
      </c>
      <c r="E299" s="255" t="s">
        <v>1121</v>
      </c>
      <c r="F299" s="255" t="s">
        <v>1122</v>
      </c>
      <c r="G299" s="255"/>
      <c r="H299" s="255"/>
      <c r="I299" s="255"/>
      <c r="J299" s="255"/>
      <c r="K299" s="255"/>
      <c r="L299" s="255"/>
      <c r="M299" s="255"/>
      <c r="N299" s="255">
        <v>23209</v>
      </c>
    </row>
    <row r="300" spans="4:62">
      <c r="D300" s="175" t="s">
        <v>1126</v>
      </c>
      <c r="E300" s="255" t="s">
        <v>1124</v>
      </c>
      <c r="F300" s="255" t="s">
        <v>1125</v>
      </c>
      <c r="G300" s="255"/>
      <c r="H300" s="255"/>
      <c r="I300" s="255"/>
      <c r="J300" s="255"/>
      <c r="K300" s="255"/>
      <c r="L300" s="255"/>
      <c r="M300" s="255"/>
      <c r="N300" s="255">
        <v>16227056.7278632</v>
      </c>
    </row>
    <row r="301" spans="4:62" s="128" customFormat="1">
      <c r="D301" s="203" t="s">
        <v>1129</v>
      </c>
      <c r="E301" s="255" t="s">
        <v>1127</v>
      </c>
      <c r="F301" s="255" t="s">
        <v>1128</v>
      </c>
      <c r="G301" s="255"/>
      <c r="H301" s="255"/>
      <c r="I301" s="255"/>
      <c r="J301" s="255"/>
      <c r="K301" s="255"/>
      <c r="L301" s="255"/>
      <c r="M301" s="255"/>
      <c r="N301" s="255">
        <v>-418416.747126</v>
      </c>
    </row>
    <row r="302" spans="4:62">
      <c r="E302" s="260" t="s">
        <v>1130</v>
      </c>
      <c r="F302" s="260" t="s">
        <v>166</v>
      </c>
      <c r="G302" s="260"/>
      <c r="H302" s="260"/>
      <c r="I302" s="260"/>
      <c r="J302" s="260"/>
      <c r="K302" s="260"/>
      <c r="L302" s="260"/>
      <c r="M302" s="260"/>
      <c r="N302" s="260">
        <v>15831848.9807372</v>
      </c>
    </row>
    <row r="303" spans="4:62">
      <c r="E303" s="256" t="s">
        <v>1131</v>
      </c>
      <c r="F303" s="256" t="s">
        <v>1132</v>
      </c>
      <c r="G303" s="256"/>
      <c r="H303" s="256"/>
      <c r="I303" s="256"/>
      <c r="J303" s="256">
        <v>-45.234102</v>
      </c>
      <c r="K303" s="256"/>
      <c r="L303" s="256"/>
      <c r="M303" s="256"/>
      <c r="N303" s="221">
        <v>-10376469472.509462</v>
      </c>
    </row>
    <row r="304" spans="4:62" s="128" customFormat="1">
      <c r="E304" s="257" t="s">
        <v>1133</v>
      </c>
      <c r="F304" s="257" t="s">
        <v>167</v>
      </c>
      <c r="G304" s="257"/>
      <c r="H304" s="257"/>
      <c r="I304" s="257"/>
      <c r="J304" s="257">
        <v>-45.234102</v>
      </c>
      <c r="K304" s="257"/>
      <c r="L304" s="257"/>
      <c r="M304" s="257"/>
      <c r="N304" s="221">
        <v>-10376469472.509462</v>
      </c>
    </row>
    <row r="305" spans="5:14">
      <c r="E305" s="258" t="s">
        <v>1134</v>
      </c>
      <c r="F305" s="258" t="s">
        <v>168</v>
      </c>
      <c r="G305" s="258">
        <v>-20255114973.330002</v>
      </c>
      <c r="H305" s="258">
        <v>-1431581981.1900001</v>
      </c>
      <c r="I305" s="221">
        <v>-26532010106.385113</v>
      </c>
      <c r="J305" s="221">
        <v>-8928447825.0058537</v>
      </c>
      <c r="K305" s="221">
        <v>-6924021271.7447643</v>
      </c>
      <c r="L305" s="258">
        <v>-4866278141.4099998</v>
      </c>
      <c r="M305" s="221">
        <v>-8778455709.6448097</v>
      </c>
      <c r="N305" s="221">
        <v>-44634661874.213943</v>
      </c>
    </row>
    <row r="306" spans="5:14">
      <c r="E306" s="259" t="s">
        <v>1135</v>
      </c>
      <c r="F306" s="259" t="s">
        <v>1136</v>
      </c>
      <c r="G306" s="259">
        <v>-56912338299.209999</v>
      </c>
      <c r="H306" s="259">
        <v>-1943756145.28</v>
      </c>
      <c r="I306" s="221">
        <v>-31540993725.451603</v>
      </c>
      <c r="J306" s="221">
        <v>-30323451128.740749</v>
      </c>
      <c r="K306" s="221">
        <v>-8786447849.2135944</v>
      </c>
      <c r="L306" s="259">
        <v>-5822373903.8599997</v>
      </c>
      <c r="M306" s="221">
        <v>-10869734165.685043</v>
      </c>
      <c r="N306" s="221">
        <v>-108502118567.34709</v>
      </c>
    </row>
    <row r="307" spans="5:14">
      <c r="E307" s="261" t="s">
        <v>1137</v>
      </c>
      <c r="F307" s="261" t="s">
        <v>1138</v>
      </c>
      <c r="G307" s="261">
        <v>0</v>
      </c>
      <c r="H307" s="261">
        <v>0</v>
      </c>
      <c r="I307" s="261">
        <v>2.7399999999999999E-5</v>
      </c>
      <c r="J307" s="261">
        <v>-4.7439999999999998E-4</v>
      </c>
      <c r="K307" s="261">
        <v>-0.2429781</v>
      </c>
      <c r="L307" s="261">
        <v>0</v>
      </c>
      <c r="M307" s="261">
        <v>-9.9400000000000004E-5</v>
      </c>
      <c r="N307" s="261">
        <v>-0.2435245</v>
      </c>
    </row>
    <row r="308" spans="5:14">
      <c r="E308" s="196" t="s">
        <v>1159</v>
      </c>
      <c r="F308" s="197"/>
    </row>
    <row r="309" spans="5:14">
      <c r="E309" s="196" t="s">
        <v>1158</v>
      </c>
      <c r="F309" s="197"/>
    </row>
    <row r="310" spans="5:14">
      <c r="E310" s="196" t="s">
        <v>1141</v>
      </c>
      <c r="F310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BFFA-824D-4BD5-952D-24D60813FF2A}">
  <dimension ref="A1:CH662"/>
  <sheetViews>
    <sheetView topLeftCell="E3" zoomScale="70" zoomScaleNormal="70" workbookViewId="0">
      <selection activeCell="N129" sqref="N12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1160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1270476.1866329999</v>
      </c>
      <c r="K5" s="255">
        <v>219148817.01182249</v>
      </c>
      <c r="L5" s="255"/>
      <c r="M5" s="255">
        <v>342771.11700000003</v>
      </c>
      <c r="N5" s="221">
        <v>220762064.3154555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2766221.44</v>
      </c>
      <c r="H6" s="255">
        <v>113130.46</v>
      </c>
      <c r="I6" s="221">
        <v>550277643.08959746</v>
      </c>
      <c r="J6" s="221">
        <v>202209997.38885</v>
      </c>
      <c r="K6" s="255">
        <v>6691400.0653499998</v>
      </c>
      <c r="L6" s="255">
        <v>7217149.6100000003</v>
      </c>
      <c r="M6" s="255">
        <v>214739836.739337</v>
      </c>
      <c r="N6" s="221">
        <v>984015378.79313445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36.74</v>
      </c>
      <c r="H7" s="255"/>
      <c r="I7" s="255"/>
      <c r="J7" s="255"/>
      <c r="K7" s="255">
        <v>183688919.14568251</v>
      </c>
      <c r="L7" s="255">
        <v>21605526.859999999</v>
      </c>
      <c r="M7" s="255"/>
      <c r="N7" s="255">
        <v>205294482.74568251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2766258.18</v>
      </c>
      <c r="H8" s="256">
        <v>113130.46</v>
      </c>
      <c r="I8" s="221">
        <v>550277643.08959746</v>
      </c>
      <c r="J8" s="221">
        <v>203480473.57548299</v>
      </c>
      <c r="K8" s="256">
        <v>409529136.22285497</v>
      </c>
      <c r="L8" s="256">
        <v>28822676.469999999</v>
      </c>
      <c r="M8" s="256">
        <v>215082607.85633701</v>
      </c>
      <c r="N8" s="221">
        <v>1410071925.8542724</v>
      </c>
    </row>
    <row r="9" spans="1:86">
      <c r="A9" s="99" t="s">
        <v>296</v>
      </c>
      <c r="B9" s="99" t="s">
        <v>297</v>
      </c>
      <c r="D9" s="175" t="s">
        <v>298</v>
      </c>
      <c r="E9" s="255" t="s">
        <v>299</v>
      </c>
      <c r="F9" s="255" t="s">
        <v>300</v>
      </c>
      <c r="G9" s="255">
        <v>46500000</v>
      </c>
      <c r="H9" s="255"/>
      <c r="I9" s="255"/>
      <c r="J9" s="255"/>
      <c r="K9" s="255"/>
      <c r="L9" s="255">
        <v>6000000</v>
      </c>
      <c r="M9" s="255">
        <v>5504547.9234119998</v>
      </c>
      <c r="N9" s="221">
        <v>58004547.923412003</v>
      </c>
    </row>
    <row r="10" spans="1:86">
      <c r="A10" s="99" t="s">
        <v>227</v>
      </c>
      <c r="B10" s="99" t="s">
        <v>301</v>
      </c>
      <c r="D10" s="175" t="s">
        <v>302</v>
      </c>
      <c r="E10" s="256" t="s">
        <v>303</v>
      </c>
      <c r="F10" s="256" t="s">
        <v>304</v>
      </c>
      <c r="G10" s="256"/>
      <c r="H10" s="256"/>
      <c r="I10" s="256"/>
      <c r="J10" s="256"/>
      <c r="K10" s="256">
        <v>337691.90532000002</v>
      </c>
      <c r="L10" s="256"/>
      <c r="M10" s="256">
        <v>2107060500</v>
      </c>
      <c r="N10" s="221">
        <v>2107398191.9053199</v>
      </c>
    </row>
    <row r="11" spans="1:86">
      <c r="A11" s="99" t="s">
        <v>305</v>
      </c>
      <c r="B11" s="99" t="s">
        <v>306</v>
      </c>
      <c r="D11" s="175" t="s">
        <v>307</v>
      </c>
      <c r="E11" s="257" t="s">
        <v>308</v>
      </c>
      <c r="F11" s="257" t="s">
        <v>309</v>
      </c>
      <c r="G11" s="257">
        <v>46500000</v>
      </c>
      <c r="H11" s="257"/>
      <c r="I11" s="221"/>
      <c r="J11" s="221"/>
      <c r="K11" s="257">
        <v>337691.90532000002</v>
      </c>
      <c r="L11" s="257">
        <v>6000000</v>
      </c>
      <c r="M11" s="221">
        <v>2112565047.9234121</v>
      </c>
      <c r="N11" s="221">
        <v>2165402739.828732</v>
      </c>
    </row>
    <row r="12" spans="1:86">
      <c r="A12" s="99" t="s">
        <v>310</v>
      </c>
      <c r="B12" s="99" t="s">
        <v>311</v>
      </c>
      <c r="D12" s="175" t="s">
        <v>312</v>
      </c>
      <c r="E12" s="255" t="s">
        <v>313</v>
      </c>
      <c r="F12" s="255" t="s">
        <v>314</v>
      </c>
      <c r="G12" s="255">
        <v>49266258.18</v>
      </c>
      <c r="H12" s="255">
        <v>113130.46</v>
      </c>
      <c r="I12" s="255">
        <v>550277643.08959746</v>
      </c>
      <c r="J12" s="221">
        <v>203480473.57548299</v>
      </c>
      <c r="K12" s="255">
        <v>409866828.12817502</v>
      </c>
      <c r="L12" s="255">
        <v>34822676.469999999</v>
      </c>
      <c r="M12" s="255">
        <v>2327647655.7797489</v>
      </c>
      <c r="N12" s="221">
        <v>3575474665.6830044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317</v>
      </c>
      <c r="F13" s="255" t="s">
        <v>318</v>
      </c>
      <c r="G13" s="255">
        <v>2707596646.02</v>
      </c>
      <c r="H13" s="255">
        <v>6504587.5199999996</v>
      </c>
      <c r="I13" s="255"/>
      <c r="J13" s="221">
        <v>1256697932.7579479</v>
      </c>
      <c r="K13" s="255">
        <v>79292594.981655002</v>
      </c>
      <c r="L13" s="255">
        <v>621596546.08000004</v>
      </c>
      <c r="M13" s="255">
        <v>829138854.01216948</v>
      </c>
      <c r="N13" s="221">
        <v>4713620178.315938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322</v>
      </c>
      <c r="F14" s="255" t="s">
        <v>323</v>
      </c>
      <c r="G14" s="255">
        <v>3386139832.1399999</v>
      </c>
      <c r="H14" s="255">
        <v>37869220.350000001</v>
      </c>
      <c r="I14" s="255"/>
      <c r="J14" s="255">
        <v>4332719102.6801882</v>
      </c>
      <c r="K14" s="255">
        <v>909975549.93650258</v>
      </c>
      <c r="L14" s="255">
        <v>412472873.20999998</v>
      </c>
      <c r="M14" s="255">
        <v>789042853.05464995</v>
      </c>
      <c r="N14" s="255">
        <v>9868219431.3713417</v>
      </c>
    </row>
    <row r="15" spans="1:86">
      <c r="D15" s="175" t="s">
        <v>324</v>
      </c>
      <c r="E15" s="255" t="s">
        <v>325</v>
      </c>
      <c r="F15" s="255" t="s">
        <v>326</v>
      </c>
      <c r="G15" s="255">
        <v>-75518302.579999998</v>
      </c>
      <c r="H15" s="255"/>
      <c r="I15" s="255"/>
      <c r="J15" s="255"/>
      <c r="K15" s="255">
        <v>-27289927.700805001</v>
      </c>
      <c r="L15" s="255">
        <v>-4502988.46</v>
      </c>
      <c r="M15" s="255"/>
      <c r="N15" s="255">
        <v>-107311218.740805</v>
      </c>
    </row>
    <row r="16" spans="1:86">
      <c r="D16" s="175" t="s">
        <v>327</v>
      </c>
      <c r="E16" s="256" t="s">
        <v>328</v>
      </c>
      <c r="F16" s="256" t="s">
        <v>329</v>
      </c>
      <c r="G16" s="256">
        <v>3057744.62</v>
      </c>
      <c r="H16" s="256"/>
      <c r="I16" s="256"/>
      <c r="J16" s="221"/>
      <c r="K16" s="221"/>
      <c r="L16" s="256"/>
      <c r="M16" s="221"/>
      <c r="N16" s="221">
        <v>3057744.62</v>
      </c>
    </row>
    <row r="17" spans="1:14">
      <c r="D17" s="175" t="s">
        <v>330</v>
      </c>
      <c r="E17" s="255" t="s">
        <v>331</v>
      </c>
      <c r="F17" s="255" t="s">
        <v>332</v>
      </c>
      <c r="G17" s="255">
        <v>6021275920.1999998</v>
      </c>
      <c r="H17" s="255">
        <v>44373807.869999997</v>
      </c>
      <c r="I17" s="255"/>
      <c r="J17" s="255">
        <v>5589417035.4381361</v>
      </c>
      <c r="K17" s="255">
        <v>961978217.21735263</v>
      </c>
      <c r="L17" s="255">
        <v>1029566430.83</v>
      </c>
      <c r="M17" s="255">
        <v>1618181707.0668197</v>
      </c>
      <c r="N17" s="255">
        <v>14477586135.566473</v>
      </c>
    </row>
    <row r="18" spans="1:14">
      <c r="D18" s="175" t="s">
        <v>333</v>
      </c>
      <c r="E18" s="255" t="s">
        <v>334</v>
      </c>
      <c r="F18" s="255" t="s">
        <v>335</v>
      </c>
      <c r="G18" s="255">
        <v>1349556.32</v>
      </c>
      <c r="H18" s="255">
        <v>183708</v>
      </c>
      <c r="I18" s="255">
        <v>25.3347412</v>
      </c>
      <c r="J18" s="255"/>
      <c r="K18" s="255">
        <v>160063.18473750001</v>
      </c>
      <c r="L18" s="255">
        <v>288441.55</v>
      </c>
      <c r="M18" s="255">
        <v>306177.91967999999</v>
      </c>
      <c r="N18" s="221">
        <v>2287948.0891586998</v>
      </c>
    </row>
    <row r="19" spans="1:14">
      <c r="D19" s="175" t="s">
        <v>336</v>
      </c>
      <c r="E19" s="255" t="s">
        <v>337</v>
      </c>
      <c r="F19" s="255" t="s">
        <v>338</v>
      </c>
      <c r="G19" s="255">
        <v>444549317.33999997</v>
      </c>
      <c r="H19" s="255"/>
      <c r="I19" s="255"/>
      <c r="J19" s="255">
        <v>1513168.021647</v>
      </c>
      <c r="K19" s="255">
        <v>2622092.9136600001</v>
      </c>
      <c r="L19" s="255">
        <v>59515744.939999998</v>
      </c>
      <c r="M19" s="255">
        <v>2393253.7249500002</v>
      </c>
      <c r="N19" s="255">
        <v>369929264.22254699</v>
      </c>
    </row>
    <row r="20" spans="1:14">
      <c r="D20" s="175" t="s">
        <v>339</v>
      </c>
      <c r="E20" s="255" t="s">
        <v>340</v>
      </c>
      <c r="F20" s="255" t="s">
        <v>341</v>
      </c>
      <c r="G20" s="255">
        <v>-18243446.059999999</v>
      </c>
      <c r="H20" s="255"/>
      <c r="I20" s="255"/>
      <c r="J20" s="255"/>
      <c r="K20" s="255">
        <v>-65175.3584625</v>
      </c>
      <c r="L20" s="255"/>
      <c r="M20" s="255"/>
      <c r="N20" s="255">
        <v>-18308621.4184625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5">
        <v>16714146.210000001</v>
      </c>
      <c r="H21" s="255">
        <v>3255.36</v>
      </c>
      <c r="I21" s="255">
        <v>623595.97935050004</v>
      </c>
      <c r="J21" s="255"/>
      <c r="K21" s="255">
        <v>20429805.554400001</v>
      </c>
      <c r="L21" s="255">
        <v>67090.77</v>
      </c>
      <c r="M21" s="255"/>
      <c r="N21" s="255">
        <v>21123747.663750499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>
        <v>14365877.16</v>
      </c>
      <c r="H22" s="255"/>
      <c r="I22" s="255"/>
      <c r="J22" s="255"/>
      <c r="K22" s="255"/>
      <c r="L22" s="255"/>
      <c r="M22" s="255"/>
      <c r="N22" s="255">
        <v>14211526.27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13291871.279999999</v>
      </c>
      <c r="H23" s="255"/>
      <c r="I23" s="255"/>
      <c r="J23" s="255"/>
      <c r="K23" s="255">
        <v>2574230.4792599999</v>
      </c>
      <c r="L23" s="255">
        <v>3581714.24</v>
      </c>
      <c r="M23" s="255">
        <v>3469475.2264919998</v>
      </c>
      <c r="N23" s="255">
        <v>22917291.225752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2260690.9900000002</v>
      </c>
      <c r="H24" s="255">
        <v>9</v>
      </c>
      <c r="I24" s="255"/>
      <c r="J24" s="255"/>
      <c r="K24" s="255"/>
      <c r="L24" s="255">
        <v>871703.27</v>
      </c>
      <c r="M24" s="255"/>
      <c r="N24" s="255">
        <v>3132403.26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655721.51</v>
      </c>
      <c r="H25" s="255"/>
      <c r="I25" s="255"/>
      <c r="J25" s="255">
        <v>3601252.5597636001</v>
      </c>
      <c r="K25" s="255"/>
      <c r="L25" s="255">
        <v>491717.74</v>
      </c>
      <c r="M25" s="255"/>
      <c r="N25" s="255">
        <v>4748691.8097636001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>
        <v>66429195.990000002</v>
      </c>
      <c r="H26" s="255">
        <v>5584905.1100000003</v>
      </c>
      <c r="I26" s="255"/>
      <c r="J26" s="221">
        <v>106808078.12490121</v>
      </c>
      <c r="K26" s="255">
        <v>24237111.389452498</v>
      </c>
      <c r="L26" s="255">
        <v>18014604.149999999</v>
      </c>
      <c r="M26" s="255">
        <v>15990874.978162499</v>
      </c>
      <c r="N26" s="221">
        <v>233816519.74251619</v>
      </c>
    </row>
    <row r="27" spans="1:14">
      <c r="D27" s="175" t="s">
        <v>364</v>
      </c>
      <c r="E27" s="255" t="s">
        <v>365</v>
      </c>
      <c r="F27" s="255" t="s">
        <v>366</v>
      </c>
      <c r="G27" s="255">
        <v>1569449.88</v>
      </c>
      <c r="H27" s="255"/>
      <c r="I27" s="255"/>
      <c r="J27" s="255"/>
      <c r="K27" s="255"/>
      <c r="L27" s="255"/>
      <c r="M27" s="255">
        <v>30126566.079516001</v>
      </c>
      <c r="N27" s="255">
        <v>31696015.959516</v>
      </c>
    </row>
    <row r="28" spans="1:14">
      <c r="D28" s="175" t="s">
        <v>367</v>
      </c>
      <c r="E28" s="255" t="s">
        <v>368</v>
      </c>
      <c r="F28" s="255" t="s">
        <v>369</v>
      </c>
      <c r="G28" s="255">
        <v>21694809.289999999</v>
      </c>
      <c r="H28" s="255"/>
      <c r="I28" s="255"/>
      <c r="J28" s="255">
        <v>77105696.259077996</v>
      </c>
      <c r="K28" s="255">
        <v>30372872.0944275</v>
      </c>
      <c r="L28" s="255">
        <v>2636646.15</v>
      </c>
      <c r="M28" s="255">
        <v>332659646.428491</v>
      </c>
      <c r="N28" s="221">
        <v>464469670.22199649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3720308.0005620001</v>
      </c>
      <c r="K29" s="255"/>
      <c r="L29" s="255"/>
      <c r="M29" s="255"/>
      <c r="N29" s="255">
        <v>3720308.0005620001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2473307.1</v>
      </c>
      <c r="H30" s="255"/>
      <c r="I30" s="255"/>
      <c r="J30" s="255"/>
      <c r="K30" s="255"/>
      <c r="L30" s="255">
        <v>69345.789999999994</v>
      </c>
      <c r="M30" s="255"/>
      <c r="N30" s="255">
        <v>2542652.89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88609436.640000001</v>
      </c>
      <c r="H31" s="255">
        <v>172190.02</v>
      </c>
      <c r="I31" s="255"/>
      <c r="J31" s="255"/>
      <c r="K31" s="255"/>
      <c r="L31" s="255">
        <v>61445.16</v>
      </c>
      <c r="M31" s="255"/>
      <c r="N31" s="255">
        <v>88843071.819999993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339609.87</v>
      </c>
      <c r="H32" s="255">
        <v>0</v>
      </c>
      <c r="I32" s="255">
        <v>0</v>
      </c>
      <c r="J32" s="221">
        <v>418278950.31889802</v>
      </c>
      <c r="K32" s="255">
        <v>462812578.5128175</v>
      </c>
      <c r="L32" s="255">
        <v>0</v>
      </c>
      <c r="M32" s="255">
        <v>377556010.41013801</v>
      </c>
      <c r="N32" s="221">
        <v>1258987149.1118536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18388368.870000001</v>
      </c>
      <c r="H33" s="255">
        <v>1697743.76</v>
      </c>
      <c r="I33" s="255"/>
      <c r="J33" s="255"/>
      <c r="K33" s="255">
        <v>3144931.6778549999</v>
      </c>
      <c r="L33" s="255">
        <v>1608650.06</v>
      </c>
      <c r="M33" s="255">
        <v>3320920.6800164999</v>
      </c>
      <c r="N33" s="255">
        <v>28160615.0478715</v>
      </c>
    </row>
    <row r="34" spans="1:14">
      <c r="A34" s="99"/>
      <c r="B34" s="185"/>
      <c r="D34" s="175" t="s">
        <v>391</v>
      </c>
      <c r="E34" s="255" t="s">
        <v>392</v>
      </c>
      <c r="F34" s="255" t="s">
        <v>393</v>
      </c>
      <c r="G34" s="255"/>
      <c r="H34" s="255"/>
      <c r="I34" s="255"/>
      <c r="J34" s="255"/>
      <c r="K34" s="255"/>
      <c r="L34" s="255"/>
      <c r="M34" s="255">
        <v>247316.8189365</v>
      </c>
      <c r="N34" s="255">
        <v>247316.8189365</v>
      </c>
    </row>
    <row r="35" spans="1:14">
      <c r="D35" s="175" t="s">
        <v>394</v>
      </c>
      <c r="E35" s="255" t="s">
        <v>395</v>
      </c>
      <c r="F35" s="255" t="s">
        <v>396</v>
      </c>
      <c r="G35" s="255">
        <v>1105404.53</v>
      </c>
      <c r="H35" s="255"/>
      <c r="I35" s="255"/>
      <c r="J35" s="255"/>
      <c r="K35" s="255"/>
      <c r="L35" s="255"/>
      <c r="M35" s="255"/>
      <c r="N35" s="255">
        <v>1105404.53</v>
      </c>
    </row>
    <row r="36" spans="1:14">
      <c r="D36" s="175" t="s">
        <v>397</v>
      </c>
      <c r="E36" s="256" t="s">
        <v>398</v>
      </c>
      <c r="F36" s="256" t="s">
        <v>399</v>
      </c>
      <c r="G36" s="256">
        <v>675553316.91999996</v>
      </c>
      <c r="H36" s="256">
        <v>7641811.25</v>
      </c>
      <c r="I36" s="256">
        <v>623621.31409170001</v>
      </c>
      <c r="J36" s="256">
        <v>611027453.28484976</v>
      </c>
      <c r="K36" s="256">
        <v>546288510.44814754</v>
      </c>
      <c r="L36" s="256">
        <v>87207103.819999993</v>
      </c>
      <c r="M36" s="256">
        <v>766070242.26638246</v>
      </c>
      <c r="N36" s="221">
        <v>2533630975.2657614</v>
      </c>
    </row>
    <row r="37" spans="1:14">
      <c r="D37" s="175" t="s">
        <v>400</v>
      </c>
      <c r="E37" s="255" t="s">
        <v>401</v>
      </c>
      <c r="F37" s="255" t="s">
        <v>402</v>
      </c>
      <c r="G37" s="255">
        <v>9207075.5199999996</v>
      </c>
      <c r="H37" s="255">
        <v>37785833.530000001</v>
      </c>
      <c r="I37" s="255"/>
      <c r="J37" s="255"/>
      <c r="K37" s="255">
        <v>24174.535027499998</v>
      </c>
      <c r="L37" s="255">
        <v>3246832.12</v>
      </c>
      <c r="M37" s="255"/>
      <c r="N37" s="255">
        <v>45253276.705027498</v>
      </c>
    </row>
    <row r="38" spans="1:14">
      <c r="A38" s="271" t="s">
        <v>403</v>
      </c>
      <c r="B38" s="272"/>
      <c r="D38" s="175" t="s">
        <v>404</v>
      </c>
      <c r="E38" s="256" t="s">
        <v>405</v>
      </c>
      <c r="F38" s="256" t="s">
        <v>406</v>
      </c>
      <c r="G38" s="256">
        <v>9207075.5199999996</v>
      </c>
      <c r="H38" s="256">
        <v>37785833.530000001</v>
      </c>
      <c r="I38" s="256"/>
      <c r="J38" s="256"/>
      <c r="K38" s="256">
        <v>24174.535027499998</v>
      </c>
      <c r="L38" s="256">
        <v>3246832.12</v>
      </c>
      <c r="M38" s="256"/>
      <c r="N38" s="256">
        <v>45253276.705027498</v>
      </c>
    </row>
    <row r="39" spans="1:14">
      <c r="A39" s="270" t="s">
        <v>374</v>
      </c>
      <c r="B39" s="270"/>
      <c r="D39" s="175" t="s">
        <v>407</v>
      </c>
      <c r="E39" s="257" t="s">
        <v>408</v>
      </c>
      <c r="F39" s="257" t="s">
        <v>409</v>
      </c>
      <c r="G39" s="257">
        <v>6706036312.6400003</v>
      </c>
      <c r="H39" s="257">
        <v>89801452.650000006</v>
      </c>
      <c r="I39" s="257">
        <v>623621.31409170001</v>
      </c>
      <c r="J39" s="221">
        <v>6200444488.7229853</v>
      </c>
      <c r="K39" s="221">
        <v>1508290902.2005277</v>
      </c>
      <c r="L39" s="257">
        <v>1120020366.77</v>
      </c>
      <c r="M39" s="257">
        <v>2384251949.3332019</v>
      </c>
      <c r="N39" s="221">
        <v>17056470387.53726</v>
      </c>
    </row>
    <row r="40" spans="1:14">
      <c r="A40" s="99" t="s">
        <v>378</v>
      </c>
      <c r="B40" s="185" t="s">
        <v>410</v>
      </c>
      <c r="D40" s="175" t="s">
        <v>411</v>
      </c>
      <c r="E40" s="255" t="s">
        <v>412</v>
      </c>
      <c r="F40" s="255" t="s">
        <v>413</v>
      </c>
      <c r="G40" s="255">
        <v>4841796351.2299995</v>
      </c>
      <c r="H40" s="255"/>
      <c r="I40" s="221">
        <v>673207349.5092206</v>
      </c>
      <c r="J40" s="255"/>
      <c r="K40" s="255"/>
      <c r="L40" s="255"/>
      <c r="M40" s="255"/>
      <c r="N40" s="221">
        <v>673207349.5092206</v>
      </c>
    </row>
    <row r="41" spans="1:14">
      <c r="A41" s="99" t="s">
        <v>383</v>
      </c>
      <c r="B41" s="185" t="s">
        <v>414</v>
      </c>
      <c r="D41" s="175" t="s">
        <v>415</v>
      </c>
      <c r="E41" s="256" t="s">
        <v>416</v>
      </c>
      <c r="F41" s="256" t="s">
        <v>417</v>
      </c>
      <c r="G41" s="256">
        <v>4841796351.2299995</v>
      </c>
      <c r="H41" s="256"/>
      <c r="I41" s="221">
        <v>673207349.5092206</v>
      </c>
      <c r="J41" s="256"/>
      <c r="K41" s="256"/>
      <c r="L41" s="256"/>
      <c r="M41" s="256"/>
      <c r="N41" s="221">
        <v>673207349.5092206</v>
      </c>
    </row>
    <row r="42" spans="1:14">
      <c r="A42" s="99"/>
      <c r="B42" s="185"/>
      <c r="D42" s="175" t="s">
        <v>418</v>
      </c>
      <c r="E42" s="257" t="s">
        <v>419</v>
      </c>
      <c r="F42" s="257" t="s">
        <v>420</v>
      </c>
      <c r="G42" s="257">
        <v>4841796351.2299995</v>
      </c>
      <c r="H42" s="257"/>
      <c r="I42" s="221">
        <v>673207349.5092206</v>
      </c>
      <c r="J42" s="257"/>
      <c r="K42" s="257"/>
      <c r="L42" s="257"/>
      <c r="M42" s="257"/>
      <c r="N42" s="221">
        <v>673207349.5092206</v>
      </c>
    </row>
    <row r="43" spans="1:14">
      <c r="A43" s="99"/>
      <c r="B43" s="185"/>
      <c r="D43" s="175" t="s">
        <v>421</v>
      </c>
      <c r="E43" s="255" t="s">
        <v>422</v>
      </c>
      <c r="F43" s="255" t="s">
        <v>423</v>
      </c>
      <c r="G43" s="255">
        <v>1312535095.3800001</v>
      </c>
      <c r="H43" s="255"/>
      <c r="I43" s="255"/>
      <c r="J43" s="221">
        <v>1287272255.1357241</v>
      </c>
      <c r="K43" s="255">
        <v>58135858.767772503</v>
      </c>
      <c r="L43" s="255">
        <v>309498929.79000002</v>
      </c>
      <c r="M43" s="255">
        <v>408506521.37449199</v>
      </c>
      <c r="N43" s="221">
        <v>3375948660.4479885</v>
      </c>
    </row>
    <row r="44" spans="1:14">
      <c r="D44" s="175" t="s">
        <v>424</v>
      </c>
      <c r="E44" s="255" t="s">
        <v>425</v>
      </c>
      <c r="F44" s="255" t="s">
        <v>426</v>
      </c>
      <c r="G44" s="255">
        <v>-1754280.86</v>
      </c>
      <c r="H44" s="255"/>
      <c r="I44" s="255"/>
      <c r="J44" s="255">
        <v>-8571551.3014860004</v>
      </c>
      <c r="K44" s="255"/>
      <c r="L44" s="255">
        <v>-17794742.219999999</v>
      </c>
      <c r="M44" s="255"/>
      <c r="N44" s="255">
        <v>-28120574.381485999</v>
      </c>
    </row>
    <row r="45" spans="1:14">
      <c r="D45" s="175" t="s">
        <v>427</v>
      </c>
      <c r="E45" s="256" t="s">
        <v>428</v>
      </c>
      <c r="F45" s="256" t="s">
        <v>423</v>
      </c>
      <c r="G45" s="256">
        <v>1310780814.52</v>
      </c>
      <c r="H45" s="256"/>
      <c r="I45" s="256"/>
      <c r="J45" s="221">
        <v>1278700703.8342381</v>
      </c>
      <c r="K45" s="256">
        <v>58135858.767772503</v>
      </c>
      <c r="L45" s="256">
        <v>291704187.56999999</v>
      </c>
      <c r="M45" s="256">
        <v>408506521.37449199</v>
      </c>
      <c r="N45" s="221">
        <v>3347828086.0665026</v>
      </c>
    </row>
    <row r="46" spans="1:14">
      <c r="D46" s="175" t="s">
        <v>429</v>
      </c>
      <c r="E46" s="255" t="s">
        <v>430</v>
      </c>
      <c r="F46" s="255" t="s">
        <v>431</v>
      </c>
      <c r="G46" s="255">
        <v>97004877.480000004</v>
      </c>
      <c r="H46" s="255"/>
      <c r="I46" s="255"/>
      <c r="J46" s="255">
        <v>12045661.384869</v>
      </c>
      <c r="K46" s="255">
        <v>120342446.597175</v>
      </c>
      <c r="L46" s="255">
        <v>281015</v>
      </c>
      <c r="M46" s="255">
        <v>30027386.4454065</v>
      </c>
      <c r="N46" s="221">
        <v>259701386.9074505</v>
      </c>
    </row>
    <row r="47" spans="1:14">
      <c r="D47" s="175" t="s">
        <v>432</v>
      </c>
      <c r="E47" s="255" t="s">
        <v>433</v>
      </c>
      <c r="F47" s="255" t="s">
        <v>434</v>
      </c>
      <c r="G47" s="255">
        <v>-1827378.85</v>
      </c>
      <c r="H47" s="255"/>
      <c r="I47" s="255"/>
      <c r="J47" s="255"/>
      <c r="K47" s="255"/>
      <c r="L47" s="255">
        <v>-8090.28</v>
      </c>
      <c r="M47" s="255"/>
      <c r="N47" s="255">
        <v>-1835469.13</v>
      </c>
    </row>
    <row r="48" spans="1:14">
      <c r="D48" s="175" t="s">
        <v>435</v>
      </c>
      <c r="E48" s="256" t="s">
        <v>436</v>
      </c>
      <c r="F48" s="256" t="s">
        <v>431</v>
      </c>
      <c r="G48" s="256">
        <v>95177498.629999995</v>
      </c>
      <c r="H48" s="256"/>
      <c r="I48" s="256"/>
      <c r="J48" s="256">
        <v>12045661.384869</v>
      </c>
      <c r="K48" s="256">
        <v>120342446.597175</v>
      </c>
      <c r="L48" s="256">
        <v>272924.71999999997</v>
      </c>
      <c r="M48" s="256">
        <v>30027386.4454065</v>
      </c>
      <c r="N48" s="221">
        <v>257865917.7774505</v>
      </c>
    </row>
    <row r="49" spans="4:16">
      <c r="D49" s="175" t="s">
        <v>437</v>
      </c>
      <c r="E49" s="255" t="s">
        <v>438</v>
      </c>
      <c r="F49" s="255" t="s">
        <v>439</v>
      </c>
      <c r="G49" s="255">
        <v>1951982387.54</v>
      </c>
      <c r="H49" s="255"/>
      <c r="I49" s="255"/>
      <c r="J49" s="221">
        <v>2568111271.4143081</v>
      </c>
      <c r="K49" s="255">
        <v>255407963.83476001</v>
      </c>
      <c r="L49" s="255">
        <v>479756311.64999998</v>
      </c>
      <c r="M49" s="255">
        <v>641735602.04195404</v>
      </c>
      <c r="N49" s="221">
        <v>5893124730.1507339</v>
      </c>
    </row>
    <row r="50" spans="4:16">
      <c r="D50" s="175" t="s">
        <v>440</v>
      </c>
      <c r="E50" s="255" t="s">
        <v>441</v>
      </c>
      <c r="F50" s="255" t="s">
        <v>442</v>
      </c>
      <c r="G50" s="255">
        <v>-23400631.02</v>
      </c>
      <c r="H50" s="255"/>
      <c r="I50" s="255"/>
      <c r="J50" s="255">
        <v>-22225463.710875001</v>
      </c>
      <c r="K50" s="255">
        <v>-234504.303495</v>
      </c>
      <c r="L50" s="255">
        <v>-3955692.42</v>
      </c>
      <c r="M50" s="255"/>
      <c r="N50" s="255">
        <v>-49816291.454369999</v>
      </c>
    </row>
    <row r="51" spans="4:16">
      <c r="D51" s="175" t="s">
        <v>443</v>
      </c>
      <c r="E51" s="256" t="s">
        <v>444</v>
      </c>
      <c r="F51" s="256" t="s">
        <v>439</v>
      </c>
      <c r="G51" s="256">
        <v>1928581756.52</v>
      </c>
      <c r="H51" s="256"/>
      <c r="I51" s="256"/>
      <c r="J51" s="221">
        <v>2545885807.703433</v>
      </c>
      <c r="K51" s="256">
        <v>255173459.53126499</v>
      </c>
      <c r="L51" s="256">
        <v>475800619.23000002</v>
      </c>
      <c r="M51" s="256">
        <v>641735602.04195404</v>
      </c>
      <c r="N51" s="221">
        <v>5843308438.6963644</v>
      </c>
    </row>
    <row r="52" spans="4:16">
      <c r="D52" s="175" t="s">
        <v>445</v>
      </c>
      <c r="E52" s="255" t="s">
        <v>446</v>
      </c>
      <c r="F52" s="255" t="s">
        <v>447</v>
      </c>
      <c r="G52" s="255">
        <v>281377688.14999998</v>
      </c>
      <c r="H52" s="255">
        <v>30680489.969999999</v>
      </c>
      <c r="I52" s="255"/>
      <c r="J52" s="255">
        <v>593015504.76711905</v>
      </c>
      <c r="K52" s="255">
        <v>154849066.34059501</v>
      </c>
      <c r="L52" s="255">
        <v>72998705.340000004</v>
      </c>
      <c r="M52" s="255">
        <v>270091808.39513999</v>
      </c>
      <c r="N52" s="221">
        <v>1403013262.9628539</v>
      </c>
    </row>
    <row r="53" spans="4:16">
      <c r="D53" s="175" t="s">
        <v>448</v>
      </c>
      <c r="E53" s="255" t="s">
        <v>449</v>
      </c>
      <c r="F53" s="255" t="s">
        <v>450</v>
      </c>
      <c r="G53" s="255">
        <v>-24304249.190000001</v>
      </c>
      <c r="H53" s="255"/>
      <c r="I53" s="255"/>
      <c r="J53" s="255">
        <v>-11745000</v>
      </c>
      <c r="K53" s="255"/>
      <c r="L53" s="255">
        <v>-6802785.1799999997</v>
      </c>
      <c r="M53" s="255"/>
      <c r="N53" s="255">
        <v>-42852034.369999997</v>
      </c>
    </row>
    <row r="54" spans="4:16">
      <c r="D54" s="175" t="s">
        <v>451</v>
      </c>
      <c r="E54" s="256" t="s">
        <v>452</v>
      </c>
      <c r="F54" s="256" t="s">
        <v>447</v>
      </c>
      <c r="G54" s="256">
        <v>257073438.96000001</v>
      </c>
      <c r="H54" s="256">
        <v>30680489.969999999</v>
      </c>
      <c r="I54" s="256"/>
      <c r="J54" s="256">
        <v>581270504.76711905</v>
      </c>
      <c r="K54" s="256">
        <v>154849066.34059501</v>
      </c>
      <c r="L54" s="256">
        <v>66195920.159999996</v>
      </c>
      <c r="M54" s="256">
        <v>270091808.39513999</v>
      </c>
      <c r="N54" s="221">
        <v>1360161228.592854</v>
      </c>
    </row>
    <row r="55" spans="4:16">
      <c r="D55" s="175" t="s">
        <v>453</v>
      </c>
      <c r="E55" s="255" t="s">
        <v>454</v>
      </c>
      <c r="F55" s="255" t="s">
        <v>455</v>
      </c>
      <c r="G55" s="255">
        <v>414183726.31</v>
      </c>
      <c r="H55" s="255"/>
      <c r="I55" s="255"/>
      <c r="J55" s="221">
        <v>98073716.488676995</v>
      </c>
      <c r="K55" s="255">
        <v>113920433.0232375</v>
      </c>
      <c r="L55" s="255">
        <v>77609649.129999995</v>
      </c>
      <c r="M55" s="255">
        <v>161174293.22587499</v>
      </c>
      <c r="N55" s="221">
        <v>864961818.17778945</v>
      </c>
      <c r="P55">
        <v>780478.08</v>
      </c>
    </row>
    <row r="56" spans="4:16">
      <c r="D56" s="175" t="s">
        <v>456</v>
      </c>
      <c r="E56" s="255" t="s">
        <v>457</v>
      </c>
      <c r="F56" s="255" t="s">
        <v>458</v>
      </c>
      <c r="G56" s="255"/>
      <c r="H56" s="255"/>
      <c r="I56" s="255"/>
      <c r="J56" s="255"/>
      <c r="K56" s="255">
        <v>-447530.09449500003</v>
      </c>
      <c r="L56" s="255"/>
      <c r="M56" s="255"/>
      <c r="N56" s="255">
        <v>-447530.09449500003</v>
      </c>
    </row>
    <row r="57" spans="4:16">
      <c r="D57" s="175" t="s">
        <v>459</v>
      </c>
      <c r="E57" s="255" t="s">
        <v>460</v>
      </c>
      <c r="F57" s="255" t="s">
        <v>461</v>
      </c>
      <c r="G57" s="255">
        <v>-3157883.36</v>
      </c>
      <c r="H57" s="255"/>
      <c r="I57" s="255"/>
      <c r="J57" s="255"/>
      <c r="K57" s="255"/>
      <c r="L57" s="255">
        <v>-687557.37</v>
      </c>
      <c r="M57" s="255"/>
      <c r="N57" s="255">
        <v>-3845440.73</v>
      </c>
      <c r="P57">
        <v>781774.08</v>
      </c>
    </row>
    <row r="58" spans="4:16">
      <c r="D58" s="175" t="s">
        <v>462</v>
      </c>
      <c r="E58" s="256" t="s">
        <v>463</v>
      </c>
      <c r="F58" s="256" t="s">
        <v>455</v>
      </c>
      <c r="G58" s="256">
        <v>411025842.94999999</v>
      </c>
      <c r="H58" s="256"/>
      <c r="I58" s="256"/>
      <c r="J58" s="221">
        <v>98073716.488676995</v>
      </c>
      <c r="K58" s="256">
        <v>113472902.9287425</v>
      </c>
      <c r="L58" s="256">
        <v>76922091.760000005</v>
      </c>
      <c r="M58" s="256">
        <v>161174293.22587499</v>
      </c>
      <c r="N58" s="221">
        <v>860668847.35329449</v>
      </c>
    </row>
    <row r="59" spans="4:16">
      <c r="D59" s="175" t="s">
        <v>464</v>
      </c>
      <c r="E59" s="255" t="s">
        <v>465</v>
      </c>
      <c r="F59" s="255" t="s">
        <v>466</v>
      </c>
      <c r="G59" s="255">
        <v>1101934411.3900001</v>
      </c>
      <c r="H59" s="255"/>
      <c r="I59" s="255"/>
      <c r="J59" s="255">
        <v>709249207.10742903</v>
      </c>
      <c r="K59" s="255">
        <v>3409924.3184325001</v>
      </c>
      <c r="L59" s="255">
        <v>37029880.799999997</v>
      </c>
      <c r="M59" s="255">
        <v>229976176.24394399</v>
      </c>
      <c r="N59" s="221">
        <v>2081599599.8598056</v>
      </c>
    </row>
    <row r="60" spans="4:16">
      <c r="D60" s="175" t="s">
        <v>467</v>
      </c>
      <c r="E60" s="256" t="s">
        <v>468</v>
      </c>
      <c r="F60" s="256" t="s">
        <v>466</v>
      </c>
      <c r="G60" s="256">
        <v>1101934411.3900001</v>
      </c>
      <c r="H60" s="256"/>
      <c r="I60" s="256"/>
      <c r="J60" s="256">
        <v>709249207.10742903</v>
      </c>
      <c r="K60" s="256">
        <v>3409924.3184325001</v>
      </c>
      <c r="L60" s="256">
        <v>37029880.799999997</v>
      </c>
      <c r="M60" s="256">
        <v>229976176.24394399</v>
      </c>
      <c r="N60" s="221">
        <v>2081599599.8598056</v>
      </c>
    </row>
    <row r="61" spans="4:16">
      <c r="D61" s="175" t="s">
        <v>469</v>
      </c>
      <c r="E61" s="257" t="s">
        <v>470</v>
      </c>
      <c r="F61" s="257" t="s">
        <v>471</v>
      </c>
      <c r="G61" s="257">
        <v>5104573762.9700003</v>
      </c>
      <c r="H61" s="257">
        <v>30680489.969999999</v>
      </c>
      <c r="I61" s="257"/>
      <c r="J61" s="221">
        <v>5225225601.2857647</v>
      </c>
      <c r="K61" s="257">
        <v>705383658.48398244</v>
      </c>
      <c r="L61" s="257">
        <v>947925624.24000001</v>
      </c>
      <c r="M61" s="221">
        <v>1741511787.7268116</v>
      </c>
      <c r="N61" s="221">
        <v>13751432118.346272</v>
      </c>
    </row>
    <row r="62" spans="4:16">
      <c r="D62" s="175" t="s">
        <v>472</v>
      </c>
      <c r="E62" s="255" t="s">
        <v>473</v>
      </c>
      <c r="F62" s="255" t="s">
        <v>474</v>
      </c>
      <c r="G62" s="255"/>
      <c r="H62" s="255"/>
      <c r="I62" s="255"/>
      <c r="J62" s="255"/>
      <c r="K62" s="255"/>
      <c r="L62" s="255"/>
      <c r="M62" s="255">
        <v>75850916.491521001</v>
      </c>
      <c r="N62" s="255">
        <v>75850916.491521001</v>
      </c>
    </row>
    <row r="63" spans="4:16">
      <c r="D63" s="175" t="s">
        <v>475</v>
      </c>
      <c r="E63" s="256" t="s">
        <v>476</v>
      </c>
      <c r="F63" s="256" t="s">
        <v>474</v>
      </c>
      <c r="G63" s="256"/>
      <c r="H63" s="256"/>
      <c r="I63" s="256"/>
      <c r="J63" s="256"/>
      <c r="K63" s="256"/>
      <c r="L63" s="256"/>
      <c r="M63" s="256">
        <v>75850916.491521001</v>
      </c>
      <c r="N63" s="256">
        <v>75850916.491521001</v>
      </c>
    </row>
    <row r="64" spans="4:16">
      <c r="D64" s="175" t="s">
        <v>477</v>
      </c>
      <c r="E64" s="255" t="s">
        <v>478</v>
      </c>
      <c r="F64" s="255" t="s">
        <v>479</v>
      </c>
      <c r="G64" s="255">
        <v>4335128.4400000004</v>
      </c>
      <c r="H64" s="255"/>
      <c r="I64" s="255"/>
      <c r="J64" s="255">
        <v>1684800.513702</v>
      </c>
      <c r="K64" s="255">
        <v>-29664.042787499999</v>
      </c>
      <c r="L64" s="255">
        <v>39368.93</v>
      </c>
      <c r="M64" s="255"/>
      <c r="N64" s="255">
        <v>6029633.8409144999</v>
      </c>
      <c r="P64">
        <v>6592901702.2600002</v>
      </c>
    </row>
    <row r="65" spans="4:16">
      <c r="D65" s="175" t="s">
        <v>480</v>
      </c>
      <c r="E65" s="255" t="s">
        <v>481</v>
      </c>
      <c r="F65" s="255" t="s">
        <v>482</v>
      </c>
      <c r="G65" s="255"/>
      <c r="H65" s="255"/>
      <c r="I65" s="255"/>
      <c r="J65" s="255">
        <v>23703044.528159998</v>
      </c>
      <c r="K65" s="255"/>
      <c r="L65" s="255"/>
      <c r="M65" s="255"/>
      <c r="N65" s="255">
        <v>23703044.528159998</v>
      </c>
      <c r="P65">
        <v>48949946.780000001</v>
      </c>
    </row>
    <row r="66" spans="4:16">
      <c r="D66" s="175" t="s">
        <v>483</v>
      </c>
      <c r="E66" s="256" t="s">
        <v>484</v>
      </c>
      <c r="F66" s="256" t="s">
        <v>485</v>
      </c>
      <c r="G66" s="256">
        <v>4335128.4400000004</v>
      </c>
      <c r="H66" s="256"/>
      <c r="I66" s="256"/>
      <c r="J66" s="256">
        <v>25387845.041862</v>
      </c>
      <c r="K66" s="256">
        <v>-29664.042787499999</v>
      </c>
      <c r="L66" s="256">
        <v>39368.93</v>
      </c>
      <c r="M66" s="256"/>
      <c r="N66" s="256">
        <v>29732678.369074501</v>
      </c>
      <c r="P66">
        <v>-420062.2</v>
      </c>
    </row>
    <row r="67" spans="4:16">
      <c r="D67" s="175" t="s">
        <v>486</v>
      </c>
      <c r="E67" s="257" t="s">
        <v>487</v>
      </c>
      <c r="F67" s="257" t="s">
        <v>488</v>
      </c>
      <c r="G67" s="257">
        <v>4335128.4400000004</v>
      </c>
      <c r="H67" s="257"/>
      <c r="I67" s="257"/>
      <c r="J67" s="257">
        <v>25387845.041862</v>
      </c>
      <c r="K67" s="257">
        <v>-29664.042787499999</v>
      </c>
      <c r="L67" s="257">
        <v>39368.93</v>
      </c>
      <c r="M67" s="257">
        <v>75850916.491521001</v>
      </c>
      <c r="N67" s="221">
        <v>105583594.86059549</v>
      </c>
    </row>
    <row r="68" spans="4:16">
      <c r="D68" s="175" t="s">
        <v>489</v>
      </c>
      <c r="E68" s="255" t="s">
        <v>490</v>
      </c>
      <c r="F68" s="255" t="s">
        <v>491</v>
      </c>
      <c r="G68" s="255"/>
      <c r="H68" s="255">
        <v>0</v>
      </c>
      <c r="I68" s="255">
        <v>3443207.5719018001</v>
      </c>
      <c r="J68" s="255"/>
      <c r="K68" s="255">
        <v>14846038.2095025</v>
      </c>
      <c r="L68" s="255"/>
      <c r="M68" s="255"/>
      <c r="N68" s="255">
        <v>18289245.781404302</v>
      </c>
    </row>
    <row r="69" spans="4:16">
      <c r="D69" s="175" t="s">
        <v>492</v>
      </c>
      <c r="E69" s="255" t="s">
        <v>493</v>
      </c>
      <c r="F69" s="255" t="s">
        <v>494</v>
      </c>
      <c r="G69" s="255"/>
      <c r="H69" s="255"/>
      <c r="I69" s="255"/>
      <c r="J69" s="255"/>
      <c r="K69" s="255">
        <v>45698009.1805875</v>
      </c>
      <c r="L69" s="255"/>
      <c r="M69" s="255"/>
      <c r="N69" s="255">
        <v>45698009.1805875</v>
      </c>
      <c r="P69">
        <v>48535894.579999998</v>
      </c>
    </row>
    <row r="70" spans="4:16">
      <c r="D70" s="175" t="s">
        <v>495</v>
      </c>
      <c r="E70" s="256" t="s">
        <v>496</v>
      </c>
      <c r="F70" s="256" t="s">
        <v>497</v>
      </c>
      <c r="G70" s="256"/>
      <c r="H70" s="256">
        <v>0</v>
      </c>
      <c r="I70" s="256">
        <v>3443207.5719018001</v>
      </c>
      <c r="J70" s="256"/>
      <c r="K70" s="256">
        <v>60544047.390090004</v>
      </c>
      <c r="L70" s="256"/>
      <c r="M70" s="256"/>
      <c r="N70" s="256">
        <v>63987254.961991802</v>
      </c>
      <c r="P70">
        <v>-42116121.969999999</v>
      </c>
    </row>
    <row r="71" spans="4:16">
      <c r="D71" s="175" t="s">
        <v>498</v>
      </c>
      <c r="E71" s="257" t="s">
        <v>499</v>
      </c>
      <c r="F71" s="257" t="s">
        <v>500</v>
      </c>
      <c r="G71" s="257"/>
      <c r="H71" s="257">
        <v>0</v>
      </c>
      <c r="I71" s="257">
        <v>3443207.5719018001</v>
      </c>
      <c r="J71" s="257"/>
      <c r="K71" s="257">
        <v>60544047.390090004</v>
      </c>
      <c r="L71" s="257"/>
      <c r="M71" s="257"/>
      <c r="N71" s="257">
        <v>63987254.961991802</v>
      </c>
      <c r="P71">
        <v>-42116121.969999999</v>
      </c>
    </row>
    <row r="72" spans="4:16">
      <c r="D72" s="175" t="s">
        <v>501</v>
      </c>
      <c r="E72" s="255" t="s">
        <v>502</v>
      </c>
      <c r="F72" s="255" t="s">
        <v>503</v>
      </c>
      <c r="G72" s="255"/>
      <c r="H72" s="255"/>
      <c r="I72" s="255"/>
      <c r="J72" s="255"/>
      <c r="K72" s="255"/>
      <c r="L72" s="255"/>
      <c r="M72" s="255"/>
      <c r="N72" s="255">
        <v>0</v>
      </c>
      <c r="P72">
        <v>-174955.49</v>
      </c>
    </row>
    <row r="73" spans="4:16">
      <c r="D73" s="175" t="s">
        <v>504</v>
      </c>
      <c r="E73" s="255" t="s">
        <v>505</v>
      </c>
      <c r="F73" s="255" t="s">
        <v>506</v>
      </c>
      <c r="G73" s="255"/>
      <c r="H73" s="255"/>
      <c r="I73" s="255"/>
      <c r="J73" s="255"/>
      <c r="K73" s="255"/>
      <c r="L73" s="255"/>
      <c r="M73" s="255"/>
      <c r="N73" s="255">
        <v>1362335.8</v>
      </c>
      <c r="P73">
        <v>48529884.579999998</v>
      </c>
    </row>
    <row r="74" spans="4:16">
      <c r="D74" s="175" t="s">
        <v>507</v>
      </c>
      <c r="E74" s="255" t="s">
        <v>508</v>
      </c>
      <c r="F74" s="255" t="s">
        <v>509</v>
      </c>
      <c r="G74" s="255"/>
      <c r="H74" s="255"/>
      <c r="I74" s="255"/>
      <c r="J74" s="255"/>
      <c r="K74" s="255"/>
      <c r="L74" s="255"/>
      <c r="M74" s="255"/>
      <c r="N74" s="255">
        <v>3193685.326417</v>
      </c>
      <c r="P74">
        <v>-174955.49</v>
      </c>
    </row>
    <row r="75" spans="4:16">
      <c r="D75" s="175" t="s">
        <v>510</v>
      </c>
      <c r="E75" s="257" t="s">
        <v>511</v>
      </c>
      <c r="F75" s="257" t="s">
        <v>512</v>
      </c>
      <c r="G75" s="257"/>
      <c r="H75" s="257"/>
      <c r="I75" s="257"/>
      <c r="J75" s="257"/>
      <c r="K75" s="257"/>
      <c r="L75" s="257"/>
      <c r="M75" s="257"/>
      <c r="N75" s="257">
        <v>0</v>
      </c>
    </row>
    <row r="76" spans="4:16">
      <c r="D76" s="175" t="s">
        <v>513</v>
      </c>
      <c r="E76" s="258" t="s">
        <v>514</v>
      </c>
      <c r="F76" s="258" t="s">
        <v>515</v>
      </c>
      <c r="G76" s="258"/>
      <c r="H76" s="258"/>
      <c r="I76" s="221"/>
      <c r="J76" s="221"/>
      <c r="K76" s="221"/>
      <c r="L76" s="258"/>
      <c r="M76" s="221"/>
      <c r="N76" s="221">
        <v>4556021.1264169998</v>
      </c>
    </row>
    <row r="77" spans="4:16">
      <c r="D77" s="175" t="s">
        <v>516</v>
      </c>
      <c r="E77" s="255" t="s">
        <v>517</v>
      </c>
      <c r="F77" s="255" t="s">
        <v>518</v>
      </c>
      <c r="G77" s="255">
        <v>16706007813.459999</v>
      </c>
      <c r="H77" s="255">
        <v>120595073.08</v>
      </c>
      <c r="I77" s="255">
        <v>1227551821.4848115</v>
      </c>
      <c r="J77" s="255">
        <v>11654538408.626097</v>
      </c>
      <c r="K77" s="255">
        <v>2684055772.1599874</v>
      </c>
      <c r="L77" s="255">
        <v>2102808036.4100001</v>
      </c>
      <c r="M77" s="255">
        <v>6529262309.3312836</v>
      </c>
      <c r="N77" s="255">
        <v>35230711392.024765</v>
      </c>
    </row>
    <row r="78" spans="4:16">
      <c r="D78" s="175" t="s">
        <v>519</v>
      </c>
      <c r="E78" s="255" t="s">
        <v>520</v>
      </c>
      <c r="F78" s="255" t="s">
        <v>521</v>
      </c>
      <c r="G78" s="255">
        <v>806957866.96000004</v>
      </c>
      <c r="H78" s="255"/>
      <c r="I78" s="255"/>
      <c r="J78" s="255"/>
      <c r="K78" s="255">
        <v>13749322.6600125</v>
      </c>
      <c r="L78" s="255"/>
      <c r="M78" s="255"/>
      <c r="N78" s="255">
        <v>13749322.6600125</v>
      </c>
    </row>
    <row r="79" spans="4:16">
      <c r="D79" s="175" t="s">
        <v>522</v>
      </c>
      <c r="E79" s="256" t="s">
        <v>523</v>
      </c>
      <c r="F79" s="256" t="s">
        <v>524</v>
      </c>
      <c r="G79" s="256">
        <v>313657971.64999998</v>
      </c>
      <c r="H79" s="256"/>
      <c r="I79" s="256"/>
      <c r="J79" s="256"/>
      <c r="K79" s="256"/>
      <c r="L79" s="256"/>
      <c r="M79" s="256"/>
      <c r="N79" s="256">
        <v>-5989721.4100000001</v>
      </c>
    </row>
    <row r="80" spans="4:16">
      <c r="D80" s="175" t="s">
        <v>525</v>
      </c>
      <c r="E80" s="255" t="s">
        <v>526</v>
      </c>
      <c r="F80" s="255" t="s">
        <v>521</v>
      </c>
      <c r="G80" s="255">
        <v>1120615838.6099999</v>
      </c>
      <c r="H80" s="255"/>
      <c r="I80" s="255"/>
      <c r="J80" s="255"/>
      <c r="K80" s="255">
        <v>13749322.6600125</v>
      </c>
      <c r="L80" s="255"/>
      <c r="M80" s="255"/>
      <c r="N80" s="255">
        <v>7759601.2500125002</v>
      </c>
    </row>
    <row r="81" spans="4:14">
      <c r="D81" s="175" t="s">
        <v>527</v>
      </c>
      <c r="E81" s="256" t="s">
        <v>528</v>
      </c>
      <c r="F81" s="256" t="s">
        <v>529</v>
      </c>
      <c r="G81" s="256"/>
      <c r="H81" s="256"/>
      <c r="I81" s="256"/>
      <c r="J81" s="256">
        <v>82429135.596377999</v>
      </c>
      <c r="K81" s="256"/>
      <c r="L81" s="256"/>
      <c r="M81" s="256"/>
      <c r="N81" s="256">
        <v>82429135.596377999</v>
      </c>
    </row>
    <row r="82" spans="4:14">
      <c r="D82" s="175" t="s">
        <v>530</v>
      </c>
      <c r="E82" s="257" t="s">
        <v>531</v>
      </c>
      <c r="F82" s="257" t="s">
        <v>532</v>
      </c>
      <c r="G82" s="257"/>
      <c r="H82" s="257"/>
      <c r="I82" s="257"/>
      <c r="J82" s="257">
        <v>82429135.596377999</v>
      </c>
      <c r="K82" s="257"/>
      <c r="L82" s="257"/>
      <c r="M82" s="257"/>
      <c r="N82" s="257">
        <v>82429135.596377999</v>
      </c>
    </row>
    <row r="83" spans="4:14">
      <c r="D83" s="175" t="s">
        <v>533</v>
      </c>
      <c r="E83" s="255" t="s">
        <v>534</v>
      </c>
      <c r="F83" s="255" t="s">
        <v>535</v>
      </c>
      <c r="G83" s="255">
        <v>1120615838.6099999</v>
      </c>
      <c r="H83" s="255"/>
      <c r="I83" s="221"/>
      <c r="J83" s="255">
        <v>82429135.596377999</v>
      </c>
      <c r="K83" s="255">
        <v>13749322.6600125</v>
      </c>
      <c r="L83" s="255"/>
      <c r="M83" s="255"/>
      <c r="N83" s="221">
        <v>90188736.846390501</v>
      </c>
    </row>
    <row r="84" spans="4:14">
      <c r="D84" s="175" t="s">
        <v>536</v>
      </c>
      <c r="E84" s="256" t="s">
        <v>537</v>
      </c>
      <c r="F84" s="256" t="s">
        <v>538</v>
      </c>
      <c r="G84" s="256">
        <v>23659679688.91</v>
      </c>
      <c r="H84" s="256"/>
      <c r="I84" s="221">
        <v>30085337584.32016</v>
      </c>
      <c r="J84" s="256"/>
      <c r="K84" s="256"/>
      <c r="L84" s="256"/>
      <c r="M84" s="256"/>
      <c r="N84" s="221">
        <v>806957866.78003716</v>
      </c>
    </row>
    <row r="85" spans="4:14">
      <c r="D85" s="175" t="s">
        <v>539</v>
      </c>
      <c r="E85" s="257" t="s">
        <v>540</v>
      </c>
      <c r="F85" s="257" t="s">
        <v>541</v>
      </c>
      <c r="G85" s="257">
        <v>23659679688.91</v>
      </c>
      <c r="H85" s="257"/>
      <c r="I85" s="221">
        <v>30085337584.32016</v>
      </c>
      <c r="J85" s="257"/>
      <c r="K85" s="257"/>
      <c r="L85" s="257"/>
      <c r="M85" s="257"/>
      <c r="N85" s="221">
        <v>806957866.78003716</v>
      </c>
    </row>
    <row r="86" spans="4:14">
      <c r="D86" s="175" t="s">
        <v>542</v>
      </c>
      <c r="E86" s="255" t="s">
        <v>543</v>
      </c>
      <c r="F86" s="255" t="s">
        <v>544</v>
      </c>
      <c r="G86" s="255">
        <v>23659679688.91</v>
      </c>
      <c r="H86" s="255"/>
      <c r="I86" s="255">
        <v>30085337584.32016</v>
      </c>
      <c r="J86" s="255"/>
      <c r="K86" s="255"/>
      <c r="L86" s="255"/>
      <c r="M86" s="255"/>
      <c r="N86" s="255">
        <v>806957866.78003716</v>
      </c>
    </row>
    <row r="87" spans="4:14">
      <c r="D87" s="175" t="s">
        <v>545</v>
      </c>
      <c r="E87" s="255" t="s">
        <v>546</v>
      </c>
      <c r="F87" s="255" t="s">
        <v>547</v>
      </c>
      <c r="G87" s="255"/>
      <c r="H87" s="255"/>
      <c r="I87" s="255"/>
      <c r="J87" s="255"/>
      <c r="K87" s="255">
        <v>81468750</v>
      </c>
      <c r="L87" s="255"/>
      <c r="M87" s="255"/>
      <c r="N87" s="255">
        <v>81468750</v>
      </c>
    </row>
    <row r="88" spans="4:14">
      <c r="D88" s="175" t="s">
        <v>548</v>
      </c>
      <c r="E88" s="255" t="s">
        <v>549</v>
      </c>
      <c r="F88" s="255" t="s">
        <v>550</v>
      </c>
      <c r="G88" s="255">
        <v>38247848.149999999</v>
      </c>
      <c r="H88" s="255"/>
      <c r="I88" s="255"/>
      <c r="J88" s="255"/>
      <c r="K88" s="255">
        <v>5993303.3798550004</v>
      </c>
      <c r="L88" s="255">
        <v>9767670.8599999994</v>
      </c>
      <c r="M88" s="255">
        <v>9832764.0097215008</v>
      </c>
      <c r="N88" s="255">
        <v>63841586.3995765</v>
      </c>
    </row>
    <row r="89" spans="4:14">
      <c r="D89" s="175" t="s">
        <v>551</v>
      </c>
      <c r="E89" s="255" t="s">
        <v>552</v>
      </c>
      <c r="F89" s="255" t="s">
        <v>553</v>
      </c>
      <c r="G89" s="255"/>
      <c r="H89" s="255"/>
      <c r="I89" s="255"/>
      <c r="J89" s="255">
        <v>270653.41678319999</v>
      </c>
      <c r="K89" s="255"/>
      <c r="L89" s="255"/>
      <c r="M89" s="255"/>
      <c r="N89" s="255">
        <v>270653.41678319999</v>
      </c>
    </row>
    <row r="90" spans="4:14">
      <c r="D90" s="175" t="s">
        <v>554</v>
      </c>
      <c r="E90" s="255" t="s">
        <v>555</v>
      </c>
      <c r="F90" s="255" t="s">
        <v>556</v>
      </c>
      <c r="G90" s="255"/>
      <c r="H90" s="255"/>
      <c r="I90" s="255"/>
      <c r="J90" s="255"/>
      <c r="K90" s="255"/>
      <c r="L90" s="255"/>
      <c r="M90" s="255">
        <v>52769884.251125999</v>
      </c>
      <c r="N90" s="255">
        <v>52769884.251125999</v>
      </c>
    </row>
    <row r="91" spans="4:14">
      <c r="D91" s="175" t="s">
        <v>557</v>
      </c>
      <c r="E91" s="255" t="s">
        <v>558</v>
      </c>
      <c r="F91" s="255" t="s">
        <v>559</v>
      </c>
      <c r="G91" s="255"/>
      <c r="H91" s="255">
        <v>45448</v>
      </c>
      <c r="I91" s="255"/>
      <c r="J91" s="255"/>
      <c r="K91" s="255"/>
      <c r="L91" s="255"/>
      <c r="M91" s="255"/>
      <c r="N91" s="221">
        <v>45448</v>
      </c>
    </row>
    <row r="92" spans="4:14">
      <c r="D92" s="175" t="s">
        <v>560</v>
      </c>
      <c r="E92" s="255" t="s">
        <v>561</v>
      </c>
      <c r="F92" s="255" t="s">
        <v>562</v>
      </c>
      <c r="G92" s="255">
        <v>1585295.73</v>
      </c>
      <c r="H92" s="255"/>
      <c r="I92" s="255">
        <v>123685.60057759999</v>
      </c>
      <c r="J92" s="255">
        <v>62332021.931922004</v>
      </c>
      <c r="K92" s="255">
        <v>46367173.138935</v>
      </c>
      <c r="L92" s="255">
        <v>6000</v>
      </c>
      <c r="M92" s="255">
        <v>4489080.2851815</v>
      </c>
      <c r="N92" s="255">
        <v>114903256.68661609</v>
      </c>
    </row>
    <row r="93" spans="4:14">
      <c r="D93" s="175" t="s">
        <v>563</v>
      </c>
      <c r="E93" s="256" t="s">
        <v>567</v>
      </c>
      <c r="F93" s="256" t="s">
        <v>568</v>
      </c>
      <c r="G93" s="256">
        <v>39833143.880000003</v>
      </c>
      <c r="H93" s="256">
        <v>45448</v>
      </c>
      <c r="I93" s="256">
        <v>123685.60057759999</v>
      </c>
      <c r="J93" s="256">
        <v>62602675.348705202</v>
      </c>
      <c r="K93" s="256">
        <v>133829226.51879001</v>
      </c>
      <c r="L93" s="256">
        <v>9773670.8599999994</v>
      </c>
      <c r="M93" s="256">
        <v>67091728.546029001</v>
      </c>
      <c r="N93" s="221">
        <v>313299578.75410181</v>
      </c>
    </row>
    <row r="94" spans="4:14">
      <c r="D94" s="175" t="s">
        <v>566</v>
      </c>
      <c r="E94" s="257" t="s">
        <v>570</v>
      </c>
      <c r="F94" s="257" t="s">
        <v>571</v>
      </c>
      <c r="G94" s="257">
        <v>39833143.880000003</v>
      </c>
      <c r="H94" s="257">
        <v>45448</v>
      </c>
      <c r="I94" s="257">
        <v>123685.60057759999</v>
      </c>
      <c r="J94" s="257">
        <v>62602675.348705202</v>
      </c>
      <c r="K94" s="257">
        <v>133829226.51879001</v>
      </c>
      <c r="L94" s="257">
        <v>9773670.8599999994</v>
      </c>
      <c r="M94" s="257">
        <v>67091728.546029001</v>
      </c>
      <c r="N94" s="221">
        <v>313299578.75410181</v>
      </c>
    </row>
    <row r="95" spans="4:14">
      <c r="D95" s="175" t="s">
        <v>569</v>
      </c>
      <c r="E95" s="255" t="s">
        <v>573</v>
      </c>
      <c r="F95" s="255" t="s">
        <v>574</v>
      </c>
      <c r="G95" s="255">
        <v>83405443.469999999</v>
      </c>
      <c r="H95" s="255"/>
      <c r="I95" s="255"/>
      <c r="J95" s="255"/>
      <c r="K95" s="255"/>
      <c r="L95" s="255">
        <v>33861797.5</v>
      </c>
      <c r="M95" s="255"/>
      <c r="N95" s="255">
        <v>109781150.55</v>
      </c>
    </row>
    <row r="96" spans="4:14">
      <c r="D96" s="175" t="s">
        <v>572</v>
      </c>
      <c r="E96" s="255" t="s">
        <v>576</v>
      </c>
      <c r="F96" s="255" t="s">
        <v>577</v>
      </c>
      <c r="G96" s="255">
        <v>-51197572.369999997</v>
      </c>
      <c r="H96" s="255"/>
      <c r="I96" s="255"/>
      <c r="J96" s="255"/>
      <c r="K96" s="255"/>
      <c r="L96" s="255"/>
      <c r="M96" s="255"/>
      <c r="N96" s="255">
        <v>-51197572.369999997</v>
      </c>
    </row>
    <row r="97" spans="4:14">
      <c r="D97" s="175" t="s">
        <v>575</v>
      </c>
      <c r="E97" s="256" t="s">
        <v>579</v>
      </c>
      <c r="F97" s="256" t="s">
        <v>574</v>
      </c>
      <c r="G97" s="256">
        <v>32207871.100000001</v>
      </c>
      <c r="H97" s="256"/>
      <c r="I97" s="256"/>
      <c r="J97" s="256"/>
      <c r="K97" s="256"/>
      <c r="L97" s="256">
        <v>33861797.5</v>
      </c>
      <c r="M97" s="256"/>
      <c r="N97" s="256">
        <v>58583578.18</v>
      </c>
    </row>
    <row r="98" spans="4:14">
      <c r="D98" s="175" t="s">
        <v>578</v>
      </c>
      <c r="E98" s="257" t="s">
        <v>581</v>
      </c>
      <c r="F98" s="257" t="s">
        <v>582</v>
      </c>
      <c r="G98" s="257">
        <v>32207871.100000001</v>
      </c>
      <c r="H98" s="257"/>
      <c r="I98" s="257"/>
      <c r="J98" s="257"/>
      <c r="K98" s="257"/>
      <c r="L98" s="257">
        <v>33861797.5</v>
      </c>
      <c r="M98" s="257"/>
      <c r="N98" s="257">
        <v>58583578.18</v>
      </c>
    </row>
    <row r="99" spans="4:14">
      <c r="D99" s="175" t="s">
        <v>580</v>
      </c>
      <c r="E99" s="255" t="s">
        <v>584</v>
      </c>
      <c r="F99" s="255" t="s">
        <v>585</v>
      </c>
      <c r="G99" s="255">
        <v>17685578.43</v>
      </c>
      <c r="H99" s="255"/>
      <c r="I99" s="255"/>
      <c r="J99" s="221">
        <v>1052403744.368646</v>
      </c>
      <c r="K99" s="255"/>
      <c r="L99" s="255">
        <v>95396081.400000006</v>
      </c>
      <c r="M99" s="255"/>
      <c r="N99" s="221">
        <v>3992146930.8349423</v>
      </c>
    </row>
    <row r="100" spans="4:14">
      <c r="D100" s="175" t="s">
        <v>583</v>
      </c>
      <c r="E100" s="255" t="s">
        <v>587</v>
      </c>
      <c r="F100" s="255" t="s">
        <v>588</v>
      </c>
      <c r="G100" s="255">
        <v>837673254.08000004</v>
      </c>
      <c r="H100" s="255">
        <v>20110116.260000002</v>
      </c>
      <c r="I100" s="255"/>
      <c r="J100" s="255"/>
      <c r="K100" s="255">
        <v>266132017.2639975</v>
      </c>
      <c r="L100" s="255">
        <v>362051057.63999999</v>
      </c>
      <c r="M100" s="255"/>
      <c r="N100" s="221">
        <v>1485966445.2439976</v>
      </c>
    </row>
    <row r="101" spans="4:14">
      <c r="D101" s="175" t="s">
        <v>586</v>
      </c>
      <c r="E101" s="255" t="s">
        <v>590</v>
      </c>
      <c r="F101" s="255" t="s">
        <v>591</v>
      </c>
      <c r="G101" s="255">
        <v>-442255797.88999999</v>
      </c>
      <c r="H101" s="255">
        <v>-4007897.69</v>
      </c>
      <c r="I101" s="255"/>
      <c r="J101" s="255"/>
      <c r="K101" s="255">
        <v>-65222844.015945002</v>
      </c>
      <c r="L101" s="255">
        <v>-234606595.5</v>
      </c>
      <c r="M101" s="255"/>
      <c r="N101" s="255">
        <v>-746093135.095945</v>
      </c>
    </row>
    <row r="102" spans="4:14">
      <c r="D102" s="175" t="s">
        <v>589</v>
      </c>
      <c r="E102" s="256" t="s">
        <v>593</v>
      </c>
      <c r="F102" s="256" t="s">
        <v>594</v>
      </c>
      <c r="G102" s="256">
        <v>413103034.62</v>
      </c>
      <c r="H102" s="256">
        <v>16102218.57</v>
      </c>
      <c r="I102" s="256"/>
      <c r="J102" s="221">
        <v>1052403744.368646</v>
      </c>
      <c r="K102" s="256">
        <v>200909173.24805251</v>
      </c>
      <c r="L102" s="256">
        <v>222840543.53999999</v>
      </c>
      <c r="M102" s="256"/>
      <c r="N102" s="221">
        <v>4732020240.9829941</v>
      </c>
    </row>
    <row r="103" spans="4:14">
      <c r="D103" s="175" t="s">
        <v>592</v>
      </c>
      <c r="E103" s="255" t="s">
        <v>596</v>
      </c>
      <c r="F103" s="255" t="s">
        <v>597</v>
      </c>
      <c r="G103" s="255">
        <v>5393262324.96</v>
      </c>
      <c r="H103" s="255">
        <v>225059780.58000001</v>
      </c>
      <c r="I103" s="255"/>
      <c r="J103" s="221">
        <v>2597481157.7109151</v>
      </c>
      <c r="K103" s="221">
        <v>2275238067.7404671</v>
      </c>
      <c r="L103" s="255">
        <v>1424133350.8499999</v>
      </c>
      <c r="M103" s="221">
        <v>1490824208.0374141</v>
      </c>
      <c r="N103" s="221">
        <v>13571917354.62785</v>
      </c>
    </row>
    <row r="104" spans="4:14">
      <c r="D104" s="175" t="s">
        <v>595</v>
      </c>
      <c r="E104" s="255" t="s">
        <v>599</v>
      </c>
      <c r="F104" s="255" t="s">
        <v>600</v>
      </c>
      <c r="G104" s="255">
        <v>-2976712791.23</v>
      </c>
      <c r="H104" s="255">
        <v>-23724672.920000002</v>
      </c>
      <c r="I104" s="255"/>
      <c r="J104" s="221">
        <v>-931371223.73525095</v>
      </c>
      <c r="K104" s="255">
        <v>-529135969.65132749</v>
      </c>
      <c r="L104" s="255">
        <v>-1008185978.87</v>
      </c>
      <c r="M104" s="255">
        <v>-579369549.06524396</v>
      </c>
      <c r="N104" s="221">
        <v>-6125682097.2422733</v>
      </c>
    </row>
    <row r="105" spans="4:14">
      <c r="D105" s="175" t="s">
        <v>598</v>
      </c>
      <c r="E105" s="256" t="s">
        <v>602</v>
      </c>
      <c r="F105" s="256" t="s">
        <v>597</v>
      </c>
      <c r="G105" s="256">
        <v>2416549533.73</v>
      </c>
      <c r="H105" s="256">
        <v>201335107.66</v>
      </c>
      <c r="I105" s="256"/>
      <c r="J105" s="221">
        <v>1666109933.9756639</v>
      </c>
      <c r="K105" s="221">
        <v>1746102098.0891399</v>
      </c>
      <c r="L105" s="256">
        <v>415947371.98000002</v>
      </c>
      <c r="M105" s="256">
        <v>911454658.97217</v>
      </c>
      <c r="N105" s="221">
        <v>7446235257.3855762</v>
      </c>
    </row>
    <row r="106" spans="4:14">
      <c r="D106" s="175" t="s">
        <v>601</v>
      </c>
      <c r="E106" s="255" t="s">
        <v>604</v>
      </c>
      <c r="F106" s="255" t="s">
        <v>605</v>
      </c>
      <c r="G106" s="255">
        <v>33215336687.740002</v>
      </c>
      <c r="H106" s="255">
        <v>1523027600.27</v>
      </c>
      <c r="I106" s="255"/>
      <c r="J106" s="221">
        <v>21223316231.975475</v>
      </c>
      <c r="K106" s="221">
        <v>8187775770.4769411</v>
      </c>
      <c r="L106" s="255">
        <v>10286761043.18</v>
      </c>
      <c r="M106" s="221">
        <v>7800942175.9375391</v>
      </c>
      <c r="N106" s="221">
        <v>89403008109.997253</v>
      </c>
    </row>
    <row r="107" spans="4:14">
      <c r="D107" s="175" t="s">
        <v>603</v>
      </c>
      <c r="E107" s="255" t="s">
        <v>607</v>
      </c>
      <c r="F107" s="255" t="s">
        <v>608</v>
      </c>
      <c r="G107" s="255">
        <v>-22067184822.900002</v>
      </c>
      <c r="H107" s="255">
        <v>-250319029.28999999</v>
      </c>
      <c r="I107" s="255"/>
      <c r="J107" s="221">
        <v>-7967685986.3111219</v>
      </c>
      <c r="K107" s="221">
        <v>-4532013621.2228622</v>
      </c>
      <c r="L107" s="255">
        <v>-7456798291.1599998</v>
      </c>
      <c r="M107" s="221">
        <v>-5070456568.280448</v>
      </c>
      <c r="N107" s="221">
        <v>-48781938943.282715</v>
      </c>
    </row>
    <row r="108" spans="4:14">
      <c r="D108" s="175" t="s">
        <v>606</v>
      </c>
      <c r="E108" s="255" t="s">
        <v>610</v>
      </c>
      <c r="F108" s="255" t="s">
        <v>611</v>
      </c>
      <c r="G108" s="255"/>
      <c r="H108" s="255"/>
      <c r="I108" s="255"/>
      <c r="J108" s="255"/>
      <c r="K108" s="255"/>
      <c r="L108" s="255">
        <v>-16117535.210000001</v>
      </c>
      <c r="M108" s="255"/>
      <c r="N108" s="255">
        <v>-16117535.210000001</v>
      </c>
    </row>
    <row r="109" spans="4:14">
      <c r="D109" s="175" t="s">
        <v>609</v>
      </c>
      <c r="E109" s="256" t="s">
        <v>613</v>
      </c>
      <c r="F109" s="256" t="s">
        <v>605</v>
      </c>
      <c r="G109" s="256">
        <v>11148151864.84</v>
      </c>
      <c r="H109" s="256">
        <v>1272708570.98</v>
      </c>
      <c r="I109" s="256"/>
      <c r="J109" s="221">
        <v>13255630245.664354</v>
      </c>
      <c r="K109" s="221">
        <v>3655762149.254077</v>
      </c>
      <c r="L109" s="256">
        <v>2813845216.8099999</v>
      </c>
      <c r="M109" s="221">
        <v>2730485607.6570916</v>
      </c>
      <c r="N109" s="221">
        <v>40604951631.504532</v>
      </c>
    </row>
    <row r="110" spans="4:14">
      <c r="D110" s="175" t="s">
        <v>612</v>
      </c>
      <c r="E110" s="255" t="s">
        <v>615</v>
      </c>
      <c r="F110" s="255" t="s">
        <v>616</v>
      </c>
      <c r="G110" s="255">
        <v>111076774.81999999</v>
      </c>
      <c r="H110" s="255"/>
      <c r="I110" s="255"/>
      <c r="J110" s="221">
        <v>168016684.82079601</v>
      </c>
      <c r="K110" s="255">
        <v>9479936.5355475005</v>
      </c>
      <c r="L110" s="255">
        <v>56128506.409999996</v>
      </c>
      <c r="M110" s="255">
        <v>5530263.8875799999</v>
      </c>
      <c r="N110" s="255">
        <v>356826365.0030275</v>
      </c>
    </row>
    <row r="111" spans="4:14">
      <c r="D111" s="175" t="s">
        <v>614</v>
      </c>
      <c r="E111" s="255" t="s">
        <v>618</v>
      </c>
      <c r="F111" s="255" t="s">
        <v>619</v>
      </c>
      <c r="G111" s="255">
        <v>-67365749.709999993</v>
      </c>
      <c r="H111" s="255"/>
      <c r="I111" s="255"/>
      <c r="J111" s="221">
        <v>-163267681.32675001</v>
      </c>
      <c r="K111" s="255">
        <v>-6671518.2686625002</v>
      </c>
      <c r="L111" s="255">
        <v>-50437567.539999999</v>
      </c>
      <c r="M111" s="255">
        <v>-5530263.8875799999</v>
      </c>
      <c r="N111" s="221">
        <v>-299582269.2730723</v>
      </c>
    </row>
    <row r="112" spans="4:14">
      <c r="D112" s="175" t="s">
        <v>617</v>
      </c>
      <c r="E112" s="256" t="s">
        <v>621</v>
      </c>
      <c r="F112" s="256" t="s">
        <v>616</v>
      </c>
      <c r="G112" s="256">
        <v>43711025.109999999</v>
      </c>
      <c r="H112" s="256"/>
      <c r="I112" s="256"/>
      <c r="J112" s="256">
        <v>4749003.4940459998</v>
      </c>
      <c r="K112" s="256">
        <v>2808418.2668849998</v>
      </c>
      <c r="L112" s="256">
        <v>5690938.8700000001</v>
      </c>
      <c r="M112" s="256">
        <v>0</v>
      </c>
      <c r="N112" s="256">
        <v>57244095.729955196</v>
      </c>
    </row>
    <row r="113" spans="4:14">
      <c r="D113" s="175" t="s">
        <v>620</v>
      </c>
      <c r="E113" s="255" t="s">
        <v>623</v>
      </c>
      <c r="F113" s="255" t="s">
        <v>624</v>
      </c>
      <c r="G113" s="255">
        <v>647696275.82000005</v>
      </c>
      <c r="H113" s="255">
        <v>7471182.46</v>
      </c>
      <c r="I113" s="255"/>
      <c r="J113" s="221">
        <v>199631618.809659</v>
      </c>
      <c r="K113" s="255">
        <v>81597408.050482497</v>
      </c>
      <c r="L113" s="255">
        <v>183984607.53</v>
      </c>
      <c r="M113" s="255">
        <v>12168395.480812499</v>
      </c>
      <c r="N113" s="221">
        <v>1153754453.2061939</v>
      </c>
    </row>
    <row r="114" spans="4:14">
      <c r="D114" s="175" t="s">
        <v>622</v>
      </c>
      <c r="E114" s="255" t="s">
        <v>626</v>
      </c>
      <c r="F114" s="255" t="s">
        <v>627</v>
      </c>
      <c r="G114" s="255">
        <v>-545957092.76999998</v>
      </c>
      <c r="H114" s="255">
        <v>-3239974.63</v>
      </c>
      <c r="I114" s="255"/>
      <c r="J114" s="221">
        <v>-147373507.39951801</v>
      </c>
      <c r="K114" s="255">
        <v>-63050661.198772497</v>
      </c>
      <c r="L114" s="255">
        <v>-154234963.66999999</v>
      </c>
      <c r="M114" s="255">
        <v>-7512737.5466534998</v>
      </c>
      <c r="N114" s="221">
        <v>-938827647.98683739</v>
      </c>
    </row>
    <row r="115" spans="4:14">
      <c r="D115" s="175" t="s">
        <v>625</v>
      </c>
      <c r="E115" s="256" t="s">
        <v>629</v>
      </c>
      <c r="F115" s="256" t="s">
        <v>624</v>
      </c>
      <c r="G115" s="256">
        <v>101739183.05</v>
      </c>
      <c r="H115" s="256">
        <v>4231207.83</v>
      </c>
      <c r="I115" s="256"/>
      <c r="J115" s="256">
        <v>52258111.410140999</v>
      </c>
      <c r="K115" s="256">
        <v>18546746.851709999</v>
      </c>
      <c r="L115" s="256">
        <v>29749643.859999999</v>
      </c>
      <c r="M115" s="256">
        <v>4655657.9341590004</v>
      </c>
      <c r="N115" s="221">
        <v>214926805.2193566</v>
      </c>
    </row>
    <row r="116" spans="4:14">
      <c r="D116" s="175" t="s">
        <v>628</v>
      </c>
      <c r="E116" s="255" t="s">
        <v>631</v>
      </c>
      <c r="F116" s="255" t="s">
        <v>632</v>
      </c>
      <c r="G116" s="255">
        <v>988262950.48000002</v>
      </c>
      <c r="H116" s="255">
        <v>235553438.28</v>
      </c>
      <c r="I116" s="255"/>
      <c r="J116" s="221">
        <v>1582429242.9836249</v>
      </c>
      <c r="K116" s="255">
        <v>90343843.400167495</v>
      </c>
      <c r="L116" s="255">
        <v>288308322.13999999</v>
      </c>
      <c r="M116" s="255">
        <v>435071099.60118753</v>
      </c>
      <c r="N116" s="221">
        <v>3619968896.8849802</v>
      </c>
    </row>
    <row r="117" spans="4:14">
      <c r="D117" s="175" t="s">
        <v>630</v>
      </c>
      <c r="E117" s="256" t="s">
        <v>634</v>
      </c>
      <c r="F117" s="256" t="s">
        <v>632</v>
      </c>
      <c r="G117" s="256">
        <v>988262950.48000002</v>
      </c>
      <c r="H117" s="256">
        <v>235553438.28</v>
      </c>
      <c r="I117" s="256"/>
      <c r="J117" s="221">
        <v>1582429242.9836249</v>
      </c>
      <c r="K117" s="256">
        <v>90343843.400167495</v>
      </c>
      <c r="L117" s="256">
        <v>288308322.13999999</v>
      </c>
      <c r="M117" s="256">
        <v>435071099.60118753</v>
      </c>
      <c r="N117" s="221">
        <v>3619968896.8849802</v>
      </c>
    </row>
    <row r="118" spans="4:14">
      <c r="D118" s="175" t="s">
        <v>633</v>
      </c>
      <c r="E118" s="255" t="s">
        <v>636</v>
      </c>
      <c r="F118" s="255" t="s">
        <v>637</v>
      </c>
      <c r="G118" s="255">
        <v>490381926.52999997</v>
      </c>
      <c r="H118" s="255">
        <v>10150335.33</v>
      </c>
      <c r="I118" s="255"/>
      <c r="J118" s="255"/>
      <c r="K118" s="255">
        <v>107138263.97001749</v>
      </c>
      <c r="L118" s="255"/>
      <c r="M118" s="255">
        <v>89827666.556336999</v>
      </c>
      <c r="N118" s="255">
        <v>687347857.05635452</v>
      </c>
    </row>
    <row r="119" spans="4:14">
      <c r="D119" s="175" t="s">
        <v>635</v>
      </c>
      <c r="E119" s="255" t="s">
        <v>639</v>
      </c>
      <c r="F119" s="255" t="s">
        <v>640</v>
      </c>
      <c r="G119" s="255">
        <v>-37288402.469999999</v>
      </c>
      <c r="H119" s="255">
        <v>-1188906.1200000001</v>
      </c>
      <c r="I119" s="255"/>
      <c r="J119" s="255"/>
      <c r="K119" s="255">
        <v>-10193834.5478475</v>
      </c>
      <c r="L119" s="255"/>
      <c r="M119" s="255">
        <v>-6022692.1040070001</v>
      </c>
      <c r="N119" s="255">
        <v>-53504929.121854499</v>
      </c>
    </row>
    <row r="120" spans="4:14">
      <c r="D120" s="175" t="s">
        <v>638</v>
      </c>
      <c r="E120" s="256" t="s">
        <v>642</v>
      </c>
      <c r="F120" s="256" t="s">
        <v>637</v>
      </c>
      <c r="G120" s="256">
        <v>453093524.06</v>
      </c>
      <c r="H120" s="256">
        <v>8961429.2100000009</v>
      </c>
      <c r="I120" s="256"/>
      <c r="J120" s="256"/>
      <c r="K120" s="256">
        <v>96944429.422169998</v>
      </c>
      <c r="L120" s="256"/>
      <c r="M120" s="256">
        <v>83804974.452329993</v>
      </c>
      <c r="N120" s="256">
        <v>633842927.93449998</v>
      </c>
    </row>
    <row r="121" spans="4:14">
      <c r="D121" s="175" t="s">
        <v>641</v>
      </c>
      <c r="E121" s="255" t="s">
        <v>644</v>
      </c>
      <c r="F121" s="255" t="s">
        <v>645</v>
      </c>
      <c r="G121" s="255">
        <v>59436238.68</v>
      </c>
      <c r="H121" s="255">
        <v>1408246.37</v>
      </c>
      <c r="I121" s="255"/>
      <c r="J121" s="221">
        <v>360755052.63114601</v>
      </c>
      <c r="K121" s="255">
        <v>15065909.421997501</v>
      </c>
      <c r="L121" s="255"/>
      <c r="M121" s="255">
        <v>5659238.275773</v>
      </c>
      <c r="N121" s="221">
        <v>436191078.98891652</v>
      </c>
    </row>
    <row r="122" spans="4:14">
      <c r="D122" s="175" t="s">
        <v>643</v>
      </c>
      <c r="E122" s="255" t="s">
        <v>647</v>
      </c>
      <c r="F122" s="255" t="s">
        <v>648</v>
      </c>
      <c r="G122" s="255">
        <v>-37453132.649999999</v>
      </c>
      <c r="H122" s="255">
        <v>-440131.85</v>
      </c>
      <c r="I122" s="255"/>
      <c r="J122" s="221">
        <v>-148542469.88571</v>
      </c>
      <c r="K122" s="255">
        <v>-8110918.8975374997</v>
      </c>
      <c r="L122" s="255"/>
      <c r="M122" s="255">
        <v>-4208640.938178</v>
      </c>
      <c r="N122" s="221">
        <v>-194499269.6314255</v>
      </c>
    </row>
    <row r="123" spans="4:14">
      <c r="D123" s="175" t="s">
        <v>646</v>
      </c>
      <c r="E123" s="256" t="s">
        <v>650</v>
      </c>
      <c r="F123" s="256" t="s">
        <v>645</v>
      </c>
      <c r="G123" s="256">
        <v>21983106.030000001</v>
      </c>
      <c r="H123" s="256">
        <v>968114.52</v>
      </c>
      <c r="I123" s="256"/>
      <c r="J123" s="221">
        <v>212212582.74543601</v>
      </c>
      <c r="K123" s="256">
        <v>6954990.52446</v>
      </c>
      <c r="L123" s="256"/>
      <c r="M123" s="256">
        <v>1450597.3375949999</v>
      </c>
      <c r="N123" s="221">
        <v>241691809.35749099</v>
      </c>
    </row>
    <row r="124" spans="4:14">
      <c r="D124" s="175" t="s">
        <v>649</v>
      </c>
      <c r="E124" s="255" t="s">
        <v>652</v>
      </c>
      <c r="F124" s="255" t="s">
        <v>653</v>
      </c>
      <c r="G124" s="255">
        <v>9487671.25</v>
      </c>
      <c r="H124" s="255"/>
      <c r="I124" s="255"/>
      <c r="J124" s="255"/>
      <c r="K124" s="255"/>
      <c r="L124" s="255">
        <v>10731889.439999999</v>
      </c>
      <c r="M124" s="255"/>
      <c r="N124" s="255">
        <v>20219560.690000001</v>
      </c>
    </row>
    <row r="125" spans="4:14">
      <c r="D125" s="175" t="s">
        <v>651</v>
      </c>
      <c r="E125" s="255" t="s">
        <v>655</v>
      </c>
      <c r="F125" s="255" t="s">
        <v>656</v>
      </c>
      <c r="G125" s="255">
        <v>-2369902.64</v>
      </c>
      <c r="H125" s="255"/>
      <c r="I125" s="255"/>
      <c r="J125" s="255"/>
      <c r="K125" s="255"/>
      <c r="L125" s="255">
        <v>-6204927.8499999996</v>
      </c>
      <c r="M125" s="255"/>
      <c r="N125" s="255">
        <v>-8574830.4900000002</v>
      </c>
    </row>
    <row r="126" spans="4:14">
      <c r="D126" s="175" t="s">
        <v>654</v>
      </c>
      <c r="E126" s="256" t="s">
        <v>658</v>
      </c>
      <c r="F126" s="256" t="s">
        <v>653</v>
      </c>
      <c r="G126" s="256">
        <v>7117768.6100000003</v>
      </c>
      <c r="H126" s="256"/>
      <c r="I126" s="256"/>
      <c r="J126" s="256"/>
      <c r="K126" s="256"/>
      <c r="L126" s="256">
        <v>4526961.59</v>
      </c>
      <c r="M126" s="256"/>
      <c r="N126" s="256">
        <v>11644730.199999999</v>
      </c>
    </row>
    <row r="127" spans="4:14">
      <c r="D127" s="175" t="s">
        <v>657</v>
      </c>
      <c r="E127" s="255" t="s">
        <v>660</v>
      </c>
      <c r="F127" s="255" t="s">
        <v>661</v>
      </c>
      <c r="G127" s="255">
        <v>54840363.960000001</v>
      </c>
      <c r="H127" s="255">
        <v>1209151</v>
      </c>
      <c r="I127" s="255"/>
      <c r="J127" s="255">
        <v>92338027.945002005</v>
      </c>
      <c r="K127" s="255"/>
      <c r="L127" s="255">
        <v>25343197.43</v>
      </c>
      <c r="M127" s="255"/>
      <c r="N127" s="221">
        <v>173730740.33500201</v>
      </c>
    </row>
    <row r="128" spans="4:14">
      <c r="D128" s="175" t="s">
        <v>659</v>
      </c>
      <c r="E128" s="255" t="s">
        <v>663</v>
      </c>
      <c r="F128" s="255" t="s">
        <v>664</v>
      </c>
      <c r="G128" s="255">
        <v>-24482778.710000001</v>
      </c>
      <c r="H128" s="255">
        <v>-347647.35</v>
      </c>
      <c r="I128" s="255"/>
      <c r="J128" s="255">
        <v>-35467280.465669997</v>
      </c>
      <c r="K128" s="255"/>
      <c r="L128" s="255">
        <v>-18595427.469999999</v>
      </c>
      <c r="M128" s="255"/>
      <c r="N128" s="255">
        <v>-78893133.995670006</v>
      </c>
    </row>
    <row r="129" spans="4:14">
      <c r="D129" s="175" t="s">
        <v>662</v>
      </c>
      <c r="E129" s="256" t="s">
        <v>666</v>
      </c>
      <c r="F129" s="256" t="s">
        <v>661</v>
      </c>
      <c r="G129" s="256">
        <v>30357585.25</v>
      </c>
      <c r="H129" s="256">
        <v>861503.65</v>
      </c>
      <c r="I129" s="256"/>
      <c r="J129" s="256">
        <v>56870747.479332</v>
      </c>
      <c r="K129" s="256"/>
      <c r="L129" s="256">
        <v>6747769.96</v>
      </c>
      <c r="M129" s="256"/>
      <c r="N129" s="256">
        <v>94837606.339331999</v>
      </c>
    </row>
    <row r="130" spans="4:14">
      <c r="D130" s="175" t="s">
        <v>665</v>
      </c>
      <c r="E130" s="255" t="s">
        <v>668</v>
      </c>
      <c r="F130" s="255" t="s">
        <v>669</v>
      </c>
      <c r="G130" s="255">
        <v>16612782.68</v>
      </c>
      <c r="H130" s="255"/>
      <c r="I130" s="255"/>
      <c r="J130" s="255"/>
      <c r="K130" s="255"/>
      <c r="L130" s="255">
        <v>3679625.73</v>
      </c>
      <c r="M130" s="255"/>
      <c r="N130" s="255">
        <v>20292408.41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-7966697.9900000002</v>
      </c>
      <c r="H131" s="255"/>
      <c r="I131" s="255"/>
      <c r="J131" s="255"/>
      <c r="K131" s="255"/>
      <c r="L131" s="255">
        <v>-1143148.68</v>
      </c>
      <c r="M131" s="255"/>
      <c r="N131" s="255">
        <v>-9109846.6699999999</v>
      </c>
    </row>
    <row r="132" spans="4:14">
      <c r="D132" s="175" t="s">
        <v>670</v>
      </c>
      <c r="E132" s="256" t="s">
        <v>674</v>
      </c>
      <c r="F132" s="256" t="s">
        <v>669</v>
      </c>
      <c r="G132" s="256">
        <v>8646084.6899999995</v>
      </c>
      <c r="H132" s="256"/>
      <c r="I132" s="256"/>
      <c r="J132" s="256"/>
      <c r="K132" s="256"/>
      <c r="L132" s="256">
        <v>2536477.0499999998</v>
      </c>
      <c r="M132" s="256"/>
      <c r="N132" s="256">
        <v>11182561.74</v>
      </c>
    </row>
    <row r="133" spans="4:14">
      <c r="D133" s="175" t="s">
        <v>673</v>
      </c>
      <c r="E133" s="257" t="s">
        <v>676</v>
      </c>
      <c r="F133" s="257" t="s">
        <v>677</v>
      </c>
      <c r="G133" s="257">
        <v>15632715660.469999</v>
      </c>
      <c r="H133" s="257">
        <v>1740721590.7</v>
      </c>
      <c r="I133" s="257"/>
      <c r="J133" s="221">
        <v>17882663612.121243</v>
      </c>
      <c r="K133" s="221">
        <v>5818371849.0566626</v>
      </c>
      <c r="L133" s="257">
        <v>3790193245.8000002</v>
      </c>
      <c r="M133" s="257">
        <v>4166922595.9545326</v>
      </c>
      <c r="N133" s="221">
        <v>57668546563.278717</v>
      </c>
    </row>
    <row r="134" spans="4:14">
      <c r="D134" s="175" t="s">
        <v>675</v>
      </c>
      <c r="E134" s="255" t="s">
        <v>679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21">
        <v>13471266019.522858</v>
      </c>
    </row>
    <row r="135" spans="4:14">
      <c r="D135" s="175" t="s">
        <v>678</v>
      </c>
      <c r="E135" s="256" t="s">
        <v>682</v>
      </c>
      <c r="F135" s="256" t="s">
        <v>680</v>
      </c>
      <c r="G135" s="256"/>
      <c r="H135" s="256"/>
      <c r="I135" s="256"/>
      <c r="J135" s="256"/>
      <c r="K135" s="256"/>
      <c r="L135" s="256"/>
      <c r="M135" s="256"/>
      <c r="N135" s="221">
        <v>13471266019.522858</v>
      </c>
    </row>
    <row r="136" spans="4:14">
      <c r="D136" s="175" t="s">
        <v>681</v>
      </c>
      <c r="E136" s="257" t="s">
        <v>684</v>
      </c>
      <c r="F136" s="257" t="s">
        <v>680</v>
      </c>
      <c r="G136" s="257"/>
      <c r="H136" s="257"/>
      <c r="I136" s="257"/>
      <c r="J136" s="257"/>
      <c r="K136" s="257"/>
      <c r="L136" s="257"/>
      <c r="M136" s="257"/>
      <c r="N136" s="221">
        <v>13471266019.522858</v>
      </c>
    </row>
    <row r="137" spans="4:14">
      <c r="D137" s="175" t="s">
        <v>683</v>
      </c>
      <c r="E137" s="255" t="s">
        <v>686</v>
      </c>
      <c r="F137" s="255" t="s">
        <v>687</v>
      </c>
      <c r="G137" s="255">
        <v>450287821.26999998</v>
      </c>
      <c r="H137" s="255">
        <v>1597280</v>
      </c>
      <c r="I137" s="255"/>
      <c r="J137" s="255">
        <v>84105029.420874</v>
      </c>
      <c r="K137" s="255">
        <v>7024496.077335</v>
      </c>
      <c r="L137" s="255">
        <v>91398739.189999998</v>
      </c>
      <c r="M137" s="255">
        <v>20602145.617114499</v>
      </c>
      <c r="N137" s="221">
        <v>655015511.57532346</v>
      </c>
    </row>
    <row r="138" spans="4:14">
      <c r="D138" s="175" t="s">
        <v>685</v>
      </c>
      <c r="E138" s="255" t="s">
        <v>689</v>
      </c>
      <c r="F138" s="255" t="s">
        <v>690</v>
      </c>
      <c r="G138" s="255">
        <v>-357774511.79000002</v>
      </c>
      <c r="H138" s="255">
        <v>-246841.98</v>
      </c>
      <c r="I138" s="255"/>
      <c r="J138" s="255">
        <v>-75104423.734797001</v>
      </c>
      <c r="K138" s="255">
        <v>-5260526.21655</v>
      </c>
      <c r="L138" s="255">
        <v>-79562768.439999998</v>
      </c>
      <c r="M138" s="255">
        <v>-11458330.862379</v>
      </c>
      <c r="N138" s="221">
        <v>-529407403.02372599</v>
      </c>
    </row>
    <row r="139" spans="4:14">
      <c r="D139" s="175" t="s">
        <v>688</v>
      </c>
      <c r="E139" s="256" t="s">
        <v>692</v>
      </c>
      <c r="F139" s="256" t="s">
        <v>687</v>
      </c>
      <c r="G139" s="256">
        <v>92513309.480000004</v>
      </c>
      <c r="H139" s="256">
        <v>1350438.02</v>
      </c>
      <c r="I139" s="256"/>
      <c r="J139" s="256">
        <v>9000605.6860770006</v>
      </c>
      <c r="K139" s="256">
        <v>1763969.860785</v>
      </c>
      <c r="L139" s="256">
        <v>11835970.75</v>
      </c>
      <c r="M139" s="256">
        <v>9143814.7547354996</v>
      </c>
      <c r="N139" s="221">
        <v>125608108.55159751</v>
      </c>
    </row>
    <row r="140" spans="4:14">
      <c r="D140" s="175" t="s">
        <v>691</v>
      </c>
      <c r="E140" s="255" t="s">
        <v>694</v>
      </c>
      <c r="F140" s="255" t="s">
        <v>695</v>
      </c>
      <c r="G140" s="255">
        <v>2100000</v>
      </c>
      <c r="H140" s="255"/>
      <c r="I140" s="255"/>
      <c r="J140" s="255"/>
      <c r="K140" s="255"/>
      <c r="L140" s="255"/>
      <c r="M140" s="255"/>
      <c r="N140" s="255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>
        <v>-961397.26</v>
      </c>
      <c r="H141" s="255"/>
      <c r="I141" s="255"/>
      <c r="J141" s="255"/>
      <c r="K141" s="255"/>
      <c r="L141" s="255"/>
      <c r="M141" s="255"/>
      <c r="N141" s="255">
        <v>-961397.26</v>
      </c>
    </row>
    <row r="142" spans="4:14">
      <c r="D142" s="175" t="s">
        <v>696</v>
      </c>
      <c r="E142" s="256" t="s">
        <v>700</v>
      </c>
      <c r="F142" s="256" t="s">
        <v>695</v>
      </c>
      <c r="G142" s="256">
        <v>1138602.74</v>
      </c>
      <c r="H142" s="256"/>
      <c r="I142" s="256"/>
      <c r="J142" s="256"/>
      <c r="K142" s="256"/>
      <c r="L142" s="256"/>
      <c r="M142" s="256"/>
      <c r="N142" s="256">
        <v>1138602.74</v>
      </c>
    </row>
    <row r="143" spans="4:14">
      <c r="D143" s="175" t="s">
        <v>699</v>
      </c>
      <c r="E143" s="255" t="s">
        <v>702</v>
      </c>
      <c r="F143" s="255" t="s">
        <v>703</v>
      </c>
      <c r="G143" s="255">
        <v>11642625.300000001</v>
      </c>
      <c r="H143" s="255"/>
      <c r="I143" s="255"/>
      <c r="J143" s="255"/>
      <c r="K143" s="255"/>
      <c r="L143" s="255"/>
      <c r="M143" s="255"/>
      <c r="N143" s="255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5">
        <v>-240826.91</v>
      </c>
      <c r="H144" s="255"/>
      <c r="I144" s="255"/>
      <c r="J144" s="255"/>
      <c r="K144" s="255"/>
      <c r="L144" s="255"/>
      <c r="M144" s="255"/>
      <c r="N144" s="255">
        <v>-240826.91</v>
      </c>
    </row>
    <row r="145" spans="4:16">
      <c r="D145" s="175" t="s">
        <v>704</v>
      </c>
      <c r="E145" s="256" t="s">
        <v>708</v>
      </c>
      <c r="F145" s="256" t="s">
        <v>703</v>
      </c>
      <c r="G145" s="256">
        <v>11401798.390000001</v>
      </c>
      <c r="H145" s="256"/>
      <c r="I145" s="256"/>
      <c r="J145" s="256"/>
      <c r="K145" s="256"/>
      <c r="L145" s="256"/>
      <c r="M145" s="256"/>
      <c r="N145" s="256">
        <v>11401798.390000001</v>
      </c>
    </row>
    <row r="146" spans="4:16">
      <c r="D146" s="175" t="s">
        <v>707</v>
      </c>
      <c r="E146" s="255" t="s">
        <v>710</v>
      </c>
      <c r="F146" s="255" t="s">
        <v>711</v>
      </c>
      <c r="G146" s="255">
        <v>29747289.079999998</v>
      </c>
      <c r="H146" s="255"/>
      <c r="I146" s="255"/>
      <c r="J146" s="255"/>
      <c r="K146" s="255"/>
      <c r="L146" s="255"/>
      <c r="M146" s="255"/>
      <c r="N146" s="255">
        <v>29747289.079999998</v>
      </c>
    </row>
    <row r="147" spans="4:16">
      <c r="D147" s="175" t="s">
        <v>709</v>
      </c>
      <c r="E147" s="255" t="s">
        <v>713</v>
      </c>
      <c r="F147" s="255" t="s">
        <v>714</v>
      </c>
      <c r="G147" s="255">
        <v>-1838571.39</v>
      </c>
      <c r="H147" s="255"/>
      <c r="I147" s="255"/>
      <c r="J147" s="255"/>
      <c r="K147" s="255"/>
      <c r="L147" s="255"/>
      <c r="M147" s="255"/>
      <c r="N147" s="255">
        <v>-1838571.39</v>
      </c>
    </row>
    <row r="148" spans="4:16">
      <c r="D148" s="175" t="s">
        <v>712</v>
      </c>
      <c r="E148" s="256" t="s">
        <v>716</v>
      </c>
      <c r="F148" s="256" t="s">
        <v>711</v>
      </c>
      <c r="G148" s="256">
        <v>27908717.690000001</v>
      </c>
      <c r="H148" s="256"/>
      <c r="I148" s="256"/>
      <c r="J148" s="256"/>
      <c r="K148" s="256"/>
      <c r="L148" s="256"/>
      <c r="M148" s="256"/>
      <c r="N148" s="256">
        <v>27908717.690000001</v>
      </c>
      <c r="P148">
        <v>24000</v>
      </c>
    </row>
    <row r="149" spans="4:16">
      <c r="D149" s="175" t="s">
        <v>715</v>
      </c>
      <c r="E149" s="255" t="s">
        <v>718</v>
      </c>
      <c r="F149" s="255" t="s">
        <v>719</v>
      </c>
      <c r="G149" s="255">
        <v>44730535.100000001</v>
      </c>
      <c r="H149" s="255"/>
      <c r="I149" s="255"/>
      <c r="J149" s="255"/>
      <c r="K149" s="255"/>
      <c r="L149" s="255">
        <v>13990580.91</v>
      </c>
      <c r="M149" s="255"/>
      <c r="N149" s="255">
        <v>58721116.009999998</v>
      </c>
    </row>
    <row r="150" spans="4:16">
      <c r="D150" s="175" t="s">
        <v>717</v>
      </c>
      <c r="E150" s="256" t="s">
        <v>721</v>
      </c>
      <c r="F150" s="256" t="s">
        <v>719</v>
      </c>
      <c r="G150" s="256">
        <v>44730535.100000001</v>
      </c>
      <c r="H150" s="256"/>
      <c r="I150" s="256"/>
      <c r="J150" s="256"/>
      <c r="K150" s="256"/>
      <c r="L150" s="256">
        <v>13990580.91</v>
      </c>
      <c r="M150" s="256"/>
      <c r="N150" s="256">
        <v>58721116.009999998</v>
      </c>
    </row>
    <row r="151" spans="4:16">
      <c r="D151" s="175" t="s">
        <v>720</v>
      </c>
      <c r="E151" s="255" t="s">
        <v>723</v>
      </c>
      <c r="F151" s="255" t="s">
        <v>724</v>
      </c>
      <c r="G151" s="255">
        <v>1000000</v>
      </c>
      <c r="H151" s="255"/>
      <c r="I151" s="255"/>
      <c r="J151" s="255"/>
      <c r="K151" s="255"/>
      <c r="L151" s="255">
        <v>1900000</v>
      </c>
      <c r="M151" s="255"/>
      <c r="N151" s="255">
        <v>2900000</v>
      </c>
    </row>
    <row r="152" spans="4:16">
      <c r="D152" s="175" t="s">
        <v>722</v>
      </c>
      <c r="E152" s="255" t="s">
        <v>726</v>
      </c>
      <c r="F152" s="255" t="s">
        <v>727</v>
      </c>
      <c r="G152" s="255">
        <v>-399782.24</v>
      </c>
      <c r="H152" s="255"/>
      <c r="I152" s="255"/>
      <c r="J152" s="255"/>
      <c r="K152" s="255"/>
      <c r="L152" s="255">
        <v>-33315.07</v>
      </c>
      <c r="M152" s="255"/>
      <c r="N152" s="255">
        <v>-433097.31</v>
      </c>
    </row>
    <row r="153" spans="4:16">
      <c r="D153" s="175" t="s">
        <v>725</v>
      </c>
      <c r="E153" s="256" t="s">
        <v>729</v>
      </c>
      <c r="F153" s="256" t="s">
        <v>730</v>
      </c>
      <c r="G153" s="256">
        <v>600217.76</v>
      </c>
      <c r="H153" s="256"/>
      <c r="I153" s="256"/>
      <c r="J153" s="256"/>
      <c r="K153" s="256"/>
      <c r="L153" s="256">
        <v>1866684.93</v>
      </c>
      <c r="M153" s="256"/>
      <c r="N153" s="256">
        <v>2466902.69</v>
      </c>
    </row>
    <row r="154" spans="4:16">
      <c r="D154" s="175" t="s">
        <v>728</v>
      </c>
      <c r="E154" s="257" t="s">
        <v>732</v>
      </c>
      <c r="F154" s="257" t="s">
        <v>733</v>
      </c>
      <c r="G154" s="257">
        <v>178293181.16</v>
      </c>
      <c r="H154" s="257">
        <v>1350438.02</v>
      </c>
      <c r="I154" s="257"/>
      <c r="J154" s="257">
        <v>9000605.6860770006</v>
      </c>
      <c r="K154" s="257">
        <v>1763969.860785</v>
      </c>
      <c r="L154" s="257">
        <v>27693236.59</v>
      </c>
      <c r="M154" s="257">
        <v>9143814.7547354996</v>
      </c>
      <c r="N154" s="221">
        <v>227245246.07159749</v>
      </c>
    </row>
    <row r="155" spans="4:16">
      <c r="D155" s="175" t="s">
        <v>731</v>
      </c>
      <c r="E155" s="255" t="s">
        <v>735</v>
      </c>
      <c r="F155" s="255" t="s">
        <v>736</v>
      </c>
      <c r="G155" s="255">
        <v>18752349.73</v>
      </c>
      <c r="H155" s="255"/>
      <c r="I155" s="255"/>
      <c r="J155" s="255"/>
      <c r="K155" s="255"/>
      <c r="L155" s="255">
        <v>900597.69</v>
      </c>
      <c r="M155" s="255"/>
      <c r="N155" s="255">
        <v>19652947.420000002</v>
      </c>
    </row>
    <row r="156" spans="4:16">
      <c r="D156" s="175" t="s">
        <v>734</v>
      </c>
      <c r="E156" s="255" t="s">
        <v>738</v>
      </c>
      <c r="F156" s="255" t="s">
        <v>739</v>
      </c>
      <c r="G156" s="255">
        <v>10888884.65</v>
      </c>
      <c r="H156" s="255"/>
      <c r="I156" s="255"/>
      <c r="J156" s="255">
        <v>6775343.3037059996</v>
      </c>
      <c r="K156" s="255"/>
      <c r="L156" s="255">
        <v>5849773.4900000002</v>
      </c>
      <c r="M156" s="255"/>
      <c r="N156" s="255">
        <v>23695778.925763499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>
        <v>960.84</v>
      </c>
      <c r="H157" s="255"/>
      <c r="I157" s="255"/>
      <c r="J157" s="255"/>
      <c r="K157" s="255"/>
      <c r="L157" s="255">
        <v>2311216.2999999998</v>
      </c>
      <c r="M157" s="255"/>
      <c r="N157" s="255">
        <v>2312177.14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>
        <v>119185191.73999999</v>
      </c>
      <c r="H158" s="255"/>
      <c r="I158" s="255"/>
      <c r="J158" s="221">
        <v>193910454.56989801</v>
      </c>
      <c r="K158" s="255">
        <v>23017019.85825</v>
      </c>
      <c r="L158" s="255">
        <v>24983170.559999999</v>
      </c>
      <c r="M158" s="255">
        <v>208261.37028599999</v>
      </c>
      <c r="N158" s="221">
        <v>361304098.09843397</v>
      </c>
    </row>
    <row r="159" spans="4:16">
      <c r="D159" s="175" t="s">
        <v>743</v>
      </c>
      <c r="E159" s="255" t="s">
        <v>747</v>
      </c>
      <c r="F159" s="255" t="s">
        <v>748</v>
      </c>
      <c r="G159" s="255">
        <v>30533398.670000002</v>
      </c>
      <c r="H159" s="255"/>
      <c r="I159" s="255"/>
      <c r="J159" s="255">
        <v>23705758.694304001</v>
      </c>
      <c r="K159" s="255"/>
      <c r="L159" s="255">
        <v>6322340.2000000002</v>
      </c>
      <c r="M159" s="255"/>
      <c r="N159" s="255">
        <v>60561497.564304002</v>
      </c>
    </row>
    <row r="160" spans="4:16">
      <c r="D160" s="175" t="s">
        <v>746</v>
      </c>
      <c r="E160" s="255" t="s">
        <v>750</v>
      </c>
      <c r="F160" s="255" t="s">
        <v>751</v>
      </c>
      <c r="G160" s="255">
        <v>3197685.07</v>
      </c>
      <c r="H160" s="255">
        <v>82127.22</v>
      </c>
      <c r="I160" s="255"/>
      <c r="J160" s="255"/>
      <c r="K160" s="255"/>
      <c r="L160" s="255">
        <v>230637.11</v>
      </c>
      <c r="M160" s="255"/>
      <c r="N160" s="255">
        <v>3433764.76</v>
      </c>
    </row>
    <row r="161" spans="4:16">
      <c r="D161" s="175" t="s">
        <v>749</v>
      </c>
      <c r="E161" s="255" t="s">
        <v>753</v>
      </c>
      <c r="F161" s="255" t="s">
        <v>754</v>
      </c>
      <c r="G161" s="255">
        <v>2212434.9300000002</v>
      </c>
      <c r="H161" s="255"/>
      <c r="I161" s="255"/>
      <c r="J161" s="255"/>
      <c r="K161" s="255"/>
      <c r="L161" s="255">
        <v>187223.44</v>
      </c>
      <c r="M161" s="255"/>
      <c r="N161" s="255">
        <v>2399658.37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21">
        <v>261937226.07215101</v>
      </c>
      <c r="K162" s="255"/>
      <c r="L162" s="255"/>
      <c r="M162" s="255"/>
      <c r="N162" s="221">
        <v>261937226.07215101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>
        <v>5227540.7300000004</v>
      </c>
      <c r="M163" s="255"/>
      <c r="N163" s="255">
        <v>5570426.5999999996</v>
      </c>
    </row>
    <row r="164" spans="4:16">
      <c r="D164" s="175" t="s">
        <v>758</v>
      </c>
      <c r="E164" s="255" t="s">
        <v>762</v>
      </c>
      <c r="F164" s="255" t="s">
        <v>763</v>
      </c>
      <c r="G164" s="255">
        <v>-184770905.63</v>
      </c>
      <c r="H164" s="255"/>
      <c r="I164" s="255"/>
      <c r="J164" s="221">
        <v>-281642695.74917102</v>
      </c>
      <c r="K164" s="255">
        <v>-18786943.0117875</v>
      </c>
      <c r="L164" s="255">
        <v>-42387830.189999998</v>
      </c>
      <c r="M164" s="255"/>
      <c r="N164" s="221">
        <v>-527588374.58095849</v>
      </c>
      <c r="P164">
        <v>1151935.78</v>
      </c>
    </row>
    <row r="165" spans="4:16">
      <c r="D165" s="175" t="s">
        <v>761</v>
      </c>
      <c r="E165" s="256" t="s">
        <v>765</v>
      </c>
      <c r="F165" s="256" t="s">
        <v>766</v>
      </c>
      <c r="G165" s="256">
        <v>0</v>
      </c>
      <c r="H165" s="256">
        <v>82127.22</v>
      </c>
      <c r="I165" s="256"/>
      <c r="J165" s="221">
        <v>204686086.89088801</v>
      </c>
      <c r="K165" s="256">
        <v>4230076.8464625003</v>
      </c>
      <c r="L165" s="256">
        <v>3624669.33</v>
      </c>
      <c r="M165" s="256">
        <v>208261.37028599999</v>
      </c>
      <c r="N165" s="221">
        <v>213279200.36969399</v>
      </c>
      <c r="P165">
        <v>1200.1600000000001</v>
      </c>
    </row>
    <row r="166" spans="4:16">
      <c r="D166" s="175" t="s">
        <v>764</v>
      </c>
      <c r="E166" s="257" t="s">
        <v>768</v>
      </c>
      <c r="F166" s="257" t="s">
        <v>766</v>
      </c>
      <c r="G166" s="257">
        <v>0</v>
      </c>
      <c r="H166" s="257">
        <v>82127.22</v>
      </c>
      <c r="I166" s="257"/>
      <c r="J166" s="221">
        <v>204686086.89088801</v>
      </c>
      <c r="K166" s="257">
        <v>4230076.8464625003</v>
      </c>
      <c r="L166" s="257">
        <v>3624669.33</v>
      </c>
      <c r="M166" s="257">
        <v>208261.37028599999</v>
      </c>
      <c r="N166" s="221">
        <v>213279200.36969399</v>
      </c>
      <c r="P166">
        <v>4728.96</v>
      </c>
    </row>
    <row r="167" spans="4:16">
      <c r="D167" s="175" t="s">
        <v>767</v>
      </c>
      <c r="E167" s="258" t="s">
        <v>770</v>
      </c>
      <c r="F167" s="258" t="s">
        <v>771</v>
      </c>
      <c r="G167" s="258">
        <v>40663345384.129997</v>
      </c>
      <c r="H167" s="258">
        <v>1742199603.9400001</v>
      </c>
      <c r="I167" s="221">
        <v>30085461269.920734</v>
      </c>
      <c r="J167" s="221">
        <v>18241382115.643291</v>
      </c>
      <c r="K167" s="221">
        <v>5971944444.9427118</v>
      </c>
      <c r="L167" s="258">
        <v>3865146620.0799999</v>
      </c>
      <c r="M167" s="221">
        <v>4243366400.6255832</v>
      </c>
      <c r="N167" s="221">
        <v>72849366789.803391</v>
      </c>
    </row>
    <row r="168" spans="4:16" s="128" customFormat="1">
      <c r="D168" s="203" t="s">
        <v>769</v>
      </c>
      <c r="E168" s="259" t="s">
        <v>773</v>
      </c>
      <c r="F168" s="259" t="s">
        <v>774</v>
      </c>
      <c r="G168" s="259">
        <v>57369353197.590004</v>
      </c>
      <c r="H168" s="259">
        <v>1862794677.02</v>
      </c>
      <c r="I168" s="221">
        <v>31313013091.405548</v>
      </c>
      <c r="J168" s="221">
        <v>29895920524.26939</v>
      </c>
      <c r="K168" s="221">
        <v>8656000217.1026993</v>
      </c>
      <c r="L168" s="259">
        <v>5967954656.4899998</v>
      </c>
      <c r="M168" s="221">
        <v>10772628709.956867</v>
      </c>
      <c r="N168" s="221">
        <v>108080078181.82816</v>
      </c>
    </row>
    <row r="169" spans="4:16">
      <c r="D169" s="175" t="s">
        <v>772</v>
      </c>
      <c r="E169" s="255" t="s">
        <v>1161</v>
      </c>
      <c r="F169" s="255" t="s">
        <v>1162</v>
      </c>
      <c r="G169" s="255">
        <v>-11480908.67</v>
      </c>
      <c r="H169" s="255"/>
      <c r="I169" s="255"/>
      <c r="J169" s="255"/>
      <c r="K169" s="255"/>
      <c r="L169" s="255"/>
      <c r="M169" s="255"/>
      <c r="N169" s="221">
        <v>-11480908.67</v>
      </c>
      <c r="P169">
        <v>3570.6</v>
      </c>
    </row>
    <row r="170" spans="4:16">
      <c r="D170" s="175" t="s">
        <v>775</v>
      </c>
      <c r="E170" s="255" t="s">
        <v>1163</v>
      </c>
      <c r="F170" s="255" t="s">
        <v>1162</v>
      </c>
      <c r="G170" s="255">
        <v>-11480908.67</v>
      </c>
      <c r="H170" s="255"/>
      <c r="I170" s="255"/>
      <c r="J170" s="255"/>
      <c r="K170" s="255"/>
      <c r="L170" s="255"/>
      <c r="M170" s="255"/>
      <c r="N170" s="255">
        <v>-11480908.67</v>
      </c>
    </row>
    <row r="171" spans="4:16">
      <c r="D171" s="175" t="s">
        <v>778</v>
      </c>
      <c r="E171" s="260" t="s">
        <v>776</v>
      </c>
      <c r="F171" s="260" t="s">
        <v>777</v>
      </c>
      <c r="G171" s="260"/>
      <c r="H171" s="260"/>
      <c r="I171" s="260"/>
      <c r="J171" s="260">
        <v>-9979897507.2000008</v>
      </c>
      <c r="K171" s="260"/>
      <c r="L171" s="260"/>
      <c r="M171" s="260">
        <v>-932031861.20266199</v>
      </c>
      <c r="N171" s="221">
        <v>-10911929368.402662</v>
      </c>
    </row>
    <row r="172" spans="4:16">
      <c r="D172" s="175" t="s">
        <v>781</v>
      </c>
      <c r="E172" s="256" t="s">
        <v>779</v>
      </c>
      <c r="F172" s="256" t="s">
        <v>780</v>
      </c>
      <c r="G172" s="256"/>
      <c r="H172" s="256"/>
      <c r="I172" s="256"/>
      <c r="J172" s="256"/>
      <c r="K172" s="256">
        <v>-428427862.5</v>
      </c>
      <c r="L172" s="256">
        <v>-40000000</v>
      </c>
      <c r="M172" s="256"/>
      <c r="N172" s="221">
        <v>-468427862.5</v>
      </c>
    </row>
    <row r="173" spans="4:16">
      <c r="D173" s="175" t="s">
        <v>783</v>
      </c>
      <c r="E173" s="255" t="s">
        <v>782</v>
      </c>
      <c r="F173" s="255" t="s">
        <v>777</v>
      </c>
      <c r="G173" s="255"/>
      <c r="H173" s="255"/>
      <c r="I173" s="255"/>
      <c r="J173" s="255">
        <v>-9979897507.2000008</v>
      </c>
      <c r="K173" s="255">
        <v>-428427862.5</v>
      </c>
      <c r="L173" s="255">
        <v>-40000000</v>
      </c>
      <c r="M173" s="255">
        <v>-932031861.20266199</v>
      </c>
      <c r="N173" s="221">
        <v>-11380357230.902662</v>
      </c>
    </row>
    <row r="174" spans="4:16">
      <c r="D174" s="175" t="s">
        <v>786</v>
      </c>
      <c r="E174" s="255" t="s">
        <v>784</v>
      </c>
      <c r="F174" s="255" t="s">
        <v>785</v>
      </c>
      <c r="G174" s="255">
        <v>-11480908.67</v>
      </c>
      <c r="H174" s="255"/>
      <c r="I174" s="255"/>
      <c r="J174" s="221">
        <v>-9979897507.2000008</v>
      </c>
      <c r="K174" s="221">
        <v>-428427862.5</v>
      </c>
      <c r="L174" s="255">
        <v>-40000000</v>
      </c>
      <c r="M174" s="255">
        <v>-932031861.20266199</v>
      </c>
      <c r="N174" s="221">
        <v>-11391838139.572662</v>
      </c>
    </row>
    <row r="175" spans="4:16">
      <c r="D175" s="175" t="s">
        <v>788</v>
      </c>
      <c r="E175" s="260" t="s">
        <v>787</v>
      </c>
      <c r="F175" s="260" t="s">
        <v>191</v>
      </c>
      <c r="G175" s="260">
        <v>-1841404669.9300001</v>
      </c>
      <c r="H175" s="260">
        <v>-272.85000000000002</v>
      </c>
      <c r="I175" s="260"/>
      <c r="J175" s="221">
        <v>-43251792.220826998</v>
      </c>
      <c r="K175" s="221">
        <v>-142618288.4236275</v>
      </c>
      <c r="L175" s="260">
        <v>-320095441.79000002</v>
      </c>
      <c r="M175" s="260">
        <v>-327739627.07173651</v>
      </c>
      <c r="N175" s="221">
        <v>-1886973884.7121544</v>
      </c>
    </row>
    <row r="176" spans="4:16">
      <c r="D176" s="175" t="s">
        <v>790</v>
      </c>
      <c r="E176" s="255" t="s">
        <v>789</v>
      </c>
      <c r="F176" s="255" t="s">
        <v>207</v>
      </c>
      <c r="G176" s="255">
        <v>-2057082395.6300001</v>
      </c>
      <c r="H176" s="255">
        <v>-767922.73</v>
      </c>
      <c r="I176" s="255"/>
      <c r="J176" s="255">
        <v>-1904431420.758024</v>
      </c>
      <c r="K176" s="255">
        <v>-411528206.71883261</v>
      </c>
      <c r="L176" s="255">
        <v>-338514931.05000001</v>
      </c>
      <c r="M176" s="255">
        <v>-758680684.55294394</v>
      </c>
      <c r="N176" s="255">
        <v>-5471005561.4398012</v>
      </c>
    </row>
    <row r="177" spans="4:14">
      <c r="D177" s="175" t="s">
        <v>793</v>
      </c>
      <c r="E177" s="255" t="s">
        <v>791</v>
      </c>
      <c r="F177" s="255" t="s">
        <v>792</v>
      </c>
      <c r="G177" s="255">
        <v>-3898487065.5599999</v>
      </c>
      <c r="H177" s="255">
        <v>-768195.58</v>
      </c>
      <c r="I177" s="255"/>
      <c r="J177" s="221">
        <v>-1947683212.9788513</v>
      </c>
      <c r="K177" s="255">
        <v>-554146495.14246011</v>
      </c>
      <c r="L177" s="255">
        <v>-658610372.84000003</v>
      </c>
      <c r="M177" s="255">
        <v>-1086420311.6246805</v>
      </c>
      <c r="N177" s="221">
        <v>-7357979446.1519556</v>
      </c>
    </row>
    <row r="178" spans="4:14">
      <c r="D178" s="175" t="s">
        <v>796</v>
      </c>
      <c r="E178" s="255" t="s">
        <v>794</v>
      </c>
      <c r="F178" s="255" t="s">
        <v>795</v>
      </c>
      <c r="G178" s="255">
        <v>-69928307.719999999</v>
      </c>
      <c r="H178" s="255">
        <v>-1722914</v>
      </c>
      <c r="I178" s="255"/>
      <c r="J178" s="255"/>
      <c r="K178" s="255">
        <v>-159162147.62299499</v>
      </c>
      <c r="L178" s="255">
        <v>-22773980.48</v>
      </c>
      <c r="M178" s="255">
        <v>-14662226.742546</v>
      </c>
      <c r="N178" s="255">
        <v>-268052057.21054101</v>
      </c>
    </row>
    <row r="179" spans="4:14">
      <c r="D179" s="175" t="s">
        <v>799</v>
      </c>
      <c r="E179" s="255" t="s">
        <v>797</v>
      </c>
      <c r="F179" s="255" t="s">
        <v>798</v>
      </c>
      <c r="G179" s="255">
        <v>-340215950.32999998</v>
      </c>
      <c r="H179" s="255">
        <v>-10941266.300000001</v>
      </c>
      <c r="I179" s="255"/>
      <c r="J179" s="255">
        <v>-325875618.72221398</v>
      </c>
      <c r="K179" s="255">
        <v>-58969500.741525002</v>
      </c>
      <c r="L179" s="255">
        <v>-57317953.299999997</v>
      </c>
      <c r="M179" s="255">
        <v>-20805686.321093999</v>
      </c>
      <c r="N179" s="255">
        <v>-672667086.72414553</v>
      </c>
    </row>
    <row r="180" spans="4:14">
      <c r="D180" s="175" t="s">
        <v>802</v>
      </c>
      <c r="E180" s="255" t="s">
        <v>800</v>
      </c>
      <c r="F180" s="255" t="s">
        <v>801</v>
      </c>
      <c r="G180" s="255">
        <v>-496065.14</v>
      </c>
      <c r="H180" s="255"/>
      <c r="I180" s="255"/>
      <c r="J180" s="255"/>
      <c r="K180" s="255">
        <v>-369815.65260749997</v>
      </c>
      <c r="L180" s="255">
        <v>-144076.9</v>
      </c>
      <c r="M180" s="255">
        <v>-8071.4056275000003</v>
      </c>
      <c r="N180" s="255">
        <v>-1018029.098235</v>
      </c>
    </row>
    <row r="181" spans="4:14">
      <c r="D181" s="175" t="s">
        <v>805</v>
      </c>
      <c r="E181" s="255" t="s">
        <v>803</v>
      </c>
      <c r="F181" s="255" t="s">
        <v>804</v>
      </c>
      <c r="G181" s="255">
        <v>-13262618.539999999</v>
      </c>
      <c r="H181" s="255">
        <v>-82338.75</v>
      </c>
      <c r="I181" s="255">
        <v>-16797725.297888</v>
      </c>
      <c r="J181" s="255">
        <v>-39303501.109154999</v>
      </c>
      <c r="K181" s="255">
        <v>-1083080.4115724999</v>
      </c>
      <c r="L181" s="255">
        <v>-800</v>
      </c>
      <c r="M181" s="255"/>
      <c r="N181" s="255">
        <v>-53732338.810727499</v>
      </c>
    </row>
    <row r="182" spans="4:14">
      <c r="D182" s="175" t="s">
        <v>808</v>
      </c>
      <c r="E182" s="255" t="s">
        <v>806</v>
      </c>
      <c r="F182" s="255" t="s">
        <v>807</v>
      </c>
      <c r="G182" s="255">
        <v>-1750497.17</v>
      </c>
      <c r="H182" s="255">
        <v>-15267.6</v>
      </c>
      <c r="I182" s="255"/>
      <c r="J182" s="255"/>
      <c r="K182" s="255"/>
      <c r="L182" s="255">
        <v>-12675.75</v>
      </c>
      <c r="M182" s="255"/>
      <c r="N182" s="221">
        <v>-1766534.73</v>
      </c>
    </row>
    <row r="183" spans="4:14">
      <c r="D183" s="175" t="s">
        <v>811</v>
      </c>
      <c r="E183" s="255" t="s">
        <v>809</v>
      </c>
      <c r="F183" s="255" t="s">
        <v>810</v>
      </c>
      <c r="G183" s="255">
        <v>-161411619.66999999</v>
      </c>
      <c r="H183" s="255"/>
      <c r="I183" s="255"/>
      <c r="J183" s="255">
        <v>-51483638.847033001</v>
      </c>
      <c r="K183" s="255">
        <v>-12899443.130145</v>
      </c>
      <c r="L183" s="255">
        <v>-33487845.27</v>
      </c>
      <c r="M183" s="255">
        <v>-17110250.845204901</v>
      </c>
      <c r="N183" s="255">
        <v>-276392797.76238292</v>
      </c>
    </row>
    <row r="184" spans="4:14">
      <c r="D184" s="175" t="s">
        <v>814</v>
      </c>
      <c r="E184" s="255" t="s">
        <v>812</v>
      </c>
      <c r="F184" s="255" t="s">
        <v>813</v>
      </c>
      <c r="G184" s="255"/>
      <c r="H184" s="255"/>
      <c r="I184" s="255"/>
      <c r="J184" s="221">
        <v>-23733828.577188</v>
      </c>
      <c r="K184" s="255">
        <v>-2107709.7845100001</v>
      </c>
      <c r="L184" s="255">
        <v>-3285994.64</v>
      </c>
      <c r="M184" s="255">
        <v>-1297010.3063999999</v>
      </c>
      <c r="N184" s="221">
        <v>-30424543.308098</v>
      </c>
    </row>
    <row r="185" spans="4:14">
      <c r="D185" s="175" t="s">
        <v>817</v>
      </c>
      <c r="E185" s="255" t="s">
        <v>815</v>
      </c>
      <c r="F185" s="255" t="s">
        <v>816</v>
      </c>
      <c r="G185" s="255">
        <v>-83416571.200000003</v>
      </c>
      <c r="H185" s="255"/>
      <c r="I185" s="255"/>
      <c r="J185" s="255">
        <v>-194845809.76716599</v>
      </c>
      <c r="K185" s="255">
        <v>-45959936.517082497</v>
      </c>
      <c r="L185" s="255"/>
      <c r="M185" s="255"/>
      <c r="N185" s="255">
        <v>-324222317.48424852</v>
      </c>
    </row>
    <row r="186" spans="4:14">
      <c r="D186" s="175" t="s">
        <v>820</v>
      </c>
      <c r="E186" s="255" t="s">
        <v>818</v>
      </c>
      <c r="F186" s="255" t="s">
        <v>819</v>
      </c>
      <c r="G186" s="255">
        <v>-19491684.34</v>
      </c>
      <c r="H186" s="255"/>
      <c r="I186" s="255"/>
      <c r="J186" s="255"/>
      <c r="K186" s="255"/>
      <c r="L186" s="255"/>
      <c r="M186" s="255"/>
      <c r="N186" s="255">
        <v>-19491684.34</v>
      </c>
    </row>
    <row r="187" spans="4:14">
      <c r="D187" s="175" t="s">
        <v>823</v>
      </c>
      <c r="E187" s="255" t="s">
        <v>821</v>
      </c>
      <c r="F187" s="255" t="s">
        <v>822</v>
      </c>
      <c r="G187" s="255">
        <v>-10205556.449999999</v>
      </c>
      <c r="H187" s="255"/>
      <c r="I187" s="255"/>
      <c r="J187" s="221">
        <v>-10115807.952896999</v>
      </c>
      <c r="K187" s="255"/>
      <c r="L187" s="255"/>
      <c r="M187" s="255">
        <v>-254023.51878300001</v>
      </c>
      <c r="N187" s="221">
        <v>-20575387.92168</v>
      </c>
    </row>
    <row r="188" spans="4:14">
      <c r="D188" s="175" t="s">
        <v>826</v>
      </c>
      <c r="E188" s="255" t="s">
        <v>824</v>
      </c>
      <c r="F188" s="255" t="s">
        <v>825</v>
      </c>
      <c r="G188" s="255">
        <v>-7550875.7400000002</v>
      </c>
      <c r="H188" s="255"/>
      <c r="I188" s="255"/>
      <c r="J188" s="255">
        <v>-302050670.75783998</v>
      </c>
      <c r="K188" s="255">
        <v>-6615648.8378475001</v>
      </c>
      <c r="L188" s="255">
        <v>-644476.4</v>
      </c>
      <c r="M188" s="255"/>
      <c r="N188" s="255">
        <v>-316861671.73568749</v>
      </c>
    </row>
    <row r="189" spans="4:14">
      <c r="D189" s="175" t="s">
        <v>829</v>
      </c>
      <c r="E189" s="255" t="s">
        <v>827</v>
      </c>
      <c r="F189" s="255" t="s">
        <v>828</v>
      </c>
      <c r="G189" s="255">
        <v>-747583.39</v>
      </c>
      <c r="H189" s="255">
        <v>-235833.35</v>
      </c>
      <c r="I189" s="255">
        <v>-455869.07704569999</v>
      </c>
      <c r="J189" s="255">
        <v>-2292441.8679360002</v>
      </c>
      <c r="K189" s="255">
        <v>-2156354.2993574999</v>
      </c>
      <c r="L189" s="255">
        <v>-493750</v>
      </c>
      <c r="M189" s="255">
        <v>-347943.44772300002</v>
      </c>
      <c r="N189" s="255">
        <v>-6729775.4320622003</v>
      </c>
    </row>
    <row r="190" spans="4:14">
      <c r="D190" s="175" t="s">
        <v>832</v>
      </c>
      <c r="E190" s="255" t="s">
        <v>830</v>
      </c>
      <c r="F190" s="255" t="s">
        <v>831</v>
      </c>
      <c r="G190" s="255"/>
      <c r="H190" s="255"/>
      <c r="I190" s="255"/>
      <c r="J190" s="255"/>
      <c r="K190" s="255"/>
      <c r="L190" s="255"/>
      <c r="M190" s="255">
        <v>-700032.47873700003</v>
      </c>
      <c r="N190" s="255">
        <v>-700032.47873700003</v>
      </c>
    </row>
    <row r="191" spans="4:14">
      <c r="D191" s="175" t="s">
        <v>835</v>
      </c>
      <c r="E191" s="255" t="s">
        <v>833</v>
      </c>
      <c r="F191" s="255" t="s">
        <v>834</v>
      </c>
      <c r="G191" s="255">
        <v>-364432.69</v>
      </c>
      <c r="H191" s="255"/>
      <c r="I191" s="255"/>
      <c r="J191" s="255">
        <v>-885309.60897900001</v>
      </c>
      <c r="K191" s="255"/>
      <c r="L191" s="255">
        <v>-129804</v>
      </c>
      <c r="M191" s="255"/>
      <c r="N191" s="255">
        <v>-1379546.298979</v>
      </c>
    </row>
    <row r="192" spans="4:14">
      <c r="D192" s="175" t="s">
        <v>838</v>
      </c>
      <c r="E192" s="255" t="s">
        <v>836</v>
      </c>
      <c r="F192" s="255" t="s">
        <v>837</v>
      </c>
      <c r="G192" s="255"/>
      <c r="H192" s="255"/>
      <c r="I192" s="255"/>
      <c r="J192" s="255">
        <v>-1492947.9400500001</v>
      </c>
      <c r="K192" s="255">
        <v>-2237979.4237350002</v>
      </c>
      <c r="L192" s="255"/>
      <c r="M192" s="255">
        <v>-143317.46603400001</v>
      </c>
      <c r="N192" s="221">
        <v>-3874244.8298189999</v>
      </c>
    </row>
    <row r="193" spans="4:14">
      <c r="D193" s="175" t="s">
        <v>841</v>
      </c>
      <c r="E193" s="255" t="s">
        <v>839</v>
      </c>
      <c r="F193" s="255" t="s">
        <v>840</v>
      </c>
      <c r="G193" s="255">
        <v>-47107070.829999998</v>
      </c>
      <c r="H193" s="255">
        <v>-44265011.25</v>
      </c>
      <c r="I193" s="255"/>
      <c r="J193" s="255">
        <v>-19660599.903519001</v>
      </c>
      <c r="K193" s="255">
        <v>-10702204.33821</v>
      </c>
      <c r="L193" s="255">
        <v>-6740981.4400000004</v>
      </c>
      <c r="M193" s="255"/>
      <c r="N193" s="255">
        <v>-123453244.588146</v>
      </c>
    </row>
    <row r="194" spans="4:14">
      <c r="D194" s="175" t="s">
        <v>844</v>
      </c>
      <c r="E194" s="255" t="s">
        <v>842</v>
      </c>
      <c r="F194" s="255" t="s">
        <v>843</v>
      </c>
      <c r="G194" s="255">
        <v>-1325034.46</v>
      </c>
      <c r="H194" s="255">
        <v>-722587.99</v>
      </c>
      <c r="I194" s="255"/>
      <c r="J194" s="255">
        <v>-53828561.107529998</v>
      </c>
      <c r="K194" s="255">
        <v>-878050.13315250003</v>
      </c>
      <c r="L194" s="255"/>
      <c r="M194" s="255">
        <v>-1140948.701478</v>
      </c>
      <c r="N194" s="255">
        <v>-57898442.212160498</v>
      </c>
    </row>
    <row r="195" spans="4:14">
      <c r="D195" s="175" t="s">
        <v>847</v>
      </c>
      <c r="E195" s="255" t="s">
        <v>845</v>
      </c>
      <c r="F195" s="255" t="s">
        <v>846</v>
      </c>
      <c r="G195" s="255">
        <v>-2721000</v>
      </c>
      <c r="H195" s="255"/>
      <c r="I195" s="255"/>
      <c r="J195" s="255"/>
      <c r="K195" s="255"/>
      <c r="L195" s="255">
        <v>-188600</v>
      </c>
      <c r="M195" s="255"/>
      <c r="N195" s="255">
        <v>-2909600</v>
      </c>
    </row>
    <row r="196" spans="4:14">
      <c r="D196" s="175" t="s">
        <v>850</v>
      </c>
      <c r="E196" s="255" t="s">
        <v>848</v>
      </c>
      <c r="F196" s="255" t="s">
        <v>849</v>
      </c>
      <c r="G196" s="255">
        <v>-22118631.5</v>
      </c>
      <c r="H196" s="255"/>
      <c r="I196" s="255"/>
      <c r="J196" s="255"/>
      <c r="K196" s="255">
        <v>-2342593.7454149998</v>
      </c>
      <c r="L196" s="255">
        <v>-222000</v>
      </c>
      <c r="M196" s="255"/>
      <c r="N196" s="255">
        <v>-24683225.245414998</v>
      </c>
    </row>
    <row r="197" spans="4:14">
      <c r="D197" s="175" t="s">
        <v>853</v>
      </c>
      <c r="E197" s="255" t="s">
        <v>851</v>
      </c>
      <c r="F197" s="255" t="s">
        <v>852</v>
      </c>
      <c r="G197" s="255">
        <v>-81666.649999999994</v>
      </c>
      <c r="H197" s="255"/>
      <c r="I197" s="255"/>
      <c r="J197" s="255">
        <v>-59194.8</v>
      </c>
      <c r="K197" s="255"/>
      <c r="L197" s="255">
        <v>-169750</v>
      </c>
      <c r="M197" s="255"/>
      <c r="N197" s="255">
        <v>-59194.8</v>
      </c>
    </row>
    <row r="198" spans="4:14">
      <c r="D198" s="175" t="s">
        <v>856</v>
      </c>
      <c r="E198" s="255" t="s">
        <v>854</v>
      </c>
      <c r="F198" s="255" t="s">
        <v>855</v>
      </c>
      <c r="G198" s="255">
        <v>-4668305.26</v>
      </c>
      <c r="H198" s="255">
        <v>-4311.34</v>
      </c>
      <c r="I198" s="255"/>
      <c r="J198" s="255"/>
      <c r="K198" s="255"/>
      <c r="L198" s="255">
        <v>-1316601.78</v>
      </c>
      <c r="M198" s="255">
        <v>-1932282.3617670001</v>
      </c>
      <c r="N198" s="255">
        <v>-7921500.7417670004</v>
      </c>
    </row>
    <row r="199" spans="4:14" s="128" customFormat="1">
      <c r="D199" s="203" t="s">
        <v>859</v>
      </c>
      <c r="E199" s="255" t="s">
        <v>857</v>
      </c>
      <c r="F199" s="255" t="s">
        <v>858</v>
      </c>
      <c r="G199" s="255"/>
      <c r="H199" s="255"/>
      <c r="I199" s="255"/>
      <c r="J199" s="221"/>
      <c r="K199" s="255">
        <v>-2302417.9331999999</v>
      </c>
      <c r="L199" s="255"/>
      <c r="M199" s="255"/>
      <c r="N199" s="221">
        <v>-2302417.9331999999</v>
      </c>
    </row>
    <row r="200" spans="4:14">
      <c r="D200" s="175" t="s">
        <v>862</v>
      </c>
      <c r="E200" s="255" t="s">
        <v>860</v>
      </c>
      <c r="F200" s="255" t="s">
        <v>861</v>
      </c>
      <c r="G200" s="255">
        <v>-11374586.189999999</v>
      </c>
      <c r="H200" s="255">
        <v>-2629.92</v>
      </c>
      <c r="I200" s="255"/>
      <c r="J200" s="255">
        <v>-18115787.431728002</v>
      </c>
      <c r="K200" s="255">
        <v>-6318731.0707949996</v>
      </c>
      <c r="L200" s="255">
        <v>-2161810.2999999998</v>
      </c>
      <c r="M200" s="255">
        <v>-771308.79870449996</v>
      </c>
      <c r="N200" s="255">
        <v>-38744853.711227499</v>
      </c>
    </row>
    <row r="201" spans="4:14">
      <c r="D201" s="175" t="s">
        <v>865</v>
      </c>
      <c r="E201" s="255" t="s">
        <v>863</v>
      </c>
      <c r="F201" s="255" t="s">
        <v>864</v>
      </c>
      <c r="G201" s="255">
        <v>0</v>
      </c>
      <c r="H201" s="255">
        <v>-1378720.09</v>
      </c>
      <c r="I201" s="255">
        <v>-6.2189000000000001E-2</v>
      </c>
      <c r="J201" s="255"/>
      <c r="K201" s="255"/>
      <c r="L201" s="255">
        <v>-139006.35999999999</v>
      </c>
      <c r="M201" s="255"/>
      <c r="N201" s="255">
        <v>-1517726.5121889999</v>
      </c>
    </row>
    <row r="202" spans="4:14">
      <c r="D202" s="175" t="s">
        <v>868</v>
      </c>
      <c r="E202" s="260" t="s">
        <v>866</v>
      </c>
      <c r="F202" s="260" t="s">
        <v>867</v>
      </c>
      <c r="G202" s="260">
        <v>-357228.56</v>
      </c>
      <c r="H202" s="260">
        <v>-2499608.4700000002</v>
      </c>
      <c r="I202" s="260"/>
      <c r="J202" s="221"/>
      <c r="K202" s="260"/>
      <c r="L202" s="260">
        <v>-128984.46</v>
      </c>
      <c r="M202" s="221"/>
      <c r="N202" s="221">
        <v>-2985821.49</v>
      </c>
    </row>
    <row r="203" spans="4:14" s="128" customFormat="1">
      <c r="D203" s="203" t="s">
        <v>871</v>
      </c>
      <c r="E203" s="255" t="s">
        <v>869</v>
      </c>
      <c r="F203" s="255" t="s">
        <v>870</v>
      </c>
      <c r="G203" s="255">
        <v>-798595285.83000004</v>
      </c>
      <c r="H203" s="255">
        <v>-61870489.060000002</v>
      </c>
      <c r="I203" s="255">
        <v>-17253594.437122699</v>
      </c>
      <c r="J203" s="255">
        <v>-1043743718.393235</v>
      </c>
      <c r="K203" s="255">
        <v>-314105613.64214998</v>
      </c>
      <c r="L203" s="255">
        <v>-129359091.08</v>
      </c>
      <c r="M203" s="255">
        <v>-59173102.3940989</v>
      </c>
      <c r="N203" s="255">
        <v>-2260364075.3994479</v>
      </c>
    </row>
    <row r="204" spans="4:14">
      <c r="D204" s="175" t="s">
        <v>873</v>
      </c>
      <c r="E204" s="260" t="s">
        <v>872</v>
      </c>
      <c r="F204" s="260" t="s">
        <v>199</v>
      </c>
      <c r="G204" s="260">
        <v>-56603992.469999999</v>
      </c>
      <c r="H204" s="260"/>
      <c r="I204" s="260"/>
      <c r="J204" s="260"/>
      <c r="K204" s="260"/>
      <c r="L204" s="260"/>
      <c r="M204" s="260"/>
      <c r="N204" s="260">
        <v>-56603992.469999999</v>
      </c>
    </row>
    <row r="205" spans="4:14">
      <c r="D205" s="175" t="s">
        <v>876</v>
      </c>
      <c r="E205" s="256" t="s">
        <v>874</v>
      </c>
      <c r="F205" s="256" t="s">
        <v>875</v>
      </c>
      <c r="G205" s="256">
        <v>-56603992.469999999</v>
      </c>
      <c r="H205" s="256"/>
      <c r="I205" s="256"/>
      <c r="J205" s="221"/>
      <c r="K205" s="221"/>
      <c r="L205" s="256"/>
      <c r="M205" s="221"/>
      <c r="N205" s="221">
        <v>-56603992.469999999</v>
      </c>
    </row>
    <row r="206" spans="4:14" s="128" customFormat="1">
      <c r="D206" s="203" t="s">
        <v>879</v>
      </c>
      <c r="E206" s="255" t="s">
        <v>877</v>
      </c>
      <c r="F206" s="255" t="s">
        <v>878</v>
      </c>
      <c r="G206" s="255">
        <v>-4753686343.8599997</v>
      </c>
      <c r="H206" s="255">
        <v>-62638684.640000001</v>
      </c>
      <c r="I206" s="255">
        <v>-17253594.437122699</v>
      </c>
      <c r="J206" s="221">
        <v>-2991426931.372086</v>
      </c>
      <c r="K206" s="255">
        <v>-868252108.78461015</v>
      </c>
      <c r="L206" s="255">
        <v>-787969463.91999996</v>
      </c>
      <c r="M206" s="255">
        <v>-1145593414.0187795</v>
      </c>
      <c r="N206" s="221">
        <v>-9674947514.0214024</v>
      </c>
    </row>
    <row r="207" spans="4:14" s="143" customFormat="1">
      <c r="D207" s="251" t="s">
        <v>882</v>
      </c>
      <c r="E207" s="256" t="s">
        <v>880</v>
      </c>
      <c r="F207" s="256" t="s">
        <v>881</v>
      </c>
      <c r="G207" s="256"/>
      <c r="H207" s="256"/>
      <c r="I207" s="256"/>
      <c r="J207" s="221">
        <v>-1249615226.269017</v>
      </c>
      <c r="K207" s="256">
        <v>-123076470</v>
      </c>
      <c r="L207" s="256"/>
      <c r="M207" s="256"/>
      <c r="N207" s="221">
        <v>-1372691696.269017</v>
      </c>
    </row>
    <row r="208" spans="4:14">
      <c r="D208" s="175" t="s">
        <v>885</v>
      </c>
      <c r="E208" s="255" t="s">
        <v>883</v>
      </c>
      <c r="F208" s="255" t="s">
        <v>884</v>
      </c>
      <c r="G208" s="255"/>
      <c r="H208" s="255"/>
      <c r="I208" s="255"/>
      <c r="J208" s="255">
        <v>-1249615226.269017</v>
      </c>
      <c r="K208" s="255">
        <v>-123076470</v>
      </c>
      <c r="L208" s="255"/>
      <c r="M208" s="255"/>
      <c r="N208" s="221">
        <v>-1372691696.269017</v>
      </c>
    </row>
    <row r="209" spans="4:64">
      <c r="D209" s="175" t="s">
        <v>888</v>
      </c>
      <c r="E209" s="255" t="s">
        <v>886</v>
      </c>
      <c r="F209" s="255" t="s">
        <v>887</v>
      </c>
      <c r="G209" s="255">
        <v>-62881695.640000001</v>
      </c>
      <c r="H209" s="255">
        <v>-1771913</v>
      </c>
      <c r="I209" s="255"/>
      <c r="J209" s="255">
        <v>-40295331.612746999</v>
      </c>
      <c r="K209" s="255">
        <v>-9125909.8264949992</v>
      </c>
      <c r="L209" s="255">
        <v>-10024225.93</v>
      </c>
      <c r="M209" s="255">
        <v>-1600776.18</v>
      </c>
      <c r="N209" s="255">
        <v>-123509892.18924201</v>
      </c>
    </row>
    <row r="210" spans="4:64">
      <c r="D210" s="175" t="s">
        <v>891</v>
      </c>
      <c r="E210" s="256" t="s">
        <v>889</v>
      </c>
      <c r="F210" s="256" t="s">
        <v>890</v>
      </c>
      <c r="G210" s="256">
        <v>21693798.73</v>
      </c>
      <c r="H210" s="256">
        <v>403629.31</v>
      </c>
      <c r="I210" s="256"/>
      <c r="J210" s="256"/>
      <c r="K210" s="256">
        <v>7658482.4029724998</v>
      </c>
      <c r="L210" s="256">
        <v>250028.67</v>
      </c>
      <c r="M210" s="256">
        <v>43980.573550499998</v>
      </c>
      <c r="N210" s="256">
        <v>29646434.746523</v>
      </c>
    </row>
    <row r="211" spans="4:64">
      <c r="D211" s="175" t="s">
        <v>893</v>
      </c>
      <c r="E211" s="255" t="s">
        <v>892</v>
      </c>
      <c r="F211" s="255" t="s">
        <v>211</v>
      </c>
      <c r="G211" s="255">
        <v>-41187896.909999996</v>
      </c>
      <c r="H211" s="255">
        <v>-1368283.69</v>
      </c>
      <c r="I211" s="221"/>
      <c r="J211" s="255">
        <v>-40295331.612746999</v>
      </c>
      <c r="K211" s="255">
        <v>-1467427.4235225001</v>
      </c>
      <c r="L211" s="255">
        <v>-9774197.2599999998</v>
      </c>
      <c r="M211" s="255">
        <v>-1556795.6064495</v>
      </c>
      <c r="N211" s="255">
        <v>-93863457.442718998</v>
      </c>
    </row>
    <row r="212" spans="4:64">
      <c r="D212" s="175" t="s">
        <v>896</v>
      </c>
      <c r="E212" s="256" t="s">
        <v>894</v>
      </c>
      <c r="F212" s="256" t="s">
        <v>895</v>
      </c>
      <c r="G212" s="256">
        <v>-30204592014.459999</v>
      </c>
      <c r="H212" s="256">
        <v>-330841082.02999997</v>
      </c>
      <c r="I212" s="221">
        <v>-4866007752.5307693</v>
      </c>
      <c r="J212" s="256"/>
      <c r="K212" s="256"/>
      <c r="L212" s="256"/>
      <c r="M212" s="256"/>
      <c r="N212" s="256">
        <v>-30535433096.489998</v>
      </c>
    </row>
    <row r="213" spans="4:64">
      <c r="D213" s="175" t="s">
        <v>899</v>
      </c>
      <c r="E213" s="255" t="s">
        <v>897</v>
      </c>
      <c r="F213" s="255" t="s">
        <v>898</v>
      </c>
      <c r="G213" s="255">
        <v>-30204592014.459999</v>
      </c>
      <c r="H213" s="255">
        <v>-330841082.02999997</v>
      </c>
      <c r="I213" s="255">
        <v>-4866007752.5307693</v>
      </c>
      <c r="J213" s="255"/>
      <c r="K213" s="255"/>
      <c r="L213" s="255"/>
      <c r="M213" s="255"/>
      <c r="N213" s="221">
        <v>-30535433096.489998</v>
      </c>
    </row>
    <row r="214" spans="4:64">
      <c r="D214" s="175" t="s">
        <v>901</v>
      </c>
      <c r="E214" s="256" t="s">
        <v>900</v>
      </c>
      <c r="F214" s="256" t="s">
        <v>210</v>
      </c>
      <c r="G214" s="256">
        <v>-642865457.69000006</v>
      </c>
      <c r="H214" s="256">
        <v>-2012639.74</v>
      </c>
      <c r="I214" s="256"/>
      <c r="J214" s="256">
        <v>-20004341.339997001</v>
      </c>
      <c r="K214" s="256"/>
      <c r="L214" s="256">
        <v>-82473513.340000004</v>
      </c>
      <c r="M214" s="256">
        <v>-24931063.568372998</v>
      </c>
      <c r="N214" s="221">
        <v>-772287015.67837</v>
      </c>
    </row>
    <row r="215" spans="4:64">
      <c r="D215" s="175" t="s">
        <v>903</v>
      </c>
      <c r="E215" s="255" t="s">
        <v>902</v>
      </c>
      <c r="F215" s="255" t="s">
        <v>210</v>
      </c>
      <c r="G215" s="255">
        <v>-642865457.69000006</v>
      </c>
      <c r="H215" s="255">
        <v>-2012639.74</v>
      </c>
      <c r="I215" s="255"/>
      <c r="J215" s="255">
        <v>-20004341.339997001</v>
      </c>
      <c r="K215" s="255"/>
      <c r="L215" s="255">
        <v>-82473513.340000004</v>
      </c>
      <c r="M215" s="255">
        <v>-24931063.568372998</v>
      </c>
      <c r="N215" s="255">
        <v>-772287015.67837</v>
      </c>
    </row>
    <row r="216" spans="4:64">
      <c r="D216" s="175" t="s">
        <v>906</v>
      </c>
      <c r="E216" s="260" t="s">
        <v>904</v>
      </c>
      <c r="F216" s="260" t="s">
        <v>905</v>
      </c>
      <c r="G216" s="260">
        <v>-22500503</v>
      </c>
      <c r="H216" s="260"/>
      <c r="I216" s="260"/>
      <c r="J216" s="260"/>
      <c r="K216" s="260"/>
      <c r="L216" s="260">
        <v>-4033091</v>
      </c>
      <c r="M216" s="260"/>
      <c r="N216" s="260">
        <v>-26533594</v>
      </c>
    </row>
    <row r="217" spans="4:64">
      <c r="D217" s="175" t="s">
        <v>909</v>
      </c>
      <c r="E217" s="255" t="s">
        <v>907</v>
      </c>
      <c r="F217" s="255" t="s">
        <v>908</v>
      </c>
      <c r="G217" s="255">
        <v>-22500503</v>
      </c>
      <c r="H217" s="255"/>
      <c r="I217" s="255"/>
      <c r="J217" s="255"/>
      <c r="K217" s="255"/>
      <c r="L217" s="255">
        <v>-4033091</v>
      </c>
      <c r="M217" s="255"/>
      <c r="N217" s="255">
        <v>-26533594</v>
      </c>
      <c r="BL217">
        <v>3570.6</v>
      </c>
    </row>
    <row r="218" spans="4:64">
      <c r="D218" s="175" t="s">
        <v>912</v>
      </c>
      <c r="E218" s="260" t="s">
        <v>916</v>
      </c>
      <c r="F218" s="260" t="s">
        <v>917</v>
      </c>
      <c r="G218" s="260">
        <v>-11062174.65</v>
      </c>
      <c r="H218" s="260"/>
      <c r="I218" s="260"/>
      <c r="J218" s="260">
        <v>-4631028.4549620003</v>
      </c>
      <c r="K218" s="260"/>
      <c r="L218" s="260">
        <v>-936117.17</v>
      </c>
      <c r="M218" s="260"/>
      <c r="N218" s="260">
        <v>-16629320.274962001</v>
      </c>
    </row>
    <row r="219" spans="4:64">
      <c r="D219" s="175" t="s">
        <v>915</v>
      </c>
      <c r="E219" s="255" t="s">
        <v>919</v>
      </c>
      <c r="F219" s="255" t="s">
        <v>920</v>
      </c>
      <c r="G219" s="255">
        <v>-11062174.65</v>
      </c>
      <c r="H219" s="255"/>
      <c r="I219" s="255"/>
      <c r="J219" s="255">
        <v>-4631028.4549620003</v>
      </c>
      <c r="K219" s="255"/>
      <c r="L219" s="255">
        <v>-936117.17</v>
      </c>
      <c r="M219" s="255"/>
      <c r="N219" s="255">
        <v>-16629320.274962001</v>
      </c>
    </row>
    <row r="220" spans="4:64">
      <c r="D220" s="175" t="s">
        <v>918</v>
      </c>
      <c r="E220" s="260" t="s">
        <v>922</v>
      </c>
      <c r="F220" s="260" t="s">
        <v>923</v>
      </c>
      <c r="G220" s="260"/>
      <c r="H220" s="260"/>
      <c r="I220" s="260"/>
      <c r="J220" s="260">
        <v>-6889348.3166819997</v>
      </c>
      <c r="K220" s="260"/>
      <c r="L220" s="260"/>
      <c r="M220" s="260"/>
      <c r="N220" s="260">
        <v>-6889348.3166819997</v>
      </c>
    </row>
    <row r="221" spans="4:64">
      <c r="D221" s="175" t="s">
        <v>921</v>
      </c>
      <c r="E221" s="255" t="s">
        <v>925</v>
      </c>
      <c r="F221" s="255" t="s">
        <v>923</v>
      </c>
      <c r="G221" s="255"/>
      <c r="H221" s="255"/>
      <c r="I221" s="255"/>
      <c r="J221" s="255">
        <v>-6889348.3166819997</v>
      </c>
      <c r="K221" s="255"/>
      <c r="L221" s="255"/>
      <c r="M221" s="255"/>
      <c r="N221" s="255">
        <v>-6889348.3166819997</v>
      </c>
    </row>
    <row r="222" spans="4:64">
      <c r="D222" s="175" t="s">
        <v>924</v>
      </c>
      <c r="E222" s="260" t="s">
        <v>927</v>
      </c>
      <c r="F222" s="260" t="s">
        <v>196</v>
      </c>
      <c r="G222" s="260">
        <v>-33562677.649999999</v>
      </c>
      <c r="H222" s="260"/>
      <c r="I222" s="260"/>
      <c r="J222" s="260">
        <v>-11520376.771644</v>
      </c>
      <c r="K222" s="260"/>
      <c r="L222" s="260">
        <v>-4969208.17</v>
      </c>
      <c r="M222" s="260"/>
      <c r="N222" s="260">
        <v>-50052262.591643997</v>
      </c>
    </row>
    <row r="223" spans="4:64">
      <c r="D223" s="175" t="s">
        <v>926</v>
      </c>
      <c r="E223" s="256" t="s">
        <v>929</v>
      </c>
      <c r="F223" s="256" t="s">
        <v>930</v>
      </c>
      <c r="G223" s="256"/>
      <c r="H223" s="256"/>
      <c r="I223" s="256"/>
      <c r="J223" s="256"/>
      <c r="K223" s="256"/>
      <c r="L223" s="256"/>
      <c r="M223" s="256"/>
      <c r="N223" s="221">
        <v>-3170303.6440670001</v>
      </c>
      <c r="BL223">
        <v>1157864.8999999999</v>
      </c>
    </row>
    <row r="224" spans="4:64">
      <c r="D224" s="175" t="s">
        <v>928</v>
      </c>
      <c r="E224" s="255" t="s">
        <v>932</v>
      </c>
      <c r="F224" s="255" t="s">
        <v>933</v>
      </c>
      <c r="G224" s="255"/>
      <c r="H224" s="255"/>
      <c r="I224" s="255"/>
      <c r="J224" s="255"/>
      <c r="K224" s="255"/>
      <c r="L224" s="255"/>
      <c r="M224" s="255"/>
      <c r="N224" s="255">
        <v>0</v>
      </c>
      <c r="BL224">
        <v>1678291.54</v>
      </c>
    </row>
    <row r="225" spans="4:14">
      <c r="D225" s="175" t="s">
        <v>931</v>
      </c>
      <c r="E225" s="255" t="s">
        <v>938</v>
      </c>
      <c r="F225" s="255" t="s">
        <v>939</v>
      </c>
      <c r="G225" s="255"/>
      <c r="H225" s="255"/>
      <c r="I225" s="255"/>
      <c r="J225" s="255"/>
      <c r="K225" s="255"/>
      <c r="L225" s="255"/>
      <c r="M225" s="255"/>
      <c r="N225" s="255">
        <v>-24211401.300769299</v>
      </c>
    </row>
    <row r="226" spans="4:14">
      <c r="D226" s="175" t="s">
        <v>934</v>
      </c>
      <c r="E226" s="255" t="s">
        <v>941</v>
      </c>
      <c r="F226" s="255" t="s">
        <v>942</v>
      </c>
      <c r="G226" s="255"/>
      <c r="H226" s="255"/>
      <c r="I226" s="255"/>
      <c r="J226" s="255"/>
      <c r="K226" s="255"/>
      <c r="L226" s="255"/>
      <c r="M226" s="255"/>
      <c r="N226" s="255">
        <v>-27381704.9448363</v>
      </c>
    </row>
    <row r="227" spans="4:14">
      <c r="D227" s="175" t="s">
        <v>937</v>
      </c>
      <c r="E227" s="256" t="s">
        <v>944</v>
      </c>
      <c r="F227" s="256" t="s">
        <v>945</v>
      </c>
      <c r="G227" s="256">
        <v>-35687375299.239998</v>
      </c>
      <c r="H227" s="256">
        <v>-396860690.10000002</v>
      </c>
      <c r="I227" s="256">
        <v>-4883261346.9678917</v>
      </c>
      <c r="J227" s="256">
        <v>-14292759714.565491</v>
      </c>
      <c r="K227" s="256">
        <v>-1421223868.7081325</v>
      </c>
      <c r="L227" s="256">
        <v>-925186382.69000006</v>
      </c>
      <c r="M227" s="256">
        <v>-2104113134.3962641</v>
      </c>
      <c r="N227" s="256">
        <v>-53918494887.010651</v>
      </c>
    </row>
    <row r="228" spans="4:14">
      <c r="D228" s="175" t="s">
        <v>940</v>
      </c>
      <c r="E228" s="257" t="s">
        <v>947</v>
      </c>
      <c r="F228" s="257" t="s">
        <v>948</v>
      </c>
      <c r="G228" s="257"/>
      <c r="H228" s="257"/>
      <c r="I228" s="221"/>
      <c r="J228" s="221">
        <v>-4799050091.8013067</v>
      </c>
      <c r="K228" s="221">
        <v>-81944527.5</v>
      </c>
      <c r="L228" s="257"/>
      <c r="M228" s="221"/>
      <c r="N228" s="221">
        <v>-4880994619.3013067</v>
      </c>
    </row>
    <row r="229" spans="4:14">
      <c r="D229" s="175" t="s">
        <v>943</v>
      </c>
      <c r="E229" s="255" t="s">
        <v>950</v>
      </c>
      <c r="F229" s="255" t="s">
        <v>951</v>
      </c>
      <c r="G229" s="255"/>
      <c r="H229" s="255"/>
      <c r="I229" s="255"/>
      <c r="J229" s="221">
        <v>-4799050091.8013067</v>
      </c>
      <c r="K229" s="255">
        <v>-81944527.5</v>
      </c>
      <c r="L229" s="255"/>
      <c r="M229" s="255"/>
      <c r="N229" s="221">
        <v>-4880994619.3013067</v>
      </c>
    </row>
    <row r="230" spans="4:14">
      <c r="D230" s="175" t="s">
        <v>946</v>
      </c>
      <c r="E230" s="256" t="s">
        <v>953</v>
      </c>
      <c r="F230" s="256" t="s">
        <v>954</v>
      </c>
      <c r="G230" s="256">
        <v>-912984933.08000004</v>
      </c>
      <c r="H230" s="256">
        <v>-16910951.899999999</v>
      </c>
      <c r="I230" s="256"/>
      <c r="J230" s="221">
        <v>-26782933.83453</v>
      </c>
      <c r="K230" s="256">
        <v>-414741008.82612753</v>
      </c>
      <c r="L230" s="256">
        <v>-4910677.8</v>
      </c>
      <c r="M230" s="256"/>
      <c r="N230" s="221">
        <v>-1359804105.4206576</v>
      </c>
    </row>
    <row r="231" spans="4:14">
      <c r="D231" s="175" t="s">
        <v>949</v>
      </c>
      <c r="E231" s="255" t="s">
        <v>956</v>
      </c>
      <c r="F231" s="255" t="s">
        <v>957</v>
      </c>
      <c r="G231" s="255">
        <v>420621377.27999997</v>
      </c>
      <c r="H231" s="255">
        <v>7413510.6299999999</v>
      </c>
      <c r="I231" s="255"/>
      <c r="J231" s="255"/>
      <c r="K231" s="255">
        <v>303072099.64094251</v>
      </c>
      <c r="L231" s="255">
        <v>140411.92000000001</v>
      </c>
      <c r="M231" s="255"/>
      <c r="N231" s="221">
        <v>723896895.96094251</v>
      </c>
    </row>
    <row r="232" spans="4:14">
      <c r="D232" s="175" t="s">
        <v>952</v>
      </c>
      <c r="E232" s="255" t="s">
        <v>959</v>
      </c>
      <c r="F232" s="255" t="s">
        <v>205</v>
      </c>
      <c r="G232" s="255">
        <v>-492363555.80000001</v>
      </c>
      <c r="H232" s="255">
        <v>-9497441.2699999996</v>
      </c>
      <c r="I232" s="255"/>
      <c r="J232" s="255">
        <v>-26782933.83453</v>
      </c>
      <c r="K232" s="255">
        <v>-111668909.185185</v>
      </c>
      <c r="L232" s="255">
        <v>-4770265.88</v>
      </c>
      <c r="M232" s="255"/>
      <c r="N232" s="255">
        <v>-635907209.45971501</v>
      </c>
    </row>
    <row r="233" spans="4:14">
      <c r="D233" s="175" t="s">
        <v>955</v>
      </c>
      <c r="E233" s="256" t="s">
        <v>961</v>
      </c>
      <c r="F233" s="256" t="s">
        <v>962</v>
      </c>
      <c r="G233" s="256"/>
      <c r="H233" s="256"/>
      <c r="I233" s="256"/>
      <c r="J233" s="256"/>
      <c r="K233" s="256"/>
      <c r="L233" s="256">
        <v>-917081.48</v>
      </c>
      <c r="M233" s="256"/>
      <c r="N233" s="221">
        <v>-917081.48</v>
      </c>
    </row>
    <row r="234" spans="4:14">
      <c r="D234" s="175" t="s">
        <v>958</v>
      </c>
      <c r="E234" s="255" t="s">
        <v>964</v>
      </c>
      <c r="F234" s="255" t="s">
        <v>965</v>
      </c>
      <c r="G234" s="255">
        <v>-2870634.45</v>
      </c>
      <c r="H234" s="255"/>
      <c r="I234" s="255"/>
      <c r="J234" s="255"/>
      <c r="K234" s="255">
        <v>-4102174.17423</v>
      </c>
      <c r="L234" s="255">
        <v>-554551.51</v>
      </c>
      <c r="M234" s="255"/>
      <c r="N234" s="255">
        <v>-7527360.13423</v>
      </c>
    </row>
    <row r="235" spans="4:14">
      <c r="D235" s="175" t="s">
        <v>960</v>
      </c>
      <c r="E235" s="255" t="s">
        <v>967</v>
      </c>
      <c r="F235" s="255" t="s">
        <v>968</v>
      </c>
      <c r="G235" s="255">
        <v>-2870634.45</v>
      </c>
      <c r="H235" s="255"/>
      <c r="I235" s="255"/>
      <c r="J235" s="255"/>
      <c r="K235" s="255">
        <v>-4102174.17423</v>
      </c>
      <c r="L235" s="255">
        <v>-1471632.99</v>
      </c>
      <c r="M235" s="255"/>
      <c r="N235" s="255">
        <v>-8444441.6142299995</v>
      </c>
    </row>
    <row r="236" spans="4:14">
      <c r="D236" s="175" t="s">
        <v>963</v>
      </c>
      <c r="E236" s="260" t="s">
        <v>970</v>
      </c>
      <c r="F236" s="260" t="s">
        <v>971</v>
      </c>
      <c r="G236" s="260">
        <v>-2870634.45</v>
      </c>
      <c r="H236" s="260"/>
      <c r="I236" s="260"/>
      <c r="J236" s="260"/>
      <c r="K236" s="260">
        <v>-4102174.17423</v>
      </c>
      <c r="L236" s="260">
        <v>-1471632.99</v>
      </c>
      <c r="M236" s="260"/>
      <c r="N236" s="260">
        <v>-8444441.6142299995</v>
      </c>
    </row>
    <row r="237" spans="4:14">
      <c r="D237" s="175" t="s">
        <v>966</v>
      </c>
      <c r="E237" s="256" t="s">
        <v>973</v>
      </c>
      <c r="F237" s="256" t="s">
        <v>974</v>
      </c>
      <c r="G237" s="256">
        <v>-2873175.43</v>
      </c>
      <c r="H237" s="256"/>
      <c r="I237" s="256"/>
      <c r="J237" s="256"/>
      <c r="K237" s="256"/>
      <c r="L237" s="256"/>
      <c r="M237" s="256"/>
      <c r="N237" s="256">
        <v>-2873175.43</v>
      </c>
    </row>
    <row r="238" spans="4:14">
      <c r="D238" s="175" t="s">
        <v>969</v>
      </c>
      <c r="E238" s="255" t="s">
        <v>976</v>
      </c>
      <c r="F238" s="255" t="s">
        <v>977</v>
      </c>
      <c r="G238" s="255">
        <v>-62731594.329999998</v>
      </c>
      <c r="H238" s="255"/>
      <c r="I238" s="255"/>
      <c r="J238" s="255"/>
      <c r="K238" s="255"/>
      <c r="L238" s="255"/>
      <c r="M238" s="255"/>
      <c r="N238" s="255">
        <v>0</v>
      </c>
    </row>
    <row r="239" spans="4:14">
      <c r="D239" s="175" t="s">
        <v>972</v>
      </c>
      <c r="E239" s="255" t="s">
        <v>979</v>
      </c>
      <c r="F239" s="255" t="s">
        <v>742</v>
      </c>
      <c r="G239" s="255">
        <v>-296731797.13</v>
      </c>
      <c r="H239" s="255"/>
      <c r="I239" s="255"/>
      <c r="J239" s="255">
        <v>-1295039256.805953</v>
      </c>
      <c r="K239" s="255"/>
      <c r="L239" s="255">
        <v>-42379956.399999999</v>
      </c>
      <c r="M239" s="255"/>
      <c r="N239" s="255">
        <v>-2947651441.7014298</v>
      </c>
    </row>
    <row r="240" spans="4:14">
      <c r="D240" s="175" t="s">
        <v>975</v>
      </c>
      <c r="E240" s="255" t="s">
        <v>981</v>
      </c>
      <c r="F240" s="255" t="s">
        <v>982</v>
      </c>
      <c r="G240" s="255"/>
      <c r="H240" s="255"/>
      <c r="I240" s="255"/>
      <c r="J240" s="221">
        <v>-776881.96294500004</v>
      </c>
      <c r="K240" s="255"/>
      <c r="L240" s="255"/>
      <c r="M240" s="255"/>
      <c r="N240" s="221">
        <v>-776881.96294500004</v>
      </c>
    </row>
    <row r="241" spans="4:14">
      <c r="D241" s="175" t="s">
        <v>978</v>
      </c>
      <c r="E241" s="255" t="s">
        <v>984</v>
      </c>
      <c r="F241" s="255" t="s">
        <v>754</v>
      </c>
      <c r="G241" s="255">
        <v>-867025.68</v>
      </c>
      <c r="H241" s="255"/>
      <c r="I241" s="255"/>
      <c r="J241" s="255"/>
      <c r="K241" s="255"/>
      <c r="L241" s="255">
        <v>-7873.79</v>
      </c>
      <c r="M241" s="255"/>
      <c r="N241" s="255">
        <v>-874899.47</v>
      </c>
    </row>
    <row r="242" spans="4:14">
      <c r="D242" s="175" t="s">
        <v>980</v>
      </c>
      <c r="E242" s="255" t="s">
        <v>986</v>
      </c>
      <c r="F242" s="255" t="s">
        <v>760</v>
      </c>
      <c r="G242" s="255"/>
      <c r="H242" s="255"/>
      <c r="I242" s="255"/>
      <c r="J242" s="255">
        <v>-1560738.5038709999</v>
      </c>
      <c r="K242" s="255">
        <v>-18786943.0117875</v>
      </c>
      <c r="L242" s="255"/>
      <c r="M242" s="255"/>
      <c r="N242" s="255">
        <v>-20347681.3956585</v>
      </c>
    </row>
    <row r="243" spans="4:14">
      <c r="D243" s="175" t="s">
        <v>983</v>
      </c>
      <c r="E243" s="255" t="s">
        <v>988</v>
      </c>
      <c r="F243" s="255" t="s">
        <v>989</v>
      </c>
      <c r="G243" s="255">
        <v>184770905.63</v>
      </c>
      <c r="H243" s="255"/>
      <c r="I243" s="255"/>
      <c r="J243" s="255">
        <v>281642695.74917102</v>
      </c>
      <c r="K243" s="255">
        <v>18786943.0117875</v>
      </c>
      <c r="L243" s="255">
        <v>42387830.189999998</v>
      </c>
      <c r="M243" s="255"/>
      <c r="N243" s="255">
        <v>527588374.58095849</v>
      </c>
    </row>
    <row r="244" spans="4:14">
      <c r="D244" s="175" t="s">
        <v>985</v>
      </c>
      <c r="E244" s="255" t="s">
        <v>991</v>
      </c>
      <c r="F244" s="255" t="s">
        <v>992</v>
      </c>
      <c r="G244" s="255">
        <v>-0.01</v>
      </c>
      <c r="H244" s="255"/>
      <c r="I244" s="255"/>
      <c r="J244" s="221"/>
      <c r="K244" s="255"/>
      <c r="L244" s="255"/>
      <c r="M244" s="255"/>
      <c r="N244" s="221">
        <v>-0.01</v>
      </c>
    </row>
    <row r="245" spans="4:14">
      <c r="D245" s="175" t="s">
        <v>987</v>
      </c>
      <c r="E245" s="255" t="s">
        <v>994</v>
      </c>
      <c r="F245" s="255" t="s">
        <v>217</v>
      </c>
      <c r="G245" s="255">
        <v>-178432686.94999999</v>
      </c>
      <c r="H245" s="255"/>
      <c r="I245" s="255"/>
      <c r="J245" s="255">
        <v>-1015734181.523598</v>
      </c>
      <c r="K245" s="255">
        <v>0</v>
      </c>
      <c r="L245" s="255">
        <v>0</v>
      </c>
      <c r="M245" s="255"/>
      <c r="N245" s="255">
        <v>-2444935705.3890748</v>
      </c>
    </row>
    <row r="246" spans="4:14">
      <c r="D246" s="175" t="s">
        <v>990</v>
      </c>
      <c r="E246" s="256" t="s">
        <v>996</v>
      </c>
      <c r="F246" s="256" t="s">
        <v>997</v>
      </c>
      <c r="G246" s="256">
        <v>-547104231.17999995</v>
      </c>
      <c r="H246" s="256"/>
      <c r="I246" s="256"/>
      <c r="J246" s="221">
        <v>-881411157.13824904</v>
      </c>
      <c r="K246" s="256">
        <v>-150849103.12081501</v>
      </c>
      <c r="L246" s="256">
        <v>-113752729.13</v>
      </c>
      <c r="M246" s="256">
        <v>-1041306.8499555</v>
      </c>
      <c r="N246" s="221">
        <v>-1694158527.4190197</v>
      </c>
    </row>
    <row r="247" spans="4:14">
      <c r="D247" s="175" t="s">
        <v>993</v>
      </c>
      <c r="E247" s="255" t="s">
        <v>999</v>
      </c>
      <c r="F247" s="255" t="s">
        <v>1000</v>
      </c>
      <c r="G247" s="255">
        <v>-21608909.440000001</v>
      </c>
      <c r="H247" s="255"/>
      <c r="I247" s="255"/>
      <c r="J247" s="221"/>
      <c r="K247" s="255"/>
      <c r="L247" s="255">
        <v>-7130032.6399999997</v>
      </c>
      <c r="M247" s="255"/>
      <c r="N247" s="221">
        <v>-28738942.079999998</v>
      </c>
    </row>
    <row r="248" spans="4:14" s="192" customFormat="1">
      <c r="D248" s="193" t="s">
        <v>995</v>
      </c>
      <c r="E248" s="255" t="s">
        <v>1005</v>
      </c>
      <c r="F248" s="255" t="s">
        <v>1006</v>
      </c>
      <c r="G248" s="255">
        <v>-568713140.62</v>
      </c>
      <c r="H248" s="255"/>
      <c r="I248" s="255"/>
      <c r="J248" s="255">
        <v>-881411157.13824904</v>
      </c>
      <c r="K248" s="255">
        <v>-150849103.12081501</v>
      </c>
      <c r="L248" s="255">
        <v>-120882761.77</v>
      </c>
      <c r="M248" s="255">
        <v>-1041306.8499555</v>
      </c>
      <c r="N248" s="255">
        <v>-1722897469.4990196</v>
      </c>
    </row>
    <row r="249" spans="4:14">
      <c r="D249" s="175" t="s">
        <v>998</v>
      </c>
      <c r="E249" s="256" t="s">
        <v>1008</v>
      </c>
      <c r="F249" s="256" t="s">
        <v>1009</v>
      </c>
      <c r="G249" s="256"/>
      <c r="H249" s="256"/>
      <c r="I249" s="256"/>
      <c r="J249" s="221">
        <v>-16333568.73432</v>
      </c>
      <c r="K249" s="256"/>
      <c r="L249" s="256"/>
      <c r="M249" s="256"/>
      <c r="N249" s="221">
        <v>-16333568.73432</v>
      </c>
    </row>
    <row r="250" spans="4:14">
      <c r="D250" s="175" t="s">
        <v>1001</v>
      </c>
      <c r="E250" s="255" t="s">
        <v>1011</v>
      </c>
      <c r="F250" s="255" t="s">
        <v>1012</v>
      </c>
      <c r="G250" s="255"/>
      <c r="H250" s="255"/>
      <c r="I250" s="255"/>
      <c r="J250" s="255">
        <v>-16333568.73432</v>
      </c>
      <c r="K250" s="255"/>
      <c r="L250" s="255"/>
      <c r="M250" s="255"/>
      <c r="N250" s="255">
        <v>-16333568.73432</v>
      </c>
    </row>
    <row r="251" spans="4:14">
      <c r="D251" s="175" t="s">
        <v>1004</v>
      </c>
      <c r="E251" s="260" t="s">
        <v>1014</v>
      </c>
      <c r="F251" s="260" t="s">
        <v>1015</v>
      </c>
      <c r="G251" s="260"/>
      <c r="H251" s="260"/>
      <c r="I251" s="260">
        <v>-39709450.433347203</v>
      </c>
      <c r="J251" s="260"/>
      <c r="K251" s="260"/>
      <c r="L251" s="260"/>
      <c r="M251" s="260"/>
      <c r="N251" s="260">
        <v>-3.33472E-2</v>
      </c>
    </row>
    <row r="252" spans="4:14">
      <c r="D252" s="175" t="s">
        <v>1007</v>
      </c>
      <c r="E252" s="255" t="s">
        <v>1017</v>
      </c>
      <c r="F252" s="255" t="s">
        <v>1018</v>
      </c>
      <c r="G252" s="255"/>
      <c r="H252" s="255"/>
      <c r="I252" s="255">
        <v>-39709450.433347203</v>
      </c>
      <c r="J252" s="255"/>
      <c r="K252" s="255"/>
      <c r="L252" s="255"/>
      <c r="M252" s="255"/>
      <c r="N252" s="255">
        <v>-3.33472E-2</v>
      </c>
    </row>
    <row r="253" spans="4:14">
      <c r="D253" s="175" t="s">
        <v>1010</v>
      </c>
      <c r="E253" s="260" t="s">
        <v>1020</v>
      </c>
      <c r="F253" s="260" t="s">
        <v>214</v>
      </c>
      <c r="G253" s="260"/>
      <c r="H253" s="260"/>
      <c r="I253" s="260">
        <v>-39709450.433347203</v>
      </c>
      <c r="J253" s="260">
        <v>-16333568.73432</v>
      </c>
      <c r="K253" s="260"/>
      <c r="L253" s="260"/>
      <c r="M253" s="260"/>
      <c r="N253" s="260">
        <v>-16333568.7676672</v>
      </c>
    </row>
    <row r="254" spans="4:14">
      <c r="D254" s="175" t="s">
        <v>1013</v>
      </c>
      <c r="E254" s="256" t="s">
        <v>1022</v>
      </c>
      <c r="F254" s="256" t="s">
        <v>1023</v>
      </c>
      <c r="G254" s="256">
        <v>-1242380017.8199999</v>
      </c>
      <c r="H254" s="256">
        <v>-9497441.2699999996</v>
      </c>
      <c r="I254" s="256">
        <v>-39709450.433347203</v>
      </c>
      <c r="J254" s="256">
        <v>-6739311933.0320044</v>
      </c>
      <c r="K254" s="256">
        <v>-348564713.98022997</v>
      </c>
      <c r="L254" s="256">
        <v>-127124660.64</v>
      </c>
      <c r="M254" s="256">
        <v>-1041306.8499555</v>
      </c>
      <c r="N254" s="256">
        <v>-9709513014.0310135</v>
      </c>
    </row>
    <row r="255" spans="4:14">
      <c r="D255" s="175" t="s">
        <v>1016</v>
      </c>
      <c r="E255" s="257" t="s">
        <v>1025</v>
      </c>
      <c r="F255" s="257" t="s">
        <v>1026</v>
      </c>
      <c r="G255" s="257">
        <v>-36929755317.059998</v>
      </c>
      <c r="H255" s="257">
        <v>-406358131.37</v>
      </c>
      <c r="I255" s="257">
        <v>-4922970797.4012394</v>
      </c>
      <c r="J255" s="221">
        <v>-21032071647.597496</v>
      </c>
      <c r="K255" s="257">
        <v>-1769788582.6883626</v>
      </c>
      <c r="L255" s="257">
        <v>-1052311043.33</v>
      </c>
      <c r="M255" s="257">
        <v>-2105154441.2462192</v>
      </c>
      <c r="N255" s="221">
        <v>-63628007901.041664</v>
      </c>
    </row>
    <row r="256" spans="4:14">
      <c r="D256" s="175" t="s">
        <v>1019</v>
      </c>
      <c r="E256" s="258" t="s">
        <v>1028</v>
      </c>
      <c r="F256" s="258" t="s">
        <v>148</v>
      </c>
      <c r="G256" s="258"/>
      <c r="H256" s="258"/>
      <c r="I256" s="221"/>
      <c r="J256" s="221"/>
      <c r="K256" s="221">
        <v>-4102014069.4277401</v>
      </c>
      <c r="L256" s="258"/>
      <c r="M256" s="221"/>
      <c r="N256" s="221">
        <v>-4102014069.4277401</v>
      </c>
    </row>
    <row r="257" spans="4:14">
      <c r="D257" s="175" t="s">
        <v>1021</v>
      </c>
      <c r="E257" s="255" t="s">
        <v>1030</v>
      </c>
      <c r="F257" s="255" t="s">
        <v>148</v>
      </c>
      <c r="G257" s="255"/>
      <c r="H257" s="255"/>
      <c r="I257" s="255"/>
      <c r="J257" s="255"/>
      <c r="K257" s="255">
        <v>-4102014069.4277401</v>
      </c>
      <c r="L257" s="255"/>
      <c r="M257" s="255"/>
      <c r="N257" s="255">
        <v>-4102014069.4277401</v>
      </c>
    </row>
    <row r="258" spans="4:14">
      <c r="D258" s="175" t="s">
        <v>1024</v>
      </c>
      <c r="E258" s="256" t="s">
        <v>1032</v>
      </c>
      <c r="F258" s="256" t="s">
        <v>149</v>
      </c>
      <c r="G258" s="256">
        <v>-3450000000</v>
      </c>
      <c r="H258" s="256">
        <v>-890000000</v>
      </c>
      <c r="I258" s="256">
        <v>-21735991497.939995</v>
      </c>
      <c r="J258" s="256">
        <v>-2712544855.1300001</v>
      </c>
      <c r="K258" s="256">
        <v>-1465647156.52192</v>
      </c>
      <c r="L258" s="256">
        <v>-3582537210</v>
      </c>
      <c r="M258" s="256">
        <v>-8126071142.8599997</v>
      </c>
      <c r="N258" s="256">
        <v>-9388184366.0919209</v>
      </c>
    </row>
    <row r="259" spans="4:14">
      <c r="D259" s="175" t="s">
        <v>1027</v>
      </c>
      <c r="E259" s="255" t="s">
        <v>1034</v>
      </c>
      <c r="F259" s="255" t="s">
        <v>149</v>
      </c>
      <c r="G259" s="255">
        <v>-3450000000</v>
      </c>
      <c r="H259" s="255">
        <v>-890000000</v>
      </c>
      <c r="I259" s="221">
        <v>-21735991497.939995</v>
      </c>
      <c r="J259" s="255">
        <v>-2712544855.1300001</v>
      </c>
      <c r="K259" s="255">
        <v>-1465647156.52192</v>
      </c>
      <c r="L259" s="255">
        <v>-3582537210</v>
      </c>
      <c r="M259" s="255">
        <v>-8126071142.8599997</v>
      </c>
      <c r="N259" s="255">
        <v>-9388184366.0919209</v>
      </c>
    </row>
    <row r="260" spans="4:14" s="128" customFormat="1">
      <c r="D260" s="203" t="s">
        <v>1029</v>
      </c>
      <c r="E260" s="256" t="s">
        <v>1036</v>
      </c>
      <c r="F260" s="256" t="s">
        <v>150</v>
      </c>
      <c r="G260" s="256"/>
      <c r="H260" s="256"/>
      <c r="I260" s="221"/>
      <c r="J260" s="256"/>
      <c r="K260" s="256">
        <v>-1297266915.6468</v>
      </c>
      <c r="L260" s="256"/>
      <c r="M260" s="256"/>
      <c r="N260" s="256">
        <v>-1297266915.6468</v>
      </c>
    </row>
    <row r="261" spans="4:14">
      <c r="D261" s="175" t="s">
        <v>1031</v>
      </c>
      <c r="E261" s="255" t="s">
        <v>1038</v>
      </c>
      <c r="F261" s="255" t="s">
        <v>150</v>
      </c>
      <c r="G261" s="255"/>
      <c r="H261" s="255"/>
      <c r="I261" s="255"/>
      <c r="J261" s="255"/>
      <c r="K261" s="255">
        <v>-1297266915.6468</v>
      </c>
      <c r="L261" s="255"/>
      <c r="M261" s="255"/>
      <c r="N261" s="255">
        <v>-1297266915.6468</v>
      </c>
    </row>
    <row r="262" spans="4:14" s="128" customFormat="1">
      <c r="D262" s="203" t="s">
        <v>1033</v>
      </c>
      <c r="E262" s="256" t="s">
        <v>1040</v>
      </c>
      <c r="F262" s="256" t="s">
        <v>151</v>
      </c>
      <c r="G262" s="256"/>
      <c r="H262" s="256"/>
      <c r="I262" s="256"/>
      <c r="J262" s="256">
        <v>-7795857.5</v>
      </c>
      <c r="K262" s="256">
        <v>-1350254152.5448201</v>
      </c>
      <c r="L262" s="256">
        <v>-355000000</v>
      </c>
      <c r="M262" s="256"/>
      <c r="N262" s="256">
        <v>2285219338.4351802</v>
      </c>
    </row>
    <row r="263" spans="4:14">
      <c r="D263" s="175" t="s">
        <v>1035</v>
      </c>
      <c r="E263" s="255" t="s">
        <v>1042</v>
      </c>
      <c r="F263" s="255" t="s">
        <v>151</v>
      </c>
      <c r="G263" s="255"/>
      <c r="H263" s="255"/>
      <c r="I263" s="255"/>
      <c r="J263" s="255">
        <v>-7795857.5</v>
      </c>
      <c r="K263" s="255">
        <v>-1350254152.5448201</v>
      </c>
      <c r="L263" s="255">
        <v>-355000000</v>
      </c>
      <c r="M263" s="255"/>
      <c r="N263" s="255">
        <v>2285219338.4351802</v>
      </c>
    </row>
    <row r="264" spans="4:14" s="128" customFormat="1">
      <c r="D264" s="203" t="s">
        <v>1037</v>
      </c>
      <c r="E264" s="256" t="s">
        <v>1044</v>
      </c>
      <c r="F264" s="256" t="s">
        <v>159</v>
      </c>
      <c r="G264" s="256"/>
      <c r="H264" s="256"/>
      <c r="I264" s="256"/>
      <c r="J264" s="256"/>
      <c r="K264" s="256"/>
      <c r="L264" s="256"/>
      <c r="M264" s="256"/>
      <c r="N264" s="256">
        <v>-39709450.399999999</v>
      </c>
    </row>
    <row r="265" spans="4:14">
      <c r="D265" s="175" t="s">
        <v>1039</v>
      </c>
      <c r="E265" s="255" t="s">
        <v>1046</v>
      </c>
      <c r="F265" s="255" t="s">
        <v>159</v>
      </c>
      <c r="G265" s="255"/>
      <c r="H265" s="255"/>
      <c r="I265" s="255"/>
      <c r="J265" s="255"/>
      <c r="K265" s="255"/>
      <c r="L265" s="255"/>
      <c r="M265" s="255"/>
      <c r="N265" s="255">
        <v>-39709450.399999999</v>
      </c>
    </row>
    <row r="266" spans="4:14" s="128" customFormat="1">
      <c r="D266" s="203" t="s">
        <v>1041</v>
      </c>
      <c r="E266" s="256" t="s">
        <v>1048</v>
      </c>
      <c r="F266" s="256" t="s">
        <v>157</v>
      </c>
      <c r="G266" s="256">
        <v>-345000000</v>
      </c>
      <c r="H266" s="256">
        <v>-45000000</v>
      </c>
      <c r="I266" s="256"/>
      <c r="J266" s="256">
        <v>-4404280</v>
      </c>
      <c r="K266" s="256"/>
      <c r="L266" s="256">
        <v>-347603140.97000003</v>
      </c>
      <c r="M266" s="256"/>
      <c r="N266" s="256">
        <v>-737603140.97000003</v>
      </c>
    </row>
    <row r="267" spans="4:14">
      <c r="D267" s="175" t="s">
        <v>1043</v>
      </c>
      <c r="E267" s="255" t="s">
        <v>1050</v>
      </c>
      <c r="F267" s="255" t="s">
        <v>157</v>
      </c>
      <c r="G267" s="255">
        <v>-345000000</v>
      </c>
      <c r="H267" s="255">
        <v>-45000000</v>
      </c>
      <c r="I267" s="255"/>
      <c r="J267" s="255">
        <v>-4404280</v>
      </c>
      <c r="K267" s="255"/>
      <c r="L267" s="255">
        <v>-347603140.97000003</v>
      </c>
      <c r="M267" s="255"/>
      <c r="N267" s="255">
        <v>-737603140.97000003</v>
      </c>
    </row>
    <row r="268" spans="4:14" s="128" customFormat="1">
      <c r="D268" s="203" t="s">
        <v>1045</v>
      </c>
      <c r="E268" s="256" t="s">
        <v>1052</v>
      </c>
      <c r="F268" s="256" t="s">
        <v>1053</v>
      </c>
      <c r="G268" s="256">
        <v>-16085899077.879999</v>
      </c>
      <c r="H268" s="256">
        <v>-895731397.22000003</v>
      </c>
      <c r="I268" s="256">
        <v>-1798678062.9981248</v>
      </c>
      <c r="J268" s="256">
        <v>-5627775458.428504</v>
      </c>
      <c r="K268" s="256">
        <v>769915906.74646378</v>
      </c>
      <c r="L268" s="256">
        <v>-1010044898.35</v>
      </c>
      <c r="M268" s="256">
        <v>-1359911780.0163932</v>
      </c>
      <c r="N268" s="256">
        <v>-21807171855.218391</v>
      </c>
    </row>
    <row r="269" spans="4:14">
      <c r="D269" s="175" t="s">
        <v>1047</v>
      </c>
      <c r="E269" s="255" t="s">
        <v>1055</v>
      </c>
      <c r="F269" s="255" t="s">
        <v>1056</v>
      </c>
      <c r="G269" s="255"/>
      <c r="H269" s="255"/>
      <c r="I269" s="221"/>
      <c r="J269" s="221"/>
      <c r="K269" s="221">
        <v>-4.5000000000000001E-6</v>
      </c>
      <c r="L269" s="255"/>
      <c r="M269" s="221"/>
      <c r="N269" s="221">
        <v>-218614136.26000339</v>
      </c>
    </row>
    <row r="270" spans="4:14" s="128" customFormat="1">
      <c r="D270" s="203" t="s">
        <v>1049</v>
      </c>
      <c r="E270" s="255" t="s">
        <v>1058</v>
      </c>
      <c r="F270" s="255" t="s">
        <v>1059</v>
      </c>
      <c r="G270" s="255">
        <v>-1342772425.3299999</v>
      </c>
      <c r="H270" s="255">
        <v>-115705148.43000001</v>
      </c>
      <c r="I270" s="255">
        <v>-452658212.10195488</v>
      </c>
      <c r="J270" s="255">
        <v>-617200085.26671171</v>
      </c>
      <c r="K270" s="255">
        <v>-51832448.621039398</v>
      </c>
      <c r="L270" s="255">
        <v>-157838945.34</v>
      </c>
      <c r="M270" s="255">
        <v>-53838398.612640001</v>
      </c>
      <c r="N270" s="221">
        <v>-1761992340.5808394</v>
      </c>
    </row>
    <row r="271" spans="4:14">
      <c r="D271" s="175" t="s">
        <v>1051</v>
      </c>
      <c r="E271" s="255" t="s">
        <v>1150</v>
      </c>
      <c r="F271" s="255" t="s">
        <v>1151</v>
      </c>
      <c r="G271" s="255">
        <v>1035000000</v>
      </c>
      <c r="H271" s="255">
        <v>445000000</v>
      </c>
      <c r="I271" s="221"/>
      <c r="J271" s="221">
        <v>690287780.39367294</v>
      </c>
      <c r="K271" s="255"/>
      <c r="L271" s="255">
        <v>537380581.5</v>
      </c>
      <c r="M271" s="255">
        <v>88877000</v>
      </c>
      <c r="N271" s="221">
        <v>2017380581.5</v>
      </c>
    </row>
    <row r="272" spans="4:14">
      <c r="D272" s="175" t="s">
        <v>1054</v>
      </c>
      <c r="E272" s="255" t="s">
        <v>1152</v>
      </c>
      <c r="F272" s="255" t="s">
        <v>1153</v>
      </c>
      <c r="G272" s="255"/>
      <c r="H272" s="255">
        <v>45000000</v>
      </c>
      <c r="I272" s="255"/>
      <c r="J272" s="255">
        <v>468200</v>
      </c>
      <c r="K272" s="255"/>
      <c r="L272" s="255"/>
      <c r="M272" s="255"/>
      <c r="N272" s="255">
        <v>45000000</v>
      </c>
    </row>
    <row r="273" spans="4:62">
      <c r="D273" s="175" t="s">
        <v>1057</v>
      </c>
      <c r="E273" s="255" t="s">
        <v>1142</v>
      </c>
      <c r="F273" s="255" t="s">
        <v>1143</v>
      </c>
      <c r="G273" s="255"/>
      <c r="H273" s="255"/>
      <c r="I273" s="255"/>
      <c r="J273" s="255">
        <v>8256993.1962983003</v>
      </c>
      <c r="K273" s="255">
        <v>-10535993.039999999</v>
      </c>
      <c r="L273" s="255"/>
      <c r="M273" s="255"/>
      <c r="N273" s="255">
        <v>-3316598.9543728</v>
      </c>
    </row>
    <row r="274" spans="4:62" s="128" customFormat="1">
      <c r="D274" s="203" t="s">
        <v>1060</v>
      </c>
      <c r="E274" s="255" t="s">
        <v>1061</v>
      </c>
      <c r="F274" s="255" t="s">
        <v>158</v>
      </c>
      <c r="G274" s="255">
        <v>-16393671503.209999</v>
      </c>
      <c r="H274" s="255">
        <v>-521436545.64999998</v>
      </c>
      <c r="I274" s="255">
        <v>-2251336275.1000795</v>
      </c>
      <c r="J274" s="255">
        <v>-5545962570.1052446</v>
      </c>
      <c r="K274" s="255">
        <v>707547465.08541989</v>
      </c>
      <c r="L274" s="255">
        <v>-630503262.19000006</v>
      </c>
      <c r="M274" s="255">
        <v>-1324873178.6290331</v>
      </c>
      <c r="N274" s="255">
        <v>-21728714349.513607</v>
      </c>
    </row>
    <row r="275" spans="4:62">
      <c r="D275" s="175" t="s">
        <v>1062</v>
      </c>
      <c r="E275" s="256" t="s">
        <v>1063</v>
      </c>
      <c r="F275" s="256" t="s">
        <v>1064</v>
      </c>
      <c r="G275" s="256"/>
      <c r="H275" s="256"/>
      <c r="I275" s="221">
        <v>-2402714520.9642029</v>
      </c>
      <c r="J275" s="221">
        <v>-593141277.05481732</v>
      </c>
      <c r="K275" s="221">
        <v>621423194.40689266</v>
      </c>
      <c r="L275" s="256"/>
      <c r="M275" s="221">
        <v>783470052.77828753</v>
      </c>
      <c r="N275" s="221">
        <v>125921904.7762986</v>
      </c>
    </row>
    <row r="276" spans="4:62">
      <c r="D276" s="175" t="s">
        <v>1065</v>
      </c>
      <c r="E276" s="255" t="s">
        <v>1066</v>
      </c>
      <c r="F276" s="255" t="s">
        <v>1067</v>
      </c>
      <c r="G276" s="255"/>
      <c r="H276" s="255"/>
      <c r="I276" s="221"/>
      <c r="J276" s="221"/>
      <c r="K276" s="221"/>
      <c r="L276" s="255"/>
      <c r="M276" s="221"/>
      <c r="N276" s="221">
        <v>612121936.3559407</v>
      </c>
    </row>
    <row r="277" spans="4:62" s="128" customFormat="1">
      <c r="D277" s="203" t="s">
        <v>1068</v>
      </c>
      <c r="E277" s="255" t="s">
        <v>1069</v>
      </c>
      <c r="F277" s="255" t="s">
        <v>152</v>
      </c>
      <c r="G277" s="255"/>
      <c r="H277" s="255"/>
      <c r="I277" s="255">
        <v>-2402714520.9642029</v>
      </c>
      <c r="J277" s="255">
        <v>-593141277.05481732</v>
      </c>
      <c r="K277" s="255">
        <v>621423194.40689266</v>
      </c>
      <c r="L277" s="255"/>
      <c r="M277" s="255">
        <v>783470052.77828753</v>
      </c>
      <c r="N277" s="221">
        <v>738043841.13223934</v>
      </c>
    </row>
    <row r="278" spans="4:62">
      <c r="D278" s="175" t="s">
        <v>1070</v>
      </c>
      <c r="E278" s="260" t="s">
        <v>1071</v>
      </c>
      <c r="F278" s="260" t="s">
        <v>1072</v>
      </c>
      <c r="G278" s="260">
        <v>-313657971.64999998</v>
      </c>
      <c r="H278" s="260"/>
      <c r="I278" s="221"/>
      <c r="J278" s="221"/>
      <c r="K278" s="221"/>
      <c r="L278" s="260"/>
      <c r="M278" s="221"/>
      <c r="N278" s="221">
        <v>5989721.4100000001</v>
      </c>
    </row>
    <row r="279" spans="4:62">
      <c r="D279" s="175" t="s">
        <v>1073</v>
      </c>
      <c r="E279" s="255" t="s">
        <v>1074</v>
      </c>
      <c r="F279" s="255" t="s">
        <v>1075</v>
      </c>
      <c r="G279" s="255">
        <v>62731594.329999998</v>
      </c>
      <c r="H279" s="255"/>
      <c r="I279" s="255"/>
      <c r="J279" s="255"/>
      <c r="K279" s="255"/>
      <c r="L279" s="255"/>
      <c r="M279" s="255"/>
      <c r="N279" s="255">
        <v>0</v>
      </c>
    </row>
    <row r="280" spans="4:62">
      <c r="D280" s="175" t="s">
        <v>1076</v>
      </c>
      <c r="E280" s="255" t="s">
        <v>1077</v>
      </c>
      <c r="F280" s="255" t="s">
        <v>1078</v>
      </c>
      <c r="G280" s="255"/>
      <c r="H280" s="255"/>
      <c r="I280" s="255"/>
      <c r="J280" s="255"/>
      <c r="K280" s="255"/>
      <c r="L280" s="255"/>
      <c r="M280" s="255"/>
      <c r="N280" s="255">
        <v>417425.7</v>
      </c>
    </row>
    <row r="281" spans="4:62" s="128" customFormat="1">
      <c r="D281" s="203" t="s">
        <v>1079</v>
      </c>
      <c r="E281" s="255" t="s">
        <v>1080</v>
      </c>
      <c r="F281" s="255" t="s">
        <v>154</v>
      </c>
      <c r="G281" s="255">
        <v>-250926377.31999999</v>
      </c>
      <c r="H281" s="255"/>
      <c r="I281" s="255"/>
      <c r="J281" s="255"/>
      <c r="K281" s="255"/>
      <c r="L281" s="255"/>
      <c r="M281" s="255"/>
      <c r="N281" s="255">
        <v>6407147.1100000003</v>
      </c>
    </row>
    <row r="282" spans="4:62">
      <c r="D282" s="175" t="s">
        <v>1081</v>
      </c>
      <c r="E282" s="260" t="s">
        <v>1082</v>
      </c>
      <c r="F282" s="260" t="s">
        <v>1083</v>
      </c>
      <c r="G282" s="260"/>
      <c r="H282" s="260"/>
      <c r="I282" s="260"/>
      <c r="J282" s="260"/>
      <c r="K282" s="260"/>
      <c r="L282" s="260"/>
      <c r="M282" s="260"/>
      <c r="N282" s="260">
        <v>-2.8739999999999998E-3</v>
      </c>
    </row>
    <row r="283" spans="4:62">
      <c r="D283" s="175" t="s">
        <v>1084</v>
      </c>
      <c r="E283" s="255" t="s">
        <v>1085</v>
      </c>
      <c r="F283" s="255" t="s">
        <v>1086</v>
      </c>
      <c r="G283" s="255"/>
      <c r="H283" s="255"/>
      <c r="I283" s="255"/>
      <c r="J283" s="255"/>
      <c r="K283" s="255"/>
      <c r="L283" s="255"/>
      <c r="M283" s="255"/>
      <c r="N283" s="255">
        <v>-2.8739999999999998E-3</v>
      </c>
    </row>
    <row r="284" spans="4:62">
      <c r="D284" s="175" t="s">
        <v>1087</v>
      </c>
      <c r="E284" s="260" t="s">
        <v>1088</v>
      </c>
      <c r="F284" s="260" t="s">
        <v>1089</v>
      </c>
      <c r="G284" s="260"/>
      <c r="H284" s="260"/>
      <c r="I284" s="260"/>
      <c r="J284" s="260"/>
      <c r="K284" s="260"/>
      <c r="L284" s="260"/>
      <c r="M284" s="260"/>
      <c r="N284" s="260">
        <v>75215211.260000005</v>
      </c>
    </row>
    <row r="285" spans="4:62" s="128" customFormat="1">
      <c r="D285" s="203" t="s">
        <v>1090</v>
      </c>
      <c r="E285" s="255" t="s">
        <v>1091</v>
      </c>
      <c r="F285" s="255" t="s">
        <v>156</v>
      </c>
      <c r="G285" s="255"/>
      <c r="H285" s="255"/>
      <c r="I285" s="255"/>
      <c r="J285" s="255"/>
      <c r="K285" s="255"/>
      <c r="L285" s="255"/>
      <c r="M285" s="255"/>
      <c r="N285" s="255">
        <v>75215211.260000005</v>
      </c>
      <c r="BJ285" s="128">
        <v>-24000</v>
      </c>
    </row>
    <row r="286" spans="4:62">
      <c r="D286" s="175" t="s">
        <v>1092</v>
      </c>
      <c r="E286" s="260" t="s">
        <v>1093</v>
      </c>
      <c r="F286" s="260" t="s">
        <v>1094</v>
      </c>
      <c r="G286" s="260">
        <v>-250926377.31999999</v>
      </c>
      <c r="H286" s="260"/>
      <c r="I286" s="260">
        <v>-2402714520.9642029</v>
      </c>
      <c r="J286" s="260">
        <v>-593141277.05481732</v>
      </c>
      <c r="K286" s="260">
        <v>621423194.40689266</v>
      </c>
      <c r="L286" s="260"/>
      <c r="M286" s="260">
        <v>783470052.77828753</v>
      </c>
      <c r="N286" s="260">
        <v>819666199.49936533</v>
      </c>
    </row>
    <row r="287" spans="4:62">
      <c r="D287" s="175" t="s">
        <v>1095</v>
      </c>
      <c r="E287" s="256" t="s">
        <v>1096</v>
      </c>
      <c r="F287" s="256" t="s">
        <v>1097</v>
      </c>
      <c r="G287" s="256"/>
      <c r="H287" s="256"/>
      <c r="I287" s="221"/>
      <c r="J287" s="221"/>
      <c r="K287" s="221"/>
      <c r="L287" s="256"/>
      <c r="M287" s="221"/>
      <c r="N287" s="221">
        <v>4.8532999999999996E-3</v>
      </c>
    </row>
    <row r="288" spans="4:62">
      <c r="D288" s="175" t="s">
        <v>1098</v>
      </c>
      <c r="E288" s="255" t="s">
        <v>1099</v>
      </c>
      <c r="F288" s="255" t="s">
        <v>1100</v>
      </c>
      <c r="G288" s="255"/>
      <c r="H288" s="255"/>
      <c r="I288" s="255"/>
      <c r="J288" s="255"/>
      <c r="K288" s="255"/>
      <c r="L288" s="255"/>
      <c r="M288" s="255"/>
      <c r="N288" s="255">
        <v>4.8532999999999996E-3</v>
      </c>
    </row>
    <row r="289" spans="4:62">
      <c r="D289" s="175" t="s">
        <v>1101</v>
      </c>
      <c r="E289" s="256" t="s">
        <v>1102</v>
      </c>
      <c r="F289" s="256" t="s">
        <v>160</v>
      </c>
      <c r="G289" s="256">
        <v>-20439597880.529999</v>
      </c>
      <c r="H289" s="256">
        <v>-1456436545.6500001</v>
      </c>
      <c r="I289" s="256">
        <v>-26390042294.00428</v>
      </c>
      <c r="J289" s="256">
        <v>-8863848839.790062</v>
      </c>
      <c r="K289" s="256">
        <v>-6886211634.6489668</v>
      </c>
      <c r="L289" s="256">
        <v>-4915643613.1599998</v>
      </c>
      <c r="M289" s="256">
        <v>-8667474268.7107449</v>
      </c>
      <c r="N289" s="256">
        <v>-34188606754.110668</v>
      </c>
    </row>
    <row r="290" spans="4:62">
      <c r="D290" s="175" t="s">
        <v>1103</v>
      </c>
      <c r="E290" s="257" t="s">
        <v>1104</v>
      </c>
      <c r="F290" s="257" t="s">
        <v>161</v>
      </c>
      <c r="G290" s="257"/>
      <c r="H290" s="257"/>
      <c r="I290" s="221"/>
      <c r="J290" s="221">
        <v>3.3733461</v>
      </c>
      <c r="K290" s="221"/>
      <c r="L290" s="257"/>
      <c r="M290" s="221"/>
      <c r="N290" s="221">
        <v>-9156934133.6914616</v>
      </c>
    </row>
    <row r="291" spans="4:62">
      <c r="D291" s="175" t="s">
        <v>1105</v>
      </c>
      <c r="E291" s="255" t="s">
        <v>1106</v>
      </c>
      <c r="F291" s="255" t="s">
        <v>161</v>
      </c>
      <c r="G291" s="255"/>
      <c r="H291" s="255"/>
      <c r="I291" s="255"/>
      <c r="J291" s="255">
        <v>3.3733461</v>
      </c>
      <c r="K291" s="255"/>
      <c r="L291" s="255"/>
      <c r="M291" s="255"/>
      <c r="N291" s="221">
        <v>-9156934133.6914616</v>
      </c>
    </row>
    <row r="292" spans="4:62">
      <c r="D292" s="175" t="s">
        <v>1107</v>
      </c>
      <c r="E292" s="260" t="s">
        <v>1108</v>
      </c>
      <c r="F292" s="260" t="s">
        <v>162</v>
      </c>
      <c r="G292" s="260"/>
      <c r="H292" s="260"/>
      <c r="I292" s="260"/>
      <c r="J292" s="260">
        <v>-40.255176300000002</v>
      </c>
      <c r="K292" s="260"/>
      <c r="L292" s="260"/>
      <c r="M292" s="260"/>
      <c r="N292" s="221">
        <v>-1564831704.4780426</v>
      </c>
    </row>
    <row r="293" spans="4:62">
      <c r="D293" s="175" t="s">
        <v>1109</v>
      </c>
      <c r="E293" s="255" t="s">
        <v>1110</v>
      </c>
      <c r="F293" s="255" t="s">
        <v>162</v>
      </c>
      <c r="G293" s="255"/>
      <c r="H293" s="255"/>
      <c r="I293" s="255"/>
      <c r="J293" s="255">
        <v>-40.255176300000002</v>
      </c>
      <c r="K293" s="255"/>
      <c r="L293" s="255"/>
      <c r="M293" s="255"/>
      <c r="N293" s="221">
        <v>-1564831704.4780426</v>
      </c>
      <c r="BJ293">
        <v>153225.84</v>
      </c>
    </row>
    <row r="294" spans="4:62">
      <c r="D294" s="175" t="s">
        <v>1111</v>
      </c>
      <c r="E294" s="260" t="s">
        <v>1112</v>
      </c>
      <c r="F294" s="260" t="s">
        <v>163</v>
      </c>
      <c r="G294" s="260"/>
      <c r="H294" s="260"/>
      <c r="I294" s="260"/>
      <c r="J294" s="260"/>
      <c r="K294" s="260"/>
      <c r="L294" s="260"/>
      <c r="M294" s="260"/>
      <c r="N294" s="221">
        <v>1054299940.0228601</v>
      </c>
      <c r="BJ294">
        <v>-23900</v>
      </c>
    </row>
    <row r="295" spans="4:62">
      <c r="D295" s="175" t="s">
        <v>1113</v>
      </c>
      <c r="E295" s="255" t="s">
        <v>1114</v>
      </c>
      <c r="F295" s="255" t="s">
        <v>163</v>
      </c>
      <c r="G295" s="255"/>
      <c r="H295" s="255"/>
      <c r="I295" s="255"/>
      <c r="J295" s="255"/>
      <c r="K295" s="255"/>
      <c r="L295" s="255"/>
      <c r="M295" s="255"/>
      <c r="N295" s="255">
        <v>1054299940.0228601</v>
      </c>
    </row>
    <row r="296" spans="4:62">
      <c r="D296" s="175" t="s">
        <v>1115</v>
      </c>
      <c r="E296" s="260" t="s">
        <v>1116</v>
      </c>
      <c r="F296" s="260" t="s">
        <v>1117</v>
      </c>
      <c r="G296" s="260"/>
      <c r="H296" s="260"/>
      <c r="I296" s="260"/>
      <c r="J296" s="260"/>
      <c r="K296" s="260"/>
      <c r="L296" s="260"/>
      <c r="M296" s="260"/>
      <c r="N296" s="260">
        <v>-612554482.18594074</v>
      </c>
    </row>
    <row r="297" spans="4:62">
      <c r="D297" s="175" t="s">
        <v>1118</v>
      </c>
      <c r="E297" s="255" t="s">
        <v>1119</v>
      </c>
      <c r="F297" s="255" t="s">
        <v>164</v>
      </c>
      <c r="G297" s="255"/>
      <c r="H297" s="255"/>
      <c r="I297" s="255"/>
      <c r="J297" s="255"/>
      <c r="K297" s="255"/>
      <c r="L297" s="255"/>
      <c r="M297" s="255"/>
      <c r="N297" s="221">
        <v>-612554482.18594074</v>
      </c>
    </row>
    <row r="298" spans="4:62">
      <c r="D298" s="175" t="s">
        <v>1120</v>
      </c>
      <c r="E298" s="260" t="s">
        <v>1121</v>
      </c>
      <c r="F298" s="260" t="s">
        <v>1122</v>
      </c>
      <c r="G298" s="260"/>
      <c r="H298" s="260"/>
      <c r="I298" s="260"/>
      <c r="J298" s="260"/>
      <c r="K298" s="260"/>
      <c r="L298" s="260"/>
      <c r="M298" s="260"/>
      <c r="N298" s="221">
        <v>991.05</v>
      </c>
    </row>
    <row r="299" spans="4:62">
      <c r="D299" s="175" t="s">
        <v>1123</v>
      </c>
      <c r="E299" s="255" t="s">
        <v>1124</v>
      </c>
      <c r="F299" s="255" t="s">
        <v>1125</v>
      </c>
      <c r="G299" s="255"/>
      <c r="H299" s="255"/>
      <c r="I299" s="255"/>
      <c r="J299" s="255"/>
      <c r="K299" s="255"/>
      <c r="L299" s="255"/>
      <c r="M299" s="255"/>
      <c r="N299" s="255">
        <v>16974279.1191874</v>
      </c>
    </row>
    <row r="300" spans="4:62">
      <c r="D300" s="175" t="s">
        <v>1126</v>
      </c>
      <c r="E300" s="255" t="s">
        <v>1127</v>
      </c>
      <c r="F300" s="255" t="s">
        <v>1128</v>
      </c>
      <c r="G300" s="255"/>
      <c r="H300" s="255"/>
      <c r="I300" s="255"/>
      <c r="J300" s="255"/>
      <c r="K300" s="255"/>
      <c r="L300" s="255"/>
      <c r="M300" s="255"/>
      <c r="N300" s="255">
        <v>-418416.747126</v>
      </c>
    </row>
    <row r="301" spans="4:62" s="128" customFormat="1">
      <c r="D301" s="203" t="s">
        <v>1129</v>
      </c>
      <c r="E301" s="255" t="s">
        <v>1130</v>
      </c>
      <c r="F301" s="255" t="s">
        <v>166</v>
      </c>
      <c r="G301" s="255"/>
      <c r="H301" s="255"/>
      <c r="I301" s="255"/>
      <c r="J301" s="255"/>
      <c r="K301" s="255"/>
      <c r="L301" s="255"/>
      <c r="M301" s="255"/>
      <c r="N301" s="255">
        <v>16556853.4220614</v>
      </c>
    </row>
    <row r="302" spans="4:62">
      <c r="E302" s="260" t="s">
        <v>1131</v>
      </c>
      <c r="F302" s="260" t="s">
        <v>1132</v>
      </c>
      <c r="G302" s="260"/>
      <c r="H302" s="260"/>
      <c r="I302" s="260"/>
      <c r="J302" s="260">
        <v>-36.881830200000003</v>
      </c>
      <c r="K302" s="260"/>
      <c r="L302" s="260"/>
      <c r="M302" s="260"/>
      <c r="N302" s="260">
        <v>-10263463526.910522</v>
      </c>
    </row>
    <row r="303" spans="4:62">
      <c r="E303" s="256" t="s">
        <v>1133</v>
      </c>
      <c r="F303" s="256" t="s">
        <v>167</v>
      </c>
      <c r="G303" s="256"/>
      <c r="H303" s="256"/>
      <c r="I303" s="256"/>
      <c r="J303" s="256">
        <v>-36.881830200000003</v>
      </c>
      <c r="K303" s="256"/>
      <c r="L303" s="256"/>
      <c r="M303" s="256"/>
      <c r="N303" s="221">
        <v>-10263463526.910522</v>
      </c>
    </row>
    <row r="304" spans="4:62" s="128" customFormat="1">
      <c r="E304" s="257" t="s">
        <v>1134</v>
      </c>
      <c r="F304" s="257" t="s">
        <v>168</v>
      </c>
      <c r="G304" s="257">
        <v>-20439597880.529999</v>
      </c>
      <c r="H304" s="257">
        <v>-1456436545.6500001</v>
      </c>
      <c r="I304" s="257">
        <v>-26390042294.00428</v>
      </c>
      <c r="J304" s="257">
        <v>-8863848876.6718903</v>
      </c>
      <c r="K304" s="257">
        <v>-6886211634.6489668</v>
      </c>
      <c r="L304" s="257">
        <v>-4915643613.1599998</v>
      </c>
      <c r="M304" s="257">
        <v>-8667474268.7107449</v>
      </c>
      <c r="N304" s="221">
        <v>-44452070281.021187</v>
      </c>
    </row>
    <row r="305" spans="5:14">
      <c r="E305" s="258" t="s">
        <v>1135</v>
      </c>
      <c r="F305" s="258" t="s">
        <v>1136</v>
      </c>
      <c r="G305" s="258">
        <v>-57369353197.590004</v>
      </c>
      <c r="H305" s="258">
        <v>-1862794677.02</v>
      </c>
      <c r="I305" s="221">
        <v>-31313013091.405518</v>
      </c>
      <c r="J305" s="221">
        <v>-29895920524.26939</v>
      </c>
      <c r="K305" s="221">
        <v>-8656000217.3373299</v>
      </c>
      <c r="L305" s="258">
        <v>-5967954656.4899998</v>
      </c>
      <c r="M305" s="221">
        <v>-10772628709.956964</v>
      </c>
      <c r="N305" s="221">
        <v>-108080078182.06287</v>
      </c>
    </row>
    <row r="306" spans="5:14">
      <c r="E306" s="259" t="s">
        <v>1137</v>
      </c>
      <c r="F306" s="259" t="s">
        <v>1138</v>
      </c>
      <c r="G306" s="259">
        <v>0</v>
      </c>
      <c r="H306" s="259">
        <v>0</v>
      </c>
      <c r="I306" s="221">
        <v>3.0700000000000001E-5</v>
      </c>
      <c r="J306" s="221">
        <v>0</v>
      </c>
      <c r="K306" s="221">
        <v>-0.23463030000000001</v>
      </c>
      <c r="L306" s="259">
        <v>0</v>
      </c>
      <c r="M306" s="221">
        <v>-9.7999999999999997E-5</v>
      </c>
      <c r="N306" s="221">
        <v>-0.23469760000000001</v>
      </c>
    </row>
    <row r="307" spans="5:14">
      <c r="E307" s="261" t="s">
        <v>1164</v>
      </c>
      <c r="F307" s="261"/>
      <c r="G307" s="261"/>
      <c r="H307" s="261"/>
      <c r="I307" s="261"/>
      <c r="J307" s="261"/>
      <c r="K307" s="261"/>
      <c r="L307" s="261"/>
      <c r="M307" s="261"/>
      <c r="N307" s="261"/>
    </row>
    <row r="308" spans="5:14">
      <c r="E308" s="196" t="s">
        <v>1165</v>
      </c>
      <c r="F308" s="197"/>
    </row>
    <row r="309" spans="5:14">
      <c r="E309" s="196" t="s">
        <v>1141</v>
      </c>
      <c r="F309" s="197"/>
    </row>
    <row r="310" spans="5:14">
      <c r="E310" s="196"/>
      <c r="F310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8589D-D0A1-468A-B65E-E0BCB60AC929}">
  <dimension ref="A1:CH769"/>
  <sheetViews>
    <sheetView topLeftCell="E3" zoomScale="85" zoomScaleNormal="85" workbookViewId="0">
      <selection activeCell="N5" sqref="N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1182316.3291225999</v>
      </c>
      <c r="K5" s="255">
        <v>80155331.610119998</v>
      </c>
      <c r="L5" s="255"/>
      <c r="M5" s="255">
        <v>313332.90399999998</v>
      </c>
      <c r="N5" s="255">
        <v>70018424.002966702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49003619.280000001</v>
      </c>
      <c r="H6" s="255">
        <v>171433.95</v>
      </c>
      <c r="I6" s="255">
        <v>767113596.76658499</v>
      </c>
      <c r="J6" s="255">
        <v>204446619.4218882</v>
      </c>
      <c r="K6" s="255">
        <v>39092528.003274001</v>
      </c>
      <c r="L6" s="255">
        <v>21082845.600000001</v>
      </c>
      <c r="M6" s="255">
        <v>263969572.901398</v>
      </c>
      <c r="N6" s="221">
        <v>984071831.39671075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38.03</v>
      </c>
      <c r="H7" s="255"/>
      <c r="I7" s="255">
        <v>0</v>
      </c>
      <c r="J7" s="255"/>
      <c r="K7" s="255">
        <v>82822405.964399993</v>
      </c>
      <c r="L7" s="255">
        <v>198719150.88</v>
      </c>
      <c r="M7" s="255"/>
      <c r="N7" s="255">
        <v>234129915.92971301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49003657.310000002</v>
      </c>
      <c r="H8" s="256">
        <v>171433.95</v>
      </c>
      <c r="I8" s="256">
        <v>767113596.76658499</v>
      </c>
      <c r="J8" s="256">
        <v>205628935.75101081</v>
      </c>
      <c r="K8" s="256">
        <v>202070265.57779399</v>
      </c>
      <c r="L8" s="256">
        <v>219801996.47999999</v>
      </c>
      <c r="M8" s="256">
        <v>264282905.80539799</v>
      </c>
      <c r="N8" s="221">
        <v>1288220171.3293905</v>
      </c>
    </row>
    <row r="9" spans="1:86">
      <c r="A9" s="99" t="s">
        <v>296</v>
      </c>
      <c r="B9" s="99" t="s">
        <v>297</v>
      </c>
      <c r="D9" s="175" t="s">
        <v>298</v>
      </c>
      <c r="E9" s="255" t="s">
        <v>303</v>
      </c>
      <c r="F9" s="255" t="s">
        <v>304</v>
      </c>
      <c r="G9" s="255"/>
      <c r="H9" s="255"/>
      <c r="I9" s="255"/>
      <c r="J9" s="255"/>
      <c r="K9" s="255">
        <v>323788.28029199998</v>
      </c>
      <c r="L9" s="255"/>
      <c r="M9" s="255">
        <v>1827051500</v>
      </c>
      <c r="N9" s="255">
        <v>691092859.35972905</v>
      </c>
    </row>
    <row r="10" spans="1:86">
      <c r="A10" s="99" t="s">
        <v>227</v>
      </c>
      <c r="B10" s="99" t="s">
        <v>301</v>
      </c>
      <c r="D10" s="175" t="s">
        <v>302</v>
      </c>
      <c r="E10" s="256" t="s">
        <v>308</v>
      </c>
      <c r="F10" s="256" t="s">
        <v>309</v>
      </c>
      <c r="G10" s="255">
        <v>0</v>
      </c>
      <c r="H10" s="255"/>
      <c r="I10" s="255"/>
      <c r="J10" s="255"/>
      <c r="K10" s="255">
        <v>323788.28029199998</v>
      </c>
      <c r="L10" s="255">
        <v>0</v>
      </c>
      <c r="M10" s="255">
        <v>1827051500</v>
      </c>
      <c r="N10" s="256">
        <v>691092859.35972905</v>
      </c>
    </row>
    <row r="11" spans="1:86">
      <c r="A11" s="99" t="s">
        <v>305</v>
      </c>
      <c r="B11" s="99" t="s">
        <v>306</v>
      </c>
      <c r="D11" s="175" t="s">
        <v>307</v>
      </c>
      <c r="E11" s="257" t="s">
        <v>313</v>
      </c>
      <c r="F11" s="257" t="s">
        <v>314</v>
      </c>
      <c r="G11" s="255">
        <v>49003657.310000002</v>
      </c>
      <c r="H11" s="255">
        <v>171433.95</v>
      </c>
      <c r="I11" s="255">
        <v>767113596.76658499</v>
      </c>
      <c r="J11" s="255">
        <v>205628935.75101081</v>
      </c>
      <c r="K11" s="255">
        <v>202394053.85808599</v>
      </c>
      <c r="L11" s="255">
        <v>219801996.47999999</v>
      </c>
      <c r="M11" s="255">
        <v>2091334405.805398</v>
      </c>
      <c r="N11" s="221">
        <v>1979313030.6891196</v>
      </c>
    </row>
    <row r="12" spans="1:86">
      <c r="A12" s="99" t="s">
        <v>310</v>
      </c>
      <c r="B12" s="99" t="s">
        <v>311</v>
      </c>
      <c r="D12" s="175" t="s">
        <v>312</v>
      </c>
      <c r="E12" s="255" t="s">
        <v>317</v>
      </c>
      <c r="F12" s="255" t="s">
        <v>318</v>
      </c>
      <c r="G12" s="255">
        <v>2219601059.6100001</v>
      </c>
      <c r="H12" s="255">
        <v>14752813.65</v>
      </c>
      <c r="I12" s="255"/>
      <c r="J12" s="255">
        <v>822713740.09748697</v>
      </c>
      <c r="K12" s="255">
        <v>1356957.2224620001</v>
      </c>
      <c r="L12" s="255">
        <v>567541889.37</v>
      </c>
      <c r="M12" s="255">
        <v>540044426.49278247</v>
      </c>
      <c r="N12" s="221">
        <v>3439739628.1760216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322</v>
      </c>
      <c r="F13" s="255" t="s">
        <v>323</v>
      </c>
      <c r="G13" s="255">
        <v>2536698528.4200001</v>
      </c>
      <c r="H13" s="255">
        <v>44827405.060000002</v>
      </c>
      <c r="I13" s="255"/>
      <c r="J13" s="255">
        <v>2284612211.1568966</v>
      </c>
      <c r="K13" s="255">
        <v>886777112.17294204</v>
      </c>
      <c r="L13" s="255">
        <v>334904444.74000001</v>
      </c>
      <c r="M13" s="255">
        <v>750868718.3253895</v>
      </c>
      <c r="N13" s="221">
        <v>5954018828.7087641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325</v>
      </c>
      <c r="F14" s="255" t="s">
        <v>326</v>
      </c>
      <c r="G14" s="256">
        <v>-75479223.079999998</v>
      </c>
      <c r="H14" s="256"/>
      <c r="I14" s="256"/>
      <c r="J14" s="256"/>
      <c r="K14" s="256">
        <v>-25714030.749857999</v>
      </c>
      <c r="L14" s="256">
        <v>-4502988.46</v>
      </c>
      <c r="M14" s="256"/>
      <c r="N14" s="255">
        <v>-105911325.119225</v>
      </c>
    </row>
    <row r="15" spans="1:86">
      <c r="D15" s="175" t="s">
        <v>324</v>
      </c>
      <c r="E15" s="255" t="s">
        <v>328</v>
      </c>
      <c r="F15" s="255" t="s">
        <v>329</v>
      </c>
      <c r="G15" s="257">
        <v>21132766.440000001</v>
      </c>
      <c r="H15" s="257"/>
      <c r="I15" s="257"/>
      <c r="J15" s="257"/>
      <c r="K15" s="257"/>
      <c r="L15" s="257"/>
      <c r="M15" s="257"/>
      <c r="N15" s="255">
        <v>24508509.809999999</v>
      </c>
    </row>
    <row r="16" spans="1:86">
      <c r="D16" s="175" t="s">
        <v>327</v>
      </c>
      <c r="E16" s="256" t="s">
        <v>331</v>
      </c>
      <c r="F16" s="256" t="s">
        <v>332</v>
      </c>
      <c r="G16" s="255">
        <v>4701953131.3900003</v>
      </c>
      <c r="H16" s="255">
        <v>59580218.710000001</v>
      </c>
      <c r="I16" s="255"/>
      <c r="J16" s="255">
        <v>3107325951.2543836</v>
      </c>
      <c r="K16" s="255">
        <v>862420038.64554596</v>
      </c>
      <c r="L16" s="255">
        <v>897943345.64999998</v>
      </c>
      <c r="M16" s="255">
        <v>1290913144.818172</v>
      </c>
      <c r="N16" s="221">
        <v>9312355641.5755596</v>
      </c>
    </row>
    <row r="17" spans="1:14">
      <c r="D17" s="175" t="s">
        <v>330</v>
      </c>
      <c r="E17" s="255" t="s">
        <v>334</v>
      </c>
      <c r="F17" s="255" t="s">
        <v>335</v>
      </c>
      <c r="G17" s="255">
        <v>1604121.68</v>
      </c>
      <c r="H17" s="255">
        <v>207408</v>
      </c>
      <c r="I17" s="255">
        <v>26.213465100000001</v>
      </c>
      <c r="J17" s="255"/>
      <c r="K17" s="255">
        <v>691544.10958199995</v>
      </c>
      <c r="L17" s="255">
        <v>657319.35</v>
      </c>
      <c r="M17" s="255">
        <v>252976.35055</v>
      </c>
      <c r="N17" s="255">
        <v>2463035.8266047002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537996312.38</v>
      </c>
      <c r="H18" s="255"/>
      <c r="I18" s="255">
        <v>-3.78521E-2</v>
      </c>
      <c r="J18" s="255">
        <v>6892325.5126305996</v>
      </c>
      <c r="K18" s="255">
        <v>4217736.0077640004</v>
      </c>
      <c r="L18" s="255">
        <v>1137751.52</v>
      </c>
      <c r="M18" s="255">
        <v>3603764.9513139999</v>
      </c>
      <c r="N18" s="221">
        <v>417190288.53562468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-62460.343529999998</v>
      </c>
      <c r="L19" s="255"/>
      <c r="M19" s="255"/>
      <c r="N19" s="255">
        <v>-18305341.400422499</v>
      </c>
    </row>
    <row r="20" spans="1:14">
      <c r="D20" s="175" t="s">
        <v>339</v>
      </c>
      <c r="E20" s="255" t="s">
        <v>344</v>
      </c>
      <c r="F20" s="255" t="s">
        <v>345</v>
      </c>
      <c r="G20" s="255"/>
      <c r="H20" s="255"/>
      <c r="I20" s="255">
        <v>5328766.2092319997</v>
      </c>
      <c r="J20" s="255"/>
      <c r="K20" s="255">
        <v>19583353.308653999</v>
      </c>
      <c r="L20" s="255"/>
      <c r="M20" s="255"/>
      <c r="N20" s="255">
        <v>25935909.7860975</v>
      </c>
    </row>
    <row r="21" spans="1:14">
      <c r="A21" s="271" t="s">
        <v>342</v>
      </c>
      <c r="B21" s="272"/>
      <c r="D21" s="175" t="s">
        <v>343</v>
      </c>
      <c r="E21" s="255" t="s">
        <v>348</v>
      </c>
      <c r="F21" s="255" t="s">
        <v>349</v>
      </c>
      <c r="G21" s="256">
        <v>23523043.670000002</v>
      </c>
      <c r="H21" s="256"/>
      <c r="I21" s="256"/>
      <c r="J21" s="256"/>
      <c r="K21" s="256"/>
      <c r="L21" s="256">
        <v>2319567.29</v>
      </c>
      <c r="M21" s="256"/>
      <c r="N21" s="255">
        <v>25968471.09</v>
      </c>
    </row>
    <row r="22" spans="1:14">
      <c r="A22" s="270" t="s">
        <v>346</v>
      </c>
      <c r="B22" s="270"/>
      <c r="D22" s="175" t="s">
        <v>347</v>
      </c>
      <c r="E22" s="255" t="s">
        <v>353</v>
      </c>
      <c r="F22" s="255" t="s">
        <v>354</v>
      </c>
      <c r="G22" s="255">
        <v>13291871.279999999</v>
      </c>
      <c r="H22" s="255"/>
      <c r="I22" s="255"/>
      <c r="J22" s="255"/>
      <c r="K22" s="255">
        <v>2466995.5617120001</v>
      </c>
      <c r="L22" s="255">
        <v>3581714.24</v>
      </c>
      <c r="M22" s="255">
        <v>3361237.9525560001</v>
      </c>
      <c r="N22" s="255">
        <v>22761857.559760001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356</v>
      </c>
      <c r="F23" s="255" t="s">
        <v>357</v>
      </c>
      <c r="G23" s="255">
        <v>326058.81</v>
      </c>
      <c r="H23" s="255">
        <v>3</v>
      </c>
      <c r="I23" s="255"/>
      <c r="J23" s="255"/>
      <c r="K23" s="255"/>
      <c r="L23" s="255">
        <v>124657.01</v>
      </c>
      <c r="M23" s="255"/>
      <c r="N23" s="255">
        <v>4455.74</v>
      </c>
    </row>
    <row r="24" spans="1:14">
      <c r="A24" s="99"/>
      <c r="B24" s="99"/>
      <c r="D24" s="175" t="s">
        <v>355</v>
      </c>
      <c r="E24" s="255" t="s">
        <v>359</v>
      </c>
      <c r="F24" s="255" t="s">
        <v>360</v>
      </c>
      <c r="G24" s="255">
        <v>-62001.5</v>
      </c>
      <c r="H24" s="255"/>
      <c r="I24" s="255"/>
      <c r="J24" s="255">
        <v>35681345.055682197</v>
      </c>
      <c r="K24" s="255"/>
      <c r="L24" s="255">
        <v>133683.56</v>
      </c>
      <c r="M24" s="255"/>
      <c r="N24" s="255">
        <v>32048825.6590278</v>
      </c>
    </row>
    <row r="25" spans="1:14">
      <c r="A25" s="99"/>
      <c r="B25" s="99"/>
      <c r="D25" s="175" t="s">
        <v>358</v>
      </c>
      <c r="E25" s="255" t="s">
        <v>362</v>
      </c>
      <c r="F25" s="255" t="s">
        <v>363</v>
      </c>
      <c r="G25" s="255">
        <v>51718427.780000001</v>
      </c>
      <c r="H25" s="255">
        <v>1555334.7</v>
      </c>
      <c r="I25" s="255"/>
      <c r="J25" s="255">
        <v>57806234.911976598</v>
      </c>
      <c r="K25" s="255">
        <v>15088968.101016</v>
      </c>
      <c r="L25" s="255">
        <v>12037317.220000001</v>
      </c>
      <c r="M25" s="255">
        <v>17102762.826242499</v>
      </c>
      <c r="N25" s="221">
        <v>113050373.44911461</v>
      </c>
    </row>
    <row r="26" spans="1:14">
      <c r="A26" s="99"/>
      <c r="B26" s="99"/>
      <c r="D26" s="175" t="s">
        <v>361</v>
      </c>
      <c r="E26" s="255" t="s">
        <v>365</v>
      </c>
      <c r="F26" s="255" t="s">
        <v>366</v>
      </c>
      <c r="G26" s="255">
        <v>2393433.96</v>
      </c>
      <c r="H26" s="255"/>
      <c r="I26" s="255"/>
      <c r="J26" s="255"/>
      <c r="K26" s="255"/>
      <c r="L26" s="255">
        <v>817221.86</v>
      </c>
      <c r="M26" s="255">
        <v>2076871.9269254999</v>
      </c>
      <c r="N26" s="255">
        <v>4672368.7877575001</v>
      </c>
    </row>
    <row r="27" spans="1:14">
      <c r="D27" s="175" t="s">
        <v>364</v>
      </c>
      <c r="E27" s="255" t="s">
        <v>368</v>
      </c>
      <c r="F27" s="255" t="s">
        <v>369</v>
      </c>
      <c r="G27" s="255">
        <v>29267788.57</v>
      </c>
      <c r="H27" s="255"/>
      <c r="I27" s="255"/>
      <c r="J27" s="255">
        <v>143096910.37464061</v>
      </c>
      <c r="K27" s="255">
        <v>15237748.458108</v>
      </c>
      <c r="L27" s="255">
        <v>31587258.93</v>
      </c>
      <c r="M27" s="255">
        <v>315993185.08500898</v>
      </c>
      <c r="N27" s="221">
        <v>387644405.63477719</v>
      </c>
    </row>
    <row r="28" spans="1:14">
      <c r="D28" s="175" t="s">
        <v>367</v>
      </c>
      <c r="E28" s="255" t="s">
        <v>1166</v>
      </c>
      <c r="F28" s="255" t="s">
        <v>1167</v>
      </c>
      <c r="G28" s="255"/>
      <c r="H28" s="255"/>
      <c r="I28" s="255">
        <v>148239560.29726499</v>
      </c>
      <c r="J28" s="255"/>
      <c r="K28" s="255"/>
      <c r="L28" s="255"/>
      <c r="M28" s="255"/>
      <c r="N28" s="255">
        <v>-7.2000000000000005E-4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19485601.951519199</v>
      </c>
      <c r="K29" s="255"/>
      <c r="L29" s="255"/>
      <c r="M29" s="255"/>
      <c r="N29" s="255">
        <v>18952729.879459199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990158.6</v>
      </c>
      <c r="H30" s="255"/>
      <c r="I30" s="255"/>
      <c r="J30" s="255"/>
      <c r="K30" s="255"/>
      <c r="L30" s="255">
        <v>66345.789999999994</v>
      </c>
      <c r="M30" s="255"/>
      <c r="N30" s="255">
        <v>1045504.39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97093112.829999998</v>
      </c>
      <c r="H31" s="255">
        <v>172190.02</v>
      </c>
      <c r="I31" s="255"/>
      <c r="J31" s="255">
        <v>345804797.714481</v>
      </c>
      <c r="K31" s="255"/>
      <c r="L31" s="255">
        <v>184793.4</v>
      </c>
      <c r="M31" s="255"/>
      <c r="N31" s="221">
        <v>411522350.5179835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0</v>
      </c>
      <c r="H32" s="255">
        <v>0</v>
      </c>
      <c r="I32" s="255"/>
      <c r="J32" s="255">
        <v>68389891.001914993</v>
      </c>
      <c r="K32" s="255">
        <v>481251275.20585799</v>
      </c>
      <c r="L32" s="255">
        <v>0</v>
      </c>
      <c r="M32" s="255">
        <v>372656554.50915802</v>
      </c>
      <c r="N32" s="221">
        <v>987495652.51196718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18573576.390000001</v>
      </c>
      <c r="H33" s="255">
        <v>2706897.86</v>
      </c>
      <c r="I33" s="255"/>
      <c r="J33" s="255"/>
      <c r="K33" s="255">
        <v>1304777.1890700001</v>
      </c>
      <c r="L33" s="255">
        <v>2447071.38</v>
      </c>
      <c r="M33" s="255">
        <v>3806480.6593074999</v>
      </c>
      <c r="N33" s="255">
        <v>23640297.361414</v>
      </c>
    </row>
    <row r="34" spans="1:14">
      <c r="A34" s="99"/>
      <c r="B34" s="185"/>
      <c r="D34" s="175" t="s">
        <v>391</v>
      </c>
      <c r="E34" s="255" t="s">
        <v>395</v>
      </c>
      <c r="F34" s="255" t="s">
        <v>396</v>
      </c>
      <c r="G34" s="255"/>
      <c r="H34" s="255"/>
      <c r="I34" s="255"/>
      <c r="J34" s="255"/>
      <c r="K34" s="255"/>
      <c r="L34" s="255"/>
      <c r="M34" s="255">
        <v>185615.10449500001</v>
      </c>
      <c r="N34" s="255">
        <v>3374708.46</v>
      </c>
    </row>
    <row r="35" spans="1:14">
      <c r="D35" s="175" t="s">
        <v>394</v>
      </c>
      <c r="E35" s="256" t="s">
        <v>398</v>
      </c>
      <c r="F35" s="256" t="s">
        <v>399</v>
      </c>
      <c r="G35" s="255">
        <v>13224591.23</v>
      </c>
      <c r="H35" s="255"/>
      <c r="I35" s="255"/>
      <c r="J35" s="255"/>
      <c r="K35" s="255"/>
      <c r="L35" s="255"/>
      <c r="M35" s="255"/>
      <c r="N35" s="221">
        <v>2459465893.7884455</v>
      </c>
    </row>
    <row r="36" spans="1:14">
      <c r="D36" s="175" t="s">
        <v>397</v>
      </c>
      <c r="E36" s="255" t="s">
        <v>401</v>
      </c>
      <c r="F36" s="255" t="s">
        <v>402</v>
      </c>
      <c r="G36" s="255">
        <v>771697049.62</v>
      </c>
      <c r="H36" s="255">
        <v>4641833.58</v>
      </c>
      <c r="I36" s="255">
        <v>153568352.68211001</v>
      </c>
      <c r="J36" s="255">
        <v>677157106.52284515</v>
      </c>
      <c r="K36" s="255">
        <v>539779937.59823406</v>
      </c>
      <c r="L36" s="255">
        <v>55094701.549999997</v>
      </c>
      <c r="M36" s="255">
        <v>719039449.36555755</v>
      </c>
      <c r="N36" s="221">
        <v>166662098.5082365</v>
      </c>
    </row>
    <row r="37" spans="1:14">
      <c r="D37" s="175" t="s">
        <v>400</v>
      </c>
      <c r="E37" s="256" t="s">
        <v>405</v>
      </c>
      <c r="F37" s="256" t="s">
        <v>406</v>
      </c>
      <c r="G37" s="255">
        <v>14016448.050000001</v>
      </c>
      <c r="H37" s="255">
        <v>43971162.109999999</v>
      </c>
      <c r="I37" s="255"/>
      <c r="J37" s="255"/>
      <c r="K37" s="255"/>
      <c r="L37" s="255">
        <v>8303129.7000000002</v>
      </c>
      <c r="M37" s="255"/>
      <c r="N37" s="221">
        <v>166662098.5082365</v>
      </c>
    </row>
    <row r="38" spans="1:14">
      <c r="A38" s="271" t="s">
        <v>403</v>
      </c>
      <c r="B38" s="272"/>
      <c r="D38" s="175" t="s">
        <v>404</v>
      </c>
      <c r="E38" s="257" t="s">
        <v>408</v>
      </c>
      <c r="F38" s="257" t="s">
        <v>409</v>
      </c>
      <c r="G38" s="255">
        <v>14016448.050000001</v>
      </c>
      <c r="H38" s="255">
        <v>43971162.109999999</v>
      </c>
      <c r="I38" s="255"/>
      <c r="J38" s="255"/>
      <c r="K38" s="255"/>
      <c r="L38" s="255">
        <v>8303129.7000000002</v>
      </c>
      <c r="M38" s="255"/>
      <c r="N38" s="221">
        <v>11938483633.872244</v>
      </c>
    </row>
    <row r="39" spans="1:14">
      <c r="A39" s="270" t="s">
        <v>374</v>
      </c>
      <c r="B39" s="270"/>
      <c r="D39" s="175" t="s">
        <v>407</v>
      </c>
      <c r="E39" s="255" t="s">
        <v>412</v>
      </c>
      <c r="F39" s="255" t="s">
        <v>413</v>
      </c>
      <c r="G39" s="255">
        <v>5487666629.0600004</v>
      </c>
      <c r="H39" s="255">
        <v>108193214.40000001</v>
      </c>
      <c r="I39" s="255">
        <v>153568352.68211001</v>
      </c>
      <c r="J39" s="255">
        <v>3784483057.7772288</v>
      </c>
      <c r="K39" s="255">
        <v>1402199976.2437799</v>
      </c>
      <c r="L39" s="255">
        <v>961341176.89999998</v>
      </c>
      <c r="M39" s="255">
        <v>2009952594.1837296</v>
      </c>
      <c r="N39" s="255">
        <v>682851893.72635198</v>
      </c>
    </row>
    <row r="40" spans="1:14">
      <c r="A40" s="99" t="s">
        <v>378</v>
      </c>
      <c r="B40" s="185" t="s">
        <v>410</v>
      </c>
      <c r="D40" s="175" t="s">
        <v>411</v>
      </c>
      <c r="E40" s="256" t="s">
        <v>416</v>
      </c>
      <c r="F40" s="256" t="s">
        <v>417</v>
      </c>
      <c r="G40" s="255"/>
      <c r="H40" s="255"/>
      <c r="I40" s="255">
        <v>698856111.50385106</v>
      </c>
      <c r="J40" s="255"/>
      <c r="K40" s="255"/>
      <c r="L40" s="255"/>
      <c r="M40" s="255"/>
      <c r="N40" s="256">
        <v>682851893.72635198</v>
      </c>
    </row>
    <row r="41" spans="1:14">
      <c r="A41" s="99" t="s">
        <v>383</v>
      </c>
      <c r="B41" s="185" t="s">
        <v>414</v>
      </c>
      <c r="D41" s="175" t="s">
        <v>415</v>
      </c>
      <c r="E41" s="257" t="s">
        <v>419</v>
      </c>
      <c r="F41" s="257" t="s">
        <v>420</v>
      </c>
      <c r="G41" s="255"/>
      <c r="H41" s="255"/>
      <c r="I41" s="255">
        <v>698856111.50385106</v>
      </c>
      <c r="J41" s="255"/>
      <c r="K41" s="255"/>
      <c r="L41" s="255"/>
      <c r="M41" s="255"/>
      <c r="N41" s="257">
        <v>682851893.72635198</v>
      </c>
    </row>
    <row r="42" spans="1:14">
      <c r="A42" s="99"/>
      <c r="B42" s="185"/>
      <c r="D42" s="175" t="s">
        <v>418</v>
      </c>
      <c r="E42" s="255" t="s">
        <v>422</v>
      </c>
      <c r="F42" s="255" t="s">
        <v>423</v>
      </c>
      <c r="G42" s="255"/>
      <c r="H42" s="255"/>
      <c r="I42" s="255">
        <v>698856111.50385106</v>
      </c>
      <c r="J42" s="255"/>
      <c r="K42" s="255"/>
      <c r="L42" s="255"/>
      <c r="M42" s="255"/>
      <c r="N42" s="221">
        <v>4069479126.5991583</v>
      </c>
    </row>
    <row r="43" spans="1:14">
      <c r="A43" s="99"/>
      <c r="B43" s="185"/>
      <c r="D43" s="175" t="s">
        <v>421</v>
      </c>
      <c r="E43" s="255" t="s">
        <v>425</v>
      </c>
      <c r="F43" s="255" t="s">
        <v>426</v>
      </c>
      <c r="G43" s="255">
        <v>1284933981.3800001</v>
      </c>
      <c r="H43" s="255"/>
      <c r="I43" s="255"/>
      <c r="J43" s="255">
        <v>1397714943.4855349</v>
      </c>
      <c r="K43" s="255">
        <v>205274577.45486599</v>
      </c>
      <c r="L43" s="255">
        <v>517706103.10000002</v>
      </c>
      <c r="M43" s="255">
        <v>392631060.99389499</v>
      </c>
      <c r="N43" s="221">
        <v>-176728663.2382865</v>
      </c>
    </row>
    <row r="44" spans="1:14">
      <c r="D44" s="175" t="s">
        <v>424</v>
      </c>
      <c r="E44" s="256" t="s">
        <v>428</v>
      </c>
      <c r="F44" s="256" t="s">
        <v>423</v>
      </c>
      <c r="G44" s="255">
        <v>-7627108.1600000001</v>
      </c>
      <c r="H44" s="255"/>
      <c r="I44" s="255"/>
      <c r="J44" s="255">
        <v>-19844721.029985599</v>
      </c>
      <c r="K44" s="255"/>
      <c r="L44" s="255">
        <v>-1501546.21</v>
      </c>
      <c r="M44" s="255"/>
      <c r="N44" s="221">
        <v>3892750463.3608713</v>
      </c>
    </row>
    <row r="45" spans="1:14">
      <c r="D45" s="175" t="s">
        <v>427</v>
      </c>
      <c r="E45" s="255" t="s">
        <v>430</v>
      </c>
      <c r="F45" s="255" t="s">
        <v>431</v>
      </c>
      <c r="G45" s="255">
        <v>1277306873.22</v>
      </c>
      <c r="H45" s="255"/>
      <c r="I45" s="255"/>
      <c r="J45" s="255">
        <v>1377870222.4555492</v>
      </c>
      <c r="K45" s="255">
        <v>205274577.45486599</v>
      </c>
      <c r="L45" s="255">
        <v>516204556.88999999</v>
      </c>
      <c r="M45" s="255">
        <v>392631060.99389499</v>
      </c>
      <c r="N45" s="221">
        <v>267516557.59064379</v>
      </c>
    </row>
    <row r="46" spans="1:14">
      <c r="D46" s="175" t="s">
        <v>429</v>
      </c>
      <c r="E46" s="255" t="s">
        <v>433</v>
      </c>
      <c r="F46" s="255" t="s">
        <v>434</v>
      </c>
      <c r="G46" s="255">
        <v>111299516.73999999</v>
      </c>
      <c r="H46" s="255"/>
      <c r="I46" s="255"/>
      <c r="J46" s="255">
        <v>9829538.4713246003</v>
      </c>
      <c r="K46" s="255">
        <v>125525890.04454</v>
      </c>
      <c r="L46" s="255">
        <v>402745.8</v>
      </c>
      <c r="M46" s="255">
        <v>12155986.8688365</v>
      </c>
      <c r="N46" s="255">
        <v>-284183.73</v>
      </c>
    </row>
    <row r="47" spans="1:14">
      <c r="D47" s="175" t="s">
        <v>432</v>
      </c>
      <c r="E47" s="256" t="s">
        <v>436</v>
      </c>
      <c r="F47" s="256" t="s">
        <v>431</v>
      </c>
      <c r="G47" s="255">
        <v>-493432.8</v>
      </c>
      <c r="H47" s="255"/>
      <c r="I47" s="255"/>
      <c r="J47" s="255"/>
      <c r="K47" s="255"/>
      <c r="L47" s="255">
        <v>-12289.45</v>
      </c>
      <c r="M47" s="255"/>
      <c r="N47" s="221">
        <v>267232373.8606438</v>
      </c>
    </row>
    <row r="48" spans="1:14">
      <c r="D48" s="175" t="s">
        <v>435</v>
      </c>
      <c r="E48" s="255" t="s">
        <v>438</v>
      </c>
      <c r="F48" s="255" t="s">
        <v>439</v>
      </c>
      <c r="G48" s="255">
        <v>110806083.94</v>
      </c>
      <c r="H48" s="255"/>
      <c r="I48" s="255"/>
      <c r="J48" s="255">
        <v>9829538.4713246003</v>
      </c>
      <c r="K48" s="255">
        <v>125525890.04454</v>
      </c>
      <c r="L48" s="255">
        <v>390456.35</v>
      </c>
      <c r="M48" s="255">
        <v>12155986.8688365</v>
      </c>
      <c r="N48" s="221">
        <v>4990483170.0411739</v>
      </c>
    </row>
    <row r="49" spans="4:14">
      <c r="D49" s="175" t="s">
        <v>437</v>
      </c>
      <c r="E49" s="255" t="s">
        <v>441</v>
      </c>
      <c r="F49" s="255" t="s">
        <v>442</v>
      </c>
      <c r="G49" s="255">
        <v>1803820119.5799999</v>
      </c>
      <c r="H49" s="255"/>
      <c r="I49" s="255"/>
      <c r="J49" s="255">
        <v>1804221135.4153712</v>
      </c>
      <c r="K49" s="255">
        <v>343879474.84911001</v>
      </c>
      <c r="L49" s="255">
        <v>482829743.80000001</v>
      </c>
      <c r="M49" s="255">
        <v>453144291.88106</v>
      </c>
      <c r="N49" s="221">
        <v>-100194363.7989644</v>
      </c>
    </row>
    <row r="50" spans="4:14">
      <c r="D50" s="175" t="s">
        <v>440</v>
      </c>
      <c r="E50" s="256" t="s">
        <v>444</v>
      </c>
      <c r="F50" s="256" t="s">
        <v>439</v>
      </c>
      <c r="G50" s="255">
        <v>-11232047.08</v>
      </c>
      <c r="H50" s="255"/>
      <c r="I50" s="255"/>
      <c r="J50" s="255">
        <v>-4539965.6011276003</v>
      </c>
      <c r="K50" s="255">
        <v>-224735.539644</v>
      </c>
      <c r="L50" s="255">
        <v>-9909709.3399999999</v>
      </c>
      <c r="M50" s="255"/>
      <c r="N50" s="221">
        <v>4890288806.2422094</v>
      </c>
    </row>
    <row r="51" spans="4:14">
      <c r="D51" s="175" t="s">
        <v>443</v>
      </c>
      <c r="E51" s="255" t="s">
        <v>446</v>
      </c>
      <c r="F51" s="255" t="s">
        <v>447</v>
      </c>
      <c r="G51" s="255">
        <v>1792588072.5</v>
      </c>
      <c r="H51" s="255"/>
      <c r="I51" s="255"/>
      <c r="J51" s="255">
        <v>1799681169.8142438</v>
      </c>
      <c r="K51" s="255">
        <v>343654739.309466</v>
      </c>
      <c r="L51" s="255">
        <v>472920034.45999998</v>
      </c>
      <c r="M51" s="255">
        <v>453144291.88106</v>
      </c>
      <c r="N51" s="221">
        <v>1463718804.6081071</v>
      </c>
    </row>
    <row r="52" spans="4:14">
      <c r="D52" s="175" t="s">
        <v>445</v>
      </c>
      <c r="E52" s="255" t="s">
        <v>449</v>
      </c>
      <c r="F52" s="255" t="s">
        <v>450</v>
      </c>
      <c r="G52" s="256">
        <v>300479213.82999998</v>
      </c>
      <c r="H52" s="256">
        <v>31261585.710000001</v>
      </c>
      <c r="I52" s="256"/>
      <c r="J52" s="256">
        <v>603370742.98977005</v>
      </c>
      <c r="K52" s="256">
        <v>176878147.24008</v>
      </c>
      <c r="L52" s="256">
        <v>73529154.239999995</v>
      </c>
      <c r="M52" s="256">
        <v>268769577.58773452</v>
      </c>
      <c r="N52" s="255">
        <v>-21110347.1980621</v>
      </c>
    </row>
    <row r="53" spans="4:14">
      <c r="D53" s="175" t="s">
        <v>448</v>
      </c>
      <c r="E53" s="256" t="s">
        <v>452</v>
      </c>
      <c r="F53" s="256" t="s">
        <v>447</v>
      </c>
      <c r="G53" s="255">
        <v>-6125395.04</v>
      </c>
      <c r="H53" s="255"/>
      <c r="I53" s="255"/>
      <c r="J53" s="255">
        <v>-11248954.927506801</v>
      </c>
      <c r="K53" s="255"/>
      <c r="L53" s="255">
        <v>-6218785.6399999997</v>
      </c>
      <c r="M53" s="255"/>
      <c r="N53" s="221">
        <v>1442608457.4100451</v>
      </c>
    </row>
    <row r="54" spans="4:14">
      <c r="D54" s="175" t="s">
        <v>451</v>
      </c>
      <c r="E54" s="255" t="s">
        <v>454</v>
      </c>
      <c r="F54" s="255" t="s">
        <v>455</v>
      </c>
      <c r="G54" s="256">
        <v>294353818.79000002</v>
      </c>
      <c r="H54" s="256">
        <v>31261585.710000001</v>
      </c>
      <c r="I54" s="256"/>
      <c r="J54" s="256">
        <v>592121788.06226325</v>
      </c>
      <c r="K54" s="256">
        <v>176878147.24008</v>
      </c>
      <c r="L54" s="256">
        <v>67310368.599999994</v>
      </c>
      <c r="M54" s="256">
        <v>268769577.58773452</v>
      </c>
      <c r="N54" s="221">
        <v>975796486.66724885</v>
      </c>
    </row>
    <row r="55" spans="4:14">
      <c r="D55" s="175" t="s">
        <v>453</v>
      </c>
      <c r="E55" s="255" t="s">
        <v>457</v>
      </c>
      <c r="F55" s="255" t="s">
        <v>458</v>
      </c>
      <c r="G55" s="257">
        <v>419979543.77999997</v>
      </c>
      <c r="H55" s="257"/>
      <c r="I55" s="257"/>
      <c r="J55" s="257">
        <v>78903510.374642804</v>
      </c>
      <c r="K55" s="257">
        <v>154563891.553242</v>
      </c>
      <c r="L55" s="257">
        <v>76477460.959999993</v>
      </c>
      <c r="M55" s="257">
        <v>169696317.79841951</v>
      </c>
      <c r="N55" s="255">
        <v>-425007.674703</v>
      </c>
    </row>
    <row r="56" spans="4:14">
      <c r="D56" s="175" t="s">
        <v>456</v>
      </c>
      <c r="E56" s="255" t="s">
        <v>460</v>
      </c>
      <c r="F56" s="255" t="s">
        <v>461</v>
      </c>
      <c r="G56" s="255"/>
      <c r="H56" s="255"/>
      <c r="I56" s="255"/>
      <c r="J56" s="255"/>
      <c r="K56" s="255">
        <v>-428887.29884399998</v>
      </c>
      <c r="L56" s="255"/>
      <c r="M56" s="255"/>
      <c r="N56" s="255">
        <v>-3544645.45</v>
      </c>
    </row>
    <row r="57" spans="4:14">
      <c r="D57" s="175" t="s">
        <v>459</v>
      </c>
      <c r="E57" s="256" t="s">
        <v>463</v>
      </c>
      <c r="F57" s="256" t="s">
        <v>455</v>
      </c>
      <c r="G57" s="255">
        <v>-2960077.79</v>
      </c>
      <c r="H57" s="255"/>
      <c r="I57" s="255"/>
      <c r="J57" s="255"/>
      <c r="K57" s="255"/>
      <c r="L57" s="255">
        <v>-584567.66</v>
      </c>
      <c r="M57" s="255"/>
      <c r="N57" s="221">
        <v>971826833.54254603</v>
      </c>
    </row>
    <row r="58" spans="4:14">
      <c r="D58" s="175" t="s">
        <v>462</v>
      </c>
      <c r="E58" s="255" t="s">
        <v>465</v>
      </c>
      <c r="F58" s="255" t="s">
        <v>466</v>
      </c>
      <c r="G58" s="256">
        <v>417019465.99000001</v>
      </c>
      <c r="H58" s="256"/>
      <c r="I58" s="256"/>
      <c r="J58" s="256">
        <v>78903510.374642804</v>
      </c>
      <c r="K58" s="256">
        <v>154135004.25439799</v>
      </c>
      <c r="L58" s="256">
        <v>75892893.299999997</v>
      </c>
      <c r="M58" s="256">
        <v>169696317.79841951</v>
      </c>
      <c r="N58" s="221">
        <v>1152789702.3988731</v>
      </c>
    </row>
    <row r="59" spans="4:14">
      <c r="D59" s="175" t="s">
        <v>464</v>
      </c>
      <c r="E59" s="256" t="s">
        <v>468</v>
      </c>
      <c r="F59" s="256" t="s">
        <v>466</v>
      </c>
      <c r="G59" s="255">
        <v>546928396.44000006</v>
      </c>
      <c r="H59" s="255"/>
      <c r="I59" s="255"/>
      <c r="J59" s="255">
        <v>335742819.70053577</v>
      </c>
      <c r="K59" s="255">
        <v>57003653.685492001</v>
      </c>
      <c r="L59" s="255">
        <v>24284350.620000001</v>
      </c>
      <c r="M59" s="255">
        <v>146506226.10955349</v>
      </c>
      <c r="N59" s="221">
        <v>1152789702.3988731</v>
      </c>
    </row>
    <row r="60" spans="4:14">
      <c r="D60" s="175" t="s">
        <v>467</v>
      </c>
      <c r="E60" s="257" t="s">
        <v>470</v>
      </c>
      <c r="F60" s="257" t="s">
        <v>471</v>
      </c>
      <c r="G60" s="255">
        <v>546928396.44000006</v>
      </c>
      <c r="H60" s="255"/>
      <c r="I60" s="255"/>
      <c r="J60" s="255">
        <v>335742819.70053577</v>
      </c>
      <c r="K60" s="255">
        <v>57003653.685492001</v>
      </c>
      <c r="L60" s="255">
        <v>24284350.620000001</v>
      </c>
      <c r="M60" s="255">
        <v>146506226.10955349</v>
      </c>
      <c r="N60" s="221">
        <v>12617496636.815189</v>
      </c>
    </row>
    <row r="61" spans="4:14">
      <c r="D61" s="175" t="s">
        <v>469</v>
      </c>
      <c r="E61" s="255" t="s">
        <v>473</v>
      </c>
      <c r="F61" s="255" t="s">
        <v>474</v>
      </c>
      <c r="G61" s="256">
        <v>4439002710.8800001</v>
      </c>
      <c r="H61" s="256">
        <v>31261585.710000001</v>
      </c>
      <c r="I61" s="256"/>
      <c r="J61" s="256">
        <v>4194149048.8785591</v>
      </c>
      <c r="K61" s="256">
        <v>1062472011.988842</v>
      </c>
      <c r="L61" s="256">
        <v>1157002660.22</v>
      </c>
      <c r="M61" s="256">
        <v>1442903461.2394991</v>
      </c>
      <c r="N61" s="221">
        <v>1183154556.8228829</v>
      </c>
    </row>
    <row r="62" spans="4:14">
      <c r="D62" s="175" t="s">
        <v>472</v>
      </c>
      <c r="E62" s="256" t="s">
        <v>476</v>
      </c>
      <c r="F62" s="256" t="s">
        <v>474</v>
      </c>
      <c r="G62" s="257"/>
      <c r="H62" s="257"/>
      <c r="I62" s="257"/>
      <c r="J62" s="257"/>
      <c r="K62" s="257"/>
      <c r="L62" s="257"/>
      <c r="M62" s="257">
        <v>59199594.240852997</v>
      </c>
      <c r="N62" s="221">
        <v>1183154556.8228829</v>
      </c>
    </row>
    <row r="63" spans="4:14">
      <c r="D63" s="175" t="s">
        <v>475</v>
      </c>
      <c r="E63" s="255" t="s">
        <v>478</v>
      </c>
      <c r="F63" s="255" t="s">
        <v>479</v>
      </c>
      <c r="G63" s="255"/>
      <c r="H63" s="255"/>
      <c r="I63" s="255"/>
      <c r="J63" s="255"/>
      <c r="K63" s="255"/>
      <c r="L63" s="255"/>
      <c r="M63" s="255">
        <v>59199594.240852997</v>
      </c>
      <c r="N63" s="255">
        <v>32350149.660106</v>
      </c>
    </row>
    <row r="64" spans="4:14">
      <c r="D64" s="175" t="s">
        <v>477</v>
      </c>
      <c r="E64" s="255" t="s">
        <v>481</v>
      </c>
      <c r="F64" s="255" t="s">
        <v>482</v>
      </c>
      <c r="G64" s="255">
        <v>7387039.54</v>
      </c>
      <c r="H64" s="255"/>
      <c r="I64" s="255"/>
      <c r="J64" s="255">
        <v>47052080.4220488</v>
      </c>
      <c r="K64" s="255">
        <v>-786434.57204400003</v>
      </c>
      <c r="L64" s="255">
        <v>24895.65</v>
      </c>
      <c r="M64" s="255"/>
      <c r="N64" s="255">
        <v>34435717.226555698</v>
      </c>
    </row>
    <row r="65" spans="4:14">
      <c r="D65" s="175" t="s">
        <v>480</v>
      </c>
      <c r="E65" s="256" t="s">
        <v>484</v>
      </c>
      <c r="F65" s="256" t="s">
        <v>485</v>
      </c>
      <c r="G65" s="255"/>
      <c r="H65" s="255"/>
      <c r="I65" s="255"/>
      <c r="J65" s="255">
        <v>35238857.937367</v>
      </c>
      <c r="K65" s="255"/>
      <c r="L65" s="255"/>
      <c r="M65" s="255"/>
      <c r="N65" s="256">
        <v>66785866.886661701</v>
      </c>
    </row>
    <row r="66" spans="4:14">
      <c r="D66" s="175" t="s">
        <v>483</v>
      </c>
      <c r="E66" s="257" t="s">
        <v>487</v>
      </c>
      <c r="F66" s="257" t="s">
        <v>488</v>
      </c>
      <c r="G66" s="256">
        <v>7387039.54</v>
      </c>
      <c r="H66" s="256"/>
      <c r="I66" s="256"/>
      <c r="J66" s="256">
        <v>82290938.359415799</v>
      </c>
      <c r="K66" s="256">
        <v>-786434.57204400003</v>
      </c>
      <c r="L66" s="256">
        <v>24895.65</v>
      </c>
      <c r="M66" s="256"/>
      <c r="N66" s="221">
        <v>1249940423.7095449</v>
      </c>
    </row>
    <row r="67" spans="4:14">
      <c r="D67" s="175" t="s">
        <v>486</v>
      </c>
      <c r="E67" s="255" t="s">
        <v>490</v>
      </c>
      <c r="F67" s="255" t="s">
        <v>491</v>
      </c>
      <c r="G67" s="255">
        <v>7387039.54</v>
      </c>
      <c r="H67" s="255"/>
      <c r="I67" s="255"/>
      <c r="J67" s="255">
        <v>82290938.359415799</v>
      </c>
      <c r="K67" s="255">
        <v>-786434.57204400003</v>
      </c>
      <c r="L67" s="255">
        <v>24895.65</v>
      </c>
      <c r="M67" s="255">
        <v>59199594.240852997</v>
      </c>
      <c r="N67" s="221">
        <v>125801143.53602789</v>
      </c>
    </row>
    <row r="68" spans="4:14">
      <c r="D68" s="175" t="s">
        <v>489</v>
      </c>
      <c r="E68" s="255" t="s">
        <v>493</v>
      </c>
      <c r="F68" s="255" t="s">
        <v>494</v>
      </c>
      <c r="G68" s="255">
        <v>3335091.66</v>
      </c>
      <c r="H68" s="255">
        <v>0</v>
      </c>
      <c r="I68" s="255">
        <v>4033484.3936009998</v>
      </c>
      <c r="J68" s="255">
        <v>58875869.470397003</v>
      </c>
      <c r="K68" s="255">
        <v>25839811.311246</v>
      </c>
      <c r="L68" s="255"/>
      <c r="M68" s="255"/>
      <c r="N68" s="255">
        <v>42519734.840248503</v>
      </c>
    </row>
    <row r="69" spans="4:14">
      <c r="D69" s="175" t="s">
        <v>492</v>
      </c>
      <c r="E69" s="256" t="s">
        <v>496</v>
      </c>
      <c r="F69" s="256" t="s">
        <v>497</v>
      </c>
      <c r="G69" s="255"/>
      <c r="H69" s="255"/>
      <c r="I69" s="255"/>
      <c r="J69" s="255"/>
      <c r="K69" s="255">
        <v>42907870.395378001</v>
      </c>
      <c r="L69" s="255"/>
      <c r="M69" s="255"/>
      <c r="N69" s="221">
        <v>168320878.3762764</v>
      </c>
    </row>
    <row r="70" spans="4:14">
      <c r="D70" s="175" t="s">
        <v>495</v>
      </c>
      <c r="E70" s="257" t="s">
        <v>499</v>
      </c>
      <c r="F70" s="257" t="s">
        <v>500</v>
      </c>
      <c r="G70" s="255">
        <v>3335091.66</v>
      </c>
      <c r="H70" s="255">
        <v>0</v>
      </c>
      <c r="I70" s="255">
        <v>4033484.3936009998</v>
      </c>
      <c r="J70" s="255">
        <v>58875869.470397003</v>
      </c>
      <c r="K70" s="255">
        <v>68747681.706624001</v>
      </c>
      <c r="L70" s="255"/>
      <c r="M70" s="255"/>
      <c r="N70" s="221">
        <v>168320878.3762764</v>
      </c>
    </row>
    <row r="71" spans="4:14">
      <c r="D71" s="175" t="s">
        <v>498</v>
      </c>
      <c r="E71" s="255" t="s">
        <v>502</v>
      </c>
      <c r="F71" s="255" t="s">
        <v>503</v>
      </c>
      <c r="G71" s="255">
        <v>3335091.66</v>
      </c>
      <c r="H71" s="255">
        <v>0</v>
      </c>
      <c r="I71" s="255">
        <v>4033484.3936009998</v>
      </c>
      <c r="J71" s="255">
        <v>58875869.470397003</v>
      </c>
      <c r="K71" s="255">
        <v>68747681.706624001</v>
      </c>
      <c r="L71" s="255"/>
      <c r="M71" s="255"/>
      <c r="N71" s="255">
        <v>1591258.6345788001</v>
      </c>
    </row>
    <row r="72" spans="4:14">
      <c r="D72" s="175" t="s">
        <v>501</v>
      </c>
      <c r="E72" s="255" t="s">
        <v>508</v>
      </c>
      <c r="F72" s="255" t="s">
        <v>509</v>
      </c>
      <c r="G72" s="255"/>
      <c r="H72" s="255"/>
      <c r="I72" s="255"/>
      <c r="J72" s="255"/>
      <c r="K72" s="255"/>
      <c r="L72" s="255"/>
      <c r="M72" s="255"/>
      <c r="N72" s="255">
        <v>0</v>
      </c>
    </row>
    <row r="73" spans="4:14">
      <c r="D73" s="175" t="s">
        <v>504</v>
      </c>
      <c r="E73" s="257" t="s">
        <v>514</v>
      </c>
      <c r="F73" s="257" t="s">
        <v>515</v>
      </c>
      <c r="G73" s="256"/>
      <c r="H73" s="256"/>
      <c r="I73" s="256"/>
      <c r="J73" s="256"/>
      <c r="K73" s="256"/>
      <c r="L73" s="256"/>
      <c r="M73" s="256"/>
      <c r="N73" s="257">
        <v>1591258.6345788001</v>
      </c>
    </row>
    <row r="74" spans="4:14">
      <c r="D74" s="175" t="s">
        <v>507</v>
      </c>
      <c r="E74" s="258" t="s">
        <v>517</v>
      </c>
      <c r="F74" s="258" t="s">
        <v>518</v>
      </c>
      <c r="G74" s="255"/>
      <c r="H74" s="255"/>
      <c r="I74" s="255"/>
      <c r="J74" s="255"/>
      <c r="K74" s="255"/>
      <c r="L74" s="255"/>
      <c r="M74" s="255"/>
      <c r="N74" s="221">
        <v>28637997755.823303</v>
      </c>
    </row>
    <row r="75" spans="4:14">
      <c r="D75" s="175" t="s">
        <v>510</v>
      </c>
      <c r="E75" s="255" t="s">
        <v>520</v>
      </c>
      <c r="F75" s="255" t="s">
        <v>521</v>
      </c>
      <c r="G75" s="255">
        <v>9986395128.4500008</v>
      </c>
      <c r="H75" s="255">
        <v>139626234.06</v>
      </c>
      <c r="I75" s="255">
        <v>1623571545.3461471</v>
      </c>
      <c r="J75" s="255">
        <v>8325427850.2366114</v>
      </c>
      <c r="K75" s="255">
        <v>2735027289.2252879</v>
      </c>
      <c r="L75" s="255">
        <v>2338170729.25</v>
      </c>
      <c r="M75" s="255">
        <v>5603390055.4694796</v>
      </c>
      <c r="N75" s="255">
        <v>13057373.6254925</v>
      </c>
    </row>
    <row r="76" spans="4:14">
      <c r="D76" s="175" t="s">
        <v>513</v>
      </c>
      <c r="E76" s="255" t="s">
        <v>523</v>
      </c>
      <c r="F76" s="255" t="s">
        <v>524</v>
      </c>
      <c r="G76" s="255">
        <v>806957866.96000004</v>
      </c>
      <c r="H76" s="255"/>
      <c r="I76" s="255"/>
      <c r="J76" s="255"/>
      <c r="K76" s="255">
        <v>13176566.065889999</v>
      </c>
      <c r="L76" s="255"/>
      <c r="M76" s="255"/>
      <c r="N76" s="255">
        <v>-1333884.8</v>
      </c>
    </row>
    <row r="77" spans="4:14">
      <c r="D77" s="175" t="s">
        <v>516</v>
      </c>
      <c r="E77" s="256" t="s">
        <v>526</v>
      </c>
      <c r="F77" s="256" t="s">
        <v>521</v>
      </c>
      <c r="G77" s="256">
        <v>351243560.60000002</v>
      </c>
      <c r="H77" s="256"/>
      <c r="I77" s="256"/>
      <c r="J77" s="256"/>
      <c r="K77" s="256"/>
      <c r="L77" s="256"/>
      <c r="M77" s="256"/>
      <c r="N77" s="256">
        <v>11723488.825492499</v>
      </c>
    </row>
    <row r="78" spans="4:14">
      <c r="D78" s="175" t="s">
        <v>519</v>
      </c>
      <c r="E78" s="255" t="s">
        <v>1168</v>
      </c>
      <c r="F78" s="255" t="s">
        <v>1169</v>
      </c>
      <c r="G78" s="255">
        <v>1158201427.5599999</v>
      </c>
      <c r="H78" s="255"/>
      <c r="I78" s="255"/>
      <c r="J78" s="255"/>
      <c r="K78" s="255">
        <v>13176566.065889999</v>
      </c>
      <c r="L78" s="255"/>
      <c r="M78" s="255"/>
      <c r="N78" s="255">
        <v>86626917.273303002</v>
      </c>
    </row>
    <row r="79" spans="4:14">
      <c r="D79" s="175" t="s">
        <v>522</v>
      </c>
      <c r="E79" s="255" t="s">
        <v>528</v>
      </c>
      <c r="F79" s="255" t="s">
        <v>529</v>
      </c>
      <c r="G79" s="255"/>
      <c r="H79" s="255"/>
      <c r="I79" s="255"/>
      <c r="J79" s="255">
        <v>111631934.52326719</v>
      </c>
      <c r="K79" s="255"/>
      <c r="L79" s="255"/>
      <c r="M79" s="255"/>
      <c r="N79" s="221">
        <v>111916080.9868596</v>
      </c>
    </row>
    <row r="80" spans="4:14">
      <c r="D80" s="175" t="s">
        <v>525</v>
      </c>
      <c r="E80" s="256" t="s">
        <v>531</v>
      </c>
      <c r="F80" s="256" t="s">
        <v>532</v>
      </c>
      <c r="G80" s="255"/>
      <c r="H80" s="255"/>
      <c r="I80" s="255"/>
      <c r="J80" s="255">
        <v>114526288.29700521</v>
      </c>
      <c r="K80" s="255"/>
      <c r="L80" s="255"/>
      <c r="M80" s="255"/>
      <c r="N80" s="221">
        <v>198542998.26016259</v>
      </c>
    </row>
    <row r="81" spans="4:14">
      <c r="D81" s="175" t="s">
        <v>527</v>
      </c>
      <c r="E81" s="257" t="s">
        <v>534</v>
      </c>
      <c r="F81" s="257" t="s">
        <v>535</v>
      </c>
      <c r="G81" s="256"/>
      <c r="H81" s="256"/>
      <c r="I81" s="256"/>
      <c r="J81" s="256">
        <v>226158222.82027239</v>
      </c>
      <c r="K81" s="256"/>
      <c r="L81" s="256"/>
      <c r="M81" s="256"/>
      <c r="N81" s="221">
        <v>210266487.08565509</v>
      </c>
    </row>
    <row r="82" spans="4:14">
      <c r="D82" s="175" t="s">
        <v>530</v>
      </c>
      <c r="E82" s="255" t="s">
        <v>537</v>
      </c>
      <c r="F82" s="255" t="s">
        <v>538</v>
      </c>
      <c r="G82" s="255">
        <v>1158201427.5599999</v>
      </c>
      <c r="H82" s="255"/>
      <c r="I82" s="255"/>
      <c r="J82" s="255">
        <v>226158222.82027239</v>
      </c>
      <c r="K82" s="255">
        <v>13176566.065889999</v>
      </c>
      <c r="L82" s="255"/>
      <c r="M82" s="255"/>
      <c r="N82" s="255">
        <v>806957866.67873597</v>
      </c>
    </row>
    <row r="83" spans="4:14">
      <c r="D83" s="175" t="s">
        <v>533</v>
      </c>
      <c r="E83" s="256" t="s">
        <v>540</v>
      </c>
      <c r="F83" s="256" t="s">
        <v>541</v>
      </c>
      <c r="G83" s="255">
        <v>32064782914.110004</v>
      </c>
      <c r="H83" s="255"/>
      <c r="I83" s="255">
        <v>34201936747.041786</v>
      </c>
      <c r="J83" s="255"/>
      <c r="K83" s="255"/>
      <c r="L83" s="255"/>
      <c r="M83" s="255"/>
      <c r="N83" s="256">
        <v>806957866.67873597</v>
      </c>
    </row>
    <row r="84" spans="4:14">
      <c r="D84" s="175" t="s">
        <v>536</v>
      </c>
      <c r="E84" s="257" t="s">
        <v>543</v>
      </c>
      <c r="F84" s="257" t="s">
        <v>544</v>
      </c>
      <c r="G84" s="255">
        <v>32064782914.110004</v>
      </c>
      <c r="H84" s="255"/>
      <c r="I84" s="255">
        <v>34201936747.041786</v>
      </c>
      <c r="J84" s="255"/>
      <c r="K84" s="255"/>
      <c r="L84" s="255"/>
      <c r="M84" s="255"/>
      <c r="N84" s="257">
        <v>806957866.67873597</v>
      </c>
    </row>
    <row r="85" spans="4:14">
      <c r="D85" s="175" t="s">
        <v>539</v>
      </c>
      <c r="E85" s="255" t="s">
        <v>546</v>
      </c>
      <c r="F85" s="255" t="s">
        <v>547</v>
      </c>
      <c r="G85" s="256">
        <v>32064782914.110004</v>
      </c>
      <c r="H85" s="256"/>
      <c r="I85" s="256">
        <v>34201936747.041786</v>
      </c>
      <c r="J85" s="256"/>
      <c r="K85" s="256"/>
      <c r="L85" s="256"/>
      <c r="M85" s="256"/>
      <c r="N85" s="255">
        <v>74892950</v>
      </c>
    </row>
    <row r="86" spans="4:14">
      <c r="D86" s="175" t="s">
        <v>542</v>
      </c>
      <c r="E86" s="255" t="s">
        <v>549</v>
      </c>
      <c r="F86" s="255" t="s">
        <v>550</v>
      </c>
      <c r="G86" s="255"/>
      <c r="H86" s="255"/>
      <c r="I86" s="255"/>
      <c r="J86" s="255"/>
      <c r="K86" s="255">
        <v>75576600</v>
      </c>
      <c r="L86" s="255"/>
      <c r="M86" s="255"/>
      <c r="N86" s="255">
        <v>52916289.075548001</v>
      </c>
    </row>
    <row r="87" spans="4:14">
      <c r="D87" s="175" t="s">
        <v>545</v>
      </c>
      <c r="E87" s="255" t="s">
        <v>552</v>
      </c>
      <c r="F87" s="255" t="s">
        <v>553</v>
      </c>
      <c r="G87" s="255">
        <v>31601912.510000002</v>
      </c>
      <c r="H87" s="255"/>
      <c r="I87" s="255"/>
      <c r="J87" s="255"/>
      <c r="K87" s="255">
        <v>4548321.7224120004</v>
      </c>
      <c r="L87" s="255">
        <v>10130547.08</v>
      </c>
      <c r="M87" s="255">
        <v>7841391.4593939995</v>
      </c>
      <c r="N87" s="255">
        <v>791161.36094819999</v>
      </c>
    </row>
    <row r="88" spans="4:14">
      <c r="D88" s="175" t="s">
        <v>548</v>
      </c>
      <c r="E88" s="255" t="s">
        <v>555</v>
      </c>
      <c r="F88" s="255" t="s">
        <v>556</v>
      </c>
      <c r="G88" s="255"/>
      <c r="H88" s="255"/>
      <c r="I88" s="255"/>
      <c r="J88" s="255">
        <v>832108.79169880005</v>
      </c>
      <c r="K88" s="255"/>
      <c r="L88" s="255"/>
      <c r="M88" s="255"/>
      <c r="N88" s="221">
        <v>114095895.46577831</v>
      </c>
    </row>
    <row r="89" spans="4:14">
      <c r="D89" s="175" t="s">
        <v>551</v>
      </c>
      <c r="E89" s="255" t="s">
        <v>558</v>
      </c>
      <c r="F89" s="255" t="s">
        <v>559</v>
      </c>
      <c r="G89" s="256"/>
      <c r="H89" s="256"/>
      <c r="I89" s="256"/>
      <c r="J89" s="256">
        <v>38476.529560000003</v>
      </c>
      <c r="K89" s="256"/>
      <c r="L89" s="256"/>
      <c r="M89" s="256">
        <v>115812275.988084</v>
      </c>
      <c r="N89" s="255">
        <v>45448</v>
      </c>
    </row>
    <row r="90" spans="4:14">
      <c r="D90" s="175" t="s">
        <v>554</v>
      </c>
      <c r="E90" s="255" t="s">
        <v>561</v>
      </c>
      <c r="F90" s="255" t="s">
        <v>562</v>
      </c>
      <c r="G90" s="255"/>
      <c r="H90" s="255">
        <v>45448</v>
      </c>
      <c r="I90" s="255"/>
      <c r="J90" s="255"/>
      <c r="K90" s="255"/>
      <c r="L90" s="255"/>
      <c r="M90" s="255"/>
      <c r="N90" s="221">
        <v>107397760.44040079</v>
      </c>
    </row>
    <row r="91" spans="4:14">
      <c r="D91" s="175" t="s">
        <v>557</v>
      </c>
      <c r="E91" s="256" t="s">
        <v>567</v>
      </c>
      <c r="F91" s="256" t="s">
        <v>568</v>
      </c>
      <c r="G91" s="255">
        <v>1872055.73</v>
      </c>
      <c r="H91" s="255"/>
      <c r="I91" s="255">
        <v>127975.7554775</v>
      </c>
      <c r="J91" s="255">
        <v>59863502.989946596</v>
      </c>
      <c r="K91" s="255">
        <v>42481509.828390002</v>
      </c>
      <c r="L91" s="255">
        <v>6000</v>
      </c>
      <c r="M91" s="255">
        <v>4535153.6409794996</v>
      </c>
      <c r="N91" s="221">
        <v>350139504.34267533</v>
      </c>
    </row>
    <row r="92" spans="4:14">
      <c r="D92" s="175" t="s">
        <v>560</v>
      </c>
      <c r="E92" s="257" t="s">
        <v>570</v>
      </c>
      <c r="F92" s="257" t="s">
        <v>571</v>
      </c>
      <c r="G92" s="255">
        <v>33473968.239999998</v>
      </c>
      <c r="H92" s="255">
        <v>45448</v>
      </c>
      <c r="I92" s="255">
        <v>127975.7554775</v>
      </c>
      <c r="J92" s="255">
        <v>60734088.311205402</v>
      </c>
      <c r="K92" s="255">
        <v>122606431.55080201</v>
      </c>
      <c r="L92" s="255">
        <v>10136547.08</v>
      </c>
      <c r="M92" s="255">
        <v>128188821.08845749</v>
      </c>
      <c r="N92" s="221">
        <v>350139504.34267533</v>
      </c>
    </row>
    <row r="93" spans="4:14">
      <c r="D93" s="175" t="s">
        <v>563</v>
      </c>
      <c r="E93" s="255" t="s">
        <v>573</v>
      </c>
      <c r="F93" s="255" t="s">
        <v>574</v>
      </c>
      <c r="G93" s="256">
        <v>33473968.239999998</v>
      </c>
      <c r="H93" s="256">
        <v>45448</v>
      </c>
      <c r="I93" s="256">
        <v>127975.7554775</v>
      </c>
      <c r="J93" s="256">
        <v>60734088.311205402</v>
      </c>
      <c r="K93" s="256">
        <v>122606431.55080201</v>
      </c>
      <c r="L93" s="256">
        <v>10136547.08</v>
      </c>
      <c r="M93" s="256">
        <v>128188821.08845749</v>
      </c>
      <c r="N93" s="255">
        <v>109781150.55</v>
      </c>
    </row>
    <row r="94" spans="4:14">
      <c r="D94" s="175" t="s">
        <v>566</v>
      </c>
      <c r="E94" s="255" t="s">
        <v>576</v>
      </c>
      <c r="F94" s="255" t="s">
        <v>577</v>
      </c>
      <c r="G94" s="257">
        <v>83405443.469999999</v>
      </c>
      <c r="H94" s="257"/>
      <c r="I94" s="257"/>
      <c r="J94" s="257"/>
      <c r="K94" s="257"/>
      <c r="L94" s="257">
        <v>33861797.5</v>
      </c>
      <c r="M94" s="257"/>
      <c r="N94" s="255">
        <v>-51937417.159999996</v>
      </c>
    </row>
    <row r="95" spans="4:14">
      <c r="D95" s="175" t="s">
        <v>569</v>
      </c>
      <c r="E95" s="256" t="s">
        <v>579</v>
      </c>
      <c r="F95" s="256" t="s">
        <v>574</v>
      </c>
      <c r="G95" s="255">
        <v>-51928207.75</v>
      </c>
      <c r="H95" s="255"/>
      <c r="I95" s="255"/>
      <c r="J95" s="255"/>
      <c r="K95" s="255"/>
      <c r="L95" s="255"/>
      <c r="M95" s="255"/>
      <c r="N95" s="256">
        <v>57843733.390000001</v>
      </c>
    </row>
    <row r="96" spans="4:14">
      <c r="D96" s="175" t="s">
        <v>572</v>
      </c>
      <c r="E96" s="257" t="s">
        <v>581</v>
      </c>
      <c r="F96" s="257" t="s">
        <v>582</v>
      </c>
      <c r="G96" s="255">
        <v>31477235.719999999</v>
      </c>
      <c r="H96" s="255"/>
      <c r="I96" s="255"/>
      <c r="J96" s="255"/>
      <c r="K96" s="255"/>
      <c r="L96" s="255">
        <v>33861797.5</v>
      </c>
      <c r="M96" s="255"/>
      <c r="N96" s="257">
        <v>57843733.390000001</v>
      </c>
    </row>
    <row r="97" spans="4:14">
      <c r="D97" s="175" t="s">
        <v>575</v>
      </c>
      <c r="E97" s="255" t="s">
        <v>584</v>
      </c>
      <c r="F97" s="255" t="s">
        <v>585</v>
      </c>
      <c r="G97" s="256">
        <v>31477235.719999999</v>
      </c>
      <c r="H97" s="256"/>
      <c r="I97" s="256"/>
      <c r="J97" s="256"/>
      <c r="K97" s="256"/>
      <c r="L97" s="256">
        <v>33861797.5</v>
      </c>
      <c r="M97" s="256"/>
      <c r="N97" s="221">
        <v>3782394566.9292231</v>
      </c>
    </row>
    <row r="98" spans="4:14">
      <c r="D98" s="175" t="s">
        <v>578</v>
      </c>
      <c r="E98" s="255" t="s">
        <v>587</v>
      </c>
      <c r="F98" s="255" t="s">
        <v>588</v>
      </c>
      <c r="G98" s="255">
        <v>17685578.43</v>
      </c>
      <c r="H98" s="255"/>
      <c r="I98" s="255"/>
      <c r="J98" s="255">
        <v>1020414209.1687418</v>
      </c>
      <c r="K98" s="255"/>
      <c r="L98" s="255">
        <v>95396081.400000006</v>
      </c>
      <c r="M98" s="255"/>
      <c r="N98" s="221">
        <v>1486536847.1146655</v>
      </c>
    </row>
    <row r="99" spans="4:14">
      <c r="D99" s="175" t="s">
        <v>580</v>
      </c>
      <c r="E99" s="255" t="s">
        <v>590</v>
      </c>
      <c r="F99" s="255" t="s">
        <v>591</v>
      </c>
      <c r="G99" s="255">
        <v>839264910.25999999</v>
      </c>
      <c r="H99" s="255">
        <v>24651161.25</v>
      </c>
      <c r="I99" s="255"/>
      <c r="J99" s="255"/>
      <c r="K99" s="255">
        <v>258837036.52782601</v>
      </c>
      <c r="L99" s="255">
        <v>365707267.04000002</v>
      </c>
      <c r="M99" s="255"/>
      <c r="N99" s="221">
        <v>-778972598.48278952</v>
      </c>
    </row>
    <row r="100" spans="4:14">
      <c r="D100" s="175" t="s">
        <v>583</v>
      </c>
      <c r="E100" s="256" t="s">
        <v>593</v>
      </c>
      <c r="F100" s="256" t="s">
        <v>594</v>
      </c>
      <c r="G100" s="255">
        <v>-458178945.13999999</v>
      </c>
      <c r="H100" s="255">
        <v>-4776093.82</v>
      </c>
      <c r="I100" s="255"/>
      <c r="J100" s="255"/>
      <c r="K100" s="255">
        <v>-68147889.688097998</v>
      </c>
      <c r="L100" s="255">
        <v>-243289010.52000001</v>
      </c>
      <c r="M100" s="255"/>
      <c r="N100" s="221">
        <v>4489958815.5610991</v>
      </c>
    </row>
    <row r="101" spans="4:14">
      <c r="D101" s="175" t="s">
        <v>586</v>
      </c>
      <c r="E101" s="255" t="s">
        <v>596</v>
      </c>
      <c r="F101" s="255" t="s">
        <v>597</v>
      </c>
      <c r="G101" s="255">
        <v>398771543.55000001</v>
      </c>
      <c r="H101" s="255">
        <v>19875067.43</v>
      </c>
      <c r="I101" s="255"/>
      <c r="J101" s="255">
        <v>1020414209.1687418</v>
      </c>
      <c r="K101" s="255">
        <v>190689146.839728</v>
      </c>
      <c r="L101" s="255">
        <v>217814337.91999999</v>
      </c>
      <c r="M101" s="255"/>
      <c r="N101" s="221">
        <v>13572845482.756201</v>
      </c>
    </row>
    <row r="102" spans="4:14">
      <c r="D102" s="175" t="s">
        <v>589</v>
      </c>
      <c r="E102" s="255" t="s">
        <v>599</v>
      </c>
      <c r="F102" s="255" t="s">
        <v>600</v>
      </c>
      <c r="G102" s="256">
        <v>5424760493.3800001</v>
      </c>
      <c r="H102" s="256">
        <v>240219103.25999999</v>
      </c>
      <c r="I102" s="256"/>
      <c r="J102" s="256">
        <v>2673551913.359796</v>
      </c>
      <c r="K102" s="256">
        <v>2180635064.835876</v>
      </c>
      <c r="L102" s="256">
        <v>1444809035.1400001</v>
      </c>
      <c r="M102" s="256">
        <v>1434974793.5855615</v>
      </c>
      <c r="N102" s="221">
        <v>-6297163413.3691273</v>
      </c>
    </row>
    <row r="103" spans="4:14">
      <c r="D103" s="175" t="s">
        <v>592</v>
      </c>
      <c r="E103" s="256" t="s">
        <v>602</v>
      </c>
      <c r="F103" s="256" t="s">
        <v>597</v>
      </c>
      <c r="G103" s="255">
        <v>-3048173943.1500001</v>
      </c>
      <c r="H103" s="255">
        <v>-27626448.170000002</v>
      </c>
      <c r="I103" s="255"/>
      <c r="J103" s="255">
        <v>-951315331.05925536</v>
      </c>
      <c r="K103" s="255">
        <v>-532961927.44417799</v>
      </c>
      <c r="L103" s="255">
        <v>-1031209971.6799999</v>
      </c>
      <c r="M103" s="255">
        <v>-588602463.84808505</v>
      </c>
      <c r="N103" s="221">
        <v>7275682069.3870754</v>
      </c>
    </row>
    <row r="104" spans="4:14">
      <c r="D104" s="175" t="s">
        <v>595</v>
      </c>
      <c r="E104" s="255" t="s">
        <v>604</v>
      </c>
      <c r="F104" s="255" t="s">
        <v>605</v>
      </c>
      <c r="G104" s="255">
        <v>2376586550.23</v>
      </c>
      <c r="H104" s="255">
        <v>212592655.09</v>
      </c>
      <c r="I104" s="255"/>
      <c r="J104" s="255">
        <v>1722236582.3005407</v>
      </c>
      <c r="K104" s="255">
        <v>1647673137.3916979</v>
      </c>
      <c r="L104" s="255">
        <v>413599063.45999998</v>
      </c>
      <c r="M104" s="255">
        <v>846372329.73747647</v>
      </c>
      <c r="N104" s="221">
        <v>88225439007.631149</v>
      </c>
    </row>
    <row r="105" spans="4:14">
      <c r="D105" s="175" t="s">
        <v>598</v>
      </c>
      <c r="E105" s="255" t="s">
        <v>607</v>
      </c>
      <c r="F105" s="255" t="s">
        <v>608</v>
      </c>
      <c r="G105" s="256">
        <v>32521893109.200001</v>
      </c>
      <c r="H105" s="256">
        <v>1720791625.4100001</v>
      </c>
      <c r="I105" s="256"/>
      <c r="J105" s="256">
        <v>21148818319.125172</v>
      </c>
      <c r="K105" s="256">
        <v>7924012721.2042561</v>
      </c>
      <c r="L105" s="256">
        <v>10261206363.139999</v>
      </c>
      <c r="M105" s="256">
        <v>7625313815.39785</v>
      </c>
      <c r="N105" s="221">
        <v>-48623897806.893372</v>
      </c>
    </row>
    <row r="106" spans="4:14">
      <c r="D106" s="175" t="s">
        <v>601</v>
      </c>
      <c r="E106" s="256" t="s">
        <v>613</v>
      </c>
      <c r="F106" s="256" t="s">
        <v>605</v>
      </c>
      <c r="G106" s="255">
        <v>-21644878627.189999</v>
      </c>
      <c r="H106" s="255">
        <v>-291824621.56999999</v>
      </c>
      <c r="I106" s="255"/>
      <c r="J106" s="255">
        <v>-7915287072.4707918</v>
      </c>
      <c r="K106" s="255">
        <v>-4478389765.1895962</v>
      </c>
      <c r="L106" s="255">
        <v>-7380220219.0100002</v>
      </c>
      <c r="M106" s="255">
        <v>-5175644964.2006016</v>
      </c>
      <c r="N106" s="221">
        <v>39601541200.73777</v>
      </c>
    </row>
    <row r="107" spans="4:14">
      <c r="D107" s="175" t="s">
        <v>603</v>
      </c>
      <c r="E107" s="255" t="s">
        <v>615</v>
      </c>
      <c r="F107" s="255" t="s">
        <v>616</v>
      </c>
      <c r="G107" s="255">
        <v>10877014482.01</v>
      </c>
      <c r="H107" s="255">
        <v>1428967003.8399999</v>
      </c>
      <c r="I107" s="255"/>
      <c r="J107" s="255">
        <v>13233531246.654379</v>
      </c>
      <c r="K107" s="255">
        <v>3445622956.0146604</v>
      </c>
      <c r="L107" s="255">
        <v>2880986144.1300001</v>
      </c>
      <c r="M107" s="255">
        <v>2449668851.1972475</v>
      </c>
      <c r="N107" s="221">
        <v>345077009.73285282</v>
      </c>
    </row>
    <row r="108" spans="4:14">
      <c r="D108" s="175" t="s">
        <v>606</v>
      </c>
      <c r="E108" s="255" t="s">
        <v>618</v>
      </c>
      <c r="F108" s="255" t="s">
        <v>619</v>
      </c>
      <c r="G108" s="256">
        <v>109666909.81999999</v>
      </c>
      <c r="H108" s="256"/>
      <c r="I108" s="256"/>
      <c r="J108" s="256">
        <v>158581433.71695799</v>
      </c>
      <c r="K108" s="256">
        <v>9478193.4839159995</v>
      </c>
      <c r="L108" s="256">
        <v>53339881.75</v>
      </c>
      <c r="M108" s="256">
        <v>5357736.1569400001</v>
      </c>
      <c r="N108" s="221">
        <v>-293910836.25957328</v>
      </c>
    </row>
    <row r="109" spans="4:14">
      <c r="D109" s="175" t="s">
        <v>609</v>
      </c>
      <c r="E109" s="256" t="s">
        <v>621</v>
      </c>
      <c r="F109" s="256" t="s">
        <v>616</v>
      </c>
      <c r="G109" s="255">
        <v>-71859806.959999993</v>
      </c>
      <c r="H109" s="255"/>
      <c r="I109" s="255"/>
      <c r="J109" s="255">
        <v>-155973501.1510438</v>
      </c>
      <c r="K109" s="255">
        <v>-7080443.6578019997</v>
      </c>
      <c r="L109" s="255">
        <v>-48427988.460000001</v>
      </c>
      <c r="M109" s="255">
        <v>-5357736.1569400001</v>
      </c>
      <c r="N109" s="256">
        <v>51166173.473279499</v>
      </c>
    </row>
    <row r="110" spans="4:14">
      <c r="D110" s="175" t="s">
        <v>612</v>
      </c>
      <c r="E110" s="255" t="s">
        <v>623</v>
      </c>
      <c r="F110" s="255" t="s">
        <v>624</v>
      </c>
      <c r="G110" s="255">
        <v>37807102.859999999</v>
      </c>
      <c r="H110" s="255"/>
      <c r="I110" s="255"/>
      <c r="J110" s="255">
        <v>2607932.5659142002</v>
      </c>
      <c r="K110" s="255">
        <v>2397749.8261139998</v>
      </c>
      <c r="L110" s="255">
        <v>4911893.29</v>
      </c>
      <c r="M110" s="255">
        <v>0</v>
      </c>
      <c r="N110" s="221">
        <v>1097887576.7603991</v>
      </c>
    </row>
    <row r="111" spans="4:14">
      <c r="D111" s="175" t="s">
        <v>614</v>
      </c>
      <c r="E111" s="255" t="s">
        <v>626</v>
      </c>
      <c r="F111" s="255" t="s">
        <v>627</v>
      </c>
      <c r="G111" s="256">
        <v>618975311.26999998</v>
      </c>
      <c r="H111" s="256">
        <v>7844749.2199999997</v>
      </c>
      <c r="I111" s="256"/>
      <c r="J111" s="256">
        <v>205800570.96594101</v>
      </c>
      <c r="K111" s="256">
        <v>79508995.355232</v>
      </c>
      <c r="L111" s="256">
        <v>138142049.83000001</v>
      </c>
      <c r="M111" s="256">
        <v>12478743.353062499</v>
      </c>
      <c r="N111" s="221">
        <v>-884770743.96510148</v>
      </c>
    </row>
    <row r="112" spans="4:14">
      <c r="D112" s="175" t="s">
        <v>617</v>
      </c>
      <c r="E112" s="256" t="s">
        <v>629</v>
      </c>
      <c r="F112" s="256" t="s">
        <v>624</v>
      </c>
      <c r="G112" s="255">
        <v>-527568538.44</v>
      </c>
      <c r="H112" s="255">
        <v>-3777867.47</v>
      </c>
      <c r="I112" s="255"/>
      <c r="J112" s="255">
        <v>-151701454.75800839</v>
      </c>
      <c r="K112" s="255">
        <v>-63157387.492422</v>
      </c>
      <c r="L112" s="255">
        <v>-106800940.20999999</v>
      </c>
      <c r="M112" s="255">
        <v>-8210145.9493190004</v>
      </c>
      <c r="N112" s="221">
        <v>213116832.7952978</v>
      </c>
    </row>
    <row r="113" spans="4:14">
      <c r="D113" s="175" t="s">
        <v>620</v>
      </c>
      <c r="E113" s="255" t="s">
        <v>631</v>
      </c>
      <c r="F113" s="255" t="s">
        <v>632</v>
      </c>
      <c r="G113" s="255">
        <v>91406772.829999998</v>
      </c>
      <c r="H113" s="255">
        <v>4066881.75</v>
      </c>
      <c r="I113" s="255"/>
      <c r="J113" s="255">
        <v>54099116.207932599</v>
      </c>
      <c r="K113" s="255">
        <v>16351607.862810001</v>
      </c>
      <c r="L113" s="255">
        <v>31341109.620000001</v>
      </c>
      <c r="M113" s="255">
        <v>4268597.4037434999</v>
      </c>
      <c r="N113" s="221">
        <v>3248912770.9225502</v>
      </c>
    </row>
    <row r="114" spans="4:14">
      <c r="D114" s="175" t="s">
        <v>622</v>
      </c>
      <c r="E114" s="256" t="s">
        <v>634</v>
      </c>
      <c r="F114" s="256" t="s">
        <v>632</v>
      </c>
      <c r="G114" s="256">
        <v>1093565611.4100001</v>
      </c>
      <c r="H114" s="256">
        <v>140615661.61000001</v>
      </c>
      <c r="I114" s="256"/>
      <c r="J114" s="256">
        <v>1206769990.6620653</v>
      </c>
      <c r="K114" s="256">
        <v>274751298.70862401</v>
      </c>
      <c r="L114" s="256">
        <v>130092066.14</v>
      </c>
      <c r="M114" s="256">
        <v>479189727.9284265</v>
      </c>
      <c r="N114" s="221">
        <v>3248912770.9225502</v>
      </c>
    </row>
    <row r="115" spans="4:14">
      <c r="D115" s="175" t="s">
        <v>625</v>
      </c>
      <c r="E115" s="255" t="s">
        <v>636</v>
      </c>
      <c r="F115" s="255" t="s">
        <v>637</v>
      </c>
      <c r="G115" s="255">
        <v>1093565611.4100001</v>
      </c>
      <c r="H115" s="255">
        <v>140615661.61000001</v>
      </c>
      <c r="I115" s="255"/>
      <c r="J115" s="255">
        <v>1206769990.6620653</v>
      </c>
      <c r="K115" s="255">
        <v>274751298.70862401</v>
      </c>
      <c r="L115" s="255">
        <v>130092066.14</v>
      </c>
      <c r="M115" s="255">
        <v>479189727.9284265</v>
      </c>
      <c r="N115" s="221">
        <v>679565293.8001405</v>
      </c>
    </row>
    <row r="116" spans="4:14">
      <c r="D116" s="175" t="s">
        <v>628</v>
      </c>
      <c r="E116" s="255" t="s">
        <v>639</v>
      </c>
      <c r="F116" s="255" t="s">
        <v>640</v>
      </c>
      <c r="G116" s="255">
        <v>488661336.80000001</v>
      </c>
      <c r="H116" s="255">
        <v>10150335.33</v>
      </c>
      <c r="I116" s="255"/>
      <c r="J116" s="255"/>
      <c r="K116" s="255">
        <v>102675197.047446</v>
      </c>
      <c r="L116" s="255"/>
      <c r="M116" s="255">
        <v>87025311.411140993</v>
      </c>
      <c r="N116" s="255">
        <v>-64830070.501457497</v>
      </c>
    </row>
    <row r="117" spans="4:14">
      <c r="D117" s="175" t="s">
        <v>630</v>
      </c>
      <c r="E117" s="256" t="s">
        <v>642</v>
      </c>
      <c r="F117" s="256" t="s">
        <v>637</v>
      </c>
      <c r="G117" s="255">
        <v>-44553544.359999999</v>
      </c>
      <c r="H117" s="255">
        <v>-1435583.91</v>
      </c>
      <c r="I117" s="255"/>
      <c r="J117" s="255"/>
      <c r="K117" s="255">
        <v>-11211863.830577999</v>
      </c>
      <c r="L117" s="255"/>
      <c r="M117" s="255">
        <v>-7046798.4281749995</v>
      </c>
      <c r="N117" s="256">
        <v>614735223.29868305</v>
      </c>
    </row>
    <row r="118" spans="4:14">
      <c r="D118" s="175" t="s">
        <v>633</v>
      </c>
      <c r="E118" s="255" t="s">
        <v>644</v>
      </c>
      <c r="F118" s="255" t="s">
        <v>645</v>
      </c>
      <c r="G118" s="255">
        <v>444107792.44</v>
      </c>
      <c r="H118" s="255">
        <v>8714751.4199999999</v>
      </c>
      <c r="I118" s="255"/>
      <c r="J118" s="255"/>
      <c r="K118" s="255">
        <v>91463333.216867998</v>
      </c>
      <c r="L118" s="255"/>
      <c r="M118" s="255">
        <v>79978512.982966006</v>
      </c>
      <c r="N118" s="255">
        <v>401893592.22363502</v>
      </c>
    </row>
    <row r="119" spans="4:14">
      <c r="D119" s="175" t="s">
        <v>635</v>
      </c>
      <c r="E119" s="255" t="s">
        <v>647</v>
      </c>
      <c r="F119" s="255" t="s">
        <v>648</v>
      </c>
      <c r="G119" s="255">
        <v>79693067.739999995</v>
      </c>
      <c r="H119" s="255">
        <v>1685471.39</v>
      </c>
      <c r="I119" s="255"/>
      <c r="J119" s="255">
        <v>344785621.73795462</v>
      </c>
      <c r="K119" s="255">
        <v>14438307.671622001</v>
      </c>
      <c r="L119" s="255"/>
      <c r="M119" s="255">
        <v>5482686.9290890004</v>
      </c>
      <c r="N119" s="221">
        <v>-216766575.7531907</v>
      </c>
    </row>
    <row r="120" spans="4:14">
      <c r="D120" s="175" t="s">
        <v>638</v>
      </c>
      <c r="E120" s="256" t="s">
        <v>650</v>
      </c>
      <c r="F120" s="256" t="s">
        <v>645</v>
      </c>
      <c r="G120" s="255">
        <v>-48573870.82</v>
      </c>
      <c r="H120" s="255">
        <v>-567923.4</v>
      </c>
      <c r="I120" s="255"/>
      <c r="J120" s="255">
        <v>-185553452.8295168</v>
      </c>
      <c r="K120" s="255">
        <v>-8816636.6451900005</v>
      </c>
      <c r="L120" s="255"/>
      <c r="M120" s="255">
        <v>-4923323.4172344999</v>
      </c>
      <c r="N120" s="221">
        <v>185127016.47044429</v>
      </c>
    </row>
    <row r="121" spans="4:14">
      <c r="D121" s="175" t="s">
        <v>641</v>
      </c>
      <c r="E121" s="255" t="s">
        <v>652</v>
      </c>
      <c r="F121" s="255" t="s">
        <v>653</v>
      </c>
      <c r="G121" s="255">
        <v>31119196.920000002</v>
      </c>
      <c r="H121" s="255">
        <v>1117547.99</v>
      </c>
      <c r="I121" s="255"/>
      <c r="J121" s="255">
        <v>159232168.90843779</v>
      </c>
      <c r="K121" s="255">
        <v>5621671.0264320001</v>
      </c>
      <c r="L121" s="255"/>
      <c r="M121" s="255">
        <v>559363.51185450004</v>
      </c>
      <c r="N121" s="255">
        <v>23002307.690000001</v>
      </c>
    </row>
    <row r="122" spans="4:14">
      <c r="D122" s="175" t="s">
        <v>643</v>
      </c>
      <c r="E122" s="255" t="s">
        <v>655</v>
      </c>
      <c r="F122" s="255" t="s">
        <v>656</v>
      </c>
      <c r="G122" s="255">
        <v>11181976.25</v>
      </c>
      <c r="H122" s="255"/>
      <c r="I122" s="255"/>
      <c r="J122" s="255"/>
      <c r="K122" s="255"/>
      <c r="L122" s="255">
        <v>10731889.439999999</v>
      </c>
      <c r="M122" s="255"/>
      <c r="N122" s="255">
        <v>-11555421.49</v>
      </c>
    </row>
    <row r="123" spans="4:14">
      <c r="D123" s="175" t="s">
        <v>646</v>
      </c>
      <c r="E123" s="256" t="s">
        <v>658</v>
      </c>
      <c r="F123" s="256" t="s">
        <v>653</v>
      </c>
      <c r="G123" s="255">
        <v>-3476568.34</v>
      </c>
      <c r="H123" s="255"/>
      <c r="I123" s="255"/>
      <c r="J123" s="255"/>
      <c r="K123" s="255"/>
      <c r="L123" s="255">
        <v>-7609635.3099999996</v>
      </c>
      <c r="M123" s="255"/>
      <c r="N123" s="256">
        <v>11446886.199999999</v>
      </c>
    </row>
    <row r="124" spans="4:14">
      <c r="D124" s="175" t="s">
        <v>649</v>
      </c>
      <c r="E124" s="255" t="s">
        <v>660</v>
      </c>
      <c r="F124" s="255" t="s">
        <v>661</v>
      </c>
      <c r="G124" s="256">
        <v>7705407.9100000001</v>
      </c>
      <c r="H124" s="256"/>
      <c r="I124" s="256"/>
      <c r="J124" s="256"/>
      <c r="K124" s="256"/>
      <c r="L124" s="256">
        <v>3122254.13</v>
      </c>
      <c r="M124" s="256"/>
      <c r="N124" s="221">
        <v>216641240.0145413</v>
      </c>
    </row>
    <row r="125" spans="4:14">
      <c r="D125" s="175" t="s">
        <v>651</v>
      </c>
      <c r="E125" s="255" t="s">
        <v>663</v>
      </c>
      <c r="F125" s="255" t="s">
        <v>664</v>
      </c>
      <c r="G125" s="255">
        <v>84082876.480000004</v>
      </c>
      <c r="H125" s="255">
        <v>2367008</v>
      </c>
      <c r="I125" s="255"/>
      <c r="J125" s="255">
        <v>83862690.985151395</v>
      </c>
      <c r="K125" s="255"/>
      <c r="L125" s="255">
        <v>23694867.809999999</v>
      </c>
      <c r="M125" s="255"/>
      <c r="N125" s="255">
        <v>-95251908.864953399</v>
      </c>
    </row>
    <row r="126" spans="4:14">
      <c r="D126" s="175" t="s">
        <v>654</v>
      </c>
      <c r="E126" s="256" t="s">
        <v>666</v>
      </c>
      <c r="F126" s="256" t="s">
        <v>661</v>
      </c>
      <c r="G126" s="255">
        <v>-26266090.379999999</v>
      </c>
      <c r="H126" s="255">
        <v>-584866.59</v>
      </c>
      <c r="I126" s="255"/>
      <c r="J126" s="255">
        <v>-43565592.352899402</v>
      </c>
      <c r="K126" s="255"/>
      <c r="L126" s="255">
        <v>-19375296.82</v>
      </c>
      <c r="M126" s="255"/>
      <c r="N126" s="221">
        <v>121389331.1495879</v>
      </c>
    </row>
    <row r="127" spans="4:14">
      <c r="D127" s="175" t="s">
        <v>657</v>
      </c>
      <c r="E127" s="255" t="s">
        <v>668</v>
      </c>
      <c r="F127" s="255" t="s">
        <v>669</v>
      </c>
      <c r="G127" s="255">
        <v>57816786.100000001</v>
      </c>
      <c r="H127" s="255">
        <v>1782141.41</v>
      </c>
      <c r="I127" s="255"/>
      <c r="J127" s="255">
        <v>40297098.632252</v>
      </c>
      <c r="K127" s="255"/>
      <c r="L127" s="255">
        <v>4319570.99</v>
      </c>
      <c r="M127" s="255"/>
      <c r="N127" s="255">
        <v>34995022.240000002</v>
      </c>
    </row>
    <row r="128" spans="4:14">
      <c r="D128" s="175" t="s">
        <v>659</v>
      </c>
      <c r="E128" s="255" t="s">
        <v>671</v>
      </c>
      <c r="F128" s="255" t="s">
        <v>672</v>
      </c>
      <c r="G128" s="255">
        <v>31135754.399999999</v>
      </c>
      <c r="H128" s="255"/>
      <c r="I128" s="255"/>
      <c r="J128" s="255"/>
      <c r="K128" s="255"/>
      <c r="L128" s="255">
        <v>3859267.84</v>
      </c>
      <c r="M128" s="255"/>
      <c r="N128" s="255">
        <v>-12389882.810000001</v>
      </c>
    </row>
    <row r="129" spans="4:14">
      <c r="D129" s="175" t="s">
        <v>662</v>
      </c>
      <c r="E129" s="256" t="s">
        <v>674</v>
      </c>
      <c r="F129" s="256" t="s">
        <v>669</v>
      </c>
      <c r="G129" s="256">
        <v>-10456750.68</v>
      </c>
      <c r="H129" s="256"/>
      <c r="I129" s="256"/>
      <c r="J129" s="256"/>
      <c r="K129" s="256"/>
      <c r="L129" s="256">
        <v>-1189951.22</v>
      </c>
      <c r="M129" s="256"/>
      <c r="N129" s="256">
        <v>22605139.43</v>
      </c>
    </row>
    <row r="130" spans="4:14">
      <c r="D130" s="175" t="s">
        <v>665</v>
      </c>
      <c r="E130" s="257" t="s">
        <v>676</v>
      </c>
      <c r="F130" s="257" t="s">
        <v>677</v>
      </c>
      <c r="G130" s="257">
        <v>20679003.719999999</v>
      </c>
      <c r="H130" s="257"/>
      <c r="I130" s="257"/>
      <c r="J130" s="257"/>
      <c r="K130" s="257"/>
      <c r="L130" s="257">
        <v>2669316.62</v>
      </c>
      <c r="M130" s="257"/>
      <c r="N130" s="221">
        <v>55835681459.425789</v>
      </c>
    </row>
    <row r="131" spans="4:14">
      <c r="D131" s="175" t="s">
        <v>667</v>
      </c>
      <c r="E131" s="255" t="s">
        <v>679</v>
      </c>
      <c r="F131" s="255" t="s">
        <v>680</v>
      </c>
      <c r="G131" s="255">
        <v>15436580249.98</v>
      </c>
      <c r="H131" s="255">
        <v>1817731710.54</v>
      </c>
      <c r="I131" s="255"/>
      <c r="J131" s="255">
        <v>17439188345.100262</v>
      </c>
      <c r="K131" s="255">
        <v>5674570900.8869343</v>
      </c>
      <c r="L131" s="255">
        <v>3688855756.3000002</v>
      </c>
      <c r="M131" s="255">
        <v>3860037382.7617145</v>
      </c>
      <c r="N131" s="221">
        <v>12698775796.935942</v>
      </c>
    </row>
    <row r="132" spans="4:14">
      <c r="D132" s="175" t="s">
        <v>670</v>
      </c>
      <c r="E132" s="256" t="s">
        <v>682</v>
      </c>
      <c r="F132" s="256" t="s">
        <v>680</v>
      </c>
      <c r="G132" s="255"/>
      <c r="H132" s="255"/>
      <c r="I132" s="255"/>
      <c r="J132" s="255"/>
      <c r="K132" s="255"/>
      <c r="L132" s="255"/>
      <c r="M132" s="255"/>
      <c r="N132" s="221">
        <v>12698775796.935942</v>
      </c>
    </row>
    <row r="133" spans="4:14">
      <c r="D133" s="175" t="s">
        <v>673</v>
      </c>
      <c r="E133" s="257" t="s">
        <v>684</v>
      </c>
      <c r="F133" s="257" t="s">
        <v>680</v>
      </c>
      <c r="G133" s="256"/>
      <c r="H133" s="256"/>
      <c r="I133" s="256"/>
      <c r="J133" s="256"/>
      <c r="K133" s="256"/>
      <c r="L133" s="256"/>
      <c r="M133" s="256"/>
      <c r="N133" s="221">
        <v>12698775796.935942</v>
      </c>
    </row>
    <row r="134" spans="4:14">
      <c r="D134" s="175" t="s">
        <v>675</v>
      </c>
      <c r="E134" s="255" t="s">
        <v>686</v>
      </c>
      <c r="F134" s="255" t="s">
        <v>687</v>
      </c>
      <c r="G134" s="255"/>
      <c r="H134" s="255"/>
      <c r="I134" s="255"/>
      <c r="J134" s="255"/>
      <c r="K134" s="255"/>
      <c r="L134" s="255"/>
      <c r="M134" s="255"/>
      <c r="N134" s="221">
        <v>663007475.56681931</v>
      </c>
    </row>
    <row r="135" spans="4:14">
      <c r="D135" s="175" t="s">
        <v>678</v>
      </c>
      <c r="E135" s="255" t="s">
        <v>689</v>
      </c>
      <c r="F135" s="255" t="s">
        <v>690</v>
      </c>
      <c r="G135" s="256">
        <v>453382410.31999999</v>
      </c>
      <c r="H135" s="256">
        <v>1597280</v>
      </c>
      <c r="I135" s="256"/>
      <c r="J135" s="256">
        <v>84564476.122954801</v>
      </c>
      <c r="K135" s="256">
        <v>7091021.1026520003</v>
      </c>
      <c r="L135" s="256">
        <v>93131029.189999998</v>
      </c>
      <c r="M135" s="256">
        <v>19959420.1519485</v>
      </c>
      <c r="N135" s="221">
        <v>-549052271.24313581</v>
      </c>
    </row>
    <row r="136" spans="4:14">
      <c r="D136" s="175" t="s">
        <v>681</v>
      </c>
      <c r="E136" s="256" t="s">
        <v>692</v>
      </c>
      <c r="F136" s="256" t="s">
        <v>687</v>
      </c>
      <c r="G136" s="255">
        <v>-372639332.31</v>
      </c>
      <c r="H136" s="255">
        <v>-349082.25</v>
      </c>
      <c r="I136" s="255"/>
      <c r="J136" s="255">
        <v>-73563268.991464004</v>
      </c>
      <c r="K136" s="255">
        <v>-5468633.7080399999</v>
      </c>
      <c r="L136" s="255">
        <v>-81194858.099999994</v>
      </c>
      <c r="M136" s="255">
        <v>-12858423.162408501</v>
      </c>
      <c r="N136" s="221">
        <v>113955204.3236835</v>
      </c>
    </row>
    <row r="137" spans="4:14">
      <c r="D137" s="175" t="s">
        <v>683</v>
      </c>
      <c r="E137" s="255" t="s">
        <v>694</v>
      </c>
      <c r="F137" s="255" t="s">
        <v>695</v>
      </c>
      <c r="G137" s="255">
        <v>80743078.010000005</v>
      </c>
      <c r="H137" s="255">
        <v>1248197.75</v>
      </c>
      <c r="I137" s="255"/>
      <c r="J137" s="255">
        <v>11001207.131490801</v>
      </c>
      <c r="K137" s="255">
        <v>1622387.3946120001</v>
      </c>
      <c r="L137" s="255">
        <v>11936171.09</v>
      </c>
      <c r="M137" s="255">
        <v>7100996.9895400004</v>
      </c>
      <c r="N137" s="255">
        <v>2100000</v>
      </c>
    </row>
    <row r="138" spans="4:14">
      <c r="D138" s="175" t="s">
        <v>685</v>
      </c>
      <c r="E138" s="255" t="s">
        <v>697</v>
      </c>
      <c r="F138" s="255" t="s">
        <v>698</v>
      </c>
      <c r="G138" s="255">
        <v>2100000</v>
      </c>
      <c r="H138" s="255"/>
      <c r="I138" s="255"/>
      <c r="J138" s="255"/>
      <c r="K138" s="255"/>
      <c r="L138" s="255"/>
      <c r="M138" s="255"/>
      <c r="N138" s="255">
        <v>-1084520.55</v>
      </c>
    </row>
    <row r="139" spans="4:14">
      <c r="D139" s="175" t="s">
        <v>688</v>
      </c>
      <c r="E139" s="256" t="s">
        <v>700</v>
      </c>
      <c r="F139" s="256" t="s">
        <v>695</v>
      </c>
      <c r="G139" s="256">
        <v>-1066684.93</v>
      </c>
      <c r="H139" s="256"/>
      <c r="I139" s="256"/>
      <c r="J139" s="256"/>
      <c r="K139" s="256"/>
      <c r="L139" s="256"/>
      <c r="M139" s="256"/>
      <c r="N139" s="256">
        <v>1015479.45</v>
      </c>
    </row>
    <row r="140" spans="4:14">
      <c r="D140" s="175" t="s">
        <v>691</v>
      </c>
      <c r="E140" s="255" t="s">
        <v>702</v>
      </c>
      <c r="F140" s="255" t="s">
        <v>703</v>
      </c>
      <c r="G140" s="257">
        <v>1033315.07</v>
      </c>
      <c r="H140" s="257"/>
      <c r="I140" s="257"/>
      <c r="J140" s="257"/>
      <c r="K140" s="257"/>
      <c r="L140" s="257"/>
      <c r="M140" s="257"/>
      <c r="N140" s="255">
        <v>11642625.300000001</v>
      </c>
    </row>
    <row r="141" spans="4:14">
      <c r="D141" s="175" t="s">
        <v>693</v>
      </c>
      <c r="E141" s="255" t="s">
        <v>705</v>
      </c>
      <c r="F141" s="255" t="s">
        <v>706</v>
      </c>
      <c r="G141" s="255">
        <v>11642625.300000001</v>
      </c>
      <c r="H141" s="255"/>
      <c r="I141" s="255"/>
      <c r="J141" s="255"/>
      <c r="K141" s="255"/>
      <c r="L141" s="255"/>
      <c r="M141" s="255"/>
      <c r="N141" s="255">
        <v>-582131.27</v>
      </c>
    </row>
    <row r="142" spans="4:14">
      <c r="D142" s="175" t="s">
        <v>696</v>
      </c>
      <c r="E142" s="256" t="s">
        <v>708</v>
      </c>
      <c r="F142" s="256" t="s">
        <v>703</v>
      </c>
      <c r="G142" s="256">
        <v>-532689.98</v>
      </c>
      <c r="H142" s="256"/>
      <c r="I142" s="256"/>
      <c r="J142" s="256"/>
      <c r="K142" s="256"/>
      <c r="L142" s="256"/>
      <c r="M142" s="256"/>
      <c r="N142" s="256">
        <v>11060494.029999999</v>
      </c>
    </row>
    <row r="143" spans="4:14">
      <c r="D143" s="175" t="s">
        <v>699</v>
      </c>
      <c r="E143" s="255" t="s">
        <v>710</v>
      </c>
      <c r="F143" s="255" t="s">
        <v>711</v>
      </c>
      <c r="G143" s="255">
        <v>11109935.32</v>
      </c>
      <c r="H143" s="255"/>
      <c r="I143" s="255"/>
      <c r="J143" s="255"/>
      <c r="K143" s="255"/>
      <c r="L143" s="255"/>
      <c r="M143" s="255"/>
      <c r="N143" s="255">
        <v>38072815.640000001</v>
      </c>
    </row>
    <row r="144" spans="4:14">
      <c r="D144" s="175" t="s">
        <v>701</v>
      </c>
      <c r="E144" s="255" t="s">
        <v>713</v>
      </c>
      <c r="F144" s="255" t="s">
        <v>714</v>
      </c>
      <c r="G144" s="256">
        <v>38072815.640000001</v>
      </c>
      <c r="H144" s="256"/>
      <c r="I144" s="256"/>
      <c r="J144" s="256"/>
      <c r="K144" s="256"/>
      <c r="L144" s="256"/>
      <c r="M144" s="256"/>
      <c r="N144" s="255">
        <v>-3970423.26</v>
      </c>
    </row>
    <row r="145" spans="4:14">
      <c r="D145" s="175" t="s">
        <v>704</v>
      </c>
      <c r="E145" s="256" t="s">
        <v>716</v>
      </c>
      <c r="F145" s="256" t="s">
        <v>711</v>
      </c>
      <c r="G145" s="255">
        <v>-3647065.09</v>
      </c>
      <c r="H145" s="255"/>
      <c r="I145" s="255"/>
      <c r="J145" s="255"/>
      <c r="K145" s="255"/>
      <c r="L145" s="255"/>
      <c r="M145" s="255"/>
      <c r="N145" s="256">
        <v>34102392.380000003</v>
      </c>
    </row>
    <row r="146" spans="4:14">
      <c r="D146" s="175" t="s">
        <v>707</v>
      </c>
      <c r="E146" s="255" t="s">
        <v>718</v>
      </c>
      <c r="F146" s="255" t="s">
        <v>719</v>
      </c>
      <c r="G146" s="255">
        <v>34425750.549999997</v>
      </c>
      <c r="H146" s="255"/>
      <c r="I146" s="255"/>
      <c r="J146" s="255"/>
      <c r="K146" s="255"/>
      <c r="L146" s="255"/>
      <c r="M146" s="255"/>
      <c r="N146" s="255">
        <v>48491537.93</v>
      </c>
    </row>
    <row r="147" spans="4:14">
      <c r="D147" s="175" t="s">
        <v>709</v>
      </c>
      <c r="E147" s="256" t="s">
        <v>721</v>
      </c>
      <c r="F147" s="256" t="s">
        <v>719</v>
      </c>
      <c r="G147" s="255">
        <v>47834095.409999996</v>
      </c>
      <c r="H147" s="255"/>
      <c r="I147" s="255"/>
      <c r="J147" s="255"/>
      <c r="K147" s="255"/>
      <c r="L147" s="255">
        <v>5474</v>
      </c>
      <c r="M147" s="255"/>
      <c r="N147" s="256">
        <v>48491537.93</v>
      </c>
    </row>
    <row r="148" spans="4:14">
      <c r="D148" s="175" t="s">
        <v>712</v>
      </c>
      <c r="E148" s="255" t="s">
        <v>723</v>
      </c>
      <c r="F148" s="255" t="s">
        <v>724</v>
      </c>
      <c r="G148" s="255">
        <v>47834095.409999996</v>
      </c>
      <c r="H148" s="255"/>
      <c r="I148" s="255"/>
      <c r="J148" s="255"/>
      <c r="K148" s="255"/>
      <c r="L148" s="255">
        <v>5474</v>
      </c>
      <c r="M148" s="255"/>
      <c r="N148" s="255">
        <v>4552124.05</v>
      </c>
    </row>
    <row r="149" spans="4:14">
      <c r="D149" s="175" t="s">
        <v>715</v>
      </c>
      <c r="E149" s="255" t="s">
        <v>726</v>
      </c>
      <c r="F149" s="255" t="s">
        <v>727</v>
      </c>
      <c r="G149" s="255">
        <v>1000000</v>
      </c>
      <c r="H149" s="255"/>
      <c r="I149" s="255"/>
      <c r="J149" s="255"/>
      <c r="K149" s="255"/>
      <c r="L149" s="255">
        <v>1900000</v>
      </c>
      <c r="M149" s="255"/>
      <c r="N149" s="255">
        <v>-828416.34</v>
      </c>
    </row>
    <row r="150" spans="4:14">
      <c r="D150" s="175" t="s">
        <v>717</v>
      </c>
      <c r="E150" s="256" t="s">
        <v>729</v>
      </c>
      <c r="F150" s="256" t="s">
        <v>730</v>
      </c>
      <c r="G150" s="255">
        <v>-500092.6</v>
      </c>
      <c r="H150" s="255"/>
      <c r="I150" s="255"/>
      <c r="J150" s="255"/>
      <c r="K150" s="255"/>
      <c r="L150" s="255">
        <v>-223835.62</v>
      </c>
      <c r="M150" s="255"/>
      <c r="N150" s="256">
        <v>3723707.71</v>
      </c>
    </row>
    <row r="151" spans="4:14">
      <c r="D151" s="175" t="s">
        <v>720</v>
      </c>
      <c r="E151" s="257" t="s">
        <v>732</v>
      </c>
      <c r="F151" s="257" t="s">
        <v>733</v>
      </c>
      <c r="G151" s="255">
        <v>499907.4</v>
      </c>
      <c r="H151" s="255"/>
      <c r="I151" s="255"/>
      <c r="J151" s="255"/>
      <c r="K151" s="255"/>
      <c r="L151" s="255">
        <v>1676164.38</v>
      </c>
      <c r="M151" s="255"/>
      <c r="N151" s="221">
        <v>212348815.8236835</v>
      </c>
    </row>
    <row r="152" spans="4:14">
      <c r="D152" s="175" t="s">
        <v>722</v>
      </c>
      <c r="E152" s="255" t="s">
        <v>735</v>
      </c>
      <c r="F152" s="255" t="s">
        <v>736</v>
      </c>
      <c r="G152" s="255">
        <v>175646081.75999999</v>
      </c>
      <c r="H152" s="255">
        <v>1248197.75</v>
      </c>
      <c r="I152" s="255"/>
      <c r="J152" s="255">
        <v>11001207.131490801</v>
      </c>
      <c r="K152" s="255">
        <v>1622387.3946120001</v>
      </c>
      <c r="L152" s="255">
        <v>13617809.470000001</v>
      </c>
      <c r="M152" s="255">
        <v>7100996.9895400004</v>
      </c>
      <c r="N152" s="255">
        <v>19646913.07</v>
      </c>
    </row>
    <row r="153" spans="4:14">
      <c r="D153" s="175" t="s">
        <v>725</v>
      </c>
      <c r="E153" s="255" t="s">
        <v>738</v>
      </c>
      <c r="F153" s="255" t="s">
        <v>739</v>
      </c>
      <c r="G153" s="256">
        <v>18744533.829999998</v>
      </c>
      <c r="H153" s="256"/>
      <c r="I153" s="256"/>
      <c r="J153" s="256"/>
      <c r="K153" s="256"/>
      <c r="L153" s="256">
        <v>900597.69</v>
      </c>
      <c r="M153" s="256"/>
      <c r="N153" s="255">
        <v>55273967.258739904</v>
      </c>
    </row>
    <row r="154" spans="4:14">
      <c r="D154" s="175" t="s">
        <v>728</v>
      </c>
      <c r="E154" s="255" t="s">
        <v>741</v>
      </c>
      <c r="F154" s="255" t="s">
        <v>742</v>
      </c>
      <c r="G154" s="255">
        <v>5687612.1799999997</v>
      </c>
      <c r="H154" s="255"/>
      <c r="I154" s="255"/>
      <c r="J154" s="255">
        <v>5364631.0600148002</v>
      </c>
      <c r="K154" s="255"/>
      <c r="L154" s="255">
        <v>3645379.66</v>
      </c>
      <c r="M154" s="255"/>
      <c r="N154" s="255">
        <v>1348.1</v>
      </c>
    </row>
    <row r="155" spans="4:14">
      <c r="D155" s="175" t="s">
        <v>731</v>
      </c>
      <c r="E155" s="255" t="s">
        <v>744</v>
      </c>
      <c r="F155" s="255" t="s">
        <v>745</v>
      </c>
      <c r="G155" s="256">
        <v>1292.01</v>
      </c>
      <c r="H155" s="256"/>
      <c r="I155" s="256"/>
      <c r="J155" s="256"/>
      <c r="K155" s="256"/>
      <c r="L155" s="256"/>
      <c r="M155" s="256"/>
      <c r="N155" s="255">
        <v>323211791.81474203</v>
      </c>
    </row>
    <row r="156" spans="4:14">
      <c r="D156" s="175" t="s">
        <v>734</v>
      </c>
      <c r="E156" s="255" t="s">
        <v>747</v>
      </c>
      <c r="F156" s="255" t="s">
        <v>748</v>
      </c>
      <c r="G156" s="257">
        <v>131635864.18000001</v>
      </c>
      <c r="H156" s="257"/>
      <c r="I156" s="257"/>
      <c r="J156" s="257">
        <v>180083187.56029421</v>
      </c>
      <c r="K156" s="257">
        <v>22058198.087400001</v>
      </c>
      <c r="L156" s="257">
        <v>25668159.239999998</v>
      </c>
      <c r="M156" s="257">
        <v>201764.23699800001</v>
      </c>
      <c r="N156" s="255">
        <v>3134312.8552428</v>
      </c>
    </row>
    <row r="157" spans="4:14">
      <c r="D157" s="175" t="s">
        <v>737</v>
      </c>
      <c r="E157" s="255" t="s">
        <v>750</v>
      </c>
      <c r="F157" s="255" t="s">
        <v>751</v>
      </c>
      <c r="G157" s="255">
        <v>52064077.509999998</v>
      </c>
      <c r="H157" s="255"/>
      <c r="I157" s="255"/>
      <c r="J157" s="255">
        <v>3393912.7700463999</v>
      </c>
      <c r="K157" s="255"/>
      <c r="L157" s="255">
        <v>10657481.25</v>
      </c>
      <c r="M157" s="255"/>
      <c r="N157" s="255">
        <v>4420595.9000000004</v>
      </c>
    </row>
    <row r="158" spans="4:14">
      <c r="D158" s="175" t="s">
        <v>740</v>
      </c>
      <c r="E158" s="255" t="s">
        <v>753</v>
      </c>
      <c r="F158" s="255" t="s">
        <v>754</v>
      </c>
      <c r="G158" s="255">
        <v>3994736.37</v>
      </c>
      <c r="H158" s="255">
        <v>95948.72</v>
      </c>
      <c r="I158" s="255"/>
      <c r="J158" s="255"/>
      <c r="K158" s="255"/>
      <c r="L158" s="255">
        <v>236326.14</v>
      </c>
      <c r="M158" s="255"/>
      <c r="N158" s="255">
        <v>1911270.04</v>
      </c>
    </row>
    <row r="159" spans="4:14">
      <c r="D159" s="175" t="s">
        <v>743</v>
      </c>
      <c r="E159" s="255" t="s">
        <v>756</v>
      </c>
      <c r="F159" s="255" t="s">
        <v>757</v>
      </c>
      <c r="G159" s="255">
        <v>3589212.68</v>
      </c>
      <c r="H159" s="255"/>
      <c r="I159" s="255"/>
      <c r="J159" s="255"/>
      <c r="K159" s="255"/>
      <c r="L159" s="255">
        <v>88806.02</v>
      </c>
      <c r="M159" s="255"/>
      <c r="N159" s="221">
        <v>364030458.00620872</v>
      </c>
    </row>
    <row r="160" spans="4:14">
      <c r="D160" s="175" t="s">
        <v>746</v>
      </c>
      <c r="E160" s="255" t="s">
        <v>759</v>
      </c>
      <c r="F160" s="255" t="s">
        <v>760</v>
      </c>
      <c r="G160" s="255"/>
      <c r="H160" s="255"/>
      <c r="I160" s="255"/>
      <c r="J160" s="255">
        <v>322228821.64234442</v>
      </c>
      <c r="K160" s="255"/>
      <c r="L160" s="255"/>
      <c r="M160" s="255">
        <v>22464011.6618255</v>
      </c>
      <c r="N160" s="255">
        <v>342885.87</v>
      </c>
    </row>
    <row r="161" spans="4:14">
      <c r="D161" s="175" t="s">
        <v>749</v>
      </c>
      <c r="E161" s="255" t="s">
        <v>762</v>
      </c>
      <c r="F161" s="255" t="s">
        <v>763</v>
      </c>
      <c r="G161" s="255"/>
      <c r="H161" s="255"/>
      <c r="I161" s="255"/>
      <c r="J161" s="255"/>
      <c r="K161" s="255"/>
      <c r="L161" s="255"/>
      <c r="M161" s="255"/>
      <c r="N161" s="221">
        <v>-456008910.09400189</v>
      </c>
    </row>
    <row r="162" spans="4:14">
      <c r="D162" s="175" t="s">
        <v>752</v>
      </c>
      <c r="E162" s="256" t="s">
        <v>765</v>
      </c>
      <c r="F162" s="256" t="s">
        <v>766</v>
      </c>
      <c r="G162" s="255">
        <v>-215717328.75999999</v>
      </c>
      <c r="H162" s="255"/>
      <c r="I162" s="255"/>
      <c r="J162" s="255">
        <v>-258800884.06419379</v>
      </c>
      <c r="K162" s="255">
        <v>-18004333.87827</v>
      </c>
      <c r="L162" s="255">
        <v>-41196750</v>
      </c>
      <c r="M162" s="255"/>
      <c r="N162" s="221">
        <v>315964632.82093149</v>
      </c>
    </row>
    <row r="163" spans="4:14">
      <c r="D163" s="175" t="s">
        <v>755</v>
      </c>
      <c r="E163" s="257" t="s">
        <v>768</v>
      </c>
      <c r="F163" s="257" t="s">
        <v>766</v>
      </c>
      <c r="G163" s="255">
        <v>0</v>
      </c>
      <c r="H163" s="255">
        <v>95948.72</v>
      </c>
      <c r="I163" s="255"/>
      <c r="J163" s="255">
        <v>252269668.96850601</v>
      </c>
      <c r="K163" s="255">
        <v>4053864.2091299999</v>
      </c>
      <c r="L163" s="255">
        <v>0</v>
      </c>
      <c r="M163" s="255">
        <v>22665775.8988235</v>
      </c>
      <c r="N163" s="221">
        <v>315964632.82093149</v>
      </c>
    </row>
    <row r="164" spans="4:14">
      <c r="D164" s="175" t="s">
        <v>758</v>
      </c>
      <c r="E164" s="258" t="s">
        <v>770</v>
      </c>
      <c r="F164" s="258" t="s">
        <v>771</v>
      </c>
      <c r="G164" s="255">
        <v>0</v>
      </c>
      <c r="H164" s="255">
        <v>95948.72</v>
      </c>
      <c r="I164" s="255"/>
      <c r="J164" s="255">
        <v>252269668.96850601</v>
      </c>
      <c r="K164" s="255">
        <v>4053864.2091299999</v>
      </c>
      <c r="L164" s="255">
        <v>0</v>
      </c>
      <c r="M164" s="255">
        <v>22665775.8988235</v>
      </c>
      <c r="N164" s="221">
        <v>70487978296.503418</v>
      </c>
    </row>
    <row r="165" spans="4:14">
      <c r="D165" s="175" t="s">
        <v>761</v>
      </c>
      <c r="E165" s="259" t="s">
        <v>773</v>
      </c>
      <c r="F165" s="259" t="s">
        <v>774</v>
      </c>
      <c r="G165" s="257">
        <v>48900161877.369995</v>
      </c>
      <c r="H165" s="257">
        <v>1819121305.01</v>
      </c>
      <c r="I165" s="257">
        <v>34202064722.79726</v>
      </c>
      <c r="J165" s="257">
        <v>17989351532.331738</v>
      </c>
      <c r="K165" s="257">
        <v>5816030150.1073685</v>
      </c>
      <c r="L165" s="257">
        <v>3746471910.3499999</v>
      </c>
      <c r="M165" s="257">
        <v>4017992976.7385354</v>
      </c>
      <c r="N165" s="221">
        <v>99125976052.326721</v>
      </c>
    </row>
    <row r="166" spans="4:14">
      <c r="D166" s="175" t="s">
        <v>764</v>
      </c>
      <c r="E166" s="255" t="s">
        <v>776</v>
      </c>
      <c r="F166" s="255" t="s">
        <v>777</v>
      </c>
      <c r="G166" s="258">
        <v>58886557005.820007</v>
      </c>
      <c r="H166" s="258">
        <v>1958747539.0699999</v>
      </c>
      <c r="I166" s="258">
        <v>35825636268.14341</v>
      </c>
      <c r="J166" s="258">
        <v>26314779382.568348</v>
      </c>
      <c r="K166" s="258">
        <v>8551057439.3326559</v>
      </c>
      <c r="L166" s="258">
        <v>6084642639.6000004</v>
      </c>
      <c r="M166" s="258">
        <v>9621383032.2080135</v>
      </c>
      <c r="N166" s="255">
        <v>-8278418300</v>
      </c>
    </row>
    <row r="167" spans="4:14">
      <c r="D167" s="175" t="s">
        <v>767</v>
      </c>
      <c r="E167" s="255" t="s">
        <v>779</v>
      </c>
      <c r="F167" s="255" t="s">
        <v>780</v>
      </c>
      <c r="G167" s="255"/>
      <c r="H167" s="255"/>
      <c r="I167" s="255"/>
      <c r="J167" s="255">
        <v>-8519992600</v>
      </c>
      <c r="K167" s="255"/>
      <c r="L167" s="255"/>
      <c r="M167" s="255">
        <v>-393028720.64420402</v>
      </c>
      <c r="N167" s="255">
        <v>-817434886</v>
      </c>
    </row>
    <row r="168" spans="4:14" s="128" customFormat="1">
      <c r="D168" s="203" t="s">
        <v>769</v>
      </c>
      <c r="E168" s="260" t="s">
        <v>782</v>
      </c>
      <c r="F168" s="260" t="s">
        <v>777</v>
      </c>
      <c r="G168" s="255"/>
      <c r="H168" s="255"/>
      <c r="I168" s="255"/>
      <c r="J168" s="255"/>
      <c r="K168" s="255">
        <v>-864871128</v>
      </c>
      <c r="L168" s="255"/>
      <c r="M168" s="255"/>
      <c r="N168" s="260">
        <v>-9095853186</v>
      </c>
    </row>
    <row r="169" spans="4:14">
      <c r="D169" s="175" t="s">
        <v>772</v>
      </c>
      <c r="E169" s="256" t="s">
        <v>784</v>
      </c>
      <c r="F169" s="256" t="s">
        <v>785</v>
      </c>
      <c r="G169" s="256"/>
      <c r="H169" s="256"/>
      <c r="I169" s="256"/>
      <c r="J169" s="256">
        <v>-8519992600</v>
      </c>
      <c r="K169" s="256">
        <v>-864871128</v>
      </c>
      <c r="L169" s="256"/>
      <c r="M169" s="256">
        <v>-393028720.64420402</v>
      </c>
      <c r="N169" s="256">
        <v>-9095853186</v>
      </c>
    </row>
    <row r="170" spans="4:14">
      <c r="D170" s="175" t="s">
        <v>775</v>
      </c>
      <c r="E170" s="255" t="s">
        <v>787</v>
      </c>
      <c r="F170" s="255" t="s">
        <v>191</v>
      </c>
      <c r="G170" s="255">
        <v>0</v>
      </c>
      <c r="H170" s="255"/>
      <c r="I170" s="255"/>
      <c r="J170" s="255">
        <v>-8519992600</v>
      </c>
      <c r="K170" s="255">
        <v>-864871128</v>
      </c>
      <c r="L170" s="255"/>
      <c r="M170" s="255">
        <v>-393028720.64420402</v>
      </c>
      <c r="N170" s="221">
        <v>-1421211719.5168407</v>
      </c>
    </row>
    <row r="171" spans="4:14">
      <c r="D171" s="175" t="s">
        <v>778</v>
      </c>
      <c r="E171" s="255" t="s">
        <v>789</v>
      </c>
      <c r="F171" s="255" t="s">
        <v>207</v>
      </c>
      <c r="G171" s="255">
        <v>-1249151147.0799999</v>
      </c>
      <c r="H171" s="255"/>
      <c r="I171" s="255">
        <v>-149804465.42950049</v>
      </c>
      <c r="J171" s="255">
        <v>-19789773.116178799</v>
      </c>
      <c r="K171" s="255">
        <v>-36662718.364830002</v>
      </c>
      <c r="L171" s="255">
        <v>-232444560.78999999</v>
      </c>
      <c r="M171" s="255">
        <v>-155024685.6224235</v>
      </c>
      <c r="N171" s="221">
        <v>-4504355658.5392179</v>
      </c>
    </row>
    <row r="172" spans="4:14">
      <c r="D172" s="175" t="s">
        <v>781</v>
      </c>
      <c r="E172" s="260" t="s">
        <v>791</v>
      </c>
      <c r="F172" s="260" t="s">
        <v>792</v>
      </c>
      <c r="G172" s="255">
        <v>-1552199021.8499999</v>
      </c>
      <c r="H172" s="255">
        <v>-860415.07</v>
      </c>
      <c r="I172" s="255"/>
      <c r="J172" s="255">
        <v>-1220396665.6853859</v>
      </c>
      <c r="K172" s="255">
        <v>-441718219.308492</v>
      </c>
      <c r="L172" s="255">
        <v>-298110272.83999997</v>
      </c>
      <c r="M172" s="255">
        <v>-724592739.09575856</v>
      </c>
      <c r="N172" s="221">
        <v>-5925567378.0560579</v>
      </c>
    </row>
    <row r="173" spans="4:14">
      <c r="D173" s="175" t="s">
        <v>783</v>
      </c>
      <c r="E173" s="255" t="s">
        <v>1170</v>
      </c>
      <c r="F173" s="255" t="s">
        <v>1171</v>
      </c>
      <c r="G173" s="255">
        <v>-2801350168.9299998</v>
      </c>
      <c r="H173" s="255">
        <v>-860415.07</v>
      </c>
      <c r="I173" s="255">
        <v>-149804465.42950049</v>
      </c>
      <c r="J173" s="255">
        <v>-1240186438.8015647</v>
      </c>
      <c r="K173" s="255">
        <v>-478380937.67332202</v>
      </c>
      <c r="L173" s="255">
        <v>-530554833.63</v>
      </c>
      <c r="M173" s="255">
        <v>-879617424.71818197</v>
      </c>
      <c r="N173" s="255">
        <v>4.7615999999999999E-2</v>
      </c>
    </row>
    <row r="174" spans="4:14">
      <c r="D174" s="175" t="s">
        <v>786</v>
      </c>
      <c r="E174" s="255" t="s">
        <v>794</v>
      </c>
      <c r="F174" s="255" t="s">
        <v>795</v>
      </c>
      <c r="G174" s="256"/>
      <c r="H174" s="256"/>
      <c r="I174" s="256">
        <v>-65430783.644660003</v>
      </c>
      <c r="J174" s="256"/>
      <c r="K174" s="256"/>
      <c r="L174" s="256"/>
      <c r="M174" s="256"/>
      <c r="N174" s="221">
        <v>-364015958.85186452</v>
      </c>
    </row>
    <row r="175" spans="4:14">
      <c r="D175" s="175" t="s">
        <v>788</v>
      </c>
      <c r="E175" s="255" t="s">
        <v>797</v>
      </c>
      <c r="F175" s="255" t="s">
        <v>798</v>
      </c>
      <c r="G175" s="255">
        <v>-77633004.540000007</v>
      </c>
      <c r="H175" s="255">
        <v>-7495449.7400000002</v>
      </c>
      <c r="I175" s="255"/>
      <c r="J175" s="255"/>
      <c r="K175" s="255">
        <v>-212733439.44483599</v>
      </c>
      <c r="L175" s="255">
        <v>-16412204.880000001</v>
      </c>
      <c r="M175" s="255">
        <v>-26015178.2031915</v>
      </c>
      <c r="N175" s="221">
        <v>-570032786.65014338</v>
      </c>
    </row>
    <row r="176" spans="4:14">
      <c r="D176" s="175" t="s">
        <v>790</v>
      </c>
      <c r="E176" s="255" t="s">
        <v>800</v>
      </c>
      <c r="F176" s="255" t="s">
        <v>801</v>
      </c>
      <c r="G176" s="255">
        <v>-222791428.25999999</v>
      </c>
      <c r="H176" s="255">
        <v>-7327025.0999999996</v>
      </c>
      <c r="I176" s="255"/>
      <c r="J176" s="255">
        <v>-259005709.53911641</v>
      </c>
      <c r="K176" s="255">
        <v>-88018332.160769999</v>
      </c>
      <c r="L176" s="255">
        <v>-74474560.879999995</v>
      </c>
      <c r="M176" s="255">
        <v>-21313816.073052</v>
      </c>
      <c r="N176" s="255">
        <v>-41937926.581109002</v>
      </c>
    </row>
    <row r="177" spans="4:14">
      <c r="D177" s="175" t="s">
        <v>793</v>
      </c>
      <c r="E177" s="255" t="s">
        <v>803</v>
      </c>
      <c r="F177" s="255" t="s">
        <v>804</v>
      </c>
      <c r="G177" s="256">
        <v>-882414.78</v>
      </c>
      <c r="H177" s="256">
        <v>-39899.93</v>
      </c>
      <c r="I177" s="256"/>
      <c r="J177" s="256"/>
      <c r="K177" s="256">
        <v>-273345.65299799998</v>
      </c>
      <c r="L177" s="256">
        <v>-86282.1</v>
      </c>
      <c r="M177" s="256"/>
      <c r="N177" s="255">
        <v>-81482509.701280907</v>
      </c>
    </row>
    <row r="178" spans="4:14">
      <c r="D178" s="175" t="s">
        <v>796</v>
      </c>
      <c r="E178" s="255" t="s">
        <v>806</v>
      </c>
      <c r="F178" s="255" t="s">
        <v>807</v>
      </c>
      <c r="G178" s="255">
        <v>-16008854.9</v>
      </c>
      <c r="H178" s="255">
        <v>-124859.36</v>
      </c>
      <c r="I178" s="255"/>
      <c r="J178" s="255">
        <v>-47986154.035152197</v>
      </c>
      <c r="K178" s="255">
        <v>-3580055.7907139999</v>
      </c>
      <c r="L178" s="255"/>
      <c r="M178" s="255"/>
      <c r="N178" s="255">
        <v>-1821279.14</v>
      </c>
    </row>
    <row r="179" spans="4:14">
      <c r="D179" s="175" t="s">
        <v>799</v>
      </c>
      <c r="E179" s="255" t="s">
        <v>809</v>
      </c>
      <c r="F179" s="255" t="s">
        <v>810</v>
      </c>
      <c r="G179" s="255">
        <v>-1754512.97</v>
      </c>
      <c r="H179" s="255">
        <v>-4627.63</v>
      </c>
      <c r="I179" s="255"/>
      <c r="J179" s="255"/>
      <c r="K179" s="255"/>
      <c r="L179" s="255">
        <v>-7859.92</v>
      </c>
      <c r="M179" s="255"/>
      <c r="N179" s="255">
        <v>-48701860.293544002</v>
      </c>
    </row>
    <row r="180" spans="4:14">
      <c r="D180" s="175" t="s">
        <v>802</v>
      </c>
      <c r="E180" s="255" t="s">
        <v>812</v>
      </c>
      <c r="F180" s="255" t="s">
        <v>813</v>
      </c>
      <c r="G180" s="256">
        <v>-269069506.14999998</v>
      </c>
      <c r="H180" s="256"/>
      <c r="I180" s="256"/>
      <c r="J180" s="256">
        <v>-43686324.126232199</v>
      </c>
      <c r="K180" s="256">
        <v>-21813487.627392001</v>
      </c>
      <c r="L180" s="256">
        <v>-55163550.520000003</v>
      </c>
      <c r="M180" s="256">
        <v>-31933033.812767599</v>
      </c>
      <c r="N180" s="255">
        <v>-19702476.323488701</v>
      </c>
    </row>
    <row r="181" spans="4:14">
      <c r="D181" s="175" t="s">
        <v>805</v>
      </c>
      <c r="E181" s="255" t="s">
        <v>815</v>
      </c>
      <c r="F181" s="255" t="s">
        <v>816</v>
      </c>
      <c r="G181" s="255">
        <v>-1099776.1499999999</v>
      </c>
      <c r="H181" s="255"/>
      <c r="I181" s="255"/>
      <c r="J181" s="255">
        <v>-23003391.9132808</v>
      </c>
      <c r="K181" s="255">
        <v>-1311038.9227440001</v>
      </c>
      <c r="L181" s="255">
        <v>-2466053.58</v>
      </c>
      <c r="M181" s="255"/>
      <c r="N181" s="255">
        <v>-130084948.48702399</v>
      </c>
    </row>
    <row r="182" spans="4:14">
      <c r="D182" s="175" t="s">
        <v>808</v>
      </c>
      <c r="E182" s="255" t="s">
        <v>818</v>
      </c>
      <c r="F182" s="255" t="s">
        <v>819</v>
      </c>
      <c r="G182" s="255">
        <v>-43195773.939999998</v>
      </c>
      <c r="H182" s="255"/>
      <c r="I182" s="255"/>
      <c r="J182" s="255">
        <v>-80724019.039764807</v>
      </c>
      <c r="K182" s="255">
        <v>-19921846.178231999</v>
      </c>
      <c r="L182" s="255"/>
      <c r="M182" s="255"/>
      <c r="N182" s="255">
        <v>-35648064.090000004</v>
      </c>
    </row>
    <row r="183" spans="4:14">
      <c r="D183" s="175" t="s">
        <v>811</v>
      </c>
      <c r="E183" s="255" t="s">
        <v>821</v>
      </c>
      <c r="F183" s="255" t="s">
        <v>822</v>
      </c>
      <c r="G183" s="256">
        <v>-30929367.890000001</v>
      </c>
      <c r="H183" s="256"/>
      <c r="I183" s="256"/>
      <c r="J183" s="256"/>
      <c r="K183" s="256"/>
      <c r="L183" s="256"/>
      <c r="M183" s="256"/>
      <c r="N183" s="255">
        <v>-9959637.8092034999</v>
      </c>
    </row>
    <row r="184" spans="4:14">
      <c r="D184" s="175" t="s">
        <v>814</v>
      </c>
      <c r="E184" s="255" t="s">
        <v>824</v>
      </c>
      <c r="F184" s="255" t="s">
        <v>825</v>
      </c>
      <c r="G184" s="255">
        <v>-5674908.4100000001</v>
      </c>
      <c r="H184" s="255"/>
      <c r="I184" s="255"/>
      <c r="J184" s="255">
        <v>-6482871.6587642003</v>
      </c>
      <c r="K184" s="255"/>
      <c r="L184" s="255"/>
      <c r="M184" s="255">
        <v>-474950.008455</v>
      </c>
      <c r="N184" s="221">
        <v>-194533377.2541506</v>
      </c>
    </row>
    <row r="185" spans="4:14">
      <c r="D185" s="175" t="s">
        <v>817</v>
      </c>
      <c r="E185" s="255" t="s">
        <v>827</v>
      </c>
      <c r="F185" s="255" t="s">
        <v>828</v>
      </c>
      <c r="G185" s="255">
        <v>-8687410.25</v>
      </c>
      <c r="H185" s="255"/>
      <c r="I185" s="255"/>
      <c r="J185" s="255">
        <v>-221860172.05319241</v>
      </c>
      <c r="K185" s="255">
        <v>-10461786.300125999</v>
      </c>
      <c r="L185" s="255">
        <v>-3873580.8</v>
      </c>
      <c r="M185" s="255"/>
      <c r="N185" s="255">
        <v>-5231363.8734480003</v>
      </c>
    </row>
    <row r="186" spans="4:14">
      <c r="D186" s="175" t="s">
        <v>820</v>
      </c>
      <c r="E186" s="255" t="s">
        <v>833</v>
      </c>
      <c r="F186" s="255" t="s">
        <v>834</v>
      </c>
      <c r="G186" s="256">
        <v>-596083.37</v>
      </c>
      <c r="H186" s="256">
        <v>-643833.37</v>
      </c>
      <c r="I186" s="256">
        <v>-584616.39875249995</v>
      </c>
      <c r="J186" s="256">
        <v>-1600798.3896604001</v>
      </c>
      <c r="K186" s="256">
        <v>-2317102.785774</v>
      </c>
      <c r="L186" s="256">
        <v>-728750</v>
      </c>
      <c r="M186" s="256">
        <v>-760526.94032299996</v>
      </c>
      <c r="N186" s="255">
        <v>-3426746.07</v>
      </c>
    </row>
    <row r="187" spans="4:14">
      <c r="D187" s="175" t="s">
        <v>823</v>
      </c>
      <c r="E187" s="255" t="s">
        <v>836</v>
      </c>
      <c r="F187" s="255" t="s">
        <v>837</v>
      </c>
      <c r="G187" s="255"/>
      <c r="H187" s="255"/>
      <c r="I187" s="255"/>
      <c r="J187" s="255"/>
      <c r="K187" s="255"/>
      <c r="L187" s="255"/>
      <c r="M187" s="255">
        <v>-643360.83320700005</v>
      </c>
      <c r="N187" s="255">
        <v>-175745.49239299999</v>
      </c>
    </row>
    <row r="188" spans="4:14">
      <c r="D188" s="175" t="s">
        <v>826</v>
      </c>
      <c r="E188" s="255" t="s">
        <v>839</v>
      </c>
      <c r="F188" s="255" t="s">
        <v>840</v>
      </c>
      <c r="G188" s="255">
        <v>-68770.7</v>
      </c>
      <c r="H188" s="255"/>
      <c r="I188" s="255"/>
      <c r="J188" s="255">
        <v>-1134686.6299999999</v>
      </c>
      <c r="K188" s="255"/>
      <c r="L188" s="255">
        <v>90764.33</v>
      </c>
      <c r="M188" s="255"/>
      <c r="N188" s="221">
        <v>-178541550.71859449</v>
      </c>
    </row>
    <row r="189" spans="4:14">
      <c r="D189" s="175" t="s">
        <v>829</v>
      </c>
      <c r="E189" s="255" t="s">
        <v>842</v>
      </c>
      <c r="F189" s="255" t="s">
        <v>843</v>
      </c>
      <c r="G189" s="255"/>
      <c r="H189" s="255"/>
      <c r="I189" s="255"/>
      <c r="J189" s="255"/>
      <c r="K189" s="255">
        <v>-2185896.5427959999</v>
      </c>
      <c r="L189" s="255"/>
      <c r="M189" s="255"/>
      <c r="N189" s="255">
        <v>-11280094.793706801</v>
      </c>
    </row>
    <row r="190" spans="4:14">
      <c r="D190" s="175" t="s">
        <v>832</v>
      </c>
      <c r="E190" s="255" t="s">
        <v>845</v>
      </c>
      <c r="F190" s="255" t="s">
        <v>846</v>
      </c>
      <c r="G190" s="255">
        <v>-26067521.850000001</v>
      </c>
      <c r="H190" s="255">
        <v>-72568461.870000005</v>
      </c>
      <c r="I190" s="255">
        <v>-59119072.230949998</v>
      </c>
      <c r="J190" s="255">
        <v>-9505309.6444767993</v>
      </c>
      <c r="K190" s="255">
        <v>-2969561.2574339998</v>
      </c>
      <c r="L190" s="255">
        <v>-11618116.67</v>
      </c>
      <c r="M190" s="255"/>
      <c r="N190" s="255">
        <v>-5876787.8600000003</v>
      </c>
    </row>
    <row r="191" spans="4:14">
      <c r="D191" s="175" t="s">
        <v>835</v>
      </c>
      <c r="E191" s="255" t="s">
        <v>848</v>
      </c>
      <c r="F191" s="255" t="s">
        <v>849</v>
      </c>
      <c r="G191" s="255">
        <v>-987090.3</v>
      </c>
      <c r="H191" s="255">
        <v>-87100.7</v>
      </c>
      <c r="I191" s="255"/>
      <c r="J191" s="255">
        <v>-5683518.4994448004</v>
      </c>
      <c r="K191" s="255">
        <v>-1283320.3927140001</v>
      </c>
      <c r="L191" s="255"/>
      <c r="M191" s="255">
        <v>-2191016.8251095</v>
      </c>
      <c r="N191" s="255">
        <v>-12757703.109916501</v>
      </c>
    </row>
    <row r="192" spans="4:14">
      <c r="D192" s="175" t="s">
        <v>838</v>
      </c>
      <c r="E192" s="255" t="s">
        <v>854</v>
      </c>
      <c r="F192" s="255" t="s">
        <v>855</v>
      </c>
      <c r="G192" s="255">
        <v>-6216500</v>
      </c>
      <c r="H192" s="255"/>
      <c r="I192" s="255"/>
      <c r="J192" s="255"/>
      <c r="K192" s="255"/>
      <c r="L192" s="255">
        <v>-198635</v>
      </c>
      <c r="M192" s="255"/>
      <c r="N192" s="255">
        <v>-62499151.234200001</v>
      </c>
    </row>
    <row r="193" spans="4:14">
      <c r="D193" s="175" t="s">
        <v>841</v>
      </c>
      <c r="E193" s="255" t="s">
        <v>857</v>
      </c>
      <c r="F193" s="255" t="s">
        <v>858</v>
      </c>
      <c r="G193" s="255">
        <v>-10239500.76</v>
      </c>
      <c r="H193" s="255"/>
      <c r="I193" s="255"/>
      <c r="J193" s="255"/>
      <c r="K193" s="255">
        <v>-1965374.2486980001</v>
      </c>
      <c r="L193" s="255">
        <v>-222000</v>
      </c>
      <c r="M193" s="255"/>
      <c r="N193" s="255">
        <v>-2381089.3974890001</v>
      </c>
    </row>
    <row r="194" spans="4:14">
      <c r="D194" s="175" t="s">
        <v>844</v>
      </c>
      <c r="E194" s="255" t="s">
        <v>860</v>
      </c>
      <c r="F194" s="255" t="s">
        <v>861</v>
      </c>
      <c r="G194" s="255">
        <v>-13543.98</v>
      </c>
      <c r="H194" s="255"/>
      <c r="I194" s="255"/>
      <c r="J194" s="255">
        <v>-8099.28</v>
      </c>
      <c r="K194" s="255"/>
      <c r="L194" s="255">
        <v>-24250</v>
      </c>
      <c r="M194" s="255"/>
      <c r="N194" s="255">
        <v>-34761168.883749597</v>
      </c>
    </row>
    <row r="195" spans="4:14">
      <c r="D195" s="175" t="s">
        <v>847</v>
      </c>
      <c r="E195" s="255" t="s">
        <v>863</v>
      </c>
      <c r="F195" s="255" t="s">
        <v>864</v>
      </c>
      <c r="G195" s="255">
        <v>-7008637.9800000004</v>
      </c>
      <c r="H195" s="255"/>
      <c r="I195" s="255"/>
      <c r="J195" s="255"/>
      <c r="K195" s="255"/>
      <c r="L195" s="255">
        <v>-1405676.81</v>
      </c>
      <c r="M195" s="255">
        <v>-2014118.9475885001</v>
      </c>
      <c r="N195" s="255">
        <v>-2065754.09</v>
      </c>
    </row>
    <row r="196" spans="4:14">
      <c r="D196" s="175" t="s">
        <v>850</v>
      </c>
      <c r="E196" s="255" t="s">
        <v>866</v>
      </c>
      <c r="F196" s="255" t="s">
        <v>867</v>
      </c>
      <c r="G196" s="256"/>
      <c r="H196" s="256"/>
      <c r="I196" s="256"/>
      <c r="J196" s="256"/>
      <c r="K196" s="256">
        <v>-1966060.502964</v>
      </c>
      <c r="L196" s="256"/>
      <c r="M196" s="256"/>
      <c r="N196" s="255">
        <v>-3356104.71</v>
      </c>
    </row>
    <row r="197" spans="4:14">
      <c r="D197" s="175" t="s">
        <v>853</v>
      </c>
      <c r="E197" s="260" t="s">
        <v>869</v>
      </c>
      <c r="F197" s="260" t="s">
        <v>870</v>
      </c>
      <c r="G197" s="255">
        <v>-10422480.68</v>
      </c>
      <c r="H197" s="255">
        <v>-6215.5</v>
      </c>
      <c r="I197" s="255"/>
      <c r="J197" s="255">
        <v>-11781662.632251401</v>
      </c>
      <c r="K197" s="255">
        <v>-3697694.5849199998</v>
      </c>
      <c r="L197" s="255">
        <v>-1569539.8</v>
      </c>
      <c r="M197" s="255">
        <v>-228441.19879749999</v>
      </c>
      <c r="N197" s="260">
        <v>-1820274085.3676901</v>
      </c>
    </row>
    <row r="198" spans="4:14">
      <c r="D198" s="175" t="s">
        <v>856</v>
      </c>
      <c r="E198" s="255" t="s">
        <v>872</v>
      </c>
      <c r="F198" s="255" t="s">
        <v>199</v>
      </c>
      <c r="G198" s="255">
        <v>-26152614.260000002</v>
      </c>
      <c r="H198" s="255">
        <v>-2260253.5099999998</v>
      </c>
      <c r="I198" s="255"/>
      <c r="J198" s="255"/>
      <c r="K198" s="255"/>
      <c r="L198" s="255">
        <v>-1885432.98</v>
      </c>
      <c r="M198" s="255"/>
      <c r="N198" s="255">
        <v>-16466641.52</v>
      </c>
    </row>
    <row r="199" spans="4:14" s="128" customFormat="1">
      <c r="D199" s="203" t="s">
        <v>859</v>
      </c>
      <c r="E199" s="260" t="s">
        <v>874</v>
      </c>
      <c r="F199" s="260" t="s">
        <v>875</v>
      </c>
      <c r="G199" s="255">
        <v>-287389.37</v>
      </c>
      <c r="H199" s="255">
        <v>-2963368.5</v>
      </c>
      <c r="I199" s="255"/>
      <c r="J199" s="255"/>
      <c r="K199" s="255"/>
      <c r="L199" s="255">
        <v>-40418.699999999997</v>
      </c>
      <c r="M199" s="255"/>
      <c r="N199" s="260">
        <v>-16466641.52</v>
      </c>
    </row>
    <row r="200" spans="4:14">
      <c r="D200" s="175" t="s">
        <v>862</v>
      </c>
      <c r="E200" s="256" t="s">
        <v>877</v>
      </c>
      <c r="F200" s="256" t="s">
        <v>878</v>
      </c>
      <c r="G200" s="255">
        <v>-765787091.49000001</v>
      </c>
      <c r="H200" s="255">
        <v>-93521095.209999993</v>
      </c>
      <c r="I200" s="255">
        <v>-125134472.2743625</v>
      </c>
      <c r="J200" s="255">
        <v>-712462717.44133639</v>
      </c>
      <c r="K200" s="255">
        <v>-374498342.393112</v>
      </c>
      <c r="L200" s="255">
        <v>-170086148.31</v>
      </c>
      <c r="M200" s="255">
        <v>-85574442.842491597</v>
      </c>
      <c r="N200" s="221">
        <v>-7762308104.9437485</v>
      </c>
    </row>
    <row r="201" spans="4:14">
      <c r="D201" s="175" t="s">
        <v>865</v>
      </c>
      <c r="E201" s="255" t="s">
        <v>880</v>
      </c>
      <c r="F201" s="255" t="s">
        <v>881</v>
      </c>
      <c r="G201" s="256">
        <v>-40291049.810000002</v>
      </c>
      <c r="H201" s="256"/>
      <c r="I201" s="256"/>
      <c r="J201" s="256"/>
      <c r="K201" s="256"/>
      <c r="L201" s="256"/>
      <c r="M201" s="256"/>
      <c r="N201" s="221">
        <v>-1241413503.8852084</v>
      </c>
    </row>
    <row r="202" spans="4:14">
      <c r="D202" s="175" t="s">
        <v>868</v>
      </c>
      <c r="E202" s="256" t="s">
        <v>883</v>
      </c>
      <c r="F202" s="256" t="s">
        <v>884</v>
      </c>
      <c r="G202" s="257">
        <v>-40291049.810000002</v>
      </c>
      <c r="H202" s="257"/>
      <c r="I202" s="257"/>
      <c r="J202" s="257"/>
      <c r="K202" s="257"/>
      <c r="L202" s="257"/>
      <c r="M202" s="257"/>
      <c r="N202" s="221">
        <v>-1241413503.8852084</v>
      </c>
    </row>
    <row r="203" spans="4:14" s="128" customFormat="1">
      <c r="D203" s="203" t="s">
        <v>871</v>
      </c>
      <c r="E203" s="255" t="s">
        <v>886</v>
      </c>
      <c r="F203" s="255" t="s">
        <v>887</v>
      </c>
      <c r="G203" s="255">
        <v>-3607428310.23</v>
      </c>
      <c r="H203" s="255">
        <v>-94381510.280000001</v>
      </c>
      <c r="I203" s="255">
        <v>-274938937.70386302</v>
      </c>
      <c r="J203" s="255">
        <v>-1952649156.2429011</v>
      </c>
      <c r="K203" s="255">
        <v>-852879280.06643403</v>
      </c>
      <c r="L203" s="255">
        <v>-700640981.94000006</v>
      </c>
      <c r="M203" s="255">
        <v>-965191867.56067359</v>
      </c>
      <c r="N203" s="221">
        <v>-142475583.22391179</v>
      </c>
    </row>
    <row r="204" spans="4:14">
      <c r="D204" s="175" t="s">
        <v>873</v>
      </c>
      <c r="E204" s="255" t="s">
        <v>889</v>
      </c>
      <c r="F204" s="255" t="s">
        <v>890</v>
      </c>
      <c r="G204" s="255"/>
      <c r="H204" s="255"/>
      <c r="I204" s="255"/>
      <c r="J204" s="255">
        <v>-1261530526.6721499</v>
      </c>
      <c r="K204" s="255"/>
      <c r="L204" s="255"/>
      <c r="M204" s="255"/>
      <c r="N204" s="255">
        <v>35239373.605663501</v>
      </c>
    </row>
    <row r="205" spans="4:14">
      <c r="D205" s="175" t="s">
        <v>876</v>
      </c>
      <c r="E205" s="256" t="s">
        <v>892</v>
      </c>
      <c r="F205" s="256" t="s">
        <v>211</v>
      </c>
      <c r="G205" s="256"/>
      <c r="H205" s="256"/>
      <c r="I205" s="256"/>
      <c r="J205" s="256">
        <v>-1261530526.6721499</v>
      </c>
      <c r="K205" s="256"/>
      <c r="L205" s="256"/>
      <c r="M205" s="256"/>
      <c r="N205" s="221">
        <v>-107236209.6182483</v>
      </c>
    </row>
    <row r="206" spans="4:14" s="128" customFormat="1">
      <c r="D206" s="203" t="s">
        <v>879</v>
      </c>
      <c r="E206" s="255" t="s">
        <v>894</v>
      </c>
      <c r="F206" s="255" t="s">
        <v>895</v>
      </c>
      <c r="G206" s="255">
        <v>-84501739.540000007</v>
      </c>
      <c r="H206" s="255">
        <v>-1545310</v>
      </c>
      <c r="I206" s="255"/>
      <c r="J206" s="255">
        <v>-33744539.218255602</v>
      </c>
      <c r="K206" s="255">
        <v>-1522383.263244</v>
      </c>
      <c r="L206" s="255">
        <v>-5835031.0800000001</v>
      </c>
      <c r="M206" s="255">
        <v>-620334.696</v>
      </c>
      <c r="N206" s="255">
        <v>-31862309015</v>
      </c>
    </row>
    <row r="207" spans="4:14" s="143" customFormat="1">
      <c r="D207" s="251" t="s">
        <v>882</v>
      </c>
      <c r="E207" s="256" t="s">
        <v>897</v>
      </c>
      <c r="F207" s="256" t="s">
        <v>898</v>
      </c>
      <c r="G207" s="255">
        <v>22442838.039999999</v>
      </c>
      <c r="H207" s="255">
        <v>395294.26</v>
      </c>
      <c r="I207" s="255"/>
      <c r="J207" s="255"/>
      <c r="K207" s="255">
        <v>1088826.2174519999</v>
      </c>
      <c r="L207" s="255">
        <v>179513.93</v>
      </c>
      <c r="M207" s="255">
        <v>8394.0102784999999</v>
      </c>
      <c r="N207" s="256">
        <v>-31862309015</v>
      </c>
    </row>
    <row r="208" spans="4:14">
      <c r="D208" s="175" t="s">
        <v>885</v>
      </c>
      <c r="E208" s="255" t="s">
        <v>900</v>
      </c>
      <c r="F208" s="255" t="s">
        <v>210</v>
      </c>
      <c r="G208" s="255">
        <v>-62058901.5</v>
      </c>
      <c r="H208" s="255">
        <v>-1150015.74</v>
      </c>
      <c r="I208" s="255"/>
      <c r="J208" s="255">
        <v>-33744539.218255602</v>
      </c>
      <c r="K208" s="255">
        <v>-433557.04579200002</v>
      </c>
      <c r="L208" s="255">
        <v>-5655517.1500000004</v>
      </c>
      <c r="M208" s="255">
        <v>-611940.68572149996</v>
      </c>
      <c r="N208" s="221">
        <v>-278812537.43301249</v>
      </c>
    </row>
    <row r="209" spans="4:64">
      <c r="D209" s="175" t="s">
        <v>888</v>
      </c>
      <c r="E209" s="256" t="s">
        <v>902</v>
      </c>
      <c r="F209" s="256" t="s">
        <v>210</v>
      </c>
      <c r="G209" s="255">
        <v>-31877454112.310001</v>
      </c>
      <c r="H209" s="255">
        <v>-248786066.91</v>
      </c>
      <c r="I209" s="255"/>
      <c r="J209" s="255"/>
      <c r="K209" s="255"/>
      <c r="L209" s="255"/>
      <c r="M209" s="255"/>
      <c r="N209" s="221">
        <v>-278812537.43301249</v>
      </c>
    </row>
    <row r="210" spans="4:64">
      <c r="D210" s="175" t="s">
        <v>891</v>
      </c>
      <c r="E210" s="255" t="s">
        <v>904</v>
      </c>
      <c r="F210" s="255" t="s">
        <v>905</v>
      </c>
      <c r="G210" s="256">
        <v>-31877454112.310001</v>
      </c>
      <c r="H210" s="256">
        <v>-248786066.91</v>
      </c>
      <c r="I210" s="256"/>
      <c r="J210" s="256"/>
      <c r="K210" s="256"/>
      <c r="L210" s="256"/>
      <c r="M210" s="256"/>
      <c r="N210" s="255">
        <v>-26237755</v>
      </c>
    </row>
    <row r="211" spans="4:64">
      <c r="D211" s="175" t="s">
        <v>893</v>
      </c>
      <c r="E211" s="260" t="s">
        <v>907</v>
      </c>
      <c r="F211" s="260" t="s">
        <v>908</v>
      </c>
      <c r="G211" s="255">
        <v>-268325785.59</v>
      </c>
      <c r="H211" s="255">
        <v>-703189.16</v>
      </c>
      <c r="I211" s="255"/>
      <c r="J211" s="255"/>
      <c r="K211" s="255"/>
      <c r="L211" s="255">
        <v>-42924657.780000001</v>
      </c>
      <c r="M211" s="255">
        <v>-6568028.1178874997</v>
      </c>
      <c r="N211" s="260">
        <v>-26237755</v>
      </c>
    </row>
    <row r="212" spans="4:64">
      <c r="D212" s="175" t="s">
        <v>896</v>
      </c>
      <c r="E212" s="255" t="s">
        <v>910</v>
      </c>
      <c r="F212" s="255" t="s">
        <v>911</v>
      </c>
      <c r="G212" s="255">
        <v>-268325785.59</v>
      </c>
      <c r="H212" s="255">
        <v>-703189.16</v>
      </c>
      <c r="I212" s="255"/>
      <c r="J212" s="255"/>
      <c r="K212" s="255"/>
      <c r="L212" s="255">
        <v>-42924657.780000001</v>
      </c>
      <c r="M212" s="255">
        <v>-6568028.1178874997</v>
      </c>
      <c r="N212" s="255">
        <v>4.0952000000000002E-2</v>
      </c>
    </row>
    <row r="213" spans="4:64">
      <c r="D213" s="175" t="s">
        <v>899</v>
      </c>
      <c r="E213" s="260" t="s">
        <v>913</v>
      </c>
      <c r="F213" s="260" t="s">
        <v>914</v>
      </c>
      <c r="G213" s="255">
        <v>-22500503</v>
      </c>
      <c r="H213" s="255"/>
      <c r="I213" s="255"/>
      <c r="J213" s="255"/>
      <c r="K213" s="255"/>
      <c r="L213" s="255">
        <v>-4033091</v>
      </c>
      <c r="M213" s="255"/>
      <c r="N213" s="260">
        <v>4.0952000000000002E-2</v>
      </c>
    </row>
    <row r="214" spans="4:64">
      <c r="D214" s="175" t="s">
        <v>901</v>
      </c>
      <c r="E214" s="255" t="s">
        <v>916</v>
      </c>
      <c r="F214" s="255" t="s">
        <v>917</v>
      </c>
      <c r="G214" s="255">
        <v>-22500503</v>
      </c>
      <c r="H214" s="255"/>
      <c r="I214" s="255"/>
      <c r="J214" s="255"/>
      <c r="K214" s="255"/>
      <c r="L214" s="255">
        <v>-4033091</v>
      </c>
      <c r="M214" s="255"/>
      <c r="N214" s="255">
        <v>-15356514.2817555</v>
      </c>
    </row>
    <row r="215" spans="4:64">
      <c r="D215" s="175" t="s">
        <v>903</v>
      </c>
      <c r="E215" s="260" t="s">
        <v>919</v>
      </c>
      <c r="F215" s="260" t="s">
        <v>920</v>
      </c>
      <c r="G215" s="256"/>
      <c r="H215" s="256"/>
      <c r="I215" s="256">
        <v>-40173316.704258502</v>
      </c>
      <c r="J215" s="256"/>
      <c r="K215" s="256"/>
      <c r="L215" s="256"/>
      <c r="M215" s="256"/>
      <c r="N215" s="260">
        <v>-15356514.2817555</v>
      </c>
    </row>
    <row r="216" spans="4:64">
      <c r="D216" s="175" t="s">
        <v>906</v>
      </c>
      <c r="E216" s="255" t="s">
        <v>922</v>
      </c>
      <c r="F216" s="255" t="s">
        <v>923</v>
      </c>
      <c r="G216" s="257"/>
      <c r="H216" s="257"/>
      <c r="I216" s="257">
        <v>-40173316.704258502</v>
      </c>
      <c r="J216" s="257"/>
      <c r="K216" s="257"/>
      <c r="L216" s="257"/>
      <c r="M216" s="257"/>
      <c r="N216" s="255">
        <v>-3659442.2023665002</v>
      </c>
    </row>
    <row r="217" spans="4:64">
      <c r="D217" s="175" t="s">
        <v>909</v>
      </c>
      <c r="E217" s="260" t="s">
        <v>925</v>
      </c>
      <c r="F217" s="260" t="s">
        <v>923</v>
      </c>
      <c r="G217" s="255">
        <v>-17765304.34</v>
      </c>
      <c r="H217" s="255"/>
      <c r="I217" s="255"/>
      <c r="J217" s="255">
        <v>-2727111.4755416</v>
      </c>
      <c r="K217" s="255"/>
      <c r="L217" s="255">
        <v>-444030.08</v>
      </c>
      <c r="M217" s="255"/>
      <c r="N217" s="260">
        <v>-3659442.2023665002</v>
      </c>
      <c r="BL217">
        <v>3570.6</v>
      </c>
    </row>
    <row r="218" spans="4:64">
      <c r="D218" s="175" t="s">
        <v>912</v>
      </c>
      <c r="E218" s="256" t="s">
        <v>927</v>
      </c>
      <c r="F218" s="256" t="s">
        <v>196</v>
      </c>
      <c r="G218" s="255">
        <v>-17765304.34</v>
      </c>
      <c r="H218" s="255"/>
      <c r="I218" s="255"/>
      <c r="J218" s="255">
        <v>-2727111.4755416</v>
      </c>
      <c r="K218" s="255"/>
      <c r="L218" s="255">
        <v>-444030.08</v>
      </c>
      <c r="M218" s="255"/>
      <c r="N218" s="256">
        <v>-45253711.443170004</v>
      </c>
    </row>
    <row r="219" spans="4:64">
      <c r="D219" s="175" t="s">
        <v>915</v>
      </c>
      <c r="E219" s="255" t="s">
        <v>932</v>
      </c>
      <c r="F219" s="255" t="s">
        <v>933</v>
      </c>
      <c r="G219" s="255"/>
      <c r="H219" s="255"/>
      <c r="I219" s="255"/>
      <c r="J219" s="255">
        <v>-17730695.875037599</v>
      </c>
      <c r="K219" s="255"/>
      <c r="L219" s="255"/>
      <c r="M219" s="255"/>
      <c r="N219" s="255">
        <v>-50637.238499999999</v>
      </c>
    </row>
    <row r="220" spans="4:64">
      <c r="D220" s="175" t="s">
        <v>918</v>
      </c>
      <c r="E220" s="256" t="s">
        <v>941</v>
      </c>
      <c r="F220" s="256" t="s">
        <v>942</v>
      </c>
      <c r="G220" s="255"/>
      <c r="H220" s="255"/>
      <c r="I220" s="255"/>
      <c r="J220" s="255">
        <v>-17730695.875037599</v>
      </c>
      <c r="K220" s="255"/>
      <c r="L220" s="255"/>
      <c r="M220" s="255"/>
      <c r="N220" s="256">
        <v>-50637.238499999999</v>
      </c>
    </row>
    <row r="221" spans="4:64">
      <c r="D221" s="175" t="s">
        <v>921</v>
      </c>
      <c r="E221" s="257" t="s">
        <v>944</v>
      </c>
      <c r="F221" s="257" t="s">
        <v>945</v>
      </c>
      <c r="G221" s="255">
        <v>-40265807.340000004</v>
      </c>
      <c r="H221" s="255"/>
      <c r="I221" s="255">
        <v>-40173316.704258502</v>
      </c>
      <c r="J221" s="255">
        <v>-20457807.350579198</v>
      </c>
      <c r="K221" s="255"/>
      <c r="L221" s="255">
        <v>-4477121.08</v>
      </c>
      <c r="M221" s="255"/>
      <c r="N221" s="221">
        <v>-50393236905.56189</v>
      </c>
    </row>
    <row r="222" spans="4:64">
      <c r="D222" s="175" t="s">
        <v>924</v>
      </c>
      <c r="E222" s="255" t="s">
        <v>947</v>
      </c>
      <c r="F222" s="255" t="s">
        <v>948</v>
      </c>
      <c r="G222" s="256">
        <v>-35855532916.969994</v>
      </c>
      <c r="H222" s="256">
        <v>-345020782.08999997</v>
      </c>
      <c r="I222" s="256">
        <v>-315112254.40812153</v>
      </c>
      <c r="J222" s="256">
        <v>-11788374629.483887</v>
      </c>
      <c r="K222" s="256">
        <v>-1718183965.112226</v>
      </c>
      <c r="L222" s="256">
        <v>-753698277.95000005</v>
      </c>
      <c r="M222" s="256">
        <v>-1365400557.0084865</v>
      </c>
      <c r="N222" s="221">
        <v>-4038086577.9294648</v>
      </c>
    </row>
    <row r="223" spans="4:64">
      <c r="D223" s="175" t="s">
        <v>926</v>
      </c>
      <c r="E223" s="256" t="s">
        <v>950</v>
      </c>
      <c r="F223" s="256" t="s">
        <v>951</v>
      </c>
      <c r="G223" s="255"/>
      <c r="H223" s="255"/>
      <c r="I223" s="255"/>
      <c r="J223" s="255">
        <v>-4207184316.1703792</v>
      </c>
      <c r="K223" s="255"/>
      <c r="L223" s="255"/>
      <c r="M223" s="255"/>
      <c r="N223" s="221">
        <v>-4038086577.9294648</v>
      </c>
      <c r="BL223">
        <v>1157864.8999999999</v>
      </c>
    </row>
    <row r="224" spans="4:64">
      <c r="D224" s="175" t="s">
        <v>928</v>
      </c>
      <c r="E224" s="255" t="s">
        <v>953</v>
      </c>
      <c r="F224" s="255" t="s">
        <v>954</v>
      </c>
      <c r="G224" s="255"/>
      <c r="H224" s="255"/>
      <c r="I224" s="255"/>
      <c r="J224" s="255">
        <v>-4207184316.1703792</v>
      </c>
      <c r="K224" s="255"/>
      <c r="L224" s="255"/>
      <c r="M224" s="255"/>
      <c r="N224" s="221">
        <v>-1337540637.537086</v>
      </c>
      <c r="BL224">
        <v>1678291.54</v>
      </c>
    </row>
    <row r="225" spans="4:14">
      <c r="D225" s="175" t="s">
        <v>931</v>
      </c>
      <c r="E225" s="255" t="s">
        <v>956</v>
      </c>
      <c r="F225" s="255" t="s">
        <v>957</v>
      </c>
      <c r="G225" s="255">
        <v>-927622646.66999996</v>
      </c>
      <c r="H225" s="255">
        <v>-18147939.899999999</v>
      </c>
      <c r="I225" s="255"/>
      <c r="J225" s="255">
        <v>-16693714.5133528</v>
      </c>
      <c r="K225" s="255">
        <v>-397464110.64487797</v>
      </c>
      <c r="L225" s="255">
        <v>-4582661.4400000004</v>
      </c>
      <c r="M225" s="255"/>
      <c r="N225" s="221">
        <v>686175882.84902954</v>
      </c>
    </row>
    <row r="226" spans="4:14">
      <c r="D226" s="175" t="s">
        <v>934</v>
      </c>
      <c r="E226" s="256" t="s">
        <v>959</v>
      </c>
      <c r="F226" s="256" t="s">
        <v>205</v>
      </c>
      <c r="G226" s="255">
        <v>411552363.72000003</v>
      </c>
      <c r="H226" s="255">
        <v>7294444.0599999996</v>
      </c>
      <c r="I226" s="255"/>
      <c r="J226" s="255"/>
      <c r="K226" s="255">
        <v>290447001.81930602</v>
      </c>
      <c r="L226" s="255">
        <v>139277.19</v>
      </c>
      <c r="M226" s="255"/>
      <c r="N226" s="221">
        <v>-651364754.68805635</v>
      </c>
    </row>
    <row r="227" spans="4:14">
      <c r="D227" s="175" t="s">
        <v>937</v>
      </c>
      <c r="E227" s="255" t="s">
        <v>961</v>
      </c>
      <c r="F227" s="255" t="s">
        <v>962</v>
      </c>
      <c r="G227" s="255">
        <v>-516070282.94999999</v>
      </c>
      <c r="H227" s="255">
        <v>-10853495.84</v>
      </c>
      <c r="I227" s="255"/>
      <c r="J227" s="255">
        <v>-16693714.5133528</v>
      </c>
      <c r="K227" s="255">
        <v>-107017108.825572</v>
      </c>
      <c r="L227" s="255">
        <v>-4443384.25</v>
      </c>
      <c r="M227" s="255"/>
      <c r="N227" s="255">
        <v>-982917.26</v>
      </c>
    </row>
    <row r="228" spans="4:14">
      <c r="D228" s="175" t="s">
        <v>940</v>
      </c>
      <c r="E228" s="255" t="s">
        <v>964</v>
      </c>
      <c r="F228" s="255" t="s">
        <v>965</v>
      </c>
      <c r="G228" s="255"/>
      <c r="H228" s="255"/>
      <c r="I228" s="255"/>
      <c r="J228" s="255"/>
      <c r="K228" s="255"/>
      <c r="L228" s="255">
        <v>-982917.26</v>
      </c>
      <c r="M228" s="255"/>
      <c r="N228" s="255">
        <v>-11057318.701061999</v>
      </c>
    </row>
    <row r="229" spans="4:14">
      <c r="D229" s="175" t="s">
        <v>943</v>
      </c>
      <c r="E229" s="260" t="s">
        <v>967</v>
      </c>
      <c r="F229" s="260" t="s">
        <v>968</v>
      </c>
      <c r="G229" s="255">
        <v>-6158989.8300000001</v>
      </c>
      <c r="H229" s="255"/>
      <c r="I229" s="255"/>
      <c r="J229" s="255"/>
      <c r="K229" s="255">
        <v>-2804386.2683760002</v>
      </c>
      <c r="L229" s="255">
        <v>-1049920.46</v>
      </c>
      <c r="M229" s="255"/>
      <c r="N229" s="260">
        <v>-12040235.961061999</v>
      </c>
    </row>
    <row r="230" spans="4:14">
      <c r="D230" s="175" t="s">
        <v>946</v>
      </c>
      <c r="E230" s="256" t="s">
        <v>970</v>
      </c>
      <c r="F230" s="256" t="s">
        <v>971</v>
      </c>
      <c r="G230" s="255">
        <v>-6158989.8300000001</v>
      </c>
      <c r="H230" s="255"/>
      <c r="I230" s="255"/>
      <c r="J230" s="255"/>
      <c r="K230" s="255">
        <v>-2804386.2683760002</v>
      </c>
      <c r="L230" s="255">
        <v>-2032837.72</v>
      </c>
      <c r="M230" s="255"/>
      <c r="N230" s="256">
        <v>-12040235.961061999</v>
      </c>
    </row>
    <row r="231" spans="4:14">
      <c r="D231" s="175" t="s">
        <v>949</v>
      </c>
      <c r="E231" s="255" t="s">
        <v>973</v>
      </c>
      <c r="F231" s="255" t="s">
        <v>974</v>
      </c>
      <c r="G231" s="255">
        <v>-6158989.8300000001</v>
      </c>
      <c r="H231" s="255"/>
      <c r="I231" s="255"/>
      <c r="J231" s="255"/>
      <c r="K231" s="255">
        <v>-2804386.2683760002</v>
      </c>
      <c r="L231" s="255">
        <v>-2032837.72</v>
      </c>
      <c r="M231" s="255"/>
      <c r="N231" s="255">
        <v>-2251783.8199999998</v>
      </c>
    </row>
    <row r="232" spans="4:14">
      <c r="D232" s="175" t="s">
        <v>952</v>
      </c>
      <c r="E232" s="255" t="s">
        <v>976</v>
      </c>
      <c r="F232" s="255" t="s">
        <v>977</v>
      </c>
      <c r="G232" s="255">
        <v>-2196506.39</v>
      </c>
      <c r="H232" s="255"/>
      <c r="I232" s="255"/>
      <c r="J232" s="255"/>
      <c r="K232" s="255"/>
      <c r="L232" s="255"/>
      <c r="M232" s="255"/>
      <c r="N232" s="255">
        <v>0</v>
      </c>
    </row>
    <row r="233" spans="4:14">
      <c r="D233" s="175" t="s">
        <v>955</v>
      </c>
      <c r="E233" s="255" t="s">
        <v>979</v>
      </c>
      <c r="F233" s="255" t="s">
        <v>742</v>
      </c>
      <c r="G233" s="255">
        <v>-70248712.120000005</v>
      </c>
      <c r="H233" s="255"/>
      <c r="I233" s="255"/>
      <c r="J233" s="255"/>
      <c r="K233" s="255"/>
      <c r="L233" s="255"/>
      <c r="M233" s="255"/>
      <c r="N233" s="221">
        <v>-2834375855.0597639</v>
      </c>
    </row>
    <row r="234" spans="4:14">
      <c r="D234" s="175" t="s">
        <v>958</v>
      </c>
      <c r="E234" s="255" t="s">
        <v>981</v>
      </c>
      <c r="F234" s="255" t="s">
        <v>982</v>
      </c>
      <c r="G234" s="255">
        <v>-323052920.77999997</v>
      </c>
      <c r="H234" s="255"/>
      <c r="I234" s="255"/>
      <c r="J234" s="255">
        <v>-1283353635.0068531</v>
      </c>
      <c r="K234" s="255"/>
      <c r="L234" s="255">
        <v>-45325799.030000001</v>
      </c>
      <c r="M234" s="255"/>
      <c r="N234" s="255">
        <v>-948222.58109700005</v>
      </c>
    </row>
    <row r="235" spans="4:14">
      <c r="D235" s="175" t="s">
        <v>960</v>
      </c>
      <c r="E235" s="255" t="s">
        <v>984</v>
      </c>
      <c r="F235" s="255" t="s">
        <v>754</v>
      </c>
      <c r="G235" s="255"/>
      <c r="H235" s="255"/>
      <c r="I235" s="255"/>
      <c r="J235" s="255">
        <v>-929612.38344240002</v>
      </c>
      <c r="K235" s="255"/>
      <c r="L235" s="255"/>
      <c r="M235" s="255"/>
      <c r="N235" s="255">
        <v>-1048151.75</v>
      </c>
    </row>
    <row r="236" spans="4:14">
      <c r="D236" s="175" t="s">
        <v>963</v>
      </c>
      <c r="E236" s="255" t="s">
        <v>986</v>
      </c>
      <c r="F236" s="255" t="s">
        <v>760</v>
      </c>
      <c r="G236" s="255">
        <v>-1477407.9</v>
      </c>
      <c r="H236" s="255"/>
      <c r="I236" s="255"/>
      <c r="J236" s="255"/>
      <c r="K236" s="255"/>
      <c r="L236" s="255">
        <v>-4979.13</v>
      </c>
      <c r="M236" s="255"/>
      <c r="N236" s="255">
        <v>-28118635.665764801</v>
      </c>
    </row>
    <row r="237" spans="4:14">
      <c r="D237" s="175" t="s">
        <v>966</v>
      </c>
      <c r="E237" s="255" t="s">
        <v>988</v>
      </c>
      <c r="F237" s="255" t="s">
        <v>989</v>
      </c>
      <c r="G237" s="255"/>
      <c r="H237" s="255"/>
      <c r="I237" s="255"/>
      <c r="J237" s="255">
        <v>-1196804.9196333999</v>
      </c>
      <c r="K237" s="255">
        <v>-18004333.87827</v>
      </c>
      <c r="L237" s="255"/>
      <c r="M237" s="255"/>
      <c r="N237" s="221">
        <v>456008910.09400189</v>
      </c>
    </row>
    <row r="238" spans="4:14">
      <c r="D238" s="175" t="s">
        <v>969</v>
      </c>
      <c r="E238" s="255" t="s">
        <v>991</v>
      </c>
      <c r="F238" s="255" t="s">
        <v>992</v>
      </c>
      <c r="G238" s="255">
        <v>215717328.75999999</v>
      </c>
      <c r="H238" s="255"/>
      <c r="I238" s="255"/>
      <c r="J238" s="255">
        <v>258800884.06419379</v>
      </c>
      <c r="K238" s="255">
        <v>18004333.87827</v>
      </c>
      <c r="L238" s="255">
        <v>41196750</v>
      </c>
      <c r="M238" s="255"/>
      <c r="N238" s="255">
        <v>-296362.53000000003</v>
      </c>
    </row>
    <row r="239" spans="4:14">
      <c r="D239" s="175" t="s">
        <v>972</v>
      </c>
      <c r="E239" s="256" t="s">
        <v>994</v>
      </c>
      <c r="F239" s="256" t="s">
        <v>217</v>
      </c>
      <c r="G239" s="255">
        <v>-0.01</v>
      </c>
      <c r="H239" s="255"/>
      <c r="I239" s="255"/>
      <c r="J239" s="255"/>
      <c r="K239" s="255"/>
      <c r="L239" s="255"/>
      <c r="M239" s="255"/>
      <c r="N239" s="221">
        <v>-2411030101.3126235</v>
      </c>
    </row>
    <row r="240" spans="4:14">
      <c r="D240" s="175" t="s">
        <v>975</v>
      </c>
      <c r="E240" s="255" t="s">
        <v>996</v>
      </c>
      <c r="F240" s="255" t="s">
        <v>997</v>
      </c>
      <c r="G240" s="255">
        <v>-181258218.44</v>
      </c>
      <c r="H240" s="255"/>
      <c r="I240" s="255"/>
      <c r="J240" s="255">
        <v>-1026679168.2457352</v>
      </c>
      <c r="K240" s="255">
        <v>0</v>
      </c>
      <c r="L240" s="255">
        <v>-4134028.16</v>
      </c>
      <c r="M240" s="255"/>
      <c r="N240" s="221">
        <v>-1468289820.0076711</v>
      </c>
    </row>
    <row r="241" spans="4:14">
      <c r="D241" s="175" t="s">
        <v>978</v>
      </c>
      <c r="E241" s="255" t="s">
        <v>999</v>
      </c>
      <c r="F241" s="255" t="s">
        <v>1000</v>
      </c>
      <c r="G241" s="255">
        <v>-608415289.40999997</v>
      </c>
      <c r="H241" s="255"/>
      <c r="I241" s="255"/>
      <c r="J241" s="255">
        <v>-818559943.45117855</v>
      </c>
      <c r="K241" s="255">
        <v>-150150671.566596</v>
      </c>
      <c r="L241" s="255">
        <v>-117379282.55</v>
      </c>
      <c r="M241" s="255">
        <v>-1008821.1835615</v>
      </c>
      <c r="N241" s="255">
        <v>-29302220.129999999</v>
      </c>
    </row>
    <row r="242" spans="4:14">
      <c r="D242" s="175" t="s">
        <v>980</v>
      </c>
      <c r="E242" s="256" t="s">
        <v>1005</v>
      </c>
      <c r="F242" s="256" t="s">
        <v>1006</v>
      </c>
      <c r="G242" s="255">
        <v>-22551213.43</v>
      </c>
      <c r="H242" s="255"/>
      <c r="I242" s="255"/>
      <c r="J242" s="255"/>
      <c r="K242" s="255"/>
      <c r="L242" s="255">
        <v>-6928422.6299999999</v>
      </c>
      <c r="M242" s="255"/>
      <c r="N242" s="221">
        <v>-1497592040.137671</v>
      </c>
    </row>
    <row r="243" spans="4:14">
      <c r="D243" s="175" t="s">
        <v>983</v>
      </c>
      <c r="E243" s="255" t="s">
        <v>1008</v>
      </c>
      <c r="F243" s="255" t="s">
        <v>1009</v>
      </c>
      <c r="G243" s="255">
        <v>-630966502.84000003</v>
      </c>
      <c r="H243" s="255"/>
      <c r="I243" s="255"/>
      <c r="J243" s="255">
        <v>-818559943.45117855</v>
      </c>
      <c r="K243" s="255">
        <v>-150150671.566596</v>
      </c>
      <c r="L243" s="255">
        <v>-124307705.18000001</v>
      </c>
      <c r="M243" s="255">
        <v>-1008821.1835615</v>
      </c>
      <c r="N243" s="255">
        <v>-164823.29999999999</v>
      </c>
    </row>
    <row r="244" spans="4:14">
      <c r="D244" s="175" t="s">
        <v>985</v>
      </c>
      <c r="E244" s="260" t="s">
        <v>1011</v>
      </c>
      <c r="F244" s="260" t="s">
        <v>1012</v>
      </c>
      <c r="G244" s="255">
        <v>-180759.07</v>
      </c>
      <c r="H244" s="255"/>
      <c r="I244" s="255"/>
      <c r="J244" s="255"/>
      <c r="K244" s="255"/>
      <c r="L244" s="255"/>
      <c r="M244" s="255"/>
      <c r="N244" s="260">
        <v>-164823.29999999999</v>
      </c>
    </row>
    <row r="245" spans="4:14">
      <c r="D245" s="175" t="s">
        <v>987</v>
      </c>
      <c r="E245" s="256" t="s">
        <v>1020</v>
      </c>
      <c r="F245" s="256" t="s">
        <v>214</v>
      </c>
      <c r="G245" s="256">
        <v>-180759.07</v>
      </c>
      <c r="H245" s="256"/>
      <c r="I245" s="256"/>
      <c r="J245" s="256"/>
      <c r="K245" s="256"/>
      <c r="L245" s="256"/>
      <c r="M245" s="256"/>
      <c r="N245" s="256">
        <v>-164823.29999999999</v>
      </c>
    </row>
    <row r="246" spans="4:14">
      <c r="D246" s="175" t="s">
        <v>990</v>
      </c>
      <c r="E246" s="257" t="s">
        <v>1022</v>
      </c>
      <c r="F246" s="257" t="s">
        <v>1023</v>
      </c>
      <c r="G246" s="255">
        <v>-180759.07</v>
      </c>
      <c r="H246" s="255"/>
      <c r="I246" s="255"/>
      <c r="J246" s="255"/>
      <c r="K246" s="255"/>
      <c r="L246" s="255"/>
      <c r="M246" s="255"/>
      <c r="N246" s="221">
        <v>-8610278533.3288765</v>
      </c>
    </row>
    <row r="247" spans="4:14">
      <c r="D247" s="175" t="s">
        <v>993</v>
      </c>
      <c r="E247" s="258" t="s">
        <v>1025</v>
      </c>
      <c r="F247" s="258" t="s">
        <v>1026</v>
      </c>
      <c r="G247" s="256">
        <v>-1334634753.1300001</v>
      </c>
      <c r="H247" s="256">
        <v>-10853495.84</v>
      </c>
      <c r="I247" s="256"/>
      <c r="J247" s="256">
        <v>-6069117142.3806467</v>
      </c>
      <c r="K247" s="256">
        <v>-259972166.66054401</v>
      </c>
      <c r="L247" s="256">
        <v>-134917955.31</v>
      </c>
      <c r="M247" s="256">
        <v>-1008821.1835615</v>
      </c>
      <c r="N247" s="221">
        <v>-59003515438.890762</v>
      </c>
    </row>
    <row r="248" spans="4:14" s="192" customFormat="1">
      <c r="D248" s="193" t="s">
        <v>995</v>
      </c>
      <c r="E248" s="255" t="s">
        <v>1028</v>
      </c>
      <c r="F248" s="255" t="s">
        <v>148</v>
      </c>
      <c r="G248" s="257">
        <v>-37190167670.099998</v>
      </c>
      <c r="H248" s="257">
        <v>-355874277.93000001</v>
      </c>
      <c r="I248" s="257">
        <v>-315112254.40812153</v>
      </c>
      <c r="J248" s="257">
        <v>-17857491771.864532</v>
      </c>
      <c r="K248" s="257">
        <v>-1978156131.7727699</v>
      </c>
      <c r="L248" s="257">
        <v>-888616233.25999999</v>
      </c>
      <c r="M248" s="257">
        <v>-1366409378.1920481</v>
      </c>
      <c r="N248" s="255">
        <v>-4102014069.4277401</v>
      </c>
    </row>
    <row r="249" spans="4:14">
      <c r="D249" s="175" t="s">
        <v>998</v>
      </c>
      <c r="E249" s="256" t="s">
        <v>1030</v>
      </c>
      <c r="F249" s="256" t="s">
        <v>148</v>
      </c>
      <c r="G249" s="255"/>
      <c r="H249" s="255"/>
      <c r="I249" s="255"/>
      <c r="J249" s="255"/>
      <c r="K249" s="255">
        <v>-4102014069.4277401</v>
      </c>
      <c r="L249" s="255"/>
      <c r="M249" s="255"/>
      <c r="N249" s="256">
        <v>-4102014069.4277401</v>
      </c>
    </row>
    <row r="250" spans="4:14">
      <c r="D250" s="175" t="s">
        <v>1001</v>
      </c>
      <c r="E250" s="255" t="s">
        <v>1032</v>
      </c>
      <c r="F250" s="255" t="s">
        <v>149</v>
      </c>
      <c r="G250" s="255"/>
      <c r="H250" s="255"/>
      <c r="I250" s="255"/>
      <c r="J250" s="255"/>
      <c r="K250" s="255">
        <v>-4102014069.4277401</v>
      </c>
      <c r="L250" s="255"/>
      <c r="M250" s="255"/>
      <c r="N250" s="255">
        <v>-9388184366.1486797</v>
      </c>
    </row>
    <row r="251" spans="4:14">
      <c r="D251" s="175" t="s">
        <v>1004</v>
      </c>
      <c r="E251" s="256" t="s">
        <v>1034</v>
      </c>
      <c r="F251" s="256" t="s">
        <v>149</v>
      </c>
      <c r="G251" s="257">
        <v>-3450000000</v>
      </c>
      <c r="H251" s="257">
        <v>-890000000</v>
      </c>
      <c r="I251" s="257">
        <v>-30141094723.196754</v>
      </c>
      <c r="J251" s="257">
        <v>-2712544855.1300001</v>
      </c>
      <c r="K251" s="257">
        <v>-1465647156.52192</v>
      </c>
      <c r="L251" s="257">
        <v>-3582537210</v>
      </c>
      <c r="M251" s="257">
        <v>-8126071142.8599997</v>
      </c>
      <c r="N251" s="256">
        <v>-9388184366.1486797</v>
      </c>
    </row>
    <row r="252" spans="4:14">
      <c r="D252" s="175" t="s">
        <v>1007</v>
      </c>
      <c r="E252" s="255" t="s">
        <v>1036</v>
      </c>
      <c r="F252" s="255" t="s">
        <v>150</v>
      </c>
      <c r="G252" s="255">
        <v>-3450000000</v>
      </c>
      <c r="H252" s="255">
        <v>-890000000</v>
      </c>
      <c r="I252" s="255">
        <v>-30141094723.196754</v>
      </c>
      <c r="J252" s="255">
        <v>-2712544855.1300001</v>
      </c>
      <c r="K252" s="255">
        <v>-1465647156.52192</v>
      </c>
      <c r="L252" s="255">
        <v>-3582537210</v>
      </c>
      <c r="M252" s="255">
        <v>-8126071142.8599997</v>
      </c>
      <c r="N252" s="255">
        <v>-1297266915.6468</v>
      </c>
    </row>
    <row r="253" spans="4:14">
      <c r="D253" s="175" t="s">
        <v>1010</v>
      </c>
      <c r="E253" s="256" t="s">
        <v>1038</v>
      </c>
      <c r="F253" s="256" t="s">
        <v>150</v>
      </c>
      <c r="G253" s="255"/>
      <c r="H253" s="255"/>
      <c r="I253" s="255"/>
      <c r="J253" s="255"/>
      <c r="K253" s="255">
        <v>-1297266915.6468</v>
      </c>
      <c r="L253" s="255"/>
      <c r="M253" s="255"/>
      <c r="N253" s="256">
        <v>-1297266915.6468</v>
      </c>
    </row>
    <row r="254" spans="4:14">
      <c r="D254" s="175" t="s">
        <v>1013</v>
      </c>
      <c r="E254" s="255" t="s">
        <v>1040</v>
      </c>
      <c r="F254" s="255" t="s">
        <v>151</v>
      </c>
      <c r="G254" s="255"/>
      <c r="H254" s="255"/>
      <c r="I254" s="255"/>
      <c r="J254" s="255"/>
      <c r="K254" s="255">
        <v>-1297266915.6468</v>
      </c>
      <c r="L254" s="255"/>
      <c r="M254" s="255"/>
      <c r="N254" s="255">
        <v>5522705517.2351799</v>
      </c>
    </row>
    <row r="255" spans="4:14">
      <c r="D255" s="175" t="s">
        <v>1016</v>
      </c>
      <c r="E255" s="256" t="s">
        <v>1042</v>
      </c>
      <c r="F255" s="256" t="s">
        <v>151</v>
      </c>
      <c r="G255" s="255"/>
      <c r="H255" s="255"/>
      <c r="I255" s="255"/>
      <c r="J255" s="255">
        <v>-7795857.5</v>
      </c>
      <c r="K255" s="255">
        <v>-1350254152.5448201</v>
      </c>
      <c r="L255" s="255">
        <v>-355000000</v>
      </c>
      <c r="M255" s="255"/>
      <c r="N255" s="256">
        <v>5522705517.2351799</v>
      </c>
    </row>
    <row r="256" spans="4:14">
      <c r="D256" s="175" t="s">
        <v>1019</v>
      </c>
      <c r="E256" s="255" t="s">
        <v>1044</v>
      </c>
      <c r="F256" s="255" t="s">
        <v>159</v>
      </c>
      <c r="G256" s="255"/>
      <c r="H256" s="255"/>
      <c r="I256" s="255"/>
      <c r="J256" s="255">
        <v>-7795857.5</v>
      </c>
      <c r="K256" s="255">
        <v>-1350254152.5448201</v>
      </c>
      <c r="L256" s="255">
        <v>-355000000</v>
      </c>
      <c r="M256" s="255"/>
      <c r="N256" s="255">
        <v>-39810813.5</v>
      </c>
    </row>
    <row r="257" spans="4:14">
      <c r="D257" s="175" t="s">
        <v>1021</v>
      </c>
      <c r="E257" s="256" t="s">
        <v>1046</v>
      </c>
      <c r="F257" s="256" t="s">
        <v>159</v>
      </c>
      <c r="G257" s="256"/>
      <c r="H257" s="256"/>
      <c r="I257" s="256"/>
      <c r="J257" s="256"/>
      <c r="K257" s="256"/>
      <c r="L257" s="256"/>
      <c r="M257" s="256"/>
      <c r="N257" s="256">
        <v>-39810813.5</v>
      </c>
    </row>
    <row r="258" spans="4:14">
      <c r="D258" s="175" t="s">
        <v>1024</v>
      </c>
      <c r="E258" s="255" t="s">
        <v>1048</v>
      </c>
      <c r="F258" s="255" t="s">
        <v>157</v>
      </c>
      <c r="G258" s="255"/>
      <c r="H258" s="255"/>
      <c r="I258" s="255"/>
      <c r="J258" s="255"/>
      <c r="K258" s="255"/>
      <c r="L258" s="255"/>
      <c r="M258" s="255"/>
      <c r="N258" s="255">
        <v>-748253721</v>
      </c>
    </row>
    <row r="259" spans="4:14">
      <c r="D259" s="175" t="s">
        <v>1027</v>
      </c>
      <c r="E259" s="256" t="s">
        <v>1050</v>
      </c>
      <c r="F259" s="256" t="s">
        <v>157</v>
      </c>
      <c r="G259" s="255">
        <v>-345000000</v>
      </c>
      <c r="H259" s="255">
        <v>-45000000</v>
      </c>
      <c r="I259" s="255"/>
      <c r="J259" s="255">
        <v>-4404280</v>
      </c>
      <c r="K259" s="255"/>
      <c r="L259" s="255">
        <v>-347603140.97000003</v>
      </c>
      <c r="M259" s="255"/>
      <c r="N259" s="256">
        <v>-748253721</v>
      </c>
    </row>
    <row r="260" spans="4:14" s="128" customFormat="1">
      <c r="D260" s="203" t="s">
        <v>1029</v>
      </c>
      <c r="E260" s="255" t="s">
        <v>1052</v>
      </c>
      <c r="F260" s="255" t="s">
        <v>1053</v>
      </c>
      <c r="G260" s="255">
        <v>-345000000</v>
      </c>
      <c r="H260" s="255">
        <v>-45000000</v>
      </c>
      <c r="I260" s="255"/>
      <c r="J260" s="255">
        <v>-4404280</v>
      </c>
      <c r="K260" s="255"/>
      <c r="L260" s="255">
        <v>-347603140.97000003</v>
      </c>
      <c r="M260" s="255"/>
      <c r="N260" s="221">
        <v>-21807171855.081219</v>
      </c>
    </row>
    <row r="261" spans="4:14">
      <c r="D261" s="175" t="s">
        <v>1031</v>
      </c>
      <c r="E261" s="255" t="s">
        <v>1055</v>
      </c>
      <c r="F261" s="255" t="s">
        <v>1056</v>
      </c>
      <c r="G261" s="255">
        <v>-16085899077.879999</v>
      </c>
      <c r="H261" s="255">
        <v>-895731397.22000003</v>
      </c>
      <c r="I261" s="255">
        <v>-1798678062.8609552</v>
      </c>
      <c r="J261" s="255">
        <v>-5627775458.428504</v>
      </c>
      <c r="K261" s="255">
        <v>769915906.74646378</v>
      </c>
      <c r="L261" s="255">
        <v>-1010044898.35</v>
      </c>
      <c r="M261" s="255">
        <v>-1359911780.0163932</v>
      </c>
      <c r="N261" s="255">
        <v>-275272492.30205899</v>
      </c>
    </row>
    <row r="262" spans="4:14" s="128" customFormat="1">
      <c r="D262" s="203" t="s">
        <v>1033</v>
      </c>
      <c r="E262" s="255" t="s">
        <v>1058</v>
      </c>
      <c r="F262" s="255" t="s">
        <v>1059</v>
      </c>
      <c r="G262" s="255"/>
      <c r="H262" s="255"/>
      <c r="I262" s="255"/>
      <c r="J262" s="255"/>
      <c r="K262" s="255">
        <v>-4.5000000000000001E-6</v>
      </c>
      <c r="L262" s="255"/>
      <c r="M262" s="255"/>
      <c r="N262" s="221">
        <v>-3086168041.3727255</v>
      </c>
    </row>
    <row r="263" spans="4:14">
      <c r="D263" s="175" t="s">
        <v>1035</v>
      </c>
      <c r="E263" s="255" t="s">
        <v>1150</v>
      </c>
      <c r="F263" s="255" t="s">
        <v>1151</v>
      </c>
      <c r="G263" s="256">
        <v>-2569495409.3600001</v>
      </c>
      <c r="H263" s="256">
        <v>-262141863.91999999</v>
      </c>
      <c r="I263" s="256">
        <v>-406357193.22452062</v>
      </c>
      <c r="J263" s="256">
        <v>-557681309.30778384</v>
      </c>
      <c r="K263" s="256">
        <v>-25535850.8281097</v>
      </c>
      <c r="L263" s="256">
        <v>-438221738.51999998</v>
      </c>
      <c r="M263" s="256">
        <v>99879769.7255072</v>
      </c>
      <c r="N263" s="255">
        <v>2017380581.5</v>
      </c>
    </row>
    <row r="264" spans="4:14" s="128" customFormat="1">
      <c r="D264" s="203" t="s">
        <v>1037</v>
      </c>
      <c r="E264" s="255" t="s">
        <v>1152</v>
      </c>
      <c r="F264" s="255" t="s">
        <v>1153</v>
      </c>
      <c r="G264" s="255">
        <v>1035000000</v>
      </c>
      <c r="H264" s="255">
        <v>445000000</v>
      </c>
      <c r="I264" s="255"/>
      <c r="J264" s="255">
        <v>690287780.39367294</v>
      </c>
      <c r="K264" s="255"/>
      <c r="L264" s="255">
        <v>537380581.5</v>
      </c>
      <c r="M264" s="255">
        <v>88877000</v>
      </c>
      <c r="N264" s="255">
        <v>55650580.030000001</v>
      </c>
    </row>
    <row r="265" spans="4:14">
      <c r="D265" s="175" t="s">
        <v>1039</v>
      </c>
      <c r="E265" s="255" t="s">
        <v>1142</v>
      </c>
      <c r="F265" s="255" t="s">
        <v>1143</v>
      </c>
      <c r="G265" s="255"/>
      <c r="H265" s="255">
        <v>45000000</v>
      </c>
      <c r="I265" s="255"/>
      <c r="J265" s="255">
        <v>468200</v>
      </c>
      <c r="K265" s="255"/>
      <c r="L265" s="255"/>
      <c r="M265" s="255"/>
      <c r="N265" s="221">
        <v>-124785145.0432671</v>
      </c>
    </row>
    <row r="266" spans="4:14" s="128" customFormat="1">
      <c r="D266" s="203" t="s">
        <v>1041</v>
      </c>
      <c r="E266" s="256" t="s">
        <v>1061</v>
      </c>
      <c r="F266" s="256" t="s">
        <v>158</v>
      </c>
      <c r="G266" s="256"/>
      <c r="H266" s="256"/>
      <c r="I266" s="256"/>
      <c r="J266" s="256">
        <v>-19114284.934431199</v>
      </c>
      <c r="K266" s="256">
        <v>-10535993.039999999</v>
      </c>
      <c r="L266" s="256"/>
      <c r="M266" s="256"/>
      <c r="N266" s="221">
        <v>-23220366372.269272</v>
      </c>
    </row>
    <row r="267" spans="4:14">
      <c r="D267" s="175" t="s">
        <v>1043</v>
      </c>
      <c r="E267" s="255" t="s">
        <v>1063</v>
      </c>
      <c r="F267" s="255" t="s">
        <v>1064</v>
      </c>
      <c r="G267" s="255">
        <v>-17620394487.240002</v>
      </c>
      <c r="H267" s="255">
        <v>-667873261.13999999</v>
      </c>
      <c r="I267" s="255">
        <v>-2205035256.0854754</v>
      </c>
      <c r="J267" s="255">
        <v>-5513815072.2770462</v>
      </c>
      <c r="K267" s="255">
        <v>733844062.87834954</v>
      </c>
      <c r="L267" s="255">
        <v>-910886055.37</v>
      </c>
      <c r="M267" s="255">
        <v>-1171155010.2908859</v>
      </c>
      <c r="N267" s="221">
        <v>2518729121.733757</v>
      </c>
    </row>
    <row r="268" spans="4:14" s="128" customFormat="1">
      <c r="D268" s="203" t="s">
        <v>1045</v>
      </c>
      <c r="E268" s="255" t="s">
        <v>1066</v>
      </c>
      <c r="F268" s="255" t="s">
        <v>1067</v>
      </c>
      <c r="G268" s="255"/>
      <c r="H268" s="255"/>
      <c r="I268" s="255">
        <v>-3164394034.4530587</v>
      </c>
      <c r="J268" s="255">
        <v>-218727585.6053198</v>
      </c>
      <c r="K268" s="255">
        <v>908436923.46569622</v>
      </c>
      <c r="L268" s="255"/>
      <c r="M268" s="255">
        <v>1042252499.134824</v>
      </c>
      <c r="N268" s="255">
        <v>71382041.0686111</v>
      </c>
    </row>
    <row r="269" spans="4:14">
      <c r="D269" s="175" t="s">
        <v>1047</v>
      </c>
      <c r="E269" s="260" t="s">
        <v>1069</v>
      </c>
      <c r="F269" s="260" t="s">
        <v>152</v>
      </c>
      <c r="G269" s="255"/>
      <c r="H269" s="255"/>
      <c r="I269" s="255"/>
      <c r="J269" s="255"/>
      <c r="K269" s="255"/>
      <c r="L269" s="255"/>
      <c r="M269" s="255"/>
      <c r="N269" s="221">
        <v>2590111162.8023682</v>
      </c>
    </row>
    <row r="270" spans="4:14" s="128" customFormat="1">
      <c r="D270" s="203" t="s">
        <v>1049</v>
      </c>
      <c r="E270" s="255" t="s">
        <v>1071</v>
      </c>
      <c r="F270" s="255" t="s">
        <v>1072</v>
      </c>
      <c r="G270" s="256"/>
      <c r="H270" s="256"/>
      <c r="I270" s="256">
        <v>-3164394034.4530587</v>
      </c>
      <c r="J270" s="256">
        <v>-218727585.6053198</v>
      </c>
      <c r="K270" s="256">
        <v>908436923.46569622</v>
      </c>
      <c r="L270" s="256"/>
      <c r="M270" s="256">
        <v>1042252499.134824</v>
      </c>
      <c r="N270" s="255">
        <v>1333884.8</v>
      </c>
    </row>
    <row r="271" spans="4:14">
      <c r="D271" s="175" t="s">
        <v>1051</v>
      </c>
      <c r="E271" s="255" t="s">
        <v>1074</v>
      </c>
      <c r="F271" s="255" t="s">
        <v>1075</v>
      </c>
      <c r="G271" s="255">
        <v>-351243560.60000002</v>
      </c>
      <c r="H271" s="255"/>
      <c r="I271" s="255"/>
      <c r="J271" s="255"/>
      <c r="K271" s="255"/>
      <c r="L271" s="255"/>
      <c r="M271" s="255"/>
      <c r="N271" s="255">
        <v>0</v>
      </c>
    </row>
    <row r="272" spans="4:14">
      <c r="D272" s="175" t="s">
        <v>1054</v>
      </c>
      <c r="E272" s="255" t="s">
        <v>1077</v>
      </c>
      <c r="F272" s="255" t="s">
        <v>1078</v>
      </c>
      <c r="G272" s="255">
        <v>70248712.120000005</v>
      </c>
      <c r="H272" s="255"/>
      <c r="I272" s="255"/>
      <c r="J272" s="255"/>
      <c r="K272" s="255"/>
      <c r="L272" s="255"/>
      <c r="M272" s="255"/>
      <c r="N272" s="255">
        <v>1592093.28</v>
      </c>
    </row>
    <row r="273" spans="4:62">
      <c r="D273" s="175" t="s">
        <v>1057</v>
      </c>
      <c r="E273" s="260" t="s">
        <v>1080</v>
      </c>
      <c r="F273" s="260" t="s">
        <v>154</v>
      </c>
      <c r="G273" s="255"/>
      <c r="H273" s="255"/>
      <c r="I273" s="255"/>
      <c r="J273" s="255"/>
      <c r="K273" s="255"/>
      <c r="L273" s="255"/>
      <c r="M273" s="255"/>
      <c r="N273" s="260">
        <v>2925978.08</v>
      </c>
    </row>
    <row r="274" spans="4:62" s="128" customFormat="1">
      <c r="D274" s="203" t="s">
        <v>1060</v>
      </c>
      <c r="E274" s="255" t="s">
        <v>1082</v>
      </c>
      <c r="F274" s="255" t="s">
        <v>1083</v>
      </c>
      <c r="G274" s="256">
        <v>-280994848.48000002</v>
      </c>
      <c r="H274" s="256"/>
      <c r="I274" s="256"/>
      <c r="J274" s="256"/>
      <c r="K274" s="256"/>
      <c r="L274" s="256"/>
      <c r="M274" s="256"/>
      <c r="N274" s="255">
        <v>-2.8739999999999998E-3</v>
      </c>
    </row>
    <row r="275" spans="4:62">
      <c r="D275" s="175" t="s">
        <v>1062</v>
      </c>
      <c r="E275" s="260" t="s">
        <v>1085</v>
      </c>
      <c r="F275" s="260" t="s">
        <v>1086</v>
      </c>
      <c r="G275" s="255"/>
      <c r="H275" s="255"/>
      <c r="I275" s="255"/>
      <c r="J275" s="255"/>
      <c r="K275" s="255"/>
      <c r="L275" s="255"/>
      <c r="M275" s="255"/>
      <c r="N275" s="260">
        <v>-2.8739999999999998E-3</v>
      </c>
    </row>
    <row r="276" spans="4:62">
      <c r="D276" s="175" t="s">
        <v>1065</v>
      </c>
      <c r="E276" s="255" t="s">
        <v>1088</v>
      </c>
      <c r="F276" s="255" t="s">
        <v>1089</v>
      </c>
      <c r="G276" s="255"/>
      <c r="H276" s="255"/>
      <c r="I276" s="255"/>
      <c r="J276" s="255"/>
      <c r="K276" s="255"/>
      <c r="L276" s="255"/>
      <c r="M276" s="255"/>
      <c r="N276" s="255">
        <v>75215211.260000005</v>
      </c>
    </row>
    <row r="277" spans="4:62" s="128" customFormat="1">
      <c r="D277" s="203" t="s">
        <v>1068</v>
      </c>
      <c r="E277" s="260" t="s">
        <v>1091</v>
      </c>
      <c r="F277" s="260" t="s">
        <v>156</v>
      </c>
      <c r="G277" s="255"/>
      <c r="H277" s="255"/>
      <c r="I277" s="255"/>
      <c r="J277" s="255"/>
      <c r="K277" s="255"/>
      <c r="L277" s="255"/>
      <c r="M277" s="255"/>
      <c r="N277" s="260">
        <v>75215211.260000005</v>
      </c>
    </row>
    <row r="278" spans="4:62">
      <c r="D278" s="175" t="s">
        <v>1070</v>
      </c>
      <c r="E278" s="256" t="s">
        <v>1093</v>
      </c>
      <c r="F278" s="256" t="s">
        <v>1094</v>
      </c>
      <c r="G278" s="256"/>
      <c r="H278" s="256"/>
      <c r="I278" s="256"/>
      <c r="J278" s="256"/>
      <c r="K278" s="256"/>
      <c r="L278" s="256"/>
      <c r="M278" s="256"/>
      <c r="N278" s="221">
        <v>2668252352.1394939</v>
      </c>
    </row>
    <row r="279" spans="4:62">
      <c r="D279" s="175" t="s">
        <v>1073</v>
      </c>
      <c r="E279" s="255" t="s">
        <v>1096</v>
      </c>
      <c r="F279" s="255" t="s">
        <v>1097</v>
      </c>
      <c r="G279" s="257">
        <v>-280994848.48000002</v>
      </c>
      <c r="H279" s="257"/>
      <c r="I279" s="257">
        <v>-3164394034.4530587</v>
      </c>
      <c r="J279" s="257">
        <v>-218727585.6053198</v>
      </c>
      <c r="K279" s="257">
        <v>908436923.46569622</v>
      </c>
      <c r="L279" s="257"/>
      <c r="M279" s="257">
        <v>1042252499.134824</v>
      </c>
      <c r="N279" s="255">
        <v>4.8532999999999996E-3</v>
      </c>
    </row>
    <row r="280" spans="4:62">
      <c r="D280" s="175" t="s">
        <v>1076</v>
      </c>
      <c r="E280" s="256" t="s">
        <v>1099</v>
      </c>
      <c r="F280" s="256" t="s">
        <v>1100</v>
      </c>
      <c r="G280" s="255"/>
      <c r="H280" s="255"/>
      <c r="I280" s="255"/>
      <c r="J280" s="255"/>
      <c r="K280" s="255"/>
      <c r="L280" s="255"/>
      <c r="M280" s="255"/>
      <c r="N280" s="256">
        <v>4.8532999999999996E-3</v>
      </c>
    </row>
    <row r="281" spans="4:62" s="128" customFormat="1">
      <c r="D281" s="203" t="s">
        <v>1079</v>
      </c>
      <c r="E281" s="257" t="s">
        <v>1102</v>
      </c>
      <c r="F281" s="257" t="s">
        <v>160</v>
      </c>
      <c r="G281" s="255"/>
      <c r="H281" s="255"/>
      <c r="I281" s="255"/>
      <c r="J281" s="255"/>
      <c r="K281" s="255"/>
      <c r="L281" s="255"/>
      <c r="M281" s="255"/>
      <c r="N281" s="221">
        <v>-30604938388.612965</v>
      </c>
    </row>
    <row r="282" spans="4:62">
      <c r="D282" s="175" t="s">
        <v>1081</v>
      </c>
      <c r="E282" s="255" t="s">
        <v>1104</v>
      </c>
      <c r="F282" s="255" t="s">
        <v>161</v>
      </c>
      <c r="G282" s="255">
        <v>-21696389335.720001</v>
      </c>
      <c r="H282" s="255">
        <v>-1602873261.1400001</v>
      </c>
      <c r="I282" s="255">
        <v>-35510524013.735291</v>
      </c>
      <c r="J282" s="255">
        <v>-8457287650.5123663</v>
      </c>
      <c r="K282" s="255">
        <v>-6572901307.7972345</v>
      </c>
      <c r="L282" s="255">
        <v>-5196026406.3400002</v>
      </c>
      <c r="M282" s="255">
        <v>-8254973654.0160627</v>
      </c>
      <c r="N282" s="221">
        <v>-9189100865.5098248</v>
      </c>
    </row>
    <row r="283" spans="4:62">
      <c r="D283" s="175" t="s">
        <v>1084</v>
      </c>
      <c r="E283" s="260" t="s">
        <v>1106</v>
      </c>
      <c r="F283" s="260" t="s">
        <v>161</v>
      </c>
      <c r="G283" s="255"/>
      <c r="H283" s="255"/>
      <c r="I283" s="255"/>
      <c r="J283" s="255">
        <v>3.3733461</v>
      </c>
      <c r="K283" s="255"/>
      <c r="L283" s="255"/>
      <c r="M283" s="255"/>
      <c r="N283" s="221">
        <v>-9189100865.5098248</v>
      </c>
    </row>
    <row r="284" spans="4:62">
      <c r="D284" s="175" t="s">
        <v>1087</v>
      </c>
      <c r="E284" s="255" t="s">
        <v>1108</v>
      </c>
      <c r="F284" s="255" t="s">
        <v>162</v>
      </c>
      <c r="G284" s="255"/>
      <c r="H284" s="255"/>
      <c r="I284" s="255"/>
      <c r="J284" s="255">
        <v>3.3733461</v>
      </c>
      <c r="K284" s="255"/>
      <c r="L284" s="255"/>
      <c r="M284" s="255"/>
      <c r="N284" s="221">
        <v>-1279845393.4415932</v>
      </c>
    </row>
    <row r="285" spans="4:62" s="128" customFormat="1">
      <c r="D285" s="203" t="s">
        <v>1090</v>
      </c>
      <c r="E285" s="260" t="s">
        <v>1110</v>
      </c>
      <c r="F285" s="260" t="s">
        <v>162</v>
      </c>
      <c r="G285" s="255"/>
      <c r="H285" s="255"/>
      <c r="I285" s="255"/>
      <c r="J285" s="255">
        <v>36.435202699999998</v>
      </c>
      <c r="K285" s="255"/>
      <c r="L285" s="255"/>
      <c r="M285" s="255"/>
      <c r="N285" s="221">
        <v>-1279845393.4415932</v>
      </c>
      <c r="BJ285" s="128">
        <v>-24000</v>
      </c>
    </row>
    <row r="286" spans="4:62">
      <c r="D286" s="175" t="s">
        <v>1092</v>
      </c>
      <c r="E286" s="255" t="s">
        <v>1112</v>
      </c>
      <c r="F286" s="255" t="s">
        <v>163</v>
      </c>
      <c r="G286" s="255"/>
      <c r="H286" s="255"/>
      <c r="I286" s="255"/>
      <c r="J286" s="255">
        <v>36.435202699999998</v>
      </c>
      <c r="K286" s="255"/>
      <c r="L286" s="255"/>
      <c r="M286" s="255"/>
      <c r="N286" s="255">
        <v>1054299940.0228601</v>
      </c>
    </row>
    <row r="287" spans="4:62">
      <c r="D287" s="175" t="s">
        <v>1095</v>
      </c>
      <c r="E287" s="260" t="s">
        <v>1114</v>
      </c>
      <c r="F287" s="260" t="s">
        <v>163</v>
      </c>
      <c r="G287" s="255"/>
      <c r="H287" s="255"/>
      <c r="I287" s="255"/>
      <c r="J287" s="255"/>
      <c r="K287" s="255"/>
      <c r="L287" s="255"/>
      <c r="M287" s="255"/>
      <c r="N287" s="260">
        <v>1054299940.0228601</v>
      </c>
    </row>
    <row r="288" spans="4:62">
      <c r="D288" s="175" t="s">
        <v>1098</v>
      </c>
      <c r="E288" s="255" t="s">
        <v>1116</v>
      </c>
      <c r="F288" s="255" t="s">
        <v>1117</v>
      </c>
      <c r="G288" s="255"/>
      <c r="H288" s="255"/>
      <c r="I288" s="255"/>
      <c r="J288" s="255"/>
      <c r="K288" s="255"/>
      <c r="L288" s="255"/>
      <c r="M288" s="255"/>
      <c r="N288" s="255">
        <v>-71814586.898611099</v>
      </c>
    </row>
    <row r="289" spans="4:62">
      <c r="D289" s="175" t="s">
        <v>1101</v>
      </c>
      <c r="E289" s="260" t="s">
        <v>1119</v>
      </c>
      <c r="F289" s="260" t="s">
        <v>164</v>
      </c>
      <c r="G289" s="255"/>
      <c r="H289" s="255"/>
      <c r="I289" s="255"/>
      <c r="J289" s="255"/>
      <c r="K289" s="255"/>
      <c r="L289" s="255"/>
      <c r="M289" s="255"/>
      <c r="N289" s="260">
        <v>-71814586.898611099</v>
      </c>
    </row>
    <row r="290" spans="4:62">
      <c r="D290" s="175" t="s">
        <v>1103</v>
      </c>
      <c r="E290" s="255" t="s">
        <v>1121</v>
      </c>
      <c r="F290" s="255" t="s">
        <v>1122</v>
      </c>
      <c r="G290" s="256"/>
      <c r="H290" s="256"/>
      <c r="I290" s="256"/>
      <c r="J290" s="256"/>
      <c r="K290" s="256"/>
      <c r="L290" s="256"/>
      <c r="M290" s="256"/>
      <c r="N290" s="255">
        <v>-1173676.53</v>
      </c>
    </row>
    <row r="291" spans="4:62">
      <c r="D291" s="175" t="s">
        <v>1105</v>
      </c>
      <c r="E291" s="255" t="s">
        <v>1124</v>
      </c>
      <c r="F291" s="255" t="s">
        <v>1125</v>
      </c>
      <c r="G291" s="255"/>
      <c r="H291" s="255"/>
      <c r="I291" s="255"/>
      <c r="J291" s="255"/>
      <c r="K291" s="255"/>
      <c r="L291" s="255"/>
      <c r="M291" s="255"/>
      <c r="N291" s="255">
        <v>-29469225.9539878</v>
      </c>
    </row>
    <row r="292" spans="4:62">
      <c r="D292" s="175" t="s">
        <v>1107</v>
      </c>
      <c r="E292" s="255" t="s">
        <v>1127</v>
      </c>
      <c r="F292" s="255" t="s">
        <v>1128</v>
      </c>
      <c r="G292" s="255"/>
      <c r="H292" s="255"/>
      <c r="I292" s="255"/>
      <c r="J292" s="255"/>
      <c r="K292" s="255"/>
      <c r="L292" s="255"/>
      <c r="M292" s="255"/>
      <c r="N292" s="255">
        <v>-418416.747126</v>
      </c>
    </row>
    <row r="293" spans="4:62">
      <c r="D293" s="175" t="s">
        <v>1109</v>
      </c>
      <c r="E293" s="260" t="s">
        <v>1130</v>
      </c>
      <c r="F293" s="260" t="s">
        <v>166</v>
      </c>
      <c r="G293" s="255"/>
      <c r="H293" s="255"/>
      <c r="I293" s="255"/>
      <c r="J293" s="255"/>
      <c r="K293" s="255"/>
      <c r="L293" s="255"/>
      <c r="M293" s="255"/>
      <c r="N293" s="260">
        <v>-31061319.231113799</v>
      </c>
      <c r="BJ293">
        <v>153225.84</v>
      </c>
    </row>
    <row r="294" spans="4:62">
      <c r="D294" s="175" t="s">
        <v>1111</v>
      </c>
      <c r="E294" s="256" t="s">
        <v>1131</v>
      </c>
      <c r="F294" s="256" t="s">
        <v>1132</v>
      </c>
      <c r="G294" s="255"/>
      <c r="H294" s="255"/>
      <c r="I294" s="255"/>
      <c r="J294" s="255"/>
      <c r="K294" s="255"/>
      <c r="L294" s="255"/>
      <c r="M294" s="255"/>
      <c r="N294" s="221">
        <v>-9517522225.0582829</v>
      </c>
      <c r="BJ294">
        <v>-23900</v>
      </c>
    </row>
    <row r="295" spans="4:62">
      <c r="D295" s="175" t="s">
        <v>1113</v>
      </c>
      <c r="E295" s="257" t="s">
        <v>1133</v>
      </c>
      <c r="F295" s="257" t="s">
        <v>167</v>
      </c>
      <c r="G295" s="255"/>
      <c r="H295" s="255"/>
      <c r="I295" s="255"/>
      <c r="J295" s="255">
        <v>39.808548799999997</v>
      </c>
      <c r="K295" s="255"/>
      <c r="L295" s="255"/>
      <c r="M295" s="255"/>
      <c r="N295" s="221">
        <v>-9517522225.0582829</v>
      </c>
    </row>
    <row r="296" spans="4:62">
      <c r="D296" s="175" t="s">
        <v>1115</v>
      </c>
      <c r="E296" s="258" t="s">
        <v>1134</v>
      </c>
      <c r="F296" s="258" t="s">
        <v>168</v>
      </c>
      <c r="G296" s="256"/>
      <c r="H296" s="256"/>
      <c r="I296" s="256"/>
      <c r="J296" s="256">
        <v>39.808548799999997</v>
      </c>
      <c r="K296" s="256"/>
      <c r="L296" s="256"/>
      <c r="M296" s="256"/>
      <c r="N296" s="221">
        <v>-40122460613.671249</v>
      </c>
    </row>
    <row r="297" spans="4:62">
      <c r="D297" s="175" t="s">
        <v>1118</v>
      </c>
      <c r="E297" s="259" t="s">
        <v>1135</v>
      </c>
      <c r="F297" s="259" t="s">
        <v>1136</v>
      </c>
      <c r="G297" s="255">
        <v>-21696389335.720001</v>
      </c>
      <c r="H297" s="255">
        <v>-1602873261.1400001</v>
      </c>
      <c r="I297" s="255">
        <v>-35510524013.735291</v>
      </c>
      <c r="J297" s="255">
        <v>-8457287610.7038174</v>
      </c>
      <c r="K297" s="255">
        <v>-6572901307.7972345</v>
      </c>
      <c r="L297" s="255">
        <v>-5196026406.3400002</v>
      </c>
      <c r="M297" s="255">
        <v>-8254973654.0160627</v>
      </c>
      <c r="N297" s="221">
        <v>-99125976052.562012</v>
      </c>
    </row>
    <row r="298" spans="4:62">
      <c r="D298" s="175" t="s">
        <v>1120</v>
      </c>
      <c r="E298" s="261" t="s">
        <v>1137</v>
      </c>
      <c r="F298" s="261" t="s">
        <v>1138</v>
      </c>
      <c r="G298" s="255">
        <v>-58886557005.820007</v>
      </c>
      <c r="H298" s="255">
        <v>-1958747539.0699999</v>
      </c>
      <c r="I298" s="255">
        <v>-35825636268.14341</v>
      </c>
      <c r="J298" s="255">
        <v>-26314779382.568348</v>
      </c>
      <c r="K298" s="255">
        <v>-8551057439.5700045</v>
      </c>
      <c r="L298" s="255">
        <v>-6084642639.6000004</v>
      </c>
      <c r="M298" s="255">
        <v>-9621383032.2081108</v>
      </c>
      <c r="N298" s="261">
        <v>-0.23529800000000001</v>
      </c>
    </row>
    <row r="299" spans="4:62">
      <c r="D299" s="175" t="s">
        <v>1123</v>
      </c>
      <c r="E299" s="196" t="s">
        <v>1172</v>
      </c>
      <c r="F299" s="197"/>
      <c r="G299" s="255">
        <v>0</v>
      </c>
      <c r="H299" s="255">
        <v>0</v>
      </c>
      <c r="I299" s="255">
        <v>0</v>
      </c>
      <c r="J299" s="255">
        <v>0</v>
      </c>
      <c r="K299" s="255">
        <v>-0.2373478</v>
      </c>
      <c r="L299" s="255">
        <v>0</v>
      </c>
      <c r="M299" s="255">
        <v>-9.5000000000000005E-5</v>
      </c>
    </row>
    <row r="300" spans="4:62">
      <c r="D300" s="175" t="s">
        <v>1126</v>
      </c>
      <c r="E300" s="196" t="s">
        <v>1158</v>
      </c>
      <c r="F300" s="197"/>
      <c r="G300" s="255"/>
      <c r="H300" s="255"/>
      <c r="I300" s="255"/>
      <c r="J300" s="255"/>
      <c r="K300" s="255"/>
      <c r="L300" s="255"/>
      <c r="M300" s="255"/>
    </row>
    <row r="301" spans="4:62" s="128" customFormat="1">
      <c r="D301" s="203" t="s">
        <v>1129</v>
      </c>
      <c r="E301" s="196" t="s">
        <v>1141</v>
      </c>
      <c r="F301" s="197"/>
      <c r="G301" s="255"/>
      <c r="H301" s="255"/>
      <c r="I301" s="255"/>
      <c r="J301" s="255"/>
      <c r="K301" s="255"/>
      <c r="L301" s="255"/>
      <c r="M301" s="255"/>
      <c r="N301"/>
    </row>
    <row r="302" spans="4:62">
      <c r="G302" s="256"/>
      <c r="H302" s="256"/>
      <c r="I302" s="256"/>
      <c r="J302" s="256"/>
      <c r="K302" s="256"/>
      <c r="L302" s="256"/>
      <c r="M302" s="256"/>
    </row>
    <row r="303" spans="4:62">
      <c r="G303" s="255"/>
      <c r="H303" s="255"/>
      <c r="I303" s="255"/>
      <c r="J303" s="255"/>
      <c r="K303" s="255"/>
      <c r="L303" s="255"/>
      <c r="M303" s="255"/>
    </row>
    <row r="304" spans="4:62" s="128" customFormat="1">
      <c r="E304"/>
      <c r="F304"/>
      <c r="G304" s="255"/>
      <c r="H304" s="255"/>
      <c r="I304" s="255"/>
      <c r="J304" s="255"/>
      <c r="K304" s="255"/>
      <c r="L304" s="255"/>
      <c r="M304" s="255"/>
      <c r="N304"/>
    </row>
    <row r="305" spans="7:13">
      <c r="G305" s="255"/>
      <c r="H305" s="255"/>
      <c r="I305" s="255"/>
      <c r="J305" s="255"/>
      <c r="K305" s="255"/>
      <c r="L305" s="255"/>
      <c r="M305" s="255"/>
    </row>
    <row r="306" spans="7:13">
      <c r="G306" s="255"/>
      <c r="H306" s="255"/>
      <c r="I306" s="255"/>
      <c r="J306" s="255"/>
      <c r="K306" s="255"/>
      <c r="L306" s="255"/>
      <c r="M306" s="255"/>
    </row>
    <row r="307" spans="7:13">
      <c r="G307" s="255"/>
      <c r="H307" s="255"/>
      <c r="I307" s="255"/>
      <c r="J307" s="255"/>
      <c r="K307" s="255"/>
      <c r="L307" s="255"/>
      <c r="M307" s="255"/>
    </row>
    <row r="308" spans="7:13">
      <c r="G308" s="255"/>
      <c r="H308" s="255"/>
      <c r="I308" s="255"/>
      <c r="J308" s="255"/>
      <c r="K308" s="255"/>
      <c r="L308" s="255"/>
      <c r="M308" s="255"/>
    </row>
    <row r="309" spans="7:13">
      <c r="G309" s="256"/>
      <c r="H309" s="256"/>
      <c r="I309" s="256"/>
      <c r="J309" s="256"/>
      <c r="K309" s="256"/>
      <c r="L309" s="256"/>
      <c r="M309" s="256"/>
    </row>
    <row r="310" spans="7:13">
      <c r="G310" s="255"/>
      <c r="H310" s="255"/>
      <c r="I310" s="255"/>
      <c r="J310" s="255"/>
      <c r="K310" s="255"/>
      <c r="L310" s="255"/>
      <c r="M310" s="255"/>
    </row>
    <row r="311" spans="7:13">
      <c r="G311" s="255"/>
      <c r="H311" s="255"/>
      <c r="I311" s="255"/>
      <c r="J311" s="255"/>
      <c r="K311" s="255"/>
      <c r="L311" s="255"/>
      <c r="M311" s="255"/>
    </row>
    <row r="312" spans="7:13">
      <c r="G312" s="255"/>
      <c r="H312" s="255"/>
      <c r="I312" s="255"/>
      <c r="J312" s="255"/>
      <c r="K312" s="255"/>
      <c r="L312" s="255"/>
      <c r="M312" s="255"/>
    </row>
    <row r="313" spans="7:13">
      <c r="G313" s="255"/>
      <c r="H313" s="255"/>
      <c r="I313" s="255"/>
      <c r="J313" s="255"/>
      <c r="K313" s="255"/>
      <c r="L313" s="255"/>
      <c r="M313" s="255"/>
    </row>
    <row r="314" spans="7:13">
      <c r="G314" s="255"/>
      <c r="H314" s="255"/>
      <c r="I314" s="255"/>
      <c r="J314" s="255"/>
      <c r="K314" s="255"/>
      <c r="L314" s="255"/>
      <c r="M314" s="255"/>
    </row>
    <row r="315" spans="7:13">
      <c r="G315" s="256"/>
      <c r="H315" s="256"/>
      <c r="I315" s="256"/>
      <c r="J315" s="256"/>
      <c r="K315" s="256"/>
      <c r="L315" s="256"/>
      <c r="M315" s="256"/>
    </row>
    <row r="316" spans="7:13">
      <c r="G316" s="255"/>
      <c r="H316" s="255"/>
      <c r="I316" s="255"/>
      <c r="J316" s="255"/>
      <c r="K316" s="255"/>
      <c r="L316" s="255"/>
      <c r="M316" s="255"/>
    </row>
    <row r="317" spans="7:13">
      <c r="G317" s="255"/>
      <c r="H317" s="255"/>
      <c r="I317" s="255"/>
      <c r="J317" s="255"/>
      <c r="K317" s="255"/>
      <c r="L317" s="255"/>
      <c r="M317" s="255"/>
    </row>
    <row r="318" spans="7:13">
      <c r="G318" s="255"/>
      <c r="H318" s="255"/>
      <c r="I318" s="255"/>
      <c r="J318" s="255"/>
      <c r="K318" s="255"/>
      <c r="L318" s="255"/>
      <c r="M318" s="255"/>
    </row>
    <row r="319" spans="7:13">
      <c r="G319" s="255"/>
      <c r="H319" s="255"/>
      <c r="I319" s="255"/>
      <c r="J319" s="255"/>
      <c r="K319" s="255"/>
      <c r="L319" s="255"/>
      <c r="M319" s="255"/>
    </row>
    <row r="320" spans="7:13">
      <c r="G320" s="255"/>
      <c r="H320" s="255"/>
      <c r="I320" s="255"/>
      <c r="J320" s="255"/>
      <c r="K320" s="255"/>
      <c r="L320" s="255"/>
      <c r="M320" s="255"/>
    </row>
    <row r="321" spans="7:13">
      <c r="G321" s="256"/>
      <c r="H321" s="256"/>
      <c r="I321" s="256"/>
      <c r="J321" s="256"/>
      <c r="K321" s="256"/>
      <c r="L321" s="256"/>
      <c r="M321" s="256"/>
    </row>
    <row r="322" spans="7:13">
      <c r="G322" s="255"/>
      <c r="H322" s="255"/>
      <c r="I322" s="255"/>
      <c r="J322" s="255"/>
      <c r="K322" s="255"/>
      <c r="L322" s="255"/>
      <c r="M322" s="255"/>
    </row>
    <row r="323" spans="7:13">
      <c r="G323" s="255"/>
      <c r="H323" s="255"/>
      <c r="I323" s="255"/>
      <c r="J323" s="255"/>
      <c r="K323" s="255"/>
      <c r="L323" s="255"/>
      <c r="M323" s="255"/>
    </row>
    <row r="324" spans="7:13">
      <c r="G324" s="255"/>
      <c r="H324" s="255"/>
      <c r="I324" s="255"/>
      <c r="J324" s="255"/>
      <c r="K324" s="255"/>
      <c r="L324" s="255"/>
      <c r="M324" s="255"/>
    </row>
    <row r="325" spans="7:13">
      <c r="G325" s="255"/>
      <c r="H325" s="255"/>
      <c r="I325" s="255"/>
      <c r="J325" s="255"/>
      <c r="K325" s="255"/>
      <c r="L325" s="255"/>
      <c r="M325" s="255"/>
    </row>
    <row r="326" spans="7:13">
      <c r="G326" s="256"/>
      <c r="H326" s="256"/>
      <c r="I326" s="256"/>
      <c r="J326" s="256"/>
      <c r="K326" s="256"/>
      <c r="L326" s="256"/>
      <c r="M326" s="256"/>
    </row>
    <row r="327" spans="7:13">
      <c r="G327" s="255"/>
      <c r="H327" s="255"/>
      <c r="I327" s="255"/>
      <c r="J327" s="255"/>
      <c r="K327" s="255"/>
      <c r="L327" s="255"/>
      <c r="M327" s="255"/>
    </row>
    <row r="328" spans="7:13">
      <c r="G328" s="255"/>
      <c r="H328" s="255"/>
      <c r="I328" s="255"/>
      <c r="J328" s="255"/>
      <c r="K328" s="255"/>
      <c r="L328" s="255"/>
      <c r="M328" s="255"/>
    </row>
    <row r="329" spans="7:13">
      <c r="G329" s="255"/>
      <c r="H329" s="255"/>
      <c r="I329" s="255"/>
      <c r="J329" s="255"/>
      <c r="K329" s="255"/>
      <c r="L329" s="255"/>
      <c r="M329" s="255"/>
    </row>
    <row r="330" spans="7:13">
      <c r="G330" s="255"/>
      <c r="H330" s="255"/>
      <c r="I330" s="255"/>
      <c r="J330" s="255"/>
      <c r="K330" s="255"/>
      <c r="L330" s="255"/>
      <c r="M330" s="255"/>
    </row>
    <row r="331" spans="7:13">
      <c r="G331" s="255"/>
      <c r="H331" s="255"/>
      <c r="I331" s="255"/>
      <c r="J331" s="255"/>
      <c r="K331" s="255"/>
      <c r="L331" s="255"/>
      <c r="M331" s="255"/>
    </row>
    <row r="332" spans="7:13">
      <c r="G332" s="256"/>
      <c r="H332" s="256"/>
      <c r="I332" s="256"/>
      <c r="J332" s="256"/>
      <c r="K332" s="256"/>
      <c r="L332" s="256"/>
      <c r="M332" s="256"/>
    </row>
    <row r="333" spans="7:13">
      <c r="G333" s="255"/>
      <c r="H333" s="255"/>
      <c r="I333" s="255"/>
      <c r="J333" s="255"/>
      <c r="K333" s="255"/>
      <c r="L333" s="255"/>
      <c r="M333" s="255"/>
    </row>
    <row r="334" spans="7:13">
      <c r="G334" s="256"/>
      <c r="H334" s="256"/>
      <c r="I334" s="256"/>
      <c r="J334" s="256"/>
      <c r="K334" s="256"/>
      <c r="L334" s="256"/>
      <c r="M334" s="256"/>
    </row>
    <row r="335" spans="7:13">
      <c r="G335" s="255"/>
      <c r="H335" s="255"/>
      <c r="I335" s="255"/>
      <c r="J335" s="255"/>
      <c r="K335" s="255"/>
      <c r="L335" s="255"/>
      <c r="M335" s="255"/>
    </row>
    <row r="336" spans="7:13">
      <c r="G336" s="255"/>
      <c r="H336" s="255"/>
      <c r="I336" s="255"/>
      <c r="J336" s="255"/>
      <c r="K336" s="255"/>
      <c r="L336" s="255"/>
      <c r="M336" s="255"/>
    </row>
    <row r="337" spans="7:13">
      <c r="G337" s="255"/>
      <c r="H337" s="255"/>
      <c r="I337" s="255"/>
      <c r="J337" s="255"/>
      <c r="K337" s="255"/>
      <c r="L337" s="255"/>
      <c r="M337" s="255"/>
    </row>
    <row r="338" spans="7:13">
      <c r="G338" s="256"/>
      <c r="H338" s="256"/>
      <c r="I338" s="256"/>
      <c r="J338" s="256"/>
      <c r="K338" s="256"/>
      <c r="L338" s="256"/>
      <c r="M338" s="256"/>
    </row>
    <row r="339" spans="7:13">
      <c r="G339" s="255"/>
      <c r="H339" s="255"/>
      <c r="I339" s="255"/>
      <c r="J339" s="255"/>
      <c r="K339" s="255"/>
      <c r="L339" s="255"/>
      <c r="M339" s="255"/>
    </row>
    <row r="340" spans="7:13">
      <c r="G340" s="255"/>
      <c r="H340" s="255"/>
      <c r="I340" s="255"/>
      <c r="J340" s="255"/>
      <c r="K340" s="255"/>
      <c r="L340" s="255"/>
      <c r="M340" s="255"/>
    </row>
    <row r="341" spans="7:13">
      <c r="G341" s="255"/>
      <c r="H341" s="255"/>
      <c r="I341" s="255"/>
      <c r="J341" s="255"/>
      <c r="K341" s="255"/>
      <c r="L341" s="255"/>
      <c r="M341" s="255"/>
    </row>
    <row r="342" spans="7:13">
      <c r="G342" s="256"/>
      <c r="H342" s="256"/>
      <c r="I342" s="256"/>
      <c r="J342" s="256"/>
      <c r="K342" s="256"/>
      <c r="L342" s="256"/>
      <c r="M342" s="256"/>
    </row>
    <row r="343" spans="7:13">
      <c r="G343" s="255"/>
      <c r="H343" s="255"/>
      <c r="I343" s="255"/>
      <c r="J343" s="255"/>
      <c r="K343" s="255"/>
      <c r="L343" s="255"/>
      <c r="M343" s="255"/>
    </row>
    <row r="344" spans="7:13">
      <c r="G344" s="255"/>
      <c r="H344" s="255"/>
      <c r="I344" s="255"/>
      <c r="J344" s="255"/>
      <c r="K344" s="255"/>
      <c r="L344" s="255"/>
      <c r="M344" s="255"/>
    </row>
    <row r="345" spans="7:13">
      <c r="G345" s="255"/>
      <c r="H345" s="255"/>
      <c r="I345" s="255"/>
      <c r="J345" s="255"/>
      <c r="K345" s="255"/>
      <c r="L345" s="255"/>
      <c r="M345" s="255"/>
    </row>
    <row r="346" spans="7:13">
      <c r="G346" s="256"/>
      <c r="H346" s="256"/>
      <c r="I346" s="256"/>
      <c r="J346" s="256"/>
      <c r="K346" s="256"/>
      <c r="L346" s="256"/>
      <c r="M346" s="256"/>
    </row>
    <row r="347" spans="7:13">
      <c r="G347" s="255"/>
      <c r="H347" s="255"/>
      <c r="I347" s="255"/>
      <c r="J347" s="255"/>
      <c r="K347" s="255"/>
      <c r="L347" s="255"/>
      <c r="M347" s="255"/>
    </row>
    <row r="348" spans="7:13">
      <c r="G348" s="255"/>
      <c r="H348" s="255"/>
      <c r="I348" s="255"/>
      <c r="J348" s="255"/>
      <c r="K348" s="255"/>
      <c r="L348" s="255"/>
      <c r="M348" s="255"/>
    </row>
    <row r="349" spans="7:13">
      <c r="G349" s="255"/>
      <c r="H349" s="255"/>
      <c r="I349" s="255"/>
      <c r="J349" s="255"/>
      <c r="K349" s="255"/>
      <c r="L349" s="255"/>
      <c r="M349" s="255"/>
    </row>
    <row r="350" spans="7:13">
      <c r="G350" s="256"/>
      <c r="H350" s="256"/>
      <c r="I350" s="256"/>
      <c r="J350" s="256"/>
      <c r="K350" s="256"/>
      <c r="L350" s="256"/>
      <c r="M350" s="256"/>
    </row>
    <row r="351" spans="7:13">
      <c r="G351" s="255"/>
      <c r="H351" s="255"/>
      <c r="I351" s="255"/>
      <c r="J351" s="255"/>
      <c r="K351" s="255"/>
      <c r="L351" s="255"/>
      <c r="M351" s="255"/>
    </row>
    <row r="352" spans="7:13">
      <c r="G352" s="255"/>
      <c r="H352" s="255"/>
      <c r="I352" s="255"/>
      <c r="J352" s="255"/>
      <c r="K352" s="255"/>
      <c r="L352" s="255"/>
      <c r="M352" s="255"/>
    </row>
    <row r="353" spans="7:13">
      <c r="G353" s="255"/>
      <c r="H353" s="255"/>
      <c r="I353" s="255"/>
      <c r="J353" s="255"/>
      <c r="K353" s="255"/>
      <c r="L353" s="255"/>
      <c r="M353" s="255"/>
    </row>
    <row r="354" spans="7:13">
      <c r="G354" s="256"/>
      <c r="H354" s="256"/>
      <c r="I354" s="256"/>
      <c r="J354" s="256"/>
      <c r="K354" s="256"/>
      <c r="L354" s="256"/>
      <c r="M354" s="256"/>
    </row>
    <row r="355" spans="7:13">
      <c r="G355" s="257"/>
      <c r="H355" s="257"/>
      <c r="I355" s="257"/>
      <c r="J355" s="257"/>
      <c r="K355" s="257"/>
      <c r="L355" s="257"/>
      <c r="M355" s="257"/>
    </row>
    <row r="356" spans="7:13">
      <c r="G356" s="255"/>
      <c r="H356" s="255"/>
      <c r="I356" s="255"/>
      <c r="J356" s="255"/>
      <c r="K356" s="255"/>
      <c r="L356" s="255"/>
      <c r="M356" s="255"/>
    </row>
    <row r="357" spans="7:13">
      <c r="G357" s="255"/>
      <c r="H357" s="255"/>
      <c r="I357" s="255"/>
      <c r="J357" s="255"/>
      <c r="K357" s="255"/>
      <c r="L357" s="255"/>
      <c r="M357" s="255"/>
    </row>
    <row r="358" spans="7:13">
      <c r="G358" s="256"/>
      <c r="H358" s="256"/>
      <c r="I358" s="256"/>
      <c r="J358" s="256"/>
      <c r="K358" s="256"/>
      <c r="L358" s="256"/>
      <c r="M358" s="256"/>
    </row>
    <row r="359" spans="7:13">
      <c r="G359" s="257"/>
      <c r="H359" s="257"/>
      <c r="I359" s="257"/>
      <c r="J359" s="257"/>
      <c r="K359" s="257"/>
      <c r="L359" s="257"/>
      <c r="M359" s="257"/>
    </row>
    <row r="360" spans="7:13">
      <c r="G360" s="255"/>
      <c r="H360" s="255"/>
      <c r="I360" s="255"/>
      <c r="J360" s="255"/>
      <c r="K360" s="255"/>
      <c r="L360" s="255"/>
      <c r="M360" s="255"/>
    </row>
    <row r="361" spans="7:13">
      <c r="G361" s="255"/>
      <c r="H361" s="255"/>
      <c r="I361" s="255"/>
      <c r="J361" s="255"/>
      <c r="K361" s="255"/>
      <c r="L361" s="255"/>
      <c r="M361" s="255"/>
    </row>
    <row r="362" spans="7:13">
      <c r="G362" s="255"/>
      <c r="H362" s="255"/>
      <c r="I362" s="255"/>
      <c r="J362" s="255"/>
      <c r="K362" s="255"/>
      <c r="L362" s="255"/>
      <c r="M362" s="255"/>
    </row>
    <row r="363" spans="7:13">
      <c r="G363" s="255"/>
      <c r="H363" s="255"/>
      <c r="I363" s="255"/>
      <c r="J363" s="255"/>
      <c r="K363" s="255"/>
      <c r="L363" s="255"/>
      <c r="M363" s="255"/>
    </row>
    <row r="364" spans="7:13">
      <c r="G364" s="255"/>
      <c r="H364" s="255"/>
      <c r="I364" s="255"/>
      <c r="J364" s="255"/>
      <c r="K364" s="255"/>
      <c r="L364" s="255"/>
      <c r="M364" s="255"/>
    </row>
    <row r="365" spans="7:13">
      <c r="G365" s="256"/>
      <c r="H365" s="256"/>
      <c r="I365" s="256"/>
      <c r="J365" s="256"/>
      <c r="K365" s="256"/>
      <c r="L365" s="256"/>
      <c r="M365" s="256"/>
    </row>
    <row r="366" spans="7:13">
      <c r="G366" s="255"/>
      <c r="H366" s="255"/>
      <c r="I366" s="255"/>
      <c r="J366" s="255"/>
      <c r="K366" s="255"/>
      <c r="L366" s="255"/>
      <c r="M366" s="255"/>
    </row>
    <row r="367" spans="7:13">
      <c r="G367" s="255"/>
      <c r="H367" s="255"/>
      <c r="I367" s="255"/>
      <c r="J367" s="255"/>
      <c r="K367" s="255"/>
      <c r="L367" s="255"/>
      <c r="M367" s="255"/>
    </row>
    <row r="368" spans="7:13">
      <c r="G368" s="255"/>
      <c r="H368" s="255"/>
      <c r="I368" s="255"/>
      <c r="J368" s="255"/>
      <c r="K368" s="255"/>
      <c r="L368" s="255"/>
      <c r="M368" s="255"/>
    </row>
    <row r="369" spans="7:13">
      <c r="G369" s="255"/>
      <c r="H369" s="255"/>
      <c r="I369" s="255"/>
      <c r="J369" s="255"/>
      <c r="K369" s="255"/>
      <c r="L369" s="255"/>
      <c r="M369" s="255"/>
    </row>
    <row r="370" spans="7:13">
      <c r="G370" s="255"/>
      <c r="H370" s="255"/>
      <c r="I370" s="255"/>
      <c r="J370" s="255"/>
      <c r="K370" s="255"/>
      <c r="L370" s="255"/>
      <c r="M370" s="255"/>
    </row>
    <row r="371" spans="7:13">
      <c r="G371" s="256"/>
      <c r="H371" s="256"/>
      <c r="I371" s="256"/>
      <c r="J371" s="256"/>
      <c r="K371" s="256"/>
      <c r="L371" s="256"/>
      <c r="M371" s="256"/>
    </row>
    <row r="372" spans="7:13">
      <c r="G372" s="255"/>
      <c r="H372" s="255"/>
      <c r="I372" s="255"/>
      <c r="J372" s="255"/>
      <c r="K372" s="255"/>
      <c r="L372" s="255"/>
      <c r="M372" s="255"/>
    </row>
    <row r="373" spans="7:13" ht="18" customHeight="1">
      <c r="G373" s="255"/>
      <c r="H373" s="255"/>
      <c r="I373" s="255"/>
      <c r="J373" s="255"/>
      <c r="K373" s="255"/>
      <c r="L373" s="255"/>
      <c r="M373" s="255"/>
    </row>
    <row r="374" spans="7:13" ht="18" customHeight="1">
      <c r="G374" s="255"/>
      <c r="H374" s="255"/>
      <c r="I374" s="255"/>
      <c r="J374" s="255"/>
      <c r="K374" s="255"/>
      <c r="L374" s="255"/>
      <c r="M374" s="255"/>
    </row>
    <row r="375" spans="7:13" ht="18" customHeight="1">
      <c r="G375" s="255"/>
      <c r="H375" s="255"/>
      <c r="I375" s="255"/>
      <c r="J375" s="255"/>
      <c r="K375" s="255"/>
      <c r="L375" s="255"/>
      <c r="M375" s="255"/>
    </row>
    <row r="376" spans="7:13" ht="18" customHeight="1">
      <c r="G376" s="255"/>
      <c r="H376" s="255"/>
      <c r="I376" s="255"/>
      <c r="J376" s="255"/>
      <c r="K376" s="255"/>
      <c r="L376" s="255"/>
      <c r="M376" s="255"/>
    </row>
    <row r="377" spans="7:13" ht="18" customHeight="1">
      <c r="G377" s="256"/>
      <c r="H377" s="256"/>
      <c r="I377" s="256"/>
      <c r="J377" s="256"/>
      <c r="K377" s="256"/>
      <c r="L377" s="256"/>
      <c r="M377" s="256"/>
    </row>
    <row r="378" spans="7:13" ht="18" customHeight="1">
      <c r="G378" s="255"/>
      <c r="H378" s="255"/>
      <c r="I378" s="255"/>
      <c r="J378" s="255"/>
      <c r="K378" s="255"/>
      <c r="L378" s="255"/>
      <c r="M378" s="255"/>
    </row>
    <row r="379" spans="7:13" ht="18" customHeight="1">
      <c r="G379" s="255"/>
      <c r="H379" s="255"/>
      <c r="I379" s="255"/>
      <c r="J379" s="255"/>
      <c r="K379" s="255"/>
      <c r="L379" s="255"/>
      <c r="M379" s="255"/>
    </row>
    <row r="380" spans="7:13" ht="18" customHeight="1">
      <c r="G380" s="255"/>
      <c r="H380" s="255"/>
      <c r="I380" s="255"/>
      <c r="J380" s="255"/>
      <c r="K380" s="255"/>
      <c r="L380" s="255"/>
      <c r="M380" s="255"/>
    </row>
    <row r="381" spans="7:13" ht="18" customHeight="1">
      <c r="G381" s="255"/>
      <c r="H381" s="255"/>
      <c r="I381" s="255"/>
      <c r="J381" s="255"/>
      <c r="K381" s="255"/>
      <c r="L381" s="255"/>
      <c r="M381" s="255"/>
    </row>
    <row r="382" spans="7:13" ht="18" customHeight="1">
      <c r="G382" s="255"/>
      <c r="H382" s="255"/>
      <c r="I382" s="255"/>
      <c r="J382" s="255"/>
      <c r="K382" s="255"/>
      <c r="L382" s="255"/>
      <c r="M382" s="255"/>
    </row>
    <row r="383" spans="7:13" ht="18" customHeight="1">
      <c r="G383" s="256"/>
      <c r="H383" s="256"/>
      <c r="I383" s="256"/>
      <c r="J383" s="256"/>
      <c r="K383" s="256"/>
      <c r="L383" s="256"/>
      <c r="M383" s="256"/>
    </row>
    <row r="384" spans="7:13" ht="18" customHeight="1">
      <c r="G384" s="255"/>
      <c r="H384" s="255"/>
      <c r="I384" s="255"/>
      <c r="J384" s="255"/>
      <c r="K384" s="255"/>
      <c r="L384" s="255"/>
      <c r="M384" s="255"/>
    </row>
    <row r="385" spans="7:13" ht="18" customHeight="1">
      <c r="G385" s="255"/>
      <c r="H385" s="255"/>
      <c r="I385" s="255"/>
      <c r="J385" s="255"/>
      <c r="K385" s="255"/>
      <c r="L385" s="255"/>
      <c r="M385" s="255"/>
    </row>
    <row r="386" spans="7:13" ht="18" customHeight="1">
      <c r="G386" s="255"/>
      <c r="H386" s="255"/>
      <c r="I386" s="255"/>
      <c r="J386" s="255"/>
      <c r="K386" s="255"/>
      <c r="L386" s="255"/>
      <c r="M386" s="255"/>
    </row>
    <row r="387" spans="7:13" ht="18" customHeight="1">
      <c r="G387" s="255"/>
      <c r="H387" s="255"/>
      <c r="I387" s="255"/>
      <c r="J387" s="255"/>
      <c r="K387" s="255"/>
      <c r="L387" s="255"/>
      <c r="M387" s="255"/>
    </row>
    <row r="388" spans="7:13" ht="18" customHeight="1">
      <c r="G388" s="255"/>
      <c r="H388" s="255"/>
      <c r="I388" s="255"/>
      <c r="J388" s="255"/>
      <c r="K388" s="255"/>
      <c r="L388" s="255"/>
      <c r="M388" s="255"/>
    </row>
    <row r="389" spans="7:13" ht="18" customHeight="1">
      <c r="G389" s="256"/>
      <c r="H389" s="256"/>
      <c r="I389" s="256"/>
      <c r="J389" s="256"/>
      <c r="K389" s="256"/>
      <c r="L389" s="256"/>
      <c r="M389" s="256"/>
    </row>
    <row r="390" spans="7:13" ht="18" customHeight="1">
      <c r="G390" s="255"/>
      <c r="H390" s="255"/>
      <c r="I390" s="255"/>
      <c r="J390" s="255"/>
      <c r="K390" s="255"/>
      <c r="L390" s="255"/>
      <c r="M390" s="255"/>
    </row>
    <row r="391" spans="7:13" ht="18" customHeight="1">
      <c r="G391" s="255"/>
      <c r="H391" s="255"/>
      <c r="I391" s="255"/>
      <c r="J391" s="255"/>
      <c r="K391" s="255"/>
      <c r="L391" s="255"/>
      <c r="M391" s="255"/>
    </row>
    <row r="392" spans="7:13" ht="18" customHeight="1">
      <c r="G392" s="255"/>
      <c r="H392" s="255"/>
      <c r="I392" s="255"/>
      <c r="J392" s="255"/>
      <c r="K392" s="255"/>
      <c r="L392" s="255"/>
      <c r="M392" s="255"/>
    </row>
    <row r="393" spans="7:13" ht="18" customHeight="1">
      <c r="G393" s="255"/>
      <c r="H393" s="255"/>
      <c r="I393" s="255"/>
      <c r="J393" s="255"/>
      <c r="K393" s="255"/>
      <c r="L393" s="255"/>
      <c r="M393" s="255"/>
    </row>
    <row r="394" spans="7:13" ht="18" customHeight="1">
      <c r="G394" s="256"/>
      <c r="H394" s="256"/>
      <c r="I394" s="256"/>
      <c r="J394" s="256"/>
      <c r="K394" s="256"/>
      <c r="L394" s="256"/>
      <c r="M394" s="256"/>
    </row>
    <row r="395" spans="7:13" ht="18" customHeight="1">
      <c r="G395" s="255"/>
      <c r="H395" s="255"/>
      <c r="I395" s="255"/>
      <c r="J395" s="255"/>
      <c r="K395" s="255"/>
      <c r="L395" s="255"/>
      <c r="M395" s="255"/>
    </row>
    <row r="396" spans="7:13" ht="18" customHeight="1">
      <c r="G396" s="255"/>
      <c r="H396" s="255"/>
      <c r="I396" s="255"/>
      <c r="J396" s="255"/>
      <c r="K396" s="255"/>
      <c r="L396" s="255"/>
      <c r="M396" s="255"/>
    </row>
    <row r="397" spans="7:13" ht="18" customHeight="1">
      <c r="G397" s="255"/>
      <c r="H397" s="255"/>
      <c r="I397" s="255"/>
      <c r="J397" s="255"/>
      <c r="K397" s="255"/>
      <c r="L397" s="255"/>
      <c r="M397" s="255"/>
    </row>
    <row r="398" spans="7:13" ht="18" customHeight="1">
      <c r="G398" s="255"/>
      <c r="H398" s="255"/>
      <c r="I398" s="255"/>
      <c r="J398" s="255"/>
      <c r="K398" s="255"/>
      <c r="L398" s="255"/>
      <c r="M398" s="255"/>
    </row>
    <row r="399" spans="7:13" ht="18" customHeight="1">
      <c r="G399" s="255"/>
      <c r="H399" s="255"/>
      <c r="I399" s="255"/>
      <c r="J399" s="255"/>
      <c r="K399" s="255"/>
      <c r="L399" s="255"/>
      <c r="M399" s="255"/>
    </row>
    <row r="400" spans="7:13" ht="18" customHeight="1">
      <c r="G400" s="256"/>
      <c r="H400" s="256"/>
      <c r="I400" s="256"/>
      <c r="J400" s="256"/>
      <c r="K400" s="256"/>
      <c r="L400" s="256"/>
      <c r="M400" s="256"/>
    </row>
    <row r="401" spans="7:13" ht="18" customHeight="1">
      <c r="G401" s="255"/>
      <c r="H401" s="255"/>
      <c r="I401" s="255"/>
      <c r="J401" s="255"/>
      <c r="K401" s="255"/>
      <c r="L401" s="255"/>
      <c r="M401" s="255"/>
    </row>
    <row r="402" spans="7:13" ht="18" customHeight="1">
      <c r="G402" s="255"/>
      <c r="H402" s="255"/>
      <c r="I402" s="255"/>
      <c r="J402" s="255"/>
      <c r="K402" s="255"/>
      <c r="L402" s="255"/>
      <c r="M402" s="255"/>
    </row>
    <row r="403" spans="7:13" ht="18" customHeight="1">
      <c r="G403" s="255"/>
      <c r="H403" s="255"/>
      <c r="I403" s="255"/>
      <c r="J403" s="255"/>
      <c r="K403" s="255"/>
      <c r="L403" s="255"/>
      <c r="M403" s="255"/>
    </row>
    <row r="404" spans="7:13" ht="18" customHeight="1">
      <c r="G404" s="255"/>
      <c r="H404" s="255"/>
      <c r="I404" s="255"/>
      <c r="J404" s="255"/>
      <c r="K404" s="255"/>
      <c r="L404" s="255"/>
      <c r="M404" s="255"/>
    </row>
    <row r="405" spans="7:13" ht="18" customHeight="1">
      <c r="G405" s="255"/>
      <c r="H405" s="255"/>
      <c r="I405" s="255"/>
      <c r="J405" s="255"/>
      <c r="K405" s="255"/>
      <c r="L405" s="255"/>
      <c r="M405" s="255"/>
    </row>
    <row r="406" spans="7:13" ht="18" customHeight="1">
      <c r="G406" s="256"/>
      <c r="H406" s="256"/>
      <c r="I406" s="256"/>
      <c r="J406" s="256"/>
      <c r="K406" s="256"/>
      <c r="L406" s="256"/>
      <c r="M406" s="256"/>
    </row>
    <row r="407" spans="7:13" ht="18" customHeight="1">
      <c r="G407" s="255"/>
      <c r="H407" s="255"/>
      <c r="I407" s="255"/>
      <c r="J407" s="255"/>
      <c r="K407" s="255"/>
      <c r="L407" s="255"/>
      <c r="M407" s="255"/>
    </row>
    <row r="408" spans="7:13" ht="18" customHeight="1">
      <c r="G408" s="255"/>
      <c r="H408" s="255"/>
      <c r="I408" s="255"/>
      <c r="J408" s="255"/>
      <c r="K408" s="255"/>
      <c r="L408" s="255"/>
      <c r="M408" s="255"/>
    </row>
    <row r="409" spans="7:13" ht="18" customHeight="1">
      <c r="G409" s="255"/>
      <c r="H409" s="255"/>
      <c r="I409" s="255"/>
      <c r="J409" s="255"/>
      <c r="K409" s="255"/>
      <c r="L409" s="255"/>
      <c r="M409" s="255"/>
    </row>
    <row r="410" spans="7:13" ht="18" customHeight="1">
      <c r="G410" s="255"/>
      <c r="H410" s="255"/>
      <c r="I410" s="255"/>
      <c r="J410" s="255"/>
      <c r="K410" s="255"/>
      <c r="L410" s="255"/>
      <c r="M410" s="255"/>
    </row>
    <row r="411" spans="7:13" ht="18" customHeight="1">
      <c r="G411" s="255"/>
      <c r="H411" s="255"/>
      <c r="I411" s="255"/>
      <c r="J411" s="255"/>
      <c r="K411" s="255"/>
      <c r="L411" s="255"/>
      <c r="M411" s="255"/>
    </row>
    <row r="412" spans="7:13" ht="18" customHeight="1">
      <c r="G412" s="256"/>
      <c r="H412" s="256"/>
      <c r="I412" s="256"/>
      <c r="J412" s="256"/>
      <c r="K412" s="256"/>
      <c r="L412" s="256"/>
      <c r="M412" s="256"/>
    </row>
    <row r="413" spans="7:13" ht="18" customHeight="1">
      <c r="G413" s="255"/>
      <c r="H413" s="255"/>
      <c r="I413" s="255"/>
      <c r="J413" s="255"/>
      <c r="K413" s="255"/>
      <c r="L413" s="255"/>
      <c r="M413" s="255"/>
    </row>
    <row r="414" spans="7:13" ht="18" customHeight="1">
      <c r="G414" s="255"/>
      <c r="H414" s="255"/>
      <c r="I414" s="255"/>
      <c r="J414" s="255"/>
      <c r="K414" s="255"/>
      <c r="L414" s="255"/>
      <c r="M414" s="255"/>
    </row>
    <row r="415" spans="7:13" ht="18" customHeight="1">
      <c r="G415" s="255"/>
      <c r="H415" s="255"/>
      <c r="I415" s="255"/>
      <c r="J415" s="255"/>
      <c r="K415" s="255"/>
      <c r="L415" s="255"/>
      <c r="M415" s="255"/>
    </row>
    <row r="416" spans="7:13" ht="18" customHeight="1">
      <c r="G416" s="255"/>
      <c r="H416" s="255"/>
      <c r="I416" s="255"/>
      <c r="J416" s="255"/>
      <c r="K416" s="255"/>
      <c r="L416" s="255"/>
      <c r="M416" s="255"/>
    </row>
    <row r="417" spans="7:13" ht="18" customHeight="1">
      <c r="G417" s="255"/>
      <c r="H417" s="255"/>
      <c r="I417" s="255"/>
      <c r="J417" s="255"/>
      <c r="K417" s="255"/>
      <c r="L417" s="255"/>
      <c r="M417" s="255"/>
    </row>
    <row r="418" spans="7:13" ht="18" customHeight="1">
      <c r="G418" s="256"/>
      <c r="H418" s="256"/>
      <c r="I418" s="256"/>
      <c r="J418" s="256"/>
      <c r="K418" s="256"/>
      <c r="L418" s="256"/>
      <c r="M418" s="256"/>
    </row>
    <row r="419" spans="7:13" ht="18" customHeight="1">
      <c r="G419" s="257"/>
      <c r="H419" s="257"/>
      <c r="I419" s="257"/>
      <c r="J419" s="257"/>
      <c r="K419" s="257"/>
      <c r="L419" s="257"/>
      <c r="M419" s="257"/>
    </row>
    <row r="420" spans="7:13" ht="18" customHeight="1">
      <c r="G420" s="255"/>
      <c r="H420" s="255"/>
      <c r="I420" s="255"/>
      <c r="J420" s="255"/>
      <c r="K420" s="255"/>
      <c r="L420" s="255"/>
      <c r="M420" s="255"/>
    </row>
    <row r="421" spans="7:13" ht="18" customHeight="1">
      <c r="G421" s="255"/>
      <c r="H421" s="255"/>
      <c r="I421" s="255"/>
      <c r="J421" s="255"/>
      <c r="K421" s="255"/>
      <c r="L421" s="255"/>
      <c r="M421" s="255"/>
    </row>
    <row r="422" spans="7:13" ht="18" customHeight="1">
      <c r="G422" s="255"/>
      <c r="H422" s="255"/>
      <c r="I422" s="255"/>
      <c r="J422" s="255"/>
      <c r="K422" s="255"/>
      <c r="L422" s="255"/>
      <c r="M422" s="255"/>
    </row>
    <row r="423" spans="7:13" ht="18" customHeight="1">
      <c r="G423" s="255"/>
      <c r="H423" s="255"/>
      <c r="I423" s="255"/>
      <c r="J423" s="255"/>
      <c r="K423" s="255"/>
      <c r="L423" s="255"/>
      <c r="M423" s="255"/>
    </row>
    <row r="424" spans="7:13" ht="18" customHeight="1">
      <c r="G424" s="255"/>
      <c r="H424" s="255"/>
      <c r="I424" s="255"/>
      <c r="J424" s="255"/>
      <c r="K424" s="255"/>
      <c r="L424" s="255"/>
      <c r="M424" s="255"/>
    </row>
    <row r="425" spans="7:13" ht="18" customHeight="1">
      <c r="G425" s="255"/>
      <c r="H425" s="255"/>
      <c r="I425" s="255"/>
      <c r="J425" s="255"/>
      <c r="K425" s="255"/>
      <c r="L425" s="255"/>
      <c r="M425" s="255"/>
    </row>
    <row r="426" spans="7:13" ht="18" customHeight="1">
      <c r="G426" s="255"/>
      <c r="H426" s="255"/>
      <c r="I426" s="255"/>
      <c r="J426" s="255"/>
      <c r="K426" s="255"/>
      <c r="L426" s="255"/>
      <c r="M426" s="255"/>
    </row>
    <row r="427" spans="7:13" ht="18" customHeight="1">
      <c r="G427" s="255"/>
      <c r="H427" s="255"/>
      <c r="I427" s="255"/>
      <c r="J427" s="255"/>
      <c r="K427" s="255"/>
      <c r="L427" s="255"/>
      <c r="M427" s="255"/>
    </row>
    <row r="428" spans="7:13" ht="18" customHeight="1">
      <c r="G428" s="255"/>
      <c r="H428" s="255"/>
      <c r="I428" s="255"/>
      <c r="J428" s="255"/>
      <c r="K428" s="255"/>
      <c r="L428" s="255"/>
      <c r="M428" s="255"/>
    </row>
    <row r="429" spans="7:13" ht="18" customHeight="1">
      <c r="G429" s="255"/>
      <c r="H429" s="255"/>
      <c r="I429" s="255"/>
      <c r="J429" s="255"/>
      <c r="K429" s="255"/>
      <c r="L429" s="255"/>
      <c r="M429" s="255"/>
    </row>
    <row r="430" spans="7:13" ht="18" customHeight="1">
      <c r="G430" s="255"/>
      <c r="H430" s="255"/>
      <c r="I430" s="255"/>
      <c r="J430" s="255"/>
      <c r="K430" s="255"/>
      <c r="L430" s="255"/>
      <c r="M430" s="255"/>
    </row>
    <row r="431" spans="7:13" ht="18" customHeight="1">
      <c r="G431" s="255"/>
      <c r="H431" s="255"/>
      <c r="I431" s="255"/>
      <c r="J431" s="255"/>
      <c r="K431" s="255"/>
      <c r="L431" s="255"/>
      <c r="M431" s="255"/>
    </row>
    <row r="432" spans="7:13" ht="18" customHeight="1">
      <c r="G432" s="255"/>
      <c r="H432" s="255"/>
      <c r="I432" s="255"/>
      <c r="J432" s="255"/>
      <c r="K432" s="255"/>
      <c r="L432" s="255"/>
      <c r="M432" s="255"/>
    </row>
    <row r="433" spans="7:13" ht="18" customHeight="1">
      <c r="G433" s="256"/>
      <c r="H433" s="256"/>
      <c r="I433" s="256"/>
      <c r="J433" s="256"/>
      <c r="K433" s="256"/>
      <c r="L433" s="256"/>
      <c r="M433" s="256"/>
    </row>
    <row r="434" spans="7:13" ht="18" customHeight="1">
      <c r="G434" s="257"/>
      <c r="H434" s="257"/>
      <c r="I434" s="257"/>
      <c r="J434" s="257"/>
      <c r="K434" s="257"/>
      <c r="L434" s="257"/>
      <c r="M434" s="257"/>
    </row>
    <row r="435" spans="7:13" ht="18" customHeight="1">
      <c r="G435" s="255"/>
      <c r="H435" s="255"/>
      <c r="I435" s="255"/>
      <c r="J435" s="255"/>
      <c r="K435" s="255"/>
      <c r="L435" s="255"/>
      <c r="M435" s="255"/>
    </row>
    <row r="436" spans="7:13" ht="18" customHeight="1">
      <c r="G436" s="256"/>
      <c r="H436" s="256"/>
      <c r="I436" s="256"/>
      <c r="J436" s="256"/>
      <c r="K436" s="256"/>
      <c r="L436" s="256"/>
      <c r="M436" s="256"/>
    </row>
    <row r="437" spans="7:13" ht="18" customHeight="1">
      <c r="G437" s="255"/>
      <c r="H437" s="255"/>
      <c r="I437" s="255"/>
      <c r="J437" s="255"/>
      <c r="K437" s="255"/>
      <c r="L437" s="255"/>
      <c r="M437" s="255"/>
    </row>
    <row r="438" spans="7:13" ht="18" customHeight="1">
      <c r="G438" s="256"/>
      <c r="H438" s="256"/>
      <c r="I438" s="256"/>
      <c r="J438" s="256"/>
      <c r="K438" s="256"/>
      <c r="L438" s="256"/>
      <c r="M438" s="256"/>
    </row>
    <row r="439" spans="7:13" ht="18" customHeight="1">
      <c r="G439" s="255"/>
      <c r="H439" s="255"/>
      <c r="I439" s="255"/>
      <c r="J439" s="255"/>
      <c r="K439" s="255"/>
      <c r="L439" s="255"/>
      <c r="M439" s="255"/>
    </row>
    <row r="440" spans="7:13" ht="18" customHeight="1">
      <c r="G440" s="256"/>
      <c r="H440" s="256"/>
      <c r="I440" s="256"/>
      <c r="J440" s="256"/>
      <c r="K440" s="256"/>
      <c r="L440" s="256"/>
      <c r="M440" s="256"/>
    </row>
    <row r="441" spans="7:13" ht="18" customHeight="1">
      <c r="G441" s="255"/>
      <c r="H441" s="255"/>
      <c r="I441" s="255"/>
      <c r="J441" s="255"/>
      <c r="K441" s="255"/>
      <c r="L441" s="255"/>
      <c r="M441" s="255"/>
    </row>
    <row r="442" spans="7:13" ht="18" customHeight="1">
      <c r="G442" s="256"/>
      <c r="H442" s="256"/>
      <c r="I442" s="256"/>
      <c r="J442" s="256"/>
      <c r="K442" s="256"/>
      <c r="L442" s="256"/>
      <c r="M442" s="256"/>
    </row>
    <row r="443" spans="7:13" ht="18" customHeight="1">
      <c r="G443" s="255"/>
      <c r="H443" s="255"/>
      <c r="I443" s="255"/>
      <c r="J443" s="255"/>
      <c r="K443" s="255"/>
      <c r="L443" s="255"/>
      <c r="M443" s="255"/>
    </row>
    <row r="444" spans="7:13" ht="18" customHeight="1">
      <c r="G444" s="256"/>
      <c r="H444" s="256"/>
      <c r="I444" s="256"/>
      <c r="J444" s="256"/>
      <c r="K444" s="256"/>
      <c r="L444" s="256"/>
      <c r="M444" s="256"/>
    </row>
    <row r="445" spans="7:13" ht="18" customHeight="1">
      <c r="G445" s="255"/>
      <c r="H445" s="255"/>
      <c r="I445" s="255"/>
      <c r="J445" s="255"/>
      <c r="K445" s="255"/>
      <c r="L445" s="255"/>
      <c r="M445" s="255"/>
    </row>
    <row r="446" spans="7:13" ht="18" customHeight="1">
      <c r="G446" s="255"/>
      <c r="H446" s="255"/>
      <c r="I446" s="255"/>
      <c r="J446" s="255"/>
      <c r="K446" s="255"/>
      <c r="L446" s="255"/>
      <c r="M446" s="255"/>
    </row>
    <row r="447" spans="7:13" ht="18" customHeight="1">
      <c r="G447" s="255"/>
      <c r="H447" s="255"/>
      <c r="I447" s="255"/>
      <c r="J447" s="255"/>
      <c r="K447" s="255"/>
      <c r="L447" s="255"/>
      <c r="M447" s="255"/>
    </row>
    <row r="448" spans="7:13" ht="18" customHeight="1">
      <c r="G448" s="255"/>
      <c r="H448" s="255"/>
      <c r="I448" s="255"/>
      <c r="J448" s="255"/>
      <c r="K448" s="255"/>
      <c r="L448" s="255"/>
      <c r="M448" s="255"/>
    </row>
    <row r="449" spans="7:13" ht="18" customHeight="1">
      <c r="G449" s="255"/>
      <c r="H449" s="255"/>
      <c r="I449" s="255"/>
      <c r="J449" s="255"/>
      <c r="K449" s="255"/>
      <c r="L449" s="255"/>
      <c r="M449" s="255"/>
    </row>
    <row r="450" spans="7:13" ht="18" customHeight="1">
      <c r="G450" s="255"/>
      <c r="H450" s="255"/>
      <c r="I450" s="255"/>
      <c r="J450" s="255"/>
      <c r="K450" s="255"/>
      <c r="L450" s="255"/>
      <c r="M450" s="255"/>
    </row>
    <row r="451" spans="7:13" ht="18" customHeight="1">
      <c r="G451" s="256"/>
      <c r="H451" s="256"/>
      <c r="I451" s="256"/>
      <c r="J451" s="256"/>
      <c r="K451" s="256"/>
      <c r="L451" s="256"/>
      <c r="M451" s="256"/>
    </row>
    <row r="452" spans="7:13" ht="18" customHeight="1">
      <c r="G452" s="255"/>
      <c r="H452" s="255"/>
      <c r="I452" s="255"/>
      <c r="J452" s="255"/>
      <c r="K452" s="255"/>
      <c r="L452" s="255"/>
      <c r="M452" s="255"/>
    </row>
    <row r="453" spans="7:13" ht="18" customHeight="1">
      <c r="G453" s="255"/>
      <c r="H453" s="255"/>
      <c r="I453" s="255"/>
      <c r="J453" s="255"/>
      <c r="K453" s="255"/>
      <c r="L453" s="255"/>
      <c r="M453" s="255"/>
    </row>
    <row r="454" spans="7:13" ht="18" customHeight="1">
      <c r="G454" s="256"/>
      <c r="H454" s="256"/>
      <c r="I454" s="256"/>
      <c r="J454" s="256"/>
      <c r="K454" s="256"/>
      <c r="L454" s="256"/>
      <c r="M454" s="256"/>
    </row>
    <row r="455" spans="7:13" ht="18" customHeight="1">
      <c r="G455" s="257"/>
      <c r="H455" s="257"/>
      <c r="I455" s="257"/>
      <c r="J455" s="257"/>
      <c r="K455" s="257"/>
      <c r="L455" s="257"/>
      <c r="M455" s="257"/>
    </row>
    <row r="456" spans="7:13" ht="18" customHeight="1">
      <c r="G456" s="255"/>
      <c r="H456" s="255"/>
      <c r="I456" s="255"/>
      <c r="J456" s="255"/>
      <c r="K456" s="255"/>
      <c r="L456" s="255"/>
      <c r="M456" s="255"/>
    </row>
    <row r="457" spans="7:13" ht="18" customHeight="1">
      <c r="G457" s="255"/>
      <c r="H457" s="255"/>
      <c r="I457" s="255"/>
      <c r="J457" s="255"/>
      <c r="K457" s="255"/>
      <c r="L457" s="255"/>
      <c r="M457" s="255"/>
    </row>
    <row r="458" spans="7:13" ht="18" customHeight="1">
      <c r="G458" s="255"/>
      <c r="H458" s="255"/>
      <c r="I458" s="255"/>
      <c r="J458" s="255"/>
      <c r="K458" s="255"/>
      <c r="L458" s="255"/>
      <c r="M458" s="255"/>
    </row>
    <row r="459" spans="7:13" ht="18" customHeight="1">
      <c r="G459" s="257"/>
      <c r="H459" s="257"/>
      <c r="I459" s="257"/>
      <c r="J459" s="257"/>
      <c r="K459" s="257"/>
      <c r="L459" s="257"/>
      <c r="M459" s="257"/>
    </row>
    <row r="460" spans="7:13" ht="18" customHeight="1">
      <c r="G460" s="258"/>
      <c r="H460" s="258"/>
      <c r="I460" s="258"/>
      <c r="J460" s="258"/>
      <c r="K460" s="258"/>
      <c r="L460" s="258"/>
      <c r="M460" s="258"/>
    </row>
    <row r="461" spans="7:13" ht="18" customHeight="1">
      <c r="G461" s="259"/>
      <c r="H461" s="259"/>
      <c r="I461" s="259"/>
      <c r="J461" s="259"/>
      <c r="K461" s="259"/>
      <c r="L461" s="259"/>
      <c r="M461" s="259"/>
    </row>
    <row r="462" spans="7:13" ht="18" customHeight="1">
      <c r="G462" s="255"/>
      <c r="H462" s="255"/>
      <c r="I462" s="255"/>
      <c r="J462" s="255"/>
      <c r="K462" s="255"/>
      <c r="L462" s="255"/>
      <c r="M462" s="255"/>
    </row>
    <row r="463" spans="7:13" ht="18" customHeight="1">
      <c r="G463" s="260"/>
      <c r="H463" s="260"/>
      <c r="I463" s="260"/>
      <c r="J463" s="260"/>
      <c r="K463" s="260"/>
      <c r="L463" s="260"/>
      <c r="M463" s="260"/>
    </row>
    <row r="464" spans="7:13" ht="18" customHeight="1">
      <c r="G464" s="255"/>
      <c r="H464" s="255"/>
      <c r="I464" s="255"/>
      <c r="J464" s="255"/>
      <c r="K464" s="255"/>
      <c r="L464" s="255"/>
      <c r="M464" s="255"/>
    </row>
    <row r="465" spans="7:13" ht="18" customHeight="1">
      <c r="G465" s="255"/>
      <c r="H465" s="255"/>
      <c r="I465" s="255"/>
      <c r="J465" s="255"/>
      <c r="K465" s="255"/>
      <c r="L465" s="255"/>
      <c r="M465" s="255"/>
    </row>
    <row r="466" spans="7:13" ht="18" customHeight="1">
      <c r="G466" s="260"/>
      <c r="H466" s="260"/>
      <c r="I466" s="260"/>
      <c r="J466" s="260"/>
      <c r="K466" s="260"/>
      <c r="L466" s="260"/>
      <c r="M466" s="260"/>
    </row>
    <row r="467" spans="7:13" ht="18" customHeight="1">
      <c r="G467" s="256"/>
      <c r="H467" s="256"/>
      <c r="I467" s="256"/>
      <c r="J467" s="256"/>
      <c r="K467" s="256"/>
      <c r="L467" s="256"/>
      <c r="M467" s="256"/>
    </row>
    <row r="468" spans="7:13" ht="18" customHeight="1">
      <c r="G468" s="255"/>
      <c r="H468" s="255"/>
      <c r="I468" s="255"/>
      <c r="J468" s="255"/>
      <c r="K468" s="255"/>
      <c r="L468" s="255"/>
      <c r="M468" s="255"/>
    </row>
    <row r="469" spans="7:13" ht="18" customHeight="1">
      <c r="G469" s="255"/>
      <c r="H469" s="255"/>
      <c r="I469" s="255"/>
      <c r="J469" s="255"/>
      <c r="K469" s="255"/>
      <c r="L469" s="255"/>
      <c r="M469" s="255"/>
    </row>
    <row r="470" spans="7:13" ht="18" customHeight="1">
      <c r="G470" s="255"/>
      <c r="H470" s="255"/>
      <c r="I470" s="255"/>
      <c r="J470" s="255"/>
      <c r="K470" s="255"/>
      <c r="L470" s="255"/>
      <c r="M470" s="255"/>
    </row>
    <row r="471" spans="7:13" ht="18" customHeight="1">
      <c r="G471" s="260"/>
      <c r="H471" s="260"/>
      <c r="I471" s="260"/>
      <c r="J471" s="260"/>
      <c r="K471" s="260"/>
      <c r="L471" s="260"/>
      <c r="M471" s="260"/>
    </row>
    <row r="472" spans="7:13" ht="18" customHeight="1">
      <c r="G472" s="255"/>
      <c r="H472" s="255"/>
      <c r="I472" s="255"/>
      <c r="J472" s="255"/>
      <c r="K472" s="255"/>
      <c r="L472" s="255"/>
      <c r="M472" s="255"/>
    </row>
    <row r="473" spans="7:13" ht="18" customHeight="1">
      <c r="G473" s="255"/>
      <c r="H473" s="255"/>
      <c r="I473" s="255"/>
      <c r="J473" s="255"/>
      <c r="K473" s="255"/>
      <c r="L473" s="255"/>
      <c r="M473" s="255"/>
    </row>
    <row r="474" spans="7:13" ht="18" customHeight="1">
      <c r="G474" s="255"/>
      <c r="H474" s="255"/>
      <c r="I474" s="255"/>
      <c r="J474" s="255"/>
      <c r="K474" s="255"/>
      <c r="L474" s="255"/>
      <c r="M474" s="255"/>
    </row>
    <row r="475" spans="7:13" ht="18" customHeight="1">
      <c r="G475" s="255"/>
      <c r="H475" s="255"/>
      <c r="I475" s="255"/>
      <c r="J475" s="255"/>
      <c r="K475" s="255"/>
      <c r="L475" s="255"/>
      <c r="M475" s="255"/>
    </row>
    <row r="476" spans="7:13" ht="18" customHeight="1">
      <c r="G476" s="255"/>
      <c r="H476" s="255"/>
      <c r="I476" s="255"/>
      <c r="J476" s="255"/>
      <c r="K476" s="255"/>
      <c r="L476" s="255"/>
      <c r="M476" s="255"/>
    </row>
    <row r="477" spans="7:13" ht="18" customHeight="1">
      <c r="G477" s="255"/>
      <c r="H477" s="255"/>
      <c r="I477" s="255"/>
      <c r="J477" s="255"/>
      <c r="K477" s="255"/>
      <c r="L477" s="255"/>
      <c r="M477" s="255"/>
    </row>
    <row r="478" spans="7:13" ht="18" customHeight="1">
      <c r="G478" s="255"/>
      <c r="H478" s="255"/>
      <c r="I478" s="255"/>
      <c r="J478" s="255"/>
      <c r="K478" s="255"/>
      <c r="L478" s="255"/>
      <c r="M478" s="255"/>
    </row>
    <row r="479" spans="7:13" ht="18" customHeight="1">
      <c r="G479" s="255"/>
      <c r="H479" s="255"/>
      <c r="I479" s="255"/>
      <c r="J479" s="255"/>
      <c r="K479" s="255"/>
      <c r="L479" s="255"/>
      <c r="M479" s="255"/>
    </row>
    <row r="480" spans="7:13" ht="18" customHeight="1">
      <c r="G480" s="255"/>
      <c r="H480" s="255"/>
      <c r="I480" s="255"/>
      <c r="J480" s="255"/>
      <c r="K480" s="255"/>
      <c r="L480" s="255"/>
      <c r="M480" s="255"/>
    </row>
    <row r="481" spans="7:13" ht="18" customHeight="1">
      <c r="G481" s="255"/>
      <c r="H481" s="255"/>
      <c r="I481" s="255"/>
      <c r="J481" s="255"/>
      <c r="K481" s="255"/>
      <c r="L481" s="255"/>
      <c r="M481" s="255"/>
    </row>
    <row r="482" spans="7:13" ht="18" customHeight="1">
      <c r="G482" s="255"/>
      <c r="H482" s="255"/>
      <c r="I482" s="255"/>
      <c r="J482" s="255"/>
      <c r="K482" s="255"/>
      <c r="L482" s="255"/>
      <c r="M482" s="255"/>
    </row>
    <row r="483" spans="7:13" ht="18" customHeight="1">
      <c r="G483" s="255"/>
      <c r="H483" s="255"/>
      <c r="I483" s="255"/>
      <c r="J483" s="255"/>
      <c r="K483" s="255"/>
      <c r="L483" s="255"/>
      <c r="M483" s="255"/>
    </row>
    <row r="484" spans="7:13" ht="18" customHeight="1">
      <c r="G484" s="255"/>
      <c r="H484" s="255"/>
      <c r="I484" s="255"/>
      <c r="J484" s="255"/>
      <c r="K484" s="255"/>
      <c r="L484" s="255"/>
      <c r="M484" s="255"/>
    </row>
    <row r="485" spans="7:13" ht="18" customHeight="1">
      <c r="G485" s="255"/>
      <c r="H485" s="255"/>
      <c r="I485" s="255"/>
      <c r="J485" s="255"/>
      <c r="K485" s="255"/>
      <c r="L485" s="255"/>
      <c r="M485" s="255"/>
    </row>
    <row r="486" spans="7:13" ht="18" customHeight="1">
      <c r="G486" s="255"/>
      <c r="H486" s="255"/>
      <c r="I486" s="255"/>
      <c r="J486" s="255"/>
      <c r="K486" s="255"/>
      <c r="L486" s="255"/>
      <c r="M486" s="255"/>
    </row>
    <row r="487" spans="7:13" ht="18" customHeight="1">
      <c r="G487" s="255"/>
      <c r="H487" s="255"/>
      <c r="I487" s="255"/>
      <c r="J487" s="255"/>
      <c r="K487" s="255"/>
      <c r="L487" s="255"/>
      <c r="M487" s="255"/>
    </row>
    <row r="488" spans="7:13" ht="18" customHeight="1">
      <c r="G488" s="255"/>
      <c r="H488" s="255"/>
      <c r="I488" s="255"/>
      <c r="J488" s="255"/>
      <c r="K488" s="255"/>
      <c r="L488" s="255"/>
      <c r="M488" s="255"/>
    </row>
    <row r="489" spans="7:13" ht="18" customHeight="1">
      <c r="G489" s="255"/>
      <c r="H489" s="255"/>
      <c r="I489" s="255"/>
      <c r="J489" s="255"/>
      <c r="K489" s="255"/>
      <c r="L489" s="255"/>
      <c r="M489" s="255"/>
    </row>
    <row r="490" spans="7:13" ht="18" customHeight="1">
      <c r="G490" s="255"/>
      <c r="H490" s="255"/>
      <c r="I490" s="255"/>
      <c r="J490" s="255"/>
      <c r="K490" s="255"/>
      <c r="L490" s="255"/>
      <c r="M490" s="255"/>
    </row>
    <row r="491" spans="7:13" ht="18" customHeight="1">
      <c r="G491" s="255"/>
      <c r="H491" s="255"/>
      <c r="I491" s="255"/>
      <c r="J491" s="255"/>
      <c r="K491" s="255"/>
      <c r="L491" s="255"/>
      <c r="M491" s="255"/>
    </row>
    <row r="492" spans="7:13" ht="18" customHeight="1">
      <c r="G492" s="255"/>
      <c r="H492" s="255"/>
      <c r="I492" s="255"/>
      <c r="J492" s="255"/>
      <c r="K492" s="255"/>
      <c r="L492" s="255"/>
      <c r="M492" s="255"/>
    </row>
    <row r="493" spans="7:13" ht="18" customHeight="1">
      <c r="G493" s="255"/>
      <c r="H493" s="255"/>
      <c r="I493" s="255"/>
      <c r="J493" s="255"/>
      <c r="K493" s="255"/>
      <c r="L493" s="255"/>
      <c r="M493" s="255"/>
    </row>
    <row r="494" spans="7:13" ht="18" customHeight="1">
      <c r="G494" s="255"/>
      <c r="H494" s="255"/>
      <c r="I494" s="255"/>
      <c r="J494" s="255"/>
      <c r="K494" s="255"/>
      <c r="L494" s="255"/>
      <c r="M494" s="255"/>
    </row>
    <row r="495" spans="7:13" ht="18" customHeight="1">
      <c r="G495" s="255"/>
      <c r="H495" s="255"/>
      <c r="I495" s="255"/>
      <c r="J495" s="255"/>
      <c r="K495" s="255"/>
      <c r="L495" s="255"/>
      <c r="M495" s="255"/>
    </row>
    <row r="496" spans="7:13" ht="18" customHeight="1">
      <c r="G496" s="255"/>
      <c r="H496" s="255"/>
      <c r="I496" s="255"/>
      <c r="J496" s="255"/>
      <c r="K496" s="255"/>
      <c r="L496" s="255"/>
      <c r="M496" s="255"/>
    </row>
    <row r="497" spans="7:13" ht="18" customHeight="1">
      <c r="G497" s="255"/>
      <c r="H497" s="255"/>
      <c r="I497" s="255"/>
      <c r="J497" s="255"/>
      <c r="K497" s="255"/>
      <c r="L497" s="255"/>
      <c r="M497" s="255"/>
    </row>
    <row r="498" spans="7:13" ht="18" customHeight="1">
      <c r="G498" s="255"/>
      <c r="H498" s="255"/>
      <c r="I498" s="255"/>
      <c r="J498" s="255"/>
      <c r="K498" s="255"/>
      <c r="L498" s="255"/>
      <c r="M498" s="255"/>
    </row>
    <row r="499" spans="7:13" ht="18" customHeight="1">
      <c r="G499" s="255"/>
      <c r="H499" s="255"/>
      <c r="I499" s="255"/>
      <c r="J499" s="255"/>
      <c r="K499" s="255"/>
      <c r="L499" s="255"/>
      <c r="M499" s="255"/>
    </row>
    <row r="500" spans="7:13" ht="18" customHeight="1">
      <c r="G500" s="255"/>
      <c r="H500" s="255"/>
      <c r="I500" s="255"/>
      <c r="J500" s="255"/>
      <c r="K500" s="255"/>
      <c r="L500" s="255"/>
      <c r="M500" s="255"/>
    </row>
    <row r="501" spans="7:13" ht="18" customHeight="1">
      <c r="G501" s="255"/>
      <c r="H501" s="255"/>
      <c r="I501" s="255"/>
      <c r="J501" s="255"/>
      <c r="K501" s="255"/>
      <c r="L501" s="255"/>
      <c r="M501" s="255"/>
    </row>
    <row r="502" spans="7:13" ht="18" customHeight="1">
      <c r="G502" s="255"/>
      <c r="H502" s="255"/>
      <c r="I502" s="255"/>
      <c r="J502" s="255"/>
      <c r="K502" s="255"/>
      <c r="L502" s="255"/>
      <c r="M502" s="255"/>
    </row>
    <row r="503" spans="7:13" ht="18" customHeight="1">
      <c r="G503" s="255"/>
      <c r="H503" s="255"/>
      <c r="I503" s="255"/>
      <c r="J503" s="255"/>
      <c r="K503" s="255"/>
      <c r="L503" s="255"/>
      <c r="M503" s="255"/>
    </row>
    <row r="504" spans="7:13" ht="18" customHeight="1">
      <c r="G504" s="255"/>
      <c r="H504" s="255"/>
      <c r="I504" s="255"/>
      <c r="J504" s="255"/>
      <c r="K504" s="255"/>
      <c r="L504" s="255"/>
      <c r="M504" s="255"/>
    </row>
    <row r="505" spans="7:13" ht="18" customHeight="1">
      <c r="G505" s="255"/>
      <c r="H505" s="255"/>
      <c r="I505" s="255"/>
      <c r="J505" s="255"/>
      <c r="K505" s="255"/>
      <c r="L505" s="255"/>
      <c r="M505" s="255"/>
    </row>
    <row r="506" spans="7:13" ht="18" customHeight="1">
      <c r="G506" s="260"/>
      <c r="H506" s="260"/>
      <c r="I506" s="260"/>
      <c r="J506" s="260"/>
      <c r="K506" s="260"/>
      <c r="L506" s="260"/>
      <c r="M506" s="260"/>
    </row>
    <row r="507" spans="7:13" ht="18" customHeight="1">
      <c r="G507" s="255"/>
      <c r="H507" s="255"/>
      <c r="I507" s="255"/>
      <c r="J507" s="255"/>
      <c r="K507" s="255"/>
      <c r="L507" s="255"/>
      <c r="M507" s="255"/>
    </row>
    <row r="508" spans="7:13" ht="18" customHeight="1">
      <c r="G508" s="260"/>
      <c r="H508" s="260"/>
      <c r="I508" s="260"/>
      <c r="J508" s="260"/>
      <c r="K508" s="260"/>
      <c r="L508" s="260"/>
      <c r="M508" s="260"/>
    </row>
    <row r="509" spans="7:13" ht="18" customHeight="1">
      <c r="G509" s="256"/>
      <c r="H509" s="256"/>
      <c r="I509" s="256"/>
      <c r="J509" s="256"/>
      <c r="K509" s="256"/>
      <c r="L509" s="256"/>
      <c r="M509" s="256"/>
    </row>
    <row r="510" spans="7:13" ht="18" customHeight="1">
      <c r="G510" s="255"/>
      <c r="H510" s="255"/>
      <c r="I510" s="255"/>
      <c r="J510" s="255"/>
      <c r="K510" s="255"/>
      <c r="L510" s="255"/>
      <c r="M510" s="255"/>
    </row>
    <row r="511" spans="7:13" ht="18" customHeight="1">
      <c r="G511" s="255"/>
      <c r="H511" s="255"/>
      <c r="I511" s="255"/>
      <c r="J511" s="255"/>
      <c r="K511" s="255"/>
      <c r="L511" s="255"/>
      <c r="M511" s="255"/>
    </row>
    <row r="512" spans="7:13" ht="18" customHeight="1">
      <c r="G512" s="256"/>
      <c r="H512" s="256"/>
      <c r="I512" s="256"/>
      <c r="J512" s="256"/>
      <c r="K512" s="256"/>
      <c r="L512" s="256"/>
      <c r="M512" s="256"/>
    </row>
    <row r="513" spans="7:13" ht="18" customHeight="1">
      <c r="G513" s="255"/>
      <c r="H513" s="255"/>
      <c r="I513" s="255"/>
      <c r="J513" s="255"/>
      <c r="K513" s="255"/>
      <c r="L513" s="255"/>
      <c r="M513" s="255"/>
    </row>
    <row r="514" spans="7:13" ht="18" customHeight="1">
      <c r="G514" s="255"/>
      <c r="H514" s="255"/>
      <c r="I514" s="255"/>
      <c r="J514" s="255"/>
      <c r="K514" s="255"/>
      <c r="L514" s="255"/>
      <c r="M514" s="255"/>
    </row>
    <row r="515" spans="7:13" ht="18" customHeight="1">
      <c r="G515" s="256"/>
      <c r="H515" s="256"/>
      <c r="I515" s="256"/>
      <c r="J515" s="256"/>
      <c r="K515" s="256"/>
      <c r="L515" s="256"/>
      <c r="M515" s="256"/>
    </row>
    <row r="516" spans="7:13" ht="18" customHeight="1">
      <c r="G516" s="255"/>
      <c r="H516" s="255"/>
      <c r="I516" s="255"/>
      <c r="J516" s="255"/>
      <c r="K516" s="255"/>
      <c r="L516" s="255"/>
      <c r="M516" s="255"/>
    </row>
    <row r="517" spans="7:13" ht="18" customHeight="1">
      <c r="G517" s="255"/>
      <c r="H517" s="255"/>
      <c r="I517" s="255"/>
      <c r="J517" s="255"/>
      <c r="K517" s="255"/>
      <c r="L517" s="255"/>
      <c r="M517" s="255"/>
    </row>
    <row r="518" spans="7:13" ht="18" customHeight="1">
      <c r="G518" s="256"/>
      <c r="H518" s="256"/>
      <c r="I518" s="256"/>
      <c r="J518" s="256"/>
      <c r="K518" s="256"/>
      <c r="L518" s="256"/>
      <c r="M518" s="256"/>
    </row>
    <row r="519" spans="7:13" ht="18" customHeight="1">
      <c r="G519" s="255"/>
      <c r="H519" s="255"/>
      <c r="I519" s="255"/>
      <c r="J519" s="255"/>
      <c r="K519" s="255"/>
      <c r="L519" s="255"/>
      <c r="M519" s="255"/>
    </row>
    <row r="520" spans="7:13" ht="18" customHeight="1">
      <c r="G520" s="255"/>
      <c r="H520" s="255"/>
      <c r="I520" s="255"/>
      <c r="J520" s="255"/>
      <c r="K520" s="255"/>
      <c r="L520" s="255"/>
      <c r="M520" s="255"/>
    </row>
    <row r="521" spans="7:13" ht="18" customHeight="1">
      <c r="G521" s="256"/>
      <c r="H521" s="256"/>
      <c r="I521" s="256"/>
      <c r="J521" s="256"/>
      <c r="K521" s="256"/>
      <c r="L521" s="256"/>
      <c r="M521" s="256"/>
    </row>
    <row r="522" spans="7:13" ht="18" customHeight="1">
      <c r="G522" s="255"/>
      <c r="H522" s="255"/>
      <c r="I522" s="255"/>
      <c r="J522" s="255"/>
      <c r="K522" s="255"/>
      <c r="L522" s="255"/>
      <c r="M522" s="255"/>
    </row>
    <row r="523" spans="7:13" ht="18" customHeight="1">
      <c r="G523" s="256"/>
      <c r="H523" s="256"/>
      <c r="I523" s="256"/>
      <c r="J523" s="256"/>
      <c r="K523" s="256"/>
      <c r="L523" s="256"/>
      <c r="M523" s="256"/>
    </row>
    <row r="524" spans="7:13" ht="18" customHeight="1">
      <c r="G524" s="255"/>
      <c r="H524" s="255"/>
      <c r="I524" s="255"/>
      <c r="J524" s="255"/>
      <c r="K524" s="255"/>
      <c r="L524" s="255"/>
      <c r="M524" s="255"/>
    </row>
    <row r="525" spans="7:13" ht="18" customHeight="1">
      <c r="G525" s="255"/>
      <c r="H525" s="255"/>
      <c r="I525" s="255"/>
      <c r="J525" s="255"/>
      <c r="K525" s="255"/>
      <c r="L525" s="255"/>
      <c r="M525" s="255"/>
    </row>
    <row r="526" spans="7:13" ht="18" customHeight="1">
      <c r="G526" s="260"/>
      <c r="H526" s="260"/>
      <c r="I526" s="260"/>
      <c r="J526" s="260"/>
      <c r="K526" s="260"/>
      <c r="L526" s="260"/>
      <c r="M526" s="260"/>
    </row>
    <row r="527" spans="7:13" ht="18" customHeight="1">
      <c r="G527" s="255"/>
      <c r="H527" s="255"/>
      <c r="I527" s="255"/>
      <c r="J527" s="255"/>
      <c r="K527" s="255"/>
      <c r="L527" s="255"/>
      <c r="M527" s="255"/>
    </row>
    <row r="528" spans="7:13" ht="18" customHeight="1">
      <c r="G528" s="255"/>
      <c r="H528" s="255"/>
      <c r="I528" s="255"/>
      <c r="J528" s="255"/>
      <c r="K528" s="255"/>
      <c r="L528" s="255"/>
      <c r="M528" s="255"/>
    </row>
    <row r="529" spans="7:13" ht="18" customHeight="1">
      <c r="G529" s="260"/>
      <c r="H529" s="260"/>
      <c r="I529" s="260"/>
      <c r="J529" s="260"/>
      <c r="K529" s="260"/>
      <c r="L529" s="260"/>
      <c r="M529" s="260"/>
    </row>
    <row r="530" spans="7:13" ht="18" customHeight="1">
      <c r="G530" s="255"/>
      <c r="H530" s="255"/>
      <c r="I530" s="255"/>
      <c r="J530" s="255"/>
      <c r="K530" s="255"/>
      <c r="L530" s="255"/>
      <c r="M530" s="255"/>
    </row>
    <row r="531" spans="7:13" ht="18" customHeight="1">
      <c r="G531" s="255"/>
      <c r="H531" s="255"/>
      <c r="I531" s="255"/>
      <c r="J531" s="255"/>
      <c r="K531" s="255"/>
      <c r="L531" s="255"/>
      <c r="M531" s="255"/>
    </row>
    <row r="532" spans="7:13" ht="18" customHeight="1">
      <c r="G532" s="255"/>
      <c r="H532" s="255"/>
      <c r="I532" s="255"/>
      <c r="J532" s="255"/>
      <c r="K532" s="255"/>
      <c r="L532" s="255"/>
      <c r="M532" s="255"/>
    </row>
    <row r="533" spans="7:13" ht="18" customHeight="1">
      <c r="G533" s="255"/>
      <c r="H533" s="255"/>
      <c r="I533" s="255"/>
      <c r="J533" s="255"/>
      <c r="K533" s="255"/>
      <c r="L533" s="255"/>
      <c r="M533" s="255"/>
    </row>
    <row r="534" spans="7:13" ht="18" customHeight="1">
      <c r="G534" s="260"/>
      <c r="H534" s="260"/>
      <c r="I534" s="260"/>
      <c r="J534" s="260"/>
      <c r="K534" s="260"/>
      <c r="L534" s="260"/>
      <c r="M534" s="260"/>
    </row>
    <row r="535" spans="7:13" ht="18" customHeight="1">
      <c r="G535" s="255"/>
      <c r="H535" s="255"/>
      <c r="I535" s="255"/>
      <c r="J535" s="255"/>
      <c r="K535" s="255"/>
      <c r="L535" s="255"/>
      <c r="M535" s="255"/>
    </row>
    <row r="536" spans="7:13" ht="18" customHeight="1">
      <c r="G536" s="260"/>
      <c r="H536" s="260"/>
      <c r="I536" s="260"/>
      <c r="J536" s="260"/>
      <c r="K536" s="260"/>
      <c r="L536" s="260"/>
      <c r="M536" s="260"/>
    </row>
    <row r="537" spans="7:13" ht="18" customHeight="1">
      <c r="G537" s="255"/>
      <c r="H537" s="255"/>
      <c r="I537" s="255"/>
      <c r="J537" s="255"/>
      <c r="K537" s="255"/>
      <c r="L537" s="255"/>
      <c r="M537" s="255"/>
    </row>
    <row r="538" spans="7:13" ht="18" customHeight="1">
      <c r="G538" s="260"/>
      <c r="H538" s="260"/>
      <c r="I538" s="260"/>
      <c r="J538" s="260"/>
      <c r="K538" s="260"/>
      <c r="L538" s="260"/>
      <c r="M538" s="260"/>
    </row>
    <row r="539" spans="7:13" ht="18" customHeight="1">
      <c r="G539" s="256"/>
      <c r="H539" s="256"/>
      <c r="I539" s="256"/>
      <c r="J539" s="256"/>
      <c r="K539" s="256"/>
      <c r="L539" s="256"/>
      <c r="M539" s="256"/>
    </row>
    <row r="540" spans="7:13" ht="18" customHeight="1">
      <c r="G540" s="255"/>
      <c r="H540" s="255"/>
      <c r="I540" s="255"/>
      <c r="J540" s="255"/>
      <c r="K540" s="255"/>
      <c r="L540" s="255"/>
      <c r="M540" s="255"/>
    </row>
    <row r="541" spans="7:13" ht="18" customHeight="1">
      <c r="G541" s="255"/>
      <c r="H541" s="255"/>
      <c r="I541" s="255"/>
      <c r="J541" s="255"/>
      <c r="K541" s="255"/>
      <c r="L541" s="255"/>
      <c r="M541" s="255"/>
    </row>
    <row r="542" spans="7:13" ht="18" customHeight="1">
      <c r="G542" s="255"/>
      <c r="H542" s="255"/>
      <c r="I542" s="255"/>
      <c r="J542" s="255"/>
      <c r="K542" s="255"/>
      <c r="L542" s="255"/>
      <c r="M542" s="255"/>
    </row>
    <row r="543" spans="7:13" ht="18" customHeight="1">
      <c r="G543" s="255"/>
      <c r="H543" s="255"/>
      <c r="I543" s="255"/>
      <c r="J543" s="255"/>
      <c r="K543" s="255"/>
      <c r="L543" s="255"/>
      <c r="M543" s="255"/>
    </row>
    <row r="544" spans="7:13" ht="18" customHeight="1">
      <c r="G544" s="255"/>
      <c r="H544" s="255"/>
      <c r="I544" s="255"/>
      <c r="J544" s="255"/>
      <c r="K544" s="255"/>
      <c r="L544" s="255"/>
      <c r="M544" s="255"/>
    </row>
    <row r="545" spans="7:13" ht="18" customHeight="1">
      <c r="G545" s="255"/>
      <c r="H545" s="255"/>
      <c r="I545" s="255"/>
      <c r="J545" s="255"/>
      <c r="K545" s="255"/>
      <c r="L545" s="255"/>
      <c r="M545" s="255"/>
    </row>
    <row r="546" spans="7:13" ht="18" customHeight="1">
      <c r="G546" s="255"/>
      <c r="H546" s="255"/>
      <c r="I546" s="255"/>
      <c r="J546" s="255"/>
      <c r="K546" s="255"/>
      <c r="L546" s="255"/>
      <c r="M546" s="255"/>
    </row>
    <row r="547" spans="7:13" ht="18" customHeight="1">
      <c r="G547" s="255"/>
      <c r="H547" s="255"/>
      <c r="I547" s="255"/>
      <c r="J547" s="255"/>
      <c r="K547" s="255"/>
      <c r="L547" s="255"/>
      <c r="M547" s="255"/>
    </row>
    <row r="548" spans="7:13" ht="18" customHeight="1">
      <c r="G548" s="256"/>
      <c r="H548" s="256"/>
      <c r="I548" s="256"/>
      <c r="J548" s="256"/>
      <c r="K548" s="256"/>
      <c r="L548" s="256"/>
      <c r="M548" s="256"/>
    </row>
    <row r="549" spans="7:13" ht="18" customHeight="1">
      <c r="G549" s="257"/>
      <c r="H549" s="257"/>
      <c r="I549" s="257"/>
      <c r="J549" s="257"/>
      <c r="K549" s="257"/>
      <c r="L549" s="257"/>
      <c r="M549" s="257"/>
    </row>
    <row r="550" spans="7:13" ht="18" customHeight="1">
      <c r="G550" s="255"/>
      <c r="H550" s="255"/>
      <c r="I550" s="255"/>
      <c r="J550" s="255"/>
      <c r="K550" s="255"/>
      <c r="L550" s="255"/>
      <c r="M550" s="255"/>
    </row>
    <row r="551" spans="7:13" ht="18" customHeight="1">
      <c r="G551" s="255"/>
      <c r="H551" s="255"/>
      <c r="I551" s="255"/>
      <c r="J551" s="255"/>
      <c r="K551" s="255"/>
      <c r="L551" s="255"/>
      <c r="M551" s="255"/>
    </row>
    <row r="552" spans="7:13" ht="18" customHeight="1">
      <c r="G552" s="256"/>
      <c r="H552" s="256"/>
      <c r="I552" s="256"/>
      <c r="J552" s="256"/>
      <c r="K552" s="256"/>
      <c r="L552" s="256"/>
      <c r="M552" s="256"/>
    </row>
    <row r="553" spans="7:13" ht="18" customHeight="1">
      <c r="G553" s="255"/>
      <c r="H553" s="255"/>
      <c r="I553" s="255"/>
      <c r="J553" s="255"/>
      <c r="K553" s="255"/>
      <c r="L553" s="255"/>
      <c r="M553" s="255"/>
    </row>
    <row r="554" spans="7:13" ht="18" customHeight="1">
      <c r="G554" s="255"/>
      <c r="H554" s="255"/>
      <c r="I554" s="255"/>
      <c r="J554" s="255"/>
      <c r="K554" s="255"/>
      <c r="L554" s="255"/>
      <c r="M554" s="255"/>
    </row>
    <row r="555" spans="7:13" ht="18" customHeight="1">
      <c r="G555" s="256"/>
      <c r="H555" s="256"/>
      <c r="I555" s="256"/>
      <c r="J555" s="256"/>
      <c r="K555" s="256"/>
      <c r="L555" s="256"/>
      <c r="M555" s="256"/>
    </row>
    <row r="556" spans="7:13" ht="18" customHeight="1">
      <c r="G556" s="255"/>
      <c r="H556" s="255"/>
      <c r="I556" s="255"/>
      <c r="J556" s="255"/>
      <c r="K556" s="255"/>
      <c r="L556" s="255"/>
      <c r="M556" s="255"/>
    </row>
    <row r="557" spans="7:13" ht="18" customHeight="1">
      <c r="G557" s="255"/>
      <c r="H557" s="255"/>
      <c r="I557" s="255"/>
      <c r="J557" s="255"/>
      <c r="K557" s="255"/>
      <c r="L557" s="255"/>
      <c r="M557" s="255"/>
    </row>
    <row r="558" spans="7:13" ht="18" customHeight="1">
      <c r="G558" s="255"/>
      <c r="H558" s="255"/>
      <c r="I558" s="255"/>
      <c r="J558" s="255"/>
      <c r="K558" s="255"/>
      <c r="L558" s="255"/>
      <c r="M558" s="255"/>
    </row>
    <row r="559" spans="7:13" ht="18" customHeight="1">
      <c r="G559" s="260"/>
      <c r="H559" s="260"/>
      <c r="I559" s="260"/>
      <c r="J559" s="260"/>
      <c r="K559" s="260"/>
      <c r="L559" s="260"/>
      <c r="M559" s="260"/>
    </row>
    <row r="560" spans="7:13" ht="18" customHeight="1">
      <c r="G560" s="255"/>
      <c r="H560" s="255"/>
      <c r="I560" s="255"/>
      <c r="J560" s="255"/>
      <c r="K560" s="255"/>
      <c r="L560" s="255"/>
      <c r="M560" s="255"/>
    </row>
    <row r="561" spans="7:13" ht="18" customHeight="1">
      <c r="G561" s="255"/>
      <c r="H561" s="255"/>
      <c r="I561" s="255"/>
      <c r="J561" s="255"/>
      <c r="K561" s="255"/>
      <c r="L561" s="255"/>
      <c r="M561" s="255"/>
    </row>
    <row r="562" spans="7:13" ht="18" customHeight="1">
      <c r="G562" s="255"/>
      <c r="H562" s="255"/>
      <c r="I562" s="255"/>
      <c r="J562" s="255"/>
      <c r="K562" s="255"/>
      <c r="L562" s="255"/>
      <c r="M562" s="255"/>
    </row>
    <row r="563" spans="7:13" ht="18" customHeight="1">
      <c r="G563" s="255"/>
      <c r="H563" s="255"/>
      <c r="I563" s="255"/>
      <c r="J563" s="255"/>
      <c r="K563" s="255"/>
      <c r="L563" s="255"/>
      <c r="M563" s="255"/>
    </row>
    <row r="564" spans="7:13" ht="18" customHeight="1">
      <c r="G564" s="255"/>
      <c r="H564" s="255"/>
      <c r="I564" s="255"/>
      <c r="J564" s="255"/>
      <c r="K564" s="255"/>
      <c r="L564" s="255"/>
      <c r="M564" s="255"/>
    </row>
    <row r="565" spans="7:13" ht="18" customHeight="1">
      <c r="G565" s="255"/>
      <c r="H565" s="255"/>
      <c r="I565" s="255"/>
      <c r="J565" s="255"/>
      <c r="K565" s="255"/>
      <c r="L565" s="255"/>
      <c r="M565" s="255"/>
    </row>
    <row r="566" spans="7:13" ht="18" customHeight="1">
      <c r="G566" s="255"/>
      <c r="H566" s="255"/>
      <c r="I566" s="255"/>
      <c r="J566" s="255"/>
      <c r="K566" s="255"/>
      <c r="L566" s="255"/>
      <c r="M566" s="255"/>
    </row>
    <row r="567" spans="7:13" ht="18" customHeight="1">
      <c r="G567" s="255"/>
      <c r="H567" s="255"/>
      <c r="I567" s="255"/>
      <c r="J567" s="255"/>
      <c r="K567" s="255"/>
      <c r="L567" s="255"/>
      <c r="M567" s="255"/>
    </row>
    <row r="568" spans="7:13" ht="18" customHeight="1">
      <c r="G568" s="255"/>
      <c r="H568" s="255"/>
      <c r="I568" s="255"/>
      <c r="J568" s="255"/>
      <c r="K568" s="255"/>
      <c r="L568" s="255"/>
      <c r="M568" s="255"/>
    </row>
    <row r="569" spans="7:13" ht="18" customHeight="1">
      <c r="G569" s="260"/>
      <c r="H569" s="260"/>
      <c r="I569" s="260"/>
      <c r="J569" s="260"/>
      <c r="K569" s="260"/>
      <c r="L569" s="260"/>
      <c r="M569" s="260"/>
    </row>
    <row r="570" spans="7:13" ht="18" customHeight="1">
      <c r="G570" s="255"/>
      <c r="H570" s="255"/>
      <c r="I570" s="255"/>
      <c r="J570" s="255"/>
      <c r="K570" s="255"/>
      <c r="L570" s="255"/>
      <c r="M570" s="255"/>
    </row>
    <row r="571" spans="7:13" ht="18" customHeight="1">
      <c r="G571" s="260"/>
      <c r="H571" s="260"/>
      <c r="I571" s="260"/>
      <c r="J571" s="260"/>
      <c r="K571" s="260"/>
      <c r="L571" s="260"/>
      <c r="M571" s="260"/>
    </row>
    <row r="572" spans="7:13" ht="18" customHeight="1">
      <c r="G572" s="256"/>
      <c r="H572" s="256"/>
      <c r="I572" s="256"/>
      <c r="J572" s="256"/>
      <c r="K572" s="256"/>
      <c r="L572" s="256"/>
      <c r="M572" s="256"/>
    </row>
    <row r="573" spans="7:13" ht="18" customHeight="1">
      <c r="G573" s="255"/>
      <c r="H573" s="255"/>
      <c r="I573" s="255"/>
      <c r="J573" s="255"/>
      <c r="K573" s="255"/>
      <c r="L573" s="255"/>
      <c r="M573" s="255"/>
    </row>
    <row r="574" spans="7:13" ht="18" customHeight="1">
      <c r="G574" s="255"/>
      <c r="H574" s="255"/>
      <c r="I574" s="255"/>
      <c r="J574" s="255"/>
      <c r="K574" s="255"/>
      <c r="L574" s="255"/>
      <c r="M574" s="255"/>
    </row>
    <row r="575" spans="7:13" ht="18" customHeight="1">
      <c r="G575" s="255"/>
      <c r="H575" s="255"/>
      <c r="I575" s="255"/>
      <c r="J575" s="255"/>
      <c r="K575" s="255"/>
      <c r="L575" s="255"/>
      <c r="M575" s="255"/>
    </row>
    <row r="576" spans="7:13" ht="18" customHeight="1">
      <c r="G576" s="256"/>
      <c r="H576" s="256"/>
      <c r="I576" s="256"/>
      <c r="J576" s="256"/>
      <c r="K576" s="256"/>
      <c r="L576" s="256"/>
      <c r="M576" s="256"/>
    </row>
    <row r="577" spans="7:13" ht="18" customHeight="1">
      <c r="G577" s="255"/>
      <c r="H577" s="255"/>
      <c r="I577" s="255"/>
      <c r="J577" s="255"/>
      <c r="K577" s="255"/>
      <c r="L577" s="255"/>
      <c r="M577" s="255"/>
    </row>
    <row r="578" spans="7:13" ht="18" customHeight="1">
      <c r="G578" s="255"/>
      <c r="H578" s="255"/>
      <c r="I578" s="255"/>
      <c r="J578" s="255"/>
      <c r="K578" s="255"/>
      <c r="L578" s="255"/>
      <c r="M578" s="255"/>
    </row>
    <row r="579" spans="7:13" ht="18" customHeight="1">
      <c r="G579" s="255"/>
      <c r="H579" s="255"/>
      <c r="I579" s="255"/>
      <c r="J579" s="255"/>
      <c r="K579" s="255"/>
      <c r="L579" s="255"/>
      <c r="M579" s="255"/>
    </row>
    <row r="580" spans="7:13" ht="18" customHeight="1">
      <c r="G580" s="255"/>
      <c r="H580" s="255"/>
      <c r="I580" s="255"/>
      <c r="J580" s="255"/>
      <c r="K580" s="255"/>
      <c r="L580" s="255"/>
      <c r="M580" s="255"/>
    </row>
    <row r="581" spans="7:13" ht="18" customHeight="1">
      <c r="G581" s="255"/>
      <c r="H581" s="255"/>
      <c r="I581" s="255"/>
      <c r="J581" s="255"/>
      <c r="K581" s="255"/>
      <c r="L581" s="255"/>
      <c r="M581" s="255"/>
    </row>
    <row r="582" spans="7:13" ht="18" customHeight="1">
      <c r="G582" s="255"/>
      <c r="H582" s="255"/>
      <c r="I582" s="255"/>
      <c r="J582" s="255"/>
      <c r="K582" s="255"/>
      <c r="L582" s="255"/>
      <c r="M582" s="255"/>
    </row>
    <row r="583" spans="7:13" ht="18" customHeight="1">
      <c r="G583" s="255"/>
      <c r="H583" s="255"/>
      <c r="I583" s="255"/>
      <c r="J583" s="255"/>
      <c r="K583" s="255"/>
      <c r="L583" s="255"/>
      <c r="M583" s="255"/>
    </row>
    <row r="584" spans="7:13" ht="18" customHeight="1">
      <c r="G584" s="255"/>
      <c r="H584" s="255"/>
      <c r="I584" s="255"/>
      <c r="J584" s="255"/>
      <c r="K584" s="255"/>
      <c r="L584" s="255"/>
      <c r="M584" s="255"/>
    </row>
    <row r="585" spans="7:13" ht="18" customHeight="1">
      <c r="G585" s="255"/>
      <c r="H585" s="255"/>
      <c r="I585" s="255"/>
      <c r="J585" s="255"/>
      <c r="K585" s="255"/>
      <c r="L585" s="255"/>
      <c r="M585" s="255"/>
    </row>
    <row r="586" spans="7:13" ht="18" customHeight="1">
      <c r="G586" s="255"/>
      <c r="H586" s="255"/>
      <c r="I586" s="255"/>
      <c r="J586" s="255"/>
      <c r="K586" s="255"/>
      <c r="L586" s="255"/>
      <c r="M586" s="255"/>
    </row>
    <row r="587" spans="7:13" ht="18" customHeight="1">
      <c r="G587" s="255"/>
      <c r="H587" s="255"/>
      <c r="I587" s="255"/>
      <c r="J587" s="255"/>
      <c r="K587" s="255"/>
      <c r="L587" s="255"/>
      <c r="M587" s="255"/>
    </row>
    <row r="588" spans="7:13" ht="18" customHeight="1">
      <c r="G588" s="255"/>
      <c r="H588" s="255"/>
      <c r="I588" s="255"/>
      <c r="J588" s="255"/>
      <c r="K588" s="255"/>
      <c r="L588" s="255"/>
      <c r="M588" s="255"/>
    </row>
    <row r="589" spans="7:13" ht="18" customHeight="1">
      <c r="G589" s="256"/>
      <c r="H589" s="256"/>
      <c r="I589" s="256"/>
      <c r="J589" s="256"/>
      <c r="K589" s="256"/>
      <c r="L589" s="256"/>
      <c r="M589" s="256"/>
    </row>
    <row r="590" spans="7:13" ht="18" customHeight="1">
      <c r="G590" s="255"/>
      <c r="H590" s="255"/>
      <c r="I590" s="255"/>
      <c r="J590" s="255"/>
      <c r="K590" s="255"/>
      <c r="L590" s="255"/>
      <c r="M590" s="255"/>
    </row>
    <row r="591" spans="7:13" ht="18" customHeight="1">
      <c r="G591" s="255"/>
      <c r="H591" s="255"/>
      <c r="I591" s="255"/>
      <c r="J591" s="255"/>
      <c r="K591" s="255"/>
      <c r="L591" s="255"/>
      <c r="M591" s="255"/>
    </row>
    <row r="592" spans="7:13" ht="18" customHeight="1">
      <c r="G592" s="255"/>
      <c r="H592" s="255"/>
      <c r="I592" s="255"/>
      <c r="J592" s="255"/>
      <c r="K592" s="255"/>
      <c r="L592" s="255"/>
      <c r="M592" s="255"/>
    </row>
    <row r="593" spans="7:13" ht="18" customHeight="1">
      <c r="G593" s="255"/>
      <c r="H593" s="255"/>
      <c r="I593" s="255"/>
      <c r="J593" s="255"/>
      <c r="K593" s="255"/>
      <c r="L593" s="255"/>
      <c r="M593" s="255"/>
    </row>
    <row r="594" spans="7:13" ht="18" customHeight="1">
      <c r="G594" s="255"/>
      <c r="H594" s="255"/>
      <c r="I594" s="255"/>
      <c r="J594" s="255"/>
      <c r="K594" s="255"/>
      <c r="L594" s="255"/>
      <c r="M594" s="255"/>
    </row>
    <row r="595" spans="7:13" ht="18" customHeight="1">
      <c r="G595" s="256"/>
      <c r="H595" s="256"/>
      <c r="I595" s="256"/>
      <c r="J595" s="256"/>
      <c r="K595" s="256"/>
      <c r="L595" s="256"/>
      <c r="M595" s="256"/>
    </row>
    <row r="596" spans="7:13" ht="18" customHeight="1">
      <c r="G596" s="255"/>
      <c r="H596" s="255"/>
      <c r="I596" s="255"/>
      <c r="J596" s="255"/>
      <c r="K596" s="255"/>
      <c r="L596" s="255"/>
      <c r="M596" s="255"/>
    </row>
    <row r="597" spans="7:13" ht="18" customHeight="1">
      <c r="G597" s="255"/>
      <c r="H597" s="255"/>
      <c r="I597" s="255"/>
      <c r="J597" s="255"/>
      <c r="K597" s="255"/>
      <c r="L597" s="255"/>
      <c r="M597" s="255"/>
    </row>
    <row r="598" spans="7:13" ht="18" customHeight="1">
      <c r="G598" s="255"/>
      <c r="H598" s="255"/>
      <c r="I598" s="255"/>
      <c r="J598" s="255"/>
      <c r="K598" s="255"/>
      <c r="L598" s="255"/>
      <c r="M598" s="255"/>
    </row>
    <row r="599" spans="7:13" ht="18" customHeight="1">
      <c r="G599" s="255"/>
      <c r="H599" s="255"/>
      <c r="I599" s="255"/>
      <c r="J599" s="255"/>
      <c r="K599" s="255"/>
      <c r="L599" s="255"/>
      <c r="M599" s="255"/>
    </row>
    <row r="600" spans="7:13" ht="18" customHeight="1">
      <c r="G600" s="260"/>
      <c r="H600" s="260"/>
      <c r="I600" s="260"/>
      <c r="J600" s="260"/>
      <c r="K600" s="260"/>
      <c r="L600" s="260"/>
      <c r="M600" s="260"/>
    </row>
    <row r="601" spans="7:13" ht="18" customHeight="1">
      <c r="G601" s="255"/>
      <c r="H601" s="255"/>
      <c r="I601" s="255"/>
      <c r="J601" s="255"/>
      <c r="K601" s="255"/>
      <c r="L601" s="255"/>
      <c r="M601" s="255"/>
    </row>
    <row r="602" spans="7:13" ht="18" customHeight="1">
      <c r="G602" s="255"/>
      <c r="H602" s="255"/>
      <c r="I602" s="255"/>
      <c r="J602" s="255"/>
      <c r="K602" s="255"/>
      <c r="L602" s="255"/>
      <c r="M602" s="255"/>
    </row>
    <row r="603" spans="7:13" ht="18" customHeight="1">
      <c r="G603" s="255"/>
      <c r="H603" s="255"/>
      <c r="I603" s="255"/>
      <c r="J603" s="255"/>
      <c r="K603" s="255"/>
      <c r="L603" s="255"/>
      <c r="M603" s="255"/>
    </row>
    <row r="604" spans="7:13" ht="18" customHeight="1">
      <c r="G604" s="255"/>
      <c r="H604" s="255"/>
      <c r="I604" s="255"/>
      <c r="J604" s="255"/>
      <c r="K604" s="255"/>
      <c r="L604" s="255"/>
      <c r="M604" s="255"/>
    </row>
    <row r="605" spans="7:13" ht="18" customHeight="1">
      <c r="G605" s="260"/>
      <c r="H605" s="260"/>
      <c r="I605" s="260"/>
      <c r="J605" s="260"/>
      <c r="K605" s="260"/>
      <c r="L605" s="260"/>
      <c r="M605" s="260"/>
    </row>
    <row r="606" spans="7:13" ht="18" customHeight="1">
      <c r="G606" s="256"/>
      <c r="H606" s="256"/>
      <c r="I606" s="256"/>
      <c r="J606" s="256"/>
      <c r="K606" s="256"/>
      <c r="L606" s="256"/>
      <c r="M606" s="256"/>
    </row>
    <row r="607" spans="7:13" ht="18" customHeight="1">
      <c r="G607" s="255"/>
      <c r="H607" s="255"/>
      <c r="I607" s="255"/>
      <c r="J607" s="255"/>
      <c r="K607" s="255"/>
      <c r="L607" s="255"/>
      <c r="M607" s="255"/>
    </row>
    <row r="608" spans="7:13" ht="18" customHeight="1">
      <c r="G608" s="255"/>
      <c r="H608" s="255"/>
      <c r="I608" s="255"/>
      <c r="J608" s="255"/>
      <c r="K608" s="255"/>
      <c r="L608" s="255"/>
      <c r="M608" s="255"/>
    </row>
    <row r="609" spans="7:13" ht="18" customHeight="1">
      <c r="G609" s="255"/>
      <c r="H609" s="255"/>
      <c r="I609" s="255"/>
      <c r="J609" s="255"/>
      <c r="K609" s="255"/>
      <c r="L609" s="255"/>
      <c r="M609" s="255"/>
    </row>
    <row r="610" spans="7:13" ht="18" customHeight="1">
      <c r="G610" s="256"/>
      <c r="H610" s="256"/>
      <c r="I610" s="256"/>
      <c r="J610" s="256"/>
      <c r="K610" s="256"/>
      <c r="L610" s="256"/>
      <c r="M610" s="256"/>
    </row>
    <row r="611" spans="7:13" ht="18" customHeight="1">
      <c r="G611" s="257"/>
      <c r="H611" s="257"/>
      <c r="I611" s="257"/>
      <c r="J611" s="257"/>
      <c r="K611" s="257"/>
      <c r="L611" s="257"/>
      <c r="M611" s="257"/>
    </row>
    <row r="612" spans="7:13" ht="18" customHeight="1">
      <c r="G612" s="258"/>
      <c r="H612" s="258"/>
      <c r="I612" s="258"/>
      <c r="J612" s="258"/>
      <c r="K612" s="258"/>
      <c r="L612" s="258"/>
      <c r="M612" s="258"/>
    </row>
    <row r="613" spans="7:13" ht="18" customHeight="1">
      <c r="G613" s="255"/>
      <c r="H613" s="255"/>
      <c r="I613" s="255"/>
      <c r="J613" s="255"/>
      <c r="K613" s="255"/>
      <c r="L613" s="255"/>
      <c r="M613" s="255"/>
    </row>
    <row r="614" spans="7:13" ht="18" customHeight="1">
      <c r="G614" s="256"/>
      <c r="H614" s="256"/>
      <c r="I614" s="256"/>
      <c r="J614" s="256"/>
      <c r="K614" s="256"/>
      <c r="L614" s="256"/>
      <c r="M614" s="256"/>
    </row>
    <row r="615" spans="7:13" ht="18" customHeight="1">
      <c r="G615" s="255"/>
      <c r="H615" s="255"/>
      <c r="I615" s="255"/>
      <c r="J615" s="255"/>
      <c r="K615" s="255"/>
      <c r="L615" s="255"/>
      <c r="M615" s="255"/>
    </row>
    <row r="616" spans="7:13" ht="18" customHeight="1">
      <c r="G616" s="256"/>
      <c r="H616" s="256"/>
      <c r="I616" s="256"/>
      <c r="J616" s="256"/>
      <c r="K616" s="256"/>
      <c r="L616" s="256"/>
      <c r="M616" s="256"/>
    </row>
    <row r="617" spans="7:13" ht="18" customHeight="1">
      <c r="G617" s="255"/>
      <c r="H617" s="255"/>
      <c r="I617" s="255"/>
      <c r="J617" s="255"/>
      <c r="K617" s="255"/>
      <c r="L617" s="255"/>
      <c r="M617" s="255"/>
    </row>
    <row r="618" spans="7:13" ht="18" customHeight="1">
      <c r="G618" s="256"/>
      <c r="H618" s="256"/>
      <c r="I618" s="256"/>
      <c r="J618" s="256"/>
      <c r="K618" s="256"/>
      <c r="L618" s="256"/>
      <c r="M618" s="256"/>
    </row>
    <row r="619" spans="7:13" ht="18" customHeight="1">
      <c r="G619" s="255"/>
      <c r="H619" s="255"/>
      <c r="I619" s="255"/>
      <c r="J619" s="255"/>
      <c r="K619" s="255"/>
      <c r="L619" s="255"/>
      <c r="M619" s="255"/>
    </row>
    <row r="620" spans="7:13" ht="18" customHeight="1">
      <c r="G620" s="256"/>
      <c r="H620" s="256"/>
      <c r="I620" s="256"/>
      <c r="J620" s="256"/>
      <c r="K620" s="256"/>
      <c r="L620" s="256"/>
      <c r="M620" s="256"/>
    </row>
    <row r="621" spans="7:13" ht="18" customHeight="1">
      <c r="G621" s="255"/>
      <c r="H621" s="255"/>
      <c r="I621" s="255"/>
      <c r="J621" s="255"/>
      <c r="K621" s="255"/>
      <c r="L621" s="255"/>
      <c r="M621" s="255"/>
    </row>
    <row r="622" spans="7:13" ht="18" customHeight="1">
      <c r="G622" s="255"/>
      <c r="H622" s="255"/>
      <c r="I622" s="255"/>
      <c r="J622" s="255"/>
      <c r="K622" s="255"/>
      <c r="L622" s="255"/>
      <c r="M622" s="255"/>
    </row>
    <row r="623" spans="7:13" ht="18" customHeight="1">
      <c r="G623" s="255"/>
      <c r="H623" s="255"/>
      <c r="I623" s="255"/>
      <c r="J623" s="255"/>
      <c r="K623" s="255"/>
      <c r="L623" s="255"/>
      <c r="M623" s="255"/>
    </row>
    <row r="624" spans="7:13" ht="18" customHeight="1">
      <c r="G624" s="256"/>
      <c r="H624" s="256"/>
      <c r="I624" s="256"/>
      <c r="J624" s="256"/>
      <c r="K624" s="256"/>
      <c r="L624" s="256"/>
      <c r="M624" s="256"/>
    </row>
    <row r="625" spans="7:13" ht="18" customHeight="1">
      <c r="G625" s="255"/>
      <c r="H625" s="255"/>
      <c r="I625" s="255"/>
      <c r="J625" s="255"/>
      <c r="K625" s="255"/>
      <c r="L625" s="255"/>
      <c r="M625" s="255"/>
    </row>
    <row r="626" spans="7:13" ht="18" customHeight="1">
      <c r="G626" s="256"/>
      <c r="H626" s="256"/>
      <c r="I626" s="256"/>
      <c r="J626" s="256"/>
      <c r="K626" s="256"/>
      <c r="L626" s="256"/>
      <c r="M626" s="256"/>
    </row>
    <row r="627" spans="7:13" ht="18" customHeight="1">
      <c r="G627" s="255"/>
      <c r="H627" s="255"/>
      <c r="I627" s="255"/>
      <c r="J627" s="255"/>
      <c r="K627" s="255"/>
      <c r="L627" s="255"/>
      <c r="M627" s="255"/>
    </row>
    <row r="628" spans="7:13" ht="18" customHeight="1">
      <c r="G628" s="256"/>
      <c r="H628" s="256"/>
      <c r="I628" s="256"/>
      <c r="J628" s="256"/>
      <c r="K628" s="256"/>
      <c r="L628" s="256"/>
      <c r="M628" s="256"/>
    </row>
    <row r="629" spans="7:13" ht="18" customHeight="1">
      <c r="G629" s="255"/>
      <c r="H629" s="255"/>
      <c r="I629" s="255"/>
      <c r="J629" s="255"/>
      <c r="K629" s="255"/>
      <c r="L629" s="255"/>
      <c r="M629" s="255"/>
    </row>
    <row r="630" spans="7:13" ht="18" customHeight="1">
      <c r="G630" s="256"/>
      <c r="H630" s="256"/>
      <c r="I630" s="256"/>
      <c r="J630" s="256"/>
      <c r="K630" s="256"/>
      <c r="L630" s="256"/>
      <c r="M630" s="256"/>
    </row>
    <row r="631" spans="7:13" ht="18" customHeight="1">
      <c r="G631" s="255"/>
      <c r="H631" s="255"/>
      <c r="I631" s="255"/>
      <c r="J631" s="255"/>
      <c r="K631" s="255"/>
      <c r="L631" s="255"/>
      <c r="M631" s="255"/>
    </row>
    <row r="632" spans="7:13" ht="18" customHeight="1">
      <c r="G632" s="256"/>
      <c r="H632" s="256"/>
      <c r="I632" s="256"/>
      <c r="J632" s="256"/>
      <c r="K632" s="256"/>
      <c r="L632" s="256"/>
      <c r="M632" s="256"/>
    </row>
    <row r="633" spans="7:13" ht="18" customHeight="1">
      <c r="G633" s="255"/>
      <c r="H633" s="255"/>
      <c r="I633" s="255"/>
      <c r="J633" s="255"/>
      <c r="K633" s="255"/>
      <c r="L633" s="255"/>
      <c r="M633" s="255"/>
    </row>
    <row r="634" spans="7:13" ht="18" customHeight="1">
      <c r="G634" s="255"/>
      <c r="H634" s="255"/>
      <c r="I634" s="255"/>
      <c r="J634" s="255"/>
      <c r="K634" s="255"/>
      <c r="L634" s="255"/>
      <c r="M634" s="255"/>
    </row>
    <row r="635" spans="7:13" ht="18" customHeight="1">
      <c r="G635" s="255"/>
      <c r="H635" s="255"/>
      <c r="I635" s="255"/>
      <c r="J635" s="255"/>
      <c r="K635" s="255"/>
      <c r="L635" s="255"/>
      <c r="M635" s="255"/>
    </row>
    <row r="636" spans="7:13" ht="18" customHeight="1">
      <c r="G636" s="255"/>
      <c r="H636" s="255"/>
      <c r="I636" s="255"/>
      <c r="J636" s="255"/>
      <c r="K636" s="255"/>
      <c r="L636" s="255"/>
      <c r="M636" s="255"/>
    </row>
    <row r="637" spans="7:13" ht="18" customHeight="1">
      <c r="G637" s="255"/>
      <c r="H637" s="255"/>
      <c r="I637" s="255"/>
      <c r="J637" s="255"/>
      <c r="K637" s="255"/>
      <c r="L637" s="255"/>
      <c r="M637" s="255"/>
    </row>
    <row r="638" spans="7:13" ht="18" customHeight="1">
      <c r="G638" s="255"/>
      <c r="H638" s="255"/>
      <c r="I638" s="255"/>
      <c r="J638" s="255"/>
      <c r="K638" s="255"/>
      <c r="L638" s="255"/>
      <c r="M638" s="255"/>
    </row>
    <row r="639" spans="7:13" ht="18" customHeight="1">
      <c r="G639" s="255"/>
      <c r="H639" s="255"/>
      <c r="I639" s="255"/>
      <c r="J639" s="255"/>
      <c r="K639" s="255"/>
      <c r="L639" s="255"/>
      <c r="M639" s="255"/>
    </row>
    <row r="640" spans="7:13" ht="18" customHeight="1">
      <c r="G640" s="255"/>
      <c r="H640" s="255"/>
      <c r="I640" s="255"/>
      <c r="J640" s="255"/>
      <c r="K640" s="255"/>
      <c r="L640" s="255"/>
      <c r="M640" s="255"/>
    </row>
    <row r="641" spans="7:13" ht="18" customHeight="1">
      <c r="G641" s="255"/>
      <c r="H641" s="255"/>
      <c r="I641" s="255"/>
      <c r="J641" s="255"/>
      <c r="K641" s="255"/>
      <c r="L641" s="255"/>
      <c r="M641" s="255"/>
    </row>
    <row r="642" spans="7:13" ht="18" customHeight="1">
      <c r="G642" s="255"/>
      <c r="H642" s="255"/>
      <c r="I642" s="255"/>
      <c r="J642" s="255"/>
      <c r="K642" s="255"/>
      <c r="L642" s="255"/>
      <c r="M642" s="255"/>
    </row>
    <row r="643" spans="7:13" ht="18" customHeight="1">
      <c r="G643" s="256"/>
      <c r="H643" s="256"/>
      <c r="I643" s="256"/>
      <c r="J643" s="256"/>
      <c r="K643" s="256"/>
      <c r="L643" s="256"/>
      <c r="M643" s="256"/>
    </row>
    <row r="644" spans="7:13" ht="18" customHeight="1">
      <c r="G644" s="255"/>
      <c r="H644" s="255"/>
      <c r="I644" s="255"/>
      <c r="J644" s="255"/>
      <c r="K644" s="255"/>
      <c r="L644" s="255"/>
      <c r="M644" s="255"/>
    </row>
    <row r="645" spans="7:13" ht="18" customHeight="1">
      <c r="G645" s="256"/>
      <c r="H645" s="256"/>
      <c r="I645" s="256"/>
      <c r="J645" s="256"/>
      <c r="K645" s="256"/>
      <c r="L645" s="256"/>
      <c r="M645" s="256"/>
    </row>
    <row r="646" spans="7:13" ht="18" customHeight="1">
      <c r="G646" s="255"/>
      <c r="H646" s="255"/>
      <c r="I646" s="255"/>
      <c r="J646" s="255"/>
      <c r="K646" s="255"/>
      <c r="L646" s="255"/>
      <c r="M646" s="255"/>
    </row>
    <row r="647" spans="7:13" ht="18" customHeight="1">
      <c r="G647" s="256"/>
      <c r="H647" s="256"/>
      <c r="I647" s="256"/>
      <c r="J647" s="256"/>
      <c r="K647" s="256"/>
      <c r="L647" s="256"/>
      <c r="M647" s="256"/>
    </row>
    <row r="648" spans="7:13" ht="18" customHeight="1">
      <c r="G648" s="255"/>
      <c r="H648" s="255"/>
      <c r="I648" s="255"/>
      <c r="J648" s="255"/>
      <c r="K648" s="255"/>
      <c r="L648" s="255"/>
      <c r="M648" s="255"/>
    </row>
    <row r="649" spans="7:13" ht="18" customHeight="1">
      <c r="G649" s="255"/>
      <c r="H649" s="255"/>
      <c r="I649" s="255"/>
      <c r="J649" s="255"/>
      <c r="K649" s="255"/>
      <c r="L649" s="255"/>
      <c r="M649" s="255"/>
    </row>
    <row r="650" spans="7:13" ht="18" customHeight="1">
      <c r="G650" s="260"/>
      <c r="H650" s="260"/>
      <c r="I650" s="260"/>
      <c r="J650" s="260"/>
      <c r="K650" s="260"/>
      <c r="L650" s="260"/>
      <c r="M650" s="260"/>
    </row>
    <row r="651" spans="7:13" ht="18" customHeight="1">
      <c r="G651" s="255"/>
      <c r="H651" s="255"/>
      <c r="I651" s="255"/>
      <c r="J651" s="255"/>
      <c r="K651" s="255"/>
      <c r="L651" s="255"/>
      <c r="M651" s="255"/>
    </row>
    <row r="652" spans="7:13" ht="18" customHeight="1">
      <c r="G652" s="260"/>
      <c r="H652" s="260"/>
      <c r="I652" s="260"/>
      <c r="J652" s="260"/>
      <c r="K652" s="260"/>
      <c r="L652" s="260"/>
      <c r="M652" s="260"/>
    </row>
    <row r="653" spans="7:13" ht="18" customHeight="1">
      <c r="G653" s="256"/>
      <c r="H653" s="256"/>
      <c r="I653" s="256"/>
      <c r="J653" s="256"/>
      <c r="K653" s="256"/>
      <c r="L653" s="256"/>
      <c r="M653" s="256"/>
    </row>
    <row r="654" spans="7:13" ht="18" customHeight="1">
      <c r="G654" s="255"/>
      <c r="H654" s="255"/>
      <c r="I654" s="255"/>
      <c r="J654" s="255"/>
      <c r="K654" s="255"/>
      <c r="L654" s="255"/>
      <c r="M654" s="255"/>
    </row>
    <row r="655" spans="7:13" ht="18" customHeight="1">
      <c r="G655" s="255"/>
      <c r="H655" s="255"/>
      <c r="I655" s="255"/>
      <c r="J655" s="255"/>
      <c r="K655" s="255"/>
      <c r="L655" s="255"/>
      <c r="M655" s="255"/>
    </row>
    <row r="656" spans="7:13" ht="18" customHeight="1">
      <c r="G656" s="255"/>
      <c r="H656" s="255"/>
      <c r="I656" s="255"/>
      <c r="J656" s="255"/>
      <c r="K656" s="255"/>
      <c r="L656" s="255"/>
      <c r="M656" s="255"/>
    </row>
    <row r="657" spans="7:13" ht="18" customHeight="1">
      <c r="G657" s="255"/>
      <c r="H657" s="255"/>
      <c r="I657" s="255"/>
      <c r="J657" s="255"/>
      <c r="K657" s="255"/>
      <c r="L657" s="255"/>
      <c r="M657" s="255"/>
    </row>
    <row r="658" spans="7:13" ht="18" customHeight="1">
      <c r="G658" s="260"/>
      <c r="H658" s="260"/>
      <c r="I658" s="260"/>
      <c r="J658" s="260"/>
      <c r="K658" s="260"/>
      <c r="L658" s="260"/>
      <c r="M658" s="260"/>
    </row>
    <row r="659" spans="7:13" ht="18" customHeight="1">
      <c r="G659" s="255"/>
      <c r="H659" s="255"/>
      <c r="I659" s="255"/>
      <c r="J659" s="255"/>
      <c r="K659" s="255"/>
      <c r="L659" s="255"/>
      <c r="M659" s="255"/>
    </row>
    <row r="660" spans="7:13" ht="18" customHeight="1">
      <c r="G660" s="255"/>
      <c r="H660" s="255"/>
      <c r="I660" s="255"/>
      <c r="J660" s="255"/>
      <c r="K660" s="255"/>
      <c r="L660" s="255"/>
      <c r="M660" s="255"/>
    </row>
    <row r="661" spans="7:13" ht="18" customHeight="1">
      <c r="G661" s="255"/>
      <c r="H661" s="255"/>
      <c r="I661" s="255"/>
      <c r="J661" s="255"/>
      <c r="K661" s="255"/>
      <c r="L661" s="255"/>
      <c r="M661" s="255"/>
    </row>
    <row r="662" spans="7:13" ht="18" customHeight="1">
      <c r="G662" s="260"/>
      <c r="H662" s="260"/>
      <c r="I662" s="260"/>
      <c r="J662" s="260"/>
      <c r="K662" s="260"/>
      <c r="L662" s="260"/>
      <c r="M662" s="260"/>
    </row>
    <row r="663" spans="7:13">
      <c r="G663" s="255"/>
      <c r="H663" s="255"/>
      <c r="I663" s="255"/>
      <c r="J663" s="255"/>
      <c r="K663" s="255"/>
      <c r="L663" s="255"/>
      <c r="M663" s="255"/>
    </row>
    <row r="664" spans="7:13">
      <c r="G664" s="255"/>
      <c r="H664" s="255"/>
      <c r="I664" s="255"/>
      <c r="J664" s="255"/>
      <c r="K664" s="255"/>
      <c r="L664" s="255"/>
      <c r="M664" s="255"/>
    </row>
    <row r="665" spans="7:13">
      <c r="G665" s="255"/>
      <c r="H665" s="255"/>
      <c r="I665" s="255"/>
      <c r="J665" s="255"/>
      <c r="K665" s="255"/>
      <c r="L665" s="255"/>
      <c r="M665" s="255"/>
    </row>
    <row r="666" spans="7:13">
      <c r="G666" s="260"/>
      <c r="H666" s="260"/>
      <c r="I666" s="260"/>
      <c r="J666" s="260"/>
      <c r="K666" s="260"/>
      <c r="L666" s="260"/>
      <c r="M666" s="260"/>
    </row>
    <row r="667" spans="7:13">
      <c r="G667" s="255"/>
      <c r="H667" s="255"/>
      <c r="I667" s="255"/>
      <c r="J667" s="255"/>
      <c r="K667" s="255"/>
      <c r="L667" s="255"/>
      <c r="M667" s="255"/>
    </row>
    <row r="668" spans="7:13">
      <c r="G668" s="255"/>
      <c r="H668" s="255"/>
      <c r="I668" s="255"/>
      <c r="J668" s="255"/>
      <c r="K668" s="255"/>
      <c r="L668" s="255"/>
      <c r="M668" s="255"/>
    </row>
    <row r="669" spans="7:13">
      <c r="G669" s="255"/>
      <c r="H669" s="255"/>
      <c r="I669" s="255"/>
      <c r="J669" s="255"/>
      <c r="K669" s="255"/>
      <c r="L669" s="255"/>
      <c r="M669" s="255"/>
    </row>
    <row r="670" spans="7:13">
      <c r="G670" s="255"/>
      <c r="H670" s="255"/>
      <c r="I670" s="255"/>
      <c r="J670" s="255"/>
      <c r="K670" s="255"/>
      <c r="L670" s="255"/>
      <c r="M670" s="255"/>
    </row>
    <row r="671" spans="7:13">
      <c r="G671" s="255"/>
      <c r="H671" s="255"/>
      <c r="I671" s="255"/>
      <c r="J671" s="255"/>
      <c r="K671" s="255"/>
      <c r="L671" s="255"/>
      <c r="M671" s="255"/>
    </row>
    <row r="672" spans="7:13">
      <c r="G672" s="255"/>
      <c r="H672" s="255"/>
      <c r="I672" s="255"/>
      <c r="J672" s="255"/>
      <c r="K672" s="255"/>
      <c r="L672" s="255"/>
      <c r="M672" s="255"/>
    </row>
    <row r="673" spans="7:13">
      <c r="G673" s="260"/>
      <c r="H673" s="260"/>
      <c r="I673" s="260"/>
      <c r="J673" s="260"/>
      <c r="K673" s="260"/>
      <c r="L673" s="260"/>
      <c r="M673" s="260"/>
    </row>
    <row r="674" spans="7:13">
      <c r="G674" s="255"/>
      <c r="H674" s="255"/>
      <c r="I674" s="255"/>
      <c r="J674" s="255"/>
      <c r="K674" s="255"/>
      <c r="L674" s="255"/>
      <c r="M674" s="255"/>
    </row>
    <row r="675" spans="7:13">
      <c r="G675" s="255"/>
      <c r="H675" s="255"/>
      <c r="I675" s="255"/>
      <c r="J675" s="255"/>
      <c r="K675" s="255"/>
      <c r="L675" s="255"/>
      <c r="M675" s="255"/>
    </row>
    <row r="676" spans="7:13">
      <c r="G676" s="255"/>
      <c r="H676" s="255"/>
      <c r="I676" s="255"/>
      <c r="J676" s="255"/>
      <c r="K676" s="255"/>
      <c r="L676" s="255"/>
      <c r="M676" s="255"/>
    </row>
    <row r="677" spans="7:13">
      <c r="G677" s="255"/>
      <c r="H677" s="255"/>
      <c r="I677" s="255"/>
      <c r="J677" s="255"/>
      <c r="K677" s="255"/>
      <c r="L677" s="255"/>
      <c r="M677" s="255"/>
    </row>
    <row r="678" spans="7:13">
      <c r="G678" s="255"/>
      <c r="H678" s="255"/>
      <c r="I678" s="255"/>
      <c r="J678" s="255"/>
      <c r="K678" s="255"/>
      <c r="L678" s="255"/>
      <c r="M678" s="255"/>
    </row>
    <row r="679" spans="7:13">
      <c r="G679" s="255"/>
      <c r="H679" s="255"/>
      <c r="I679" s="255"/>
      <c r="J679" s="255"/>
      <c r="K679" s="255"/>
      <c r="L679" s="255"/>
      <c r="M679" s="255"/>
    </row>
    <row r="680" spans="7:13">
      <c r="G680" s="260"/>
      <c r="H680" s="260"/>
      <c r="I680" s="260"/>
      <c r="J680" s="260"/>
      <c r="K680" s="260"/>
      <c r="L680" s="260"/>
      <c r="M680" s="260"/>
    </row>
    <row r="681" spans="7:13">
      <c r="G681" s="255"/>
      <c r="H681" s="255"/>
      <c r="I681" s="255"/>
      <c r="J681" s="255"/>
      <c r="K681" s="255"/>
      <c r="L681" s="255"/>
      <c r="M681" s="255"/>
    </row>
    <row r="682" spans="7:13">
      <c r="G682" s="255"/>
      <c r="H682" s="255"/>
      <c r="I682" s="255"/>
      <c r="J682" s="255"/>
      <c r="K682" s="255"/>
      <c r="L682" s="255"/>
      <c r="M682" s="255"/>
    </row>
    <row r="683" spans="7:13">
      <c r="G683" s="255"/>
      <c r="H683" s="255"/>
      <c r="I683" s="255"/>
      <c r="J683" s="255"/>
      <c r="K683" s="255"/>
      <c r="L683" s="255"/>
      <c r="M683" s="255"/>
    </row>
    <row r="684" spans="7:13">
      <c r="G684" s="255"/>
      <c r="H684" s="255"/>
      <c r="I684" s="255"/>
      <c r="J684" s="255"/>
      <c r="K684" s="255"/>
      <c r="L684" s="255"/>
      <c r="M684" s="255"/>
    </row>
    <row r="685" spans="7:13">
      <c r="G685" s="255"/>
      <c r="H685" s="255"/>
      <c r="I685" s="255"/>
      <c r="J685" s="255"/>
      <c r="K685" s="255"/>
      <c r="L685" s="255"/>
      <c r="M685" s="255"/>
    </row>
    <row r="686" spans="7:13">
      <c r="G686" s="255"/>
      <c r="H686" s="255"/>
      <c r="I686" s="255"/>
      <c r="J686" s="255"/>
      <c r="K686" s="255"/>
      <c r="L686" s="255"/>
      <c r="M686" s="255"/>
    </row>
    <row r="687" spans="7:13">
      <c r="G687" s="260"/>
      <c r="H687" s="260"/>
      <c r="I687" s="260"/>
      <c r="J687" s="260"/>
      <c r="K687" s="260"/>
      <c r="L687" s="260"/>
      <c r="M687" s="260"/>
    </row>
    <row r="688" spans="7:13">
      <c r="G688" s="255"/>
      <c r="H688" s="255"/>
      <c r="I688" s="255"/>
      <c r="J688" s="255"/>
      <c r="K688" s="255"/>
      <c r="L688" s="255"/>
      <c r="M688" s="255"/>
    </row>
    <row r="689" spans="7:13">
      <c r="G689" s="255"/>
      <c r="H689" s="255"/>
      <c r="I689" s="255"/>
      <c r="J689" s="255"/>
      <c r="K689" s="255"/>
      <c r="L689" s="255"/>
      <c r="M689" s="255"/>
    </row>
    <row r="690" spans="7:13">
      <c r="G690" s="255"/>
      <c r="H690" s="255"/>
      <c r="I690" s="255"/>
      <c r="J690" s="255"/>
      <c r="K690" s="255"/>
      <c r="L690" s="255"/>
      <c r="M690" s="255"/>
    </row>
    <row r="691" spans="7:13">
      <c r="G691" s="260"/>
      <c r="H691" s="260"/>
      <c r="I691" s="260"/>
      <c r="J691" s="260"/>
      <c r="K691" s="260"/>
      <c r="L691" s="260"/>
      <c r="M691" s="260"/>
    </row>
    <row r="692" spans="7:13">
      <c r="G692" s="255"/>
      <c r="H692" s="255"/>
      <c r="I692" s="255"/>
      <c r="J692" s="255"/>
      <c r="K692" s="255"/>
      <c r="L692" s="255"/>
      <c r="M692" s="255"/>
    </row>
    <row r="693" spans="7:13">
      <c r="G693" s="255"/>
      <c r="H693" s="255"/>
      <c r="I693" s="255"/>
      <c r="J693" s="255"/>
      <c r="K693" s="255"/>
      <c r="L693" s="255"/>
      <c r="M693" s="255"/>
    </row>
    <row r="694" spans="7:13">
      <c r="G694" s="255"/>
      <c r="H694" s="255"/>
      <c r="I694" s="255"/>
      <c r="J694" s="255"/>
      <c r="K694" s="255"/>
      <c r="L694" s="255"/>
      <c r="M694" s="255"/>
    </row>
    <row r="695" spans="7:13">
      <c r="G695" s="260"/>
      <c r="H695" s="260"/>
      <c r="I695" s="260"/>
      <c r="J695" s="260"/>
      <c r="K695" s="260"/>
      <c r="L695" s="260"/>
      <c r="M695" s="260"/>
    </row>
    <row r="696" spans="7:13">
      <c r="G696" s="255"/>
      <c r="H696" s="255"/>
      <c r="I696" s="255"/>
      <c r="J696" s="255"/>
      <c r="K696" s="255"/>
      <c r="L696" s="255"/>
      <c r="M696" s="255"/>
    </row>
    <row r="697" spans="7:13">
      <c r="G697" s="255"/>
      <c r="H697" s="255"/>
      <c r="I697" s="255"/>
      <c r="J697" s="255"/>
      <c r="K697" s="255"/>
      <c r="L697" s="255"/>
      <c r="M697" s="255"/>
    </row>
    <row r="698" spans="7:13">
      <c r="G698" s="255"/>
      <c r="H698" s="255"/>
      <c r="I698" s="255"/>
      <c r="J698" s="255"/>
      <c r="K698" s="255"/>
      <c r="L698" s="255"/>
      <c r="M698" s="255"/>
    </row>
    <row r="699" spans="7:13">
      <c r="G699" s="260"/>
      <c r="H699" s="260"/>
      <c r="I699" s="260"/>
      <c r="J699" s="260"/>
      <c r="K699" s="260"/>
      <c r="L699" s="260"/>
      <c r="M699" s="260"/>
    </row>
    <row r="700" spans="7:13">
      <c r="G700" s="255"/>
      <c r="H700" s="255"/>
      <c r="I700" s="255"/>
      <c r="J700" s="255"/>
      <c r="K700" s="255"/>
      <c r="L700" s="255"/>
      <c r="M700" s="255"/>
    </row>
    <row r="701" spans="7:13">
      <c r="G701" s="255"/>
      <c r="H701" s="255"/>
      <c r="I701" s="255"/>
      <c r="J701" s="255"/>
      <c r="K701" s="255"/>
      <c r="L701" s="255"/>
      <c r="M701" s="255"/>
    </row>
    <row r="702" spans="7:13">
      <c r="G702" s="255"/>
      <c r="H702" s="255"/>
      <c r="I702" s="255"/>
      <c r="J702" s="255"/>
      <c r="K702" s="255"/>
      <c r="L702" s="255"/>
      <c r="M702" s="255"/>
    </row>
    <row r="703" spans="7:13">
      <c r="G703" s="260"/>
      <c r="H703" s="260"/>
      <c r="I703" s="260"/>
      <c r="J703" s="260"/>
      <c r="K703" s="260"/>
      <c r="L703" s="260"/>
      <c r="M703" s="260"/>
    </row>
    <row r="704" spans="7:13">
      <c r="G704" s="255"/>
      <c r="H704" s="255"/>
      <c r="I704" s="255"/>
      <c r="J704" s="255"/>
      <c r="K704" s="255"/>
      <c r="L704" s="255"/>
      <c r="M704" s="255"/>
    </row>
    <row r="705" spans="7:13">
      <c r="G705" s="255"/>
      <c r="H705" s="255"/>
      <c r="I705" s="255"/>
      <c r="J705" s="255"/>
      <c r="K705" s="255"/>
      <c r="L705" s="255"/>
      <c r="M705" s="255"/>
    </row>
    <row r="706" spans="7:13">
      <c r="G706" s="255"/>
      <c r="H706" s="255"/>
      <c r="I706" s="255"/>
      <c r="J706" s="255"/>
      <c r="K706" s="255"/>
      <c r="L706" s="255"/>
      <c r="M706" s="255"/>
    </row>
    <row r="707" spans="7:13">
      <c r="G707" s="255"/>
      <c r="H707" s="255"/>
      <c r="I707" s="255"/>
      <c r="J707" s="255"/>
      <c r="K707" s="255"/>
      <c r="L707" s="255"/>
      <c r="M707" s="255"/>
    </row>
    <row r="708" spans="7:13">
      <c r="G708" s="255"/>
      <c r="H708" s="255"/>
      <c r="I708" s="255"/>
      <c r="J708" s="255"/>
      <c r="K708" s="255"/>
      <c r="L708" s="255"/>
      <c r="M708" s="255"/>
    </row>
    <row r="709" spans="7:13">
      <c r="G709" s="255"/>
      <c r="H709" s="255"/>
      <c r="I709" s="255"/>
      <c r="J709" s="255"/>
      <c r="K709" s="255"/>
      <c r="L709" s="255"/>
      <c r="M709" s="255"/>
    </row>
    <row r="710" spans="7:13">
      <c r="G710" s="260"/>
      <c r="H710" s="260"/>
      <c r="I710" s="260"/>
      <c r="J710" s="260"/>
      <c r="K710" s="260"/>
      <c r="L710" s="260"/>
      <c r="M710" s="260"/>
    </row>
    <row r="711" spans="7:13">
      <c r="G711" s="255"/>
      <c r="H711" s="255"/>
      <c r="I711" s="255"/>
      <c r="J711" s="255"/>
      <c r="K711" s="255"/>
      <c r="L711" s="255"/>
      <c r="M711" s="255"/>
    </row>
    <row r="712" spans="7:13">
      <c r="G712" s="255"/>
      <c r="H712" s="255"/>
      <c r="I712" s="255"/>
      <c r="J712" s="255"/>
      <c r="K712" s="255"/>
      <c r="L712" s="255"/>
      <c r="M712" s="255"/>
    </row>
    <row r="713" spans="7:13">
      <c r="G713" s="255"/>
      <c r="H713" s="255"/>
      <c r="I713" s="255"/>
      <c r="J713" s="255"/>
      <c r="K713" s="255"/>
      <c r="L713" s="255"/>
      <c r="M713" s="255"/>
    </row>
    <row r="714" spans="7:13">
      <c r="G714" s="260"/>
      <c r="H714" s="260"/>
      <c r="I714" s="260"/>
      <c r="J714" s="260"/>
      <c r="K714" s="260"/>
      <c r="L714" s="260"/>
      <c r="M714" s="260"/>
    </row>
    <row r="715" spans="7:13">
      <c r="G715" s="255"/>
      <c r="H715" s="255"/>
      <c r="I715" s="255"/>
      <c r="J715" s="255"/>
      <c r="K715" s="255"/>
      <c r="L715" s="255"/>
      <c r="M715" s="255"/>
    </row>
    <row r="716" spans="7:13">
      <c r="G716" s="255"/>
      <c r="H716" s="255"/>
      <c r="I716" s="255"/>
      <c r="J716" s="255"/>
      <c r="K716" s="255"/>
      <c r="L716" s="255"/>
      <c r="M716" s="255"/>
    </row>
    <row r="717" spans="7:13">
      <c r="G717" s="255"/>
      <c r="H717" s="255"/>
      <c r="I717" s="255"/>
      <c r="J717" s="255"/>
      <c r="K717" s="255"/>
      <c r="L717" s="255"/>
      <c r="M717" s="255"/>
    </row>
    <row r="718" spans="7:13">
      <c r="G718" s="255"/>
      <c r="H718" s="255"/>
      <c r="I718" s="255"/>
      <c r="J718" s="255"/>
      <c r="K718" s="255"/>
      <c r="L718" s="255"/>
      <c r="M718" s="255"/>
    </row>
    <row r="719" spans="7:13">
      <c r="G719" s="255"/>
      <c r="H719" s="255"/>
      <c r="I719" s="255"/>
      <c r="J719" s="255"/>
      <c r="K719" s="255"/>
      <c r="L719" s="255"/>
      <c r="M719" s="255"/>
    </row>
    <row r="720" spans="7:13">
      <c r="G720" s="255"/>
      <c r="H720" s="255"/>
      <c r="I720" s="255"/>
      <c r="J720" s="255"/>
      <c r="K720" s="255"/>
      <c r="L720" s="255"/>
      <c r="M720" s="255"/>
    </row>
    <row r="721" spans="7:13">
      <c r="G721" s="255"/>
      <c r="H721" s="255"/>
      <c r="I721" s="255"/>
      <c r="J721" s="255"/>
      <c r="K721" s="255"/>
      <c r="L721" s="255"/>
      <c r="M721" s="255"/>
    </row>
    <row r="722" spans="7:13">
      <c r="G722" s="260"/>
      <c r="H722" s="260"/>
      <c r="I722" s="260"/>
      <c r="J722" s="260"/>
      <c r="K722" s="260"/>
      <c r="L722" s="260"/>
      <c r="M722" s="260"/>
    </row>
    <row r="723" spans="7:13">
      <c r="G723" s="255"/>
      <c r="H723" s="255"/>
      <c r="I723" s="255"/>
      <c r="J723" s="255"/>
      <c r="K723" s="255"/>
      <c r="L723" s="255"/>
      <c r="M723" s="255"/>
    </row>
    <row r="724" spans="7:13">
      <c r="G724" s="255"/>
      <c r="H724" s="255"/>
      <c r="I724" s="255"/>
      <c r="J724" s="255"/>
      <c r="K724" s="255"/>
      <c r="L724" s="255"/>
      <c r="M724" s="255"/>
    </row>
    <row r="725" spans="7:13">
      <c r="G725" s="255"/>
      <c r="H725" s="255"/>
      <c r="I725" s="255"/>
      <c r="J725" s="255"/>
      <c r="K725" s="255"/>
      <c r="L725" s="255"/>
      <c r="M725" s="255"/>
    </row>
    <row r="726" spans="7:13">
      <c r="G726" s="255"/>
      <c r="H726" s="255"/>
      <c r="I726" s="255"/>
      <c r="J726" s="255"/>
      <c r="K726" s="255"/>
      <c r="L726" s="255"/>
      <c r="M726" s="255"/>
    </row>
    <row r="727" spans="7:13">
      <c r="G727" s="255"/>
      <c r="H727" s="255"/>
      <c r="I727" s="255"/>
      <c r="J727" s="255"/>
      <c r="K727" s="255"/>
      <c r="L727" s="255"/>
      <c r="M727" s="255"/>
    </row>
    <row r="728" spans="7:13">
      <c r="G728" s="255"/>
      <c r="H728" s="255"/>
      <c r="I728" s="255"/>
      <c r="J728" s="255"/>
      <c r="K728" s="255"/>
      <c r="L728" s="255"/>
      <c r="M728" s="255"/>
    </row>
    <row r="729" spans="7:13">
      <c r="G729" s="255"/>
      <c r="H729" s="255"/>
      <c r="I729" s="255"/>
      <c r="J729" s="255"/>
      <c r="K729" s="255"/>
      <c r="L729" s="255"/>
      <c r="M729" s="255"/>
    </row>
    <row r="730" spans="7:13">
      <c r="G730" s="260"/>
      <c r="H730" s="260"/>
      <c r="I730" s="260"/>
      <c r="J730" s="260"/>
      <c r="K730" s="260"/>
      <c r="L730" s="260"/>
      <c r="M730" s="260"/>
    </row>
    <row r="731" spans="7:13">
      <c r="G731" s="255"/>
      <c r="H731" s="255"/>
      <c r="I731" s="255"/>
      <c r="J731" s="255"/>
      <c r="K731" s="255"/>
      <c r="L731" s="255"/>
      <c r="M731" s="255"/>
    </row>
    <row r="732" spans="7:13">
      <c r="G732" s="255"/>
      <c r="H732" s="255"/>
      <c r="I732" s="255"/>
      <c r="J732" s="255"/>
      <c r="K732" s="255"/>
      <c r="L732" s="255"/>
      <c r="M732" s="255"/>
    </row>
    <row r="733" spans="7:13">
      <c r="G733" s="255"/>
      <c r="H733" s="255"/>
      <c r="I733" s="255"/>
      <c r="J733" s="255"/>
      <c r="K733" s="255"/>
      <c r="L733" s="255"/>
      <c r="M733" s="255"/>
    </row>
    <row r="734" spans="7:13">
      <c r="G734" s="260"/>
      <c r="H734" s="260"/>
      <c r="I734" s="260"/>
      <c r="J734" s="260"/>
      <c r="K734" s="260"/>
      <c r="L734" s="260"/>
      <c r="M734" s="260"/>
    </row>
    <row r="735" spans="7:13">
      <c r="G735" s="255"/>
      <c r="H735" s="255"/>
      <c r="I735" s="255"/>
      <c r="J735" s="255"/>
      <c r="K735" s="255"/>
      <c r="L735" s="255"/>
      <c r="M735" s="255"/>
    </row>
    <row r="736" spans="7:13">
      <c r="G736" s="260"/>
      <c r="H736" s="260"/>
      <c r="I736" s="260"/>
      <c r="J736" s="260"/>
      <c r="K736" s="260"/>
      <c r="L736" s="260"/>
      <c r="M736" s="260"/>
    </row>
    <row r="737" spans="7:13">
      <c r="G737" s="256"/>
      <c r="H737" s="256"/>
      <c r="I737" s="256"/>
      <c r="J737" s="256"/>
      <c r="K737" s="256"/>
      <c r="L737" s="256"/>
      <c r="M737" s="256"/>
    </row>
    <row r="738" spans="7:13">
      <c r="G738" s="255"/>
      <c r="H738" s="255"/>
      <c r="I738" s="255"/>
      <c r="J738" s="255"/>
      <c r="K738" s="255"/>
      <c r="L738" s="255"/>
      <c r="M738" s="255"/>
    </row>
    <row r="739" spans="7:13">
      <c r="G739" s="256"/>
      <c r="H739" s="256"/>
      <c r="I739" s="256"/>
      <c r="J739" s="256"/>
      <c r="K739" s="256"/>
      <c r="L739" s="256"/>
      <c r="M739" s="256"/>
    </row>
    <row r="740" spans="7:13">
      <c r="G740" s="255"/>
      <c r="H740" s="255"/>
      <c r="I740" s="255"/>
      <c r="J740" s="255"/>
      <c r="K740" s="255"/>
      <c r="L740" s="255"/>
      <c r="M740" s="255"/>
    </row>
    <row r="741" spans="7:13">
      <c r="G741" s="255"/>
      <c r="H741" s="255"/>
      <c r="I741" s="255"/>
      <c r="J741" s="255"/>
      <c r="K741" s="255"/>
      <c r="L741" s="255"/>
      <c r="M741" s="255"/>
    </row>
    <row r="742" spans="7:13">
      <c r="G742" s="256"/>
      <c r="H742" s="256"/>
      <c r="I742" s="256"/>
      <c r="J742" s="256"/>
      <c r="K742" s="256"/>
      <c r="L742" s="256"/>
      <c r="M742" s="256"/>
    </row>
    <row r="743" spans="7:13">
      <c r="G743" s="257"/>
      <c r="H743" s="257"/>
      <c r="I743" s="257"/>
      <c r="J743" s="257"/>
      <c r="K743" s="257"/>
      <c r="L743" s="257"/>
      <c r="M743" s="257"/>
    </row>
    <row r="744" spans="7:13">
      <c r="G744" s="255"/>
      <c r="H744" s="255"/>
      <c r="I744" s="255"/>
      <c r="J744" s="255"/>
      <c r="K744" s="255"/>
      <c r="L744" s="255"/>
      <c r="M744" s="255"/>
    </row>
    <row r="745" spans="7:13">
      <c r="G745" s="260"/>
      <c r="H745" s="260"/>
      <c r="I745" s="260"/>
      <c r="J745" s="260"/>
      <c r="K745" s="260"/>
      <c r="L745" s="260"/>
      <c r="M745" s="260"/>
    </row>
    <row r="746" spans="7:13">
      <c r="G746" s="255"/>
      <c r="H746" s="255"/>
      <c r="I746" s="255"/>
      <c r="J746" s="255"/>
      <c r="K746" s="255"/>
      <c r="L746" s="255"/>
      <c r="M746" s="255"/>
    </row>
    <row r="747" spans="7:13">
      <c r="G747" s="260"/>
      <c r="H747" s="260"/>
      <c r="I747" s="260"/>
      <c r="J747" s="260"/>
      <c r="K747" s="260"/>
      <c r="L747" s="260"/>
      <c r="M747" s="260"/>
    </row>
    <row r="748" spans="7:13">
      <c r="G748" s="255"/>
      <c r="H748" s="255"/>
      <c r="I748" s="255"/>
      <c r="J748" s="255"/>
      <c r="K748" s="255"/>
      <c r="L748" s="255"/>
      <c r="M748" s="255"/>
    </row>
    <row r="749" spans="7:13">
      <c r="G749" s="260"/>
      <c r="H749" s="260"/>
      <c r="I749" s="260"/>
      <c r="J749" s="260"/>
      <c r="K749" s="260"/>
      <c r="L749" s="260"/>
      <c r="M749" s="260"/>
    </row>
    <row r="750" spans="7:13">
      <c r="G750" s="255"/>
      <c r="H750" s="255"/>
      <c r="I750" s="255"/>
      <c r="J750" s="255"/>
      <c r="K750" s="255"/>
      <c r="L750" s="255"/>
      <c r="M750" s="255"/>
    </row>
    <row r="751" spans="7:13">
      <c r="G751" s="255"/>
      <c r="H751" s="255"/>
      <c r="I751" s="255"/>
      <c r="J751" s="255"/>
      <c r="K751" s="255"/>
      <c r="L751" s="255"/>
      <c r="M751" s="255"/>
    </row>
    <row r="752" spans="7:13">
      <c r="G752" s="255"/>
      <c r="H752" s="255"/>
      <c r="I752" s="255"/>
      <c r="J752" s="255"/>
      <c r="K752" s="255"/>
      <c r="L752" s="255"/>
      <c r="M752" s="255"/>
    </row>
    <row r="753" spans="7:13">
      <c r="G753" s="255"/>
      <c r="H753" s="255"/>
      <c r="I753" s="255"/>
      <c r="J753" s="255"/>
      <c r="K753" s="255"/>
      <c r="L753" s="255"/>
      <c r="M753" s="255"/>
    </row>
    <row r="754" spans="7:13">
      <c r="G754" s="255"/>
      <c r="H754" s="255"/>
      <c r="I754" s="255"/>
      <c r="J754" s="255"/>
      <c r="K754" s="255"/>
      <c r="L754" s="255"/>
      <c r="M754" s="255"/>
    </row>
    <row r="755" spans="7:13">
      <c r="G755" s="260"/>
      <c r="H755" s="260"/>
      <c r="I755" s="260"/>
      <c r="J755" s="260"/>
      <c r="K755" s="260"/>
      <c r="L755" s="260"/>
      <c r="M755" s="260"/>
    </row>
    <row r="756" spans="7:13">
      <c r="G756" s="255"/>
      <c r="H756" s="255"/>
      <c r="I756" s="255"/>
      <c r="J756" s="255"/>
      <c r="K756" s="255"/>
      <c r="L756" s="255"/>
      <c r="M756" s="255"/>
    </row>
    <row r="757" spans="7:13">
      <c r="G757" s="255"/>
      <c r="H757" s="255"/>
      <c r="I757" s="255"/>
      <c r="J757" s="255"/>
      <c r="K757" s="255"/>
      <c r="L757" s="255"/>
      <c r="M757" s="255"/>
    </row>
    <row r="758" spans="7:13">
      <c r="G758" s="255"/>
      <c r="H758" s="255"/>
      <c r="I758" s="255"/>
      <c r="J758" s="255"/>
      <c r="K758" s="255"/>
      <c r="L758" s="255"/>
      <c r="M758" s="255"/>
    </row>
    <row r="759" spans="7:13">
      <c r="G759" s="255"/>
      <c r="H759" s="255"/>
      <c r="I759" s="255"/>
      <c r="J759" s="255"/>
      <c r="K759" s="255"/>
      <c r="L759" s="255"/>
      <c r="M759" s="255"/>
    </row>
    <row r="760" spans="7:13">
      <c r="G760" s="255"/>
      <c r="H760" s="255"/>
      <c r="I760" s="255"/>
      <c r="J760" s="255"/>
      <c r="K760" s="255"/>
      <c r="L760" s="255"/>
      <c r="M760" s="255"/>
    </row>
    <row r="761" spans="7:13">
      <c r="G761" s="255"/>
      <c r="H761" s="255"/>
      <c r="I761" s="255"/>
      <c r="J761" s="255"/>
      <c r="K761" s="255"/>
      <c r="L761" s="255"/>
      <c r="M761" s="255"/>
    </row>
    <row r="762" spans="7:13">
      <c r="G762" s="260"/>
      <c r="H762" s="260"/>
      <c r="I762" s="260"/>
      <c r="J762" s="260"/>
      <c r="K762" s="260"/>
      <c r="L762" s="260"/>
      <c r="M762" s="260"/>
    </row>
    <row r="763" spans="7:13">
      <c r="G763" s="255"/>
      <c r="H763" s="255"/>
      <c r="I763" s="255"/>
      <c r="J763" s="255"/>
      <c r="K763" s="255"/>
      <c r="L763" s="255"/>
      <c r="M763" s="255"/>
    </row>
    <row r="764" spans="7:13">
      <c r="G764" s="260"/>
      <c r="H764" s="260"/>
      <c r="I764" s="260"/>
      <c r="J764" s="260"/>
      <c r="K764" s="260"/>
      <c r="L764" s="260"/>
      <c r="M764" s="260"/>
    </row>
    <row r="765" spans="7:13">
      <c r="G765" s="256"/>
      <c r="H765" s="256"/>
      <c r="I765" s="256"/>
      <c r="J765" s="256"/>
      <c r="K765" s="256"/>
      <c r="L765" s="256"/>
      <c r="M765" s="256"/>
    </row>
    <row r="766" spans="7:13">
      <c r="G766" s="257"/>
      <c r="H766" s="257"/>
      <c r="I766" s="257"/>
      <c r="J766" s="257"/>
      <c r="K766" s="257"/>
      <c r="L766" s="257"/>
      <c r="M766" s="257"/>
    </row>
    <row r="767" spans="7:13">
      <c r="G767" s="258"/>
      <c r="H767" s="258"/>
      <c r="I767" s="258"/>
      <c r="J767" s="258"/>
      <c r="K767" s="258"/>
      <c r="L767" s="258"/>
      <c r="M767" s="258"/>
    </row>
    <row r="768" spans="7:13">
      <c r="G768" s="259"/>
      <c r="H768" s="259"/>
      <c r="I768" s="259"/>
      <c r="J768" s="259"/>
      <c r="K768" s="259"/>
      <c r="L768" s="259"/>
      <c r="M768" s="259"/>
    </row>
    <row r="769" spans="7:13">
      <c r="G769" s="261"/>
      <c r="H769" s="261"/>
      <c r="I769" s="261"/>
      <c r="J769" s="261"/>
      <c r="K769" s="261"/>
      <c r="L769" s="261"/>
      <c r="M769" s="261"/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  <customPr name="FPMExcelClientCellBasedFunctionStatus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85FE-4BFE-4B80-97FE-A5C27AED2FC8}">
  <dimension ref="A1:CH769"/>
  <sheetViews>
    <sheetView topLeftCell="E3" zoomScale="70" zoomScaleNormal="70" workbookViewId="0">
      <selection activeCell="E3" sqref="A1:XFD1048576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1182316.3291225999</v>
      </c>
      <c r="K5" s="255">
        <v>80155331.610119998</v>
      </c>
      <c r="L5" s="255"/>
      <c r="M5" s="255">
        <v>313332.90399999998</v>
      </c>
      <c r="N5" s="255">
        <v>81650980.843242601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49003619.280000001</v>
      </c>
      <c r="H6" s="255">
        <v>171433.95</v>
      </c>
      <c r="I6" s="255">
        <v>767113596.76658499</v>
      </c>
      <c r="J6" s="255">
        <v>204446619.4218882</v>
      </c>
      <c r="K6" s="255">
        <v>39092528.003274001</v>
      </c>
      <c r="L6" s="255">
        <v>21082845.600000001</v>
      </c>
      <c r="M6" s="255">
        <v>263969572.901398</v>
      </c>
      <c r="N6" s="255">
        <v>1344880215.9231453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38.03</v>
      </c>
      <c r="H7" s="255"/>
      <c r="I7" s="255">
        <v>0</v>
      </c>
      <c r="J7" s="255"/>
      <c r="K7" s="255">
        <v>82822405.964399993</v>
      </c>
      <c r="L7" s="255">
        <v>198719150.88</v>
      </c>
      <c r="M7" s="255"/>
      <c r="N7" s="255">
        <v>281541594.87440002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49003657.310000002</v>
      </c>
      <c r="H8" s="256">
        <v>171433.95</v>
      </c>
      <c r="I8" s="256">
        <v>767113596.76658499</v>
      </c>
      <c r="J8" s="256">
        <v>205628935.75101081</v>
      </c>
      <c r="K8" s="256">
        <v>202070265.57779399</v>
      </c>
      <c r="L8" s="256">
        <v>219801996.47999999</v>
      </c>
      <c r="M8" s="256">
        <v>264282905.80539799</v>
      </c>
      <c r="N8" s="256">
        <v>1708072791.6407878</v>
      </c>
    </row>
    <row r="9" spans="1:86">
      <c r="A9" s="99" t="s">
        <v>296</v>
      </c>
      <c r="B9" s="99" t="s">
        <v>297</v>
      </c>
      <c r="D9" s="175" t="s">
        <v>298</v>
      </c>
      <c r="E9" s="255" t="s">
        <v>303</v>
      </c>
      <c r="F9" s="255" t="s">
        <v>304</v>
      </c>
      <c r="G9" s="255"/>
      <c r="H9" s="255"/>
      <c r="I9" s="255"/>
      <c r="J9" s="255"/>
      <c r="K9" s="255">
        <v>323788.28029199998</v>
      </c>
      <c r="L9" s="255"/>
      <c r="M9" s="255">
        <v>1827051500</v>
      </c>
      <c r="N9" s="255">
        <v>1827375288.280292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308</v>
      </c>
      <c r="F10" s="255" t="s">
        <v>309</v>
      </c>
      <c r="G10" s="255">
        <v>0</v>
      </c>
      <c r="H10" s="255"/>
      <c r="I10" s="255"/>
      <c r="J10" s="255"/>
      <c r="K10" s="255">
        <v>323788.28029199998</v>
      </c>
      <c r="L10" s="255">
        <v>0</v>
      </c>
      <c r="M10" s="255">
        <v>1827051500</v>
      </c>
      <c r="N10" s="255">
        <v>1827375288.280292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313</v>
      </c>
      <c r="F11" s="256" t="s">
        <v>314</v>
      </c>
      <c r="G11" s="255">
        <v>49003657.310000002</v>
      </c>
      <c r="H11" s="255">
        <v>171433.95</v>
      </c>
      <c r="I11" s="255">
        <v>767113596.76658499</v>
      </c>
      <c r="J11" s="255">
        <v>205628935.75101081</v>
      </c>
      <c r="K11" s="255">
        <v>202394053.85808599</v>
      </c>
      <c r="L11" s="255">
        <v>219801996.47999999</v>
      </c>
      <c r="M11" s="255">
        <v>2091334405.805398</v>
      </c>
      <c r="N11" s="256">
        <v>3535448079.9210801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317</v>
      </c>
      <c r="F12" s="257" t="s">
        <v>318</v>
      </c>
      <c r="G12" s="255">
        <v>2219601059.6100001</v>
      </c>
      <c r="H12" s="255">
        <v>14752813.65</v>
      </c>
      <c r="I12" s="255"/>
      <c r="J12" s="255">
        <v>822713740.09748697</v>
      </c>
      <c r="K12" s="255">
        <v>1356957.2224620001</v>
      </c>
      <c r="L12" s="255">
        <v>567541889.37</v>
      </c>
      <c r="M12" s="255">
        <v>540044426.49278247</v>
      </c>
      <c r="N12" s="257">
        <v>3679522142.9991512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322</v>
      </c>
      <c r="F13" s="255" t="s">
        <v>323</v>
      </c>
      <c r="G13" s="255">
        <v>2536698528.4200001</v>
      </c>
      <c r="H13" s="255">
        <v>44827405.060000002</v>
      </c>
      <c r="I13" s="255"/>
      <c r="J13" s="255">
        <v>2284612211.1568966</v>
      </c>
      <c r="K13" s="255">
        <v>886777112.17294204</v>
      </c>
      <c r="L13" s="255">
        <v>334904444.74000001</v>
      </c>
      <c r="M13" s="255">
        <v>750868718.3253895</v>
      </c>
      <c r="N13" s="255">
        <v>6838688419.8752279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325</v>
      </c>
      <c r="F14" s="255" t="s">
        <v>326</v>
      </c>
      <c r="G14" s="256">
        <v>-75479223.079999998</v>
      </c>
      <c r="H14" s="256"/>
      <c r="I14" s="256"/>
      <c r="J14" s="256"/>
      <c r="K14" s="256">
        <v>-25714030.749857999</v>
      </c>
      <c r="L14" s="256">
        <v>-4502988.46</v>
      </c>
      <c r="M14" s="256"/>
      <c r="N14" s="255">
        <v>-105696242.289858</v>
      </c>
    </row>
    <row r="15" spans="1:86">
      <c r="D15" s="175" t="s">
        <v>324</v>
      </c>
      <c r="E15" s="255" t="s">
        <v>328</v>
      </c>
      <c r="F15" s="255" t="s">
        <v>329</v>
      </c>
      <c r="G15" s="257">
        <v>21132766.440000001</v>
      </c>
      <c r="H15" s="257"/>
      <c r="I15" s="257"/>
      <c r="J15" s="257"/>
      <c r="K15" s="257"/>
      <c r="L15" s="257"/>
      <c r="M15" s="257"/>
      <c r="N15" s="255">
        <v>21132766.440000001</v>
      </c>
    </row>
    <row r="16" spans="1:86">
      <c r="D16" s="175" t="s">
        <v>327</v>
      </c>
      <c r="E16" s="255" t="s">
        <v>331</v>
      </c>
      <c r="F16" s="255" t="s">
        <v>332</v>
      </c>
      <c r="G16" s="255">
        <v>4701953131.3900003</v>
      </c>
      <c r="H16" s="255">
        <v>59580218.710000001</v>
      </c>
      <c r="I16" s="255"/>
      <c r="J16" s="255">
        <v>3107325951.2543836</v>
      </c>
      <c r="K16" s="255">
        <v>862420038.64554596</v>
      </c>
      <c r="L16" s="255">
        <v>897943345.64999998</v>
      </c>
      <c r="M16" s="255">
        <v>1290913144.818172</v>
      </c>
      <c r="N16" s="255">
        <v>10433647087.024521</v>
      </c>
    </row>
    <row r="17" spans="1:14">
      <c r="D17" s="175" t="s">
        <v>330</v>
      </c>
      <c r="E17" s="256" t="s">
        <v>334</v>
      </c>
      <c r="F17" s="256" t="s">
        <v>335</v>
      </c>
      <c r="G17" s="255">
        <v>1604121.68</v>
      </c>
      <c r="H17" s="255">
        <v>207408</v>
      </c>
      <c r="I17" s="255">
        <v>26.213465100000001</v>
      </c>
      <c r="J17" s="255"/>
      <c r="K17" s="255">
        <v>691544.10958199995</v>
      </c>
      <c r="L17" s="255">
        <v>657319.35</v>
      </c>
      <c r="M17" s="255">
        <v>252976.35055</v>
      </c>
      <c r="N17" s="256">
        <v>3413371.4835970998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537996312.38</v>
      </c>
      <c r="H18" s="255"/>
      <c r="I18" s="255">
        <v>-3.78521E-2</v>
      </c>
      <c r="J18" s="255">
        <v>6892325.5126305996</v>
      </c>
      <c r="K18" s="255">
        <v>4217736.0077640004</v>
      </c>
      <c r="L18" s="255">
        <v>1137751.52</v>
      </c>
      <c r="M18" s="255">
        <v>3603764.9513139999</v>
      </c>
      <c r="N18" s="255">
        <v>416495525.30365652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-62460.343529999998</v>
      </c>
      <c r="L19" s="255"/>
      <c r="M19" s="255"/>
      <c r="N19" s="255">
        <v>-18305906.403530002</v>
      </c>
    </row>
    <row r="20" spans="1:14">
      <c r="D20" s="175" t="s">
        <v>339</v>
      </c>
      <c r="E20" s="255" t="s">
        <v>344</v>
      </c>
      <c r="F20" s="255" t="s">
        <v>345</v>
      </c>
      <c r="G20" s="255"/>
      <c r="H20" s="255"/>
      <c r="I20" s="255">
        <v>5328766.2092319997</v>
      </c>
      <c r="J20" s="255"/>
      <c r="K20" s="255">
        <v>19583353.308653999</v>
      </c>
      <c r="L20" s="255"/>
      <c r="M20" s="255"/>
      <c r="N20" s="255">
        <v>24912119.517886002</v>
      </c>
    </row>
    <row r="21" spans="1:14">
      <c r="A21" s="271" t="s">
        <v>342</v>
      </c>
      <c r="B21" s="272"/>
      <c r="D21" s="175" t="s">
        <v>343</v>
      </c>
      <c r="E21" s="255" t="s">
        <v>348</v>
      </c>
      <c r="F21" s="255" t="s">
        <v>349</v>
      </c>
      <c r="G21" s="256">
        <v>23523043.670000002</v>
      </c>
      <c r="H21" s="256"/>
      <c r="I21" s="256"/>
      <c r="J21" s="256"/>
      <c r="K21" s="256"/>
      <c r="L21" s="256">
        <v>2319567.29</v>
      </c>
      <c r="M21" s="256"/>
      <c r="N21" s="255">
        <v>25649768.57</v>
      </c>
    </row>
    <row r="22" spans="1:14">
      <c r="A22" s="270" t="s">
        <v>346</v>
      </c>
      <c r="B22" s="270"/>
      <c r="D22" s="175" t="s">
        <v>347</v>
      </c>
      <c r="E22" s="255" t="s">
        <v>353</v>
      </c>
      <c r="F22" s="255" t="s">
        <v>354</v>
      </c>
      <c r="G22" s="255">
        <v>13291871.279999999</v>
      </c>
      <c r="H22" s="255"/>
      <c r="I22" s="255"/>
      <c r="J22" s="255"/>
      <c r="K22" s="255">
        <v>2466995.5617120001</v>
      </c>
      <c r="L22" s="255">
        <v>3581714.24</v>
      </c>
      <c r="M22" s="255">
        <v>3361237.9525560001</v>
      </c>
      <c r="N22" s="255">
        <v>22701819.034267999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356</v>
      </c>
      <c r="F23" s="255" t="s">
        <v>357</v>
      </c>
      <c r="G23" s="255">
        <v>326058.81</v>
      </c>
      <c r="H23" s="255">
        <v>3</v>
      </c>
      <c r="I23" s="255"/>
      <c r="J23" s="255"/>
      <c r="K23" s="255"/>
      <c r="L23" s="255">
        <v>124657.01</v>
      </c>
      <c r="M23" s="255"/>
      <c r="N23" s="255">
        <v>450718.82</v>
      </c>
    </row>
    <row r="24" spans="1:14">
      <c r="A24" s="99"/>
      <c r="B24" s="99"/>
      <c r="D24" s="175" t="s">
        <v>355</v>
      </c>
      <c r="E24" s="255" t="s">
        <v>359</v>
      </c>
      <c r="F24" s="255" t="s">
        <v>360</v>
      </c>
      <c r="G24" s="255">
        <v>-62001.5</v>
      </c>
      <c r="H24" s="255"/>
      <c r="I24" s="255"/>
      <c r="J24" s="255">
        <v>35681345.055682197</v>
      </c>
      <c r="K24" s="255"/>
      <c r="L24" s="255">
        <v>133683.56</v>
      </c>
      <c r="M24" s="255"/>
      <c r="N24" s="255">
        <v>35753027.1156822</v>
      </c>
    </row>
    <row r="25" spans="1:14">
      <c r="A25" s="99"/>
      <c r="B25" s="99"/>
      <c r="D25" s="175" t="s">
        <v>358</v>
      </c>
      <c r="E25" s="255" t="s">
        <v>362</v>
      </c>
      <c r="F25" s="255" t="s">
        <v>363</v>
      </c>
      <c r="G25" s="255">
        <v>51718427.780000001</v>
      </c>
      <c r="H25" s="255">
        <v>1555334.7</v>
      </c>
      <c r="I25" s="255"/>
      <c r="J25" s="255">
        <v>57806234.911976598</v>
      </c>
      <c r="K25" s="255">
        <v>15088968.101016</v>
      </c>
      <c r="L25" s="255">
        <v>12037317.220000001</v>
      </c>
      <c r="M25" s="255">
        <v>17102762.826242499</v>
      </c>
      <c r="N25" s="255">
        <v>155309045.53923509</v>
      </c>
    </row>
    <row r="26" spans="1:14">
      <c r="A26" s="99"/>
      <c r="B26" s="99"/>
      <c r="D26" s="175" t="s">
        <v>361</v>
      </c>
      <c r="E26" s="255" t="s">
        <v>365</v>
      </c>
      <c r="F26" s="255" t="s">
        <v>366</v>
      </c>
      <c r="G26" s="255">
        <v>2393433.96</v>
      </c>
      <c r="H26" s="255"/>
      <c r="I26" s="255"/>
      <c r="J26" s="255"/>
      <c r="K26" s="255"/>
      <c r="L26" s="255">
        <v>817221.86</v>
      </c>
      <c r="M26" s="255">
        <v>2076871.9269254999</v>
      </c>
      <c r="N26" s="255">
        <v>5287527.7469255002</v>
      </c>
    </row>
    <row r="27" spans="1:14">
      <c r="D27" s="175" t="s">
        <v>364</v>
      </c>
      <c r="E27" s="255" t="s">
        <v>368</v>
      </c>
      <c r="F27" s="255" t="s">
        <v>369</v>
      </c>
      <c r="G27" s="255">
        <v>29267788.57</v>
      </c>
      <c r="H27" s="255"/>
      <c r="I27" s="255"/>
      <c r="J27" s="255">
        <v>143096910.37464061</v>
      </c>
      <c r="K27" s="255">
        <v>15237748.458108</v>
      </c>
      <c r="L27" s="255">
        <v>31587258.93</v>
      </c>
      <c r="M27" s="255">
        <v>315993185.08500898</v>
      </c>
      <c r="N27" s="255">
        <v>535182891.41775757</v>
      </c>
    </row>
    <row r="28" spans="1:14">
      <c r="D28" s="175" t="s">
        <v>367</v>
      </c>
      <c r="E28" s="255" t="s">
        <v>1166</v>
      </c>
      <c r="F28" s="255" t="s">
        <v>1167</v>
      </c>
      <c r="G28" s="255"/>
      <c r="H28" s="255"/>
      <c r="I28" s="255">
        <v>148239560.29726499</v>
      </c>
      <c r="J28" s="255"/>
      <c r="K28" s="255"/>
      <c r="L28" s="255"/>
      <c r="M28" s="255"/>
      <c r="N28" s="255">
        <v>-2.735E-3</v>
      </c>
    </row>
    <row r="29" spans="1:14">
      <c r="A29" s="271" t="s">
        <v>370</v>
      </c>
      <c r="B29" s="272"/>
      <c r="D29" s="175" t="s">
        <v>371</v>
      </c>
      <c r="E29" s="255" t="s">
        <v>372</v>
      </c>
      <c r="F29" s="255" t="s">
        <v>373</v>
      </c>
      <c r="G29" s="255"/>
      <c r="H29" s="255"/>
      <c r="I29" s="255"/>
      <c r="J29" s="255">
        <v>19485601.951519199</v>
      </c>
      <c r="K29" s="255"/>
      <c r="L29" s="255"/>
      <c r="M29" s="255"/>
      <c r="N29" s="255">
        <v>19485601.951519199</v>
      </c>
    </row>
    <row r="30" spans="1:14">
      <c r="A30" s="270" t="s">
        <v>374</v>
      </c>
      <c r="B30" s="270"/>
      <c r="D30" s="175" t="s">
        <v>375</v>
      </c>
      <c r="E30" s="255" t="s">
        <v>376</v>
      </c>
      <c r="F30" s="255" t="s">
        <v>377</v>
      </c>
      <c r="G30" s="255">
        <v>990158.6</v>
      </c>
      <c r="H30" s="255"/>
      <c r="I30" s="255"/>
      <c r="J30" s="255"/>
      <c r="K30" s="255"/>
      <c r="L30" s="255">
        <v>66345.789999999994</v>
      </c>
      <c r="M30" s="255"/>
      <c r="N30" s="255">
        <v>1056504.3899999999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381</v>
      </c>
      <c r="F31" s="255" t="s">
        <v>382</v>
      </c>
      <c r="G31" s="255">
        <v>97093112.829999998</v>
      </c>
      <c r="H31" s="255">
        <v>172190.02</v>
      </c>
      <c r="I31" s="255"/>
      <c r="J31" s="255">
        <v>345804797.714481</v>
      </c>
      <c r="K31" s="255"/>
      <c r="L31" s="255">
        <v>184793.4</v>
      </c>
      <c r="M31" s="255"/>
      <c r="N31" s="255">
        <v>443254893.964481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386</v>
      </c>
      <c r="F32" s="255" t="s">
        <v>387</v>
      </c>
      <c r="G32" s="255">
        <v>0</v>
      </c>
      <c r="H32" s="255">
        <v>0</v>
      </c>
      <c r="I32" s="255"/>
      <c r="J32" s="255">
        <v>68389891.001914993</v>
      </c>
      <c r="K32" s="255">
        <v>481251275.20585799</v>
      </c>
      <c r="L32" s="255">
        <v>0</v>
      </c>
      <c r="M32" s="255">
        <v>372656554.50915802</v>
      </c>
      <c r="N32" s="255">
        <v>922297720.71693099</v>
      </c>
    </row>
    <row r="33" spans="1:14">
      <c r="A33" s="99"/>
      <c r="B33" s="185"/>
      <c r="D33" s="175" t="s">
        <v>388</v>
      </c>
      <c r="E33" s="255" t="s">
        <v>389</v>
      </c>
      <c r="F33" s="255" t="s">
        <v>390</v>
      </c>
      <c r="G33" s="255">
        <v>18573576.390000001</v>
      </c>
      <c r="H33" s="255">
        <v>2706897.86</v>
      </c>
      <c r="I33" s="255"/>
      <c r="J33" s="255"/>
      <c r="K33" s="255">
        <v>1304777.1890700001</v>
      </c>
      <c r="L33" s="255">
        <v>2447071.38</v>
      </c>
      <c r="M33" s="255">
        <v>3806480.6593074999</v>
      </c>
      <c r="N33" s="255">
        <v>28838803.478377499</v>
      </c>
    </row>
    <row r="34" spans="1:14">
      <c r="A34" s="99"/>
      <c r="B34" s="185"/>
      <c r="D34" s="175" t="s">
        <v>391</v>
      </c>
      <c r="E34" s="255" t="s">
        <v>392</v>
      </c>
      <c r="F34" s="255" t="s">
        <v>393</v>
      </c>
      <c r="G34" s="255"/>
      <c r="H34" s="255"/>
      <c r="I34" s="255"/>
      <c r="J34" s="255"/>
      <c r="K34" s="255"/>
      <c r="L34" s="255"/>
      <c r="M34" s="255">
        <v>185615.10449500001</v>
      </c>
      <c r="N34" s="255">
        <v>185615.10449500001</v>
      </c>
    </row>
    <row r="35" spans="1:14">
      <c r="D35" s="175" t="s">
        <v>394</v>
      </c>
      <c r="E35" s="255" t="s">
        <v>395</v>
      </c>
      <c r="F35" s="255" t="s">
        <v>396</v>
      </c>
      <c r="G35" s="255">
        <v>13224591.23</v>
      </c>
      <c r="H35" s="255"/>
      <c r="I35" s="255"/>
      <c r="J35" s="255"/>
      <c r="K35" s="255"/>
      <c r="L35" s="255"/>
      <c r="M35" s="255"/>
      <c r="N35" s="255">
        <v>13224591.23</v>
      </c>
    </row>
    <row r="36" spans="1:14">
      <c r="D36" s="175" t="s">
        <v>397</v>
      </c>
      <c r="E36" s="255" t="s">
        <v>398</v>
      </c>
      <c r="F36" s="255" t="s">
        <v>399</v>
      </c>
      <c r="G36" s="255">
        <v>771697049.62</v>
      </c>
      <c r="H36" s="255">
        <v>4641833.58</v>
      </c>
      <c r="I36" s="255">
        <v>153568352.68211001</v>
      </c>
      <c r="J36" s="255">
        <v>677157106.52284515</v>
      </c>
      <c r="K36" s="255">
        <v>539779937.59823406</v>
      </c>
      <c r="L36" s="255">
        <v>55094701.549999997</v>
      </c>
      <c r="M36" s="255">
        <v>719039449.36555755</v>
      </c>
      <c r="N36" s="255">
        <v>2635193638.9785466</v>
      </c>
    </row>
    <row r="37" spans="1:14">
      <c r="D37" s="175" t="s">
        <v>400</v>
      </c>
      <c r="E37" s="256" t="s">
        <v>401</v>
      </c>
      <c r="F37" s="256" t="s">
        <v>402</v>
      </c>
      <c r="G37" s="255">
        <v>14016448.050000001</v>
      </c>
      <c r="H37" s="255">
        <v>43971162.109999999</v>
      </c>
      <c r="I37" s="255"/>
      <c r="J37" s="255"/>
      <c r="K37" s="255"/>
      <c r="L37" s="255">
        <v>8303129.7000000002</v>
      </c>
      <c r="M37" s="255"/>
      <c r="N37" s="256">
        <v>63261083.859999999</v>
      </c>
    </row>
    <row r="38" spans="1:14">
      <c r="A38" s="271" t="s">
        <v>403</v>
      </c>
      <c r="B38" s="272"/>
      <c r="D38" s="175" t="s">
        <v>404</v>
      </c>
      <c r="E38" s="255" t="s">
        <v>405</v>
      </c>
      <c r="F38" s="255" t="s">
        <v>406</v>
      </c>
      <c r="G38" s="255">
        <v>14016448.050000001</v>
      </c>
      <c r="H38" s="255">
        <v>43971162.109999999</v>
      </c>
      <c r="I38" s="255"/>
      <c r="J38" s="255"/>
      <c r="K38" s="255"/>
      <c r="L38" s="255">
        <v>8303129.7000000002</v>
      </c>
      <c r="M38" s="255"/>
      <c r="N38" s="255">
        <v>63261083.859999999</v>
      </c>
    </row>
    <row r="39" spans="1:14">
      <c r="A39" s="270" t="s">
        <v>374</v>
      </c>
      <c r="B39" s="270"/>
      <c r="D39" s="175" t="s">
        <v>407</v>
      </c>
      <c r="E39" s="256" t="s">
        <v>408</v>
      </c>
      <c r="F39" s="256" t="s">
        <v>409</v>
      </c>
      <c r="G39" s="255">
        <v>5487666629.0600004</v>
      </c>
      <c r="H39" s="255">
        <v>108193214.40000001</v>
      </c>
      <c r="I39" s="255">
        <v>153568352.68211001</v>
      </c>
      <c r="J39" s="255">
        <v>3784483057.7772288</v>
      </c>
      <c r="K39" s="255">
        <v>1402199976.2437799</v>
      </c>
      <c r="L39" s="255">
        <v>961341176.89999998</v>
      </c>
      <c r="M39" s="255">
        <v>2009952594.1837296</v>
      </c>
      <c r="N39" s="256">
        <v>13132101809.86307</v>
      </c>
    </row>
    <row r="40" spans="1:14">
      <c r="A40" s="99" t="s">
        <v>378</v>
      </c>
      <c r="B40" s="185" t="s">
        <v>410</v>
      </c>
      <c r="D40" s="175" t="s">
        <v>411</v>
      </c>
      <c r="E40" s="257" t="s">
        <v>412</v>
      </c>
      <c r="F40" s="257" t="s">
        <v>413</v>
      </c>
      <c r="G40" s="255"/>
      <c r="H40" s="255"/>
      <c r="I40" s="255">
        <v>698856111.50385106</v>
      </c>
      <c r="J40" s="255"/>
      <c r="K40" s="255"/>
      <c r="L40" s="255"/>
      <c r="M40" s="255"/>
      <c r="N40" s="257">
        <v>698856111.50385106</v>
      </c>
    </row>
    <row r="41" spans="1:14">
      <c r="A41" s="99" t="s">
        <v>383</v>
      </c>
      <c r="B41" s="185" t="s">
        <v>414</v>
      </c>
      <c r="D41" s="175" t="s">
        <v>415</v>
      </c>
      <c r="E41" s="255" t="s">
        <v>416</v>
      </c>
      <c r="F41" s="255" t="s">
        <v>417</v>
      </c>
      <c r="G41" s="255"/>
      <c r="H41" s="255"/>
      <c r="I41" s="255">
        <v>698856111.50385106</v>
      </c>
      <c r="J41" s="255"/>
      <c r="K41" s="255"/>
      <c r="L41" s="255"/>
      <c r="M41" s="255"/>
      <c r="N41" s="255">
        <v>698856111.50385106</v>
      </c>
    </row>
    <row r="42" spans="1:14">
      <c r="A42" s="99"/>
      <c r="B42" s="185"/>
      <c r="D42" s="175" t="s">
        <v>418</v>
      </c>
      <c r="E42" s="256" t="s">
        <v>419</v>
      </c>
      <c r="F42" s="256" t="s">
        <v>420</v>
      </c>
      <c r="G42" s="255"/>
      <c r="H42" s="255"/>
      <c r="I42" s="255">
        <v>698856111.50385106</v>
      </c>
      <c r="J42" s="255"/>
      <c r="K42" s="255"/>
      <c r="L42" s="255"/>
      <c r="M42" s="255"/>
      <c r="N42" s="256">
        <v>698856111.50385106</v>
      </c>
    </row>
    <row r="43" spans="1:14">
      <c r="A43" s="99"/>
      <c r="B43" s="185"/>
      <c r="D43" s="175" t="s">
        <v>421</v>
      </c>
      <c r="E43" s="257" t="s">
        <v>422</v>
      </c>
      <c r="F43" s="257" t="s">
        <v>423</v>
      </c>
      <c r="G43" s="255">
        <v>1284933981.3800001</v>
      </c>
      <c r="H43" s="255"/>
      <c r="I43" s="255"/>
      <c r="J43" s="255">
        <v>1397714943.4855349</v>
      </c>
      <c r="K43" s="255">
        <v>205274577.45486599</v>
      </c>
      <c r="L43" s="255">
        <v>517706103.10000002</v>
      </c>
      <c r="M43" s="255">
        <v>392631060.99389499</v>
      </c>
      <c r="N43" s="257">
        <v>3798260666.4142962</v>
      </c>
    </row>
    <row r="44" spans="1:14">
      <c r="D44" s="175" t="s">
        <v>424</v>
      </c>
      <c r="E44" s="255" t="s">
        <v>425</v>
      </c>
      <c r="F44" s="255" t="s">
        <v>426</v>
      </c>
      <c r="G44" s="255">
        <v>-7627108.1600000001</v>
      </c>
      <c r="H44" s="255"/>
      <c r="I44" s="255"/>
      <c r="J44" s="255">
        <v>-19844721.029985599</v>
      </c>
      <c r="K44" s="255"/>
      <c r="L44" s="255">
        <v>-1501546.21</v>
      </c>
      <c r="M44" s="255"/>
      <c r="N44" s="255">
        <v>-28973375.3999856</v>
      </c>
    </row>
    <row r="45" spans="1:14">
      <c r="D45" s="175" t="s">
        <v>427</v>
      </c>
      <c r="E45" s="255" t="s">
        <v>428</v>
      </c>
      <c r="F45" s="255" t="s">
        <v>423</v>
      </c>
      <c r="G45" s="255">
        <v>1277306873.22</v>
      </c>
      <c r="H45" s="255"/>
      <c r="I45" s="255"/>
      <c r="J45" s="255">
        <v>1377870222.4555492</v>
      </c>
      <c r="K45" s="255">
        <v>205274577.45486599</v>
      </c>
      <c r="L45" s="255">
        <v>516204556.88999999</v>
      </c>
      <c r="M45" s="255">
        <v>392631060.99389499</v>
      </c>
      <c r="N45" s="255">
        <v>3769287291.0143104</v>
      </c>
    </row>
    <row r="46" spans="1:14">
      <c r="D46" s="175" t="s">
        <v>429</v>
      </c>
      <c r="E46" s="256" t="s">
        <v>430</v>
      </c>
      <c r="F46" s="256" t="s">
        <v>431</v>
      </c>
      <c r="G46" s="255">
        <v>111299516.73999999</v>
      </c>
      <c r="H46" s="255"/>
      <c r="I46" s="255"/>
      <c r="J46" s="255">
        <v>9829538.4713246003</v>
      </c>
      <c r="K46" s="255">
        <v>125525890.04454</v>
      </c>
      <c r="L46" s="255">
        <v>402745.8</v>
      </c>
      <c r="M46" s="255">
        <v>12155986.8688365</v>
      </c>
      <c r="N46" s="256">
        <v>259213677.92470109</v>
      </c>
    </row>
    <row r="47" spans="1:14">
      <c r="D47" s="175" t="s">
        <v>432</v>
      </c>
      <c r="E47" s="255" t="s">
        <v>433</v>
      </c>
      <c r="F47" s="255" t="s">
        <v>434</v>
      </c>
      <c r="G47" s="255">
        <v>-493432.8</v>
      </c>
      <c r="H47" s="255"/>
      <c r="I47" s="255"/>
      <c r="J47" s="255"/>
      <c r="K47" s="255"/>
      <c r="L47" s="255">
        <v>-12289.45</v>
      </c>
      <c r="M47" s="255"/>
      <c r="N47" s="255">
        <v>-505722.25</v>
      </c>
    </row>
    <row r="48" spans="1:14">
      <c r="D48" s="175" t="s">
        <v>435</v>
      </c>
      <c r="E48" s="255" t="s">
        <v>436</v>
      </c>
      <c r="F48" s="255" t="s">
        <v>431</v>
      </c>
      <c r="G48" s="255">
        <v>110806083.94</v>
      </c>
      <c r="H48" s="255"/>
      <c r="I48" s="255"/>
      <c r="J48" s="255">
        <v>9829538.4713246003</v>
      </c>
      <c r="K48" s="255">
        <v>125525890.04454</v>
      </c>
      <c r="L48" s="255">
        <v>390456.35</v>
      </c>
      <c r="M48" s="255">
        <v>12155986.8688365</v>
      </c>
      <c r="N48" s="255">
        <v>258707955.67470109</v>
      </c>
    </row>
    <row r="49" spans="4:14">
      <c r="D49" s="175" t="s">
        <v>437</v>
      </c>
      <c r="E49" s="256" t="s">
        <v>438</v>
      </c>
      <c r="F49" s="256" t="s">
        <v>439</v>
      </c>
      <c r="G49" s="255">
        <v>1803820119.5799999</v>
      </c>
      <c r="H49" s="255"/>
      <c r="I49" s="255"/>
      <c r="J49" s="255">
        <v>1804221135.4153712</v>
      </c>
      <c r="K49" s="255">
        <v>343879474.84911001</v>
      </c>
      <c r="L49" s="255">
        <v>482829743.80000001</v>
      </c>
      <c r="M49" s="255">
        <v>453144291.88106</v>
      </c>
      <c r="N49" s="256">
        <v>4885970184.4397831</v>
      </c>
    </row>
    <row r="50" spans="4:14">
      <c r="D50" s="175" t="s">
        <v>440</v>
      </c>
      <c r="E50" s="255" t="s">
        <v>441</v>
      </c>
      <c r="F50" s="255" t="s">
        <v>442</v>
      </c>
      <c r="G50" s="255">
        <v>-11232047.08</v>
      </c>
      <c r="H50" s="255"/>
      <c r="I50" s="255"/>
      <c r="J50" s="255">
        <v>-4539965.6011276003</v>
      </c>
      <c r="K50" s="255">
        <v>-224735.539644</v>
      </c>
      <c r="L50" s="255">
        <v>-9909709.3399999999</v>
      </c>
      <c r="M50" s="255"/>
      <c r="N50" s="255">
        <v>-25906457.560771599</v>
      </c>
    </row>
    <row r="51" spans="4:14">
      <c r="D51" s="175" t="s">
        <v>443</v>
      </c>
      <c r="E51" s="255" t="s">
        <v>444</v>
      </c>
      <c r="F51" s="255" t="s">
        <v>439</v>
      </c>
      <c r="G51" s="255">
        <v>1792588072.5</v>
      </c>
      <c r="H51" s="255"/>
      <c r="I51" s="255"/>
      <c r="J51" s="255">
        <v>1799681169.8142438</v>
      </c>
      <c r="K51" s="255">
        <v>343654739.309466</v>
      </c>
      <c r="L51" s="255">
        <v>472920034.45999998</v>
      </c>
      <c r="M51" s="255">
        <v>453144291.88106</v>
      </c>
      <c r="N51" s="255">
        <v>4860063726.8790121</v>
      </c>
    </row>
    <row r="52" spans="4:14">
      <c r="D52" s="175" t="s">
        <v>445</v>
      </c>
      <c r="E52" s="256" t="s">
        <v>446</v>
      </c>
      <c r="F52" s="256" t="s">
        <v>447</v>
      </c>
      <c r="G52" s="256">
        <v>300479213.82999998</v>
      </c>
      <c r="H52" s="256">
        <v>31261585.710000001</v>
      </c>
      <c r="I52" s="256"/>
      <c r="J52" s="256">
        <v>603370742.98977005</v>
      </c>
      <c r="K52" s="256">
        <v>176878147.24008</v>
      </c>
      <c r="L52" s="256">
        <v>73529154.239999995</v>
      </c>
      <c r="M52" s="256">
        <v>268769577.58773452</v>
      </c>
      <c r="N52" s="256">
        <v>1454288421.5975845</v>
      </c>
    </row>
    <row r="53" spans="4:14">
      <c r="D53" s="175" t="s">
        <v>448</v>
      </c>
      <c r="E53" s="255" t="s">
        <v>449</v>
      </c>
      <c r="F53" s="255" t="s">
        <v>450</v>
      </c>
      <c r="G53" s="255">
        <v>-6125395.04</v>
      </c>
      <c r="H53" s="255"/>
      <c r="I53" s="255"/>
      <c r="J53" s="255">
        <v>-11248954.927506801</v>
      </c>
      <c r="K53" s="255"/>
      <c r="L53" s="255">
        <v>-6218785.6399999997</v>
      </c>
      <c r="M53" s="255"/>
      <c r="N53" s="255">
        <v>-23593135.6075068</v>
      </c>
    </row>
    <row r="54" spans="4:14">
      <c r="D54" s="175" t="s">
        <v>451</v>
      </c>
      <c r="E54" s="255" t="s">
        <v>452</v>
      </c>
      <c r="F54" s="255" t="s">
        <v>447</v>
      </c>
      <c r="G54" s="256">
        <v>294353818.79000002</v>
      </c>
      <c r="H54" s="256">
        <v>31261585.710000001</v>
      </c>
      <c r="I54" s="256"/>
      <c r="J54" s="256">
        <v>592121788.06226325</v>
      </c>
      <c r="K54" s="256">
        <v>176878147.24008</v>
      </c>
      <c r="L54" s="256">
        <v>67310368.599999994</v>
      </c>
      <c r="M54" s="256">
        <v>268769577.58773452</v>
      </c>
      <c r="N54" s="255">
        <v>1430695285.9900775</v>
      </c>
    </row>
    <row r="55" spans="4:14">
      <c r="D55" s="175" t="s">
        <v>453</v>
      </c>
      <c r="E55" s="256" t="s">
        <v>454</v>
      </c>
      <c r="F55" s="256" t="s">
        <v>455</v>
      </c>
      <c r="G55" s="257">
        <v>419979543.77999997</v>
      </c>
      <c r="H55" s="257"/>
      <c r="I55" s="257"/>
      <c r="J55" s="257">
        <v>78903510.374642804</v>
      </c>
      <c r="K55" s="257">
        <v>154563891.553242</v>
      </c>
      <c r="L55" s="257">
        <v>76477460.959999993</v>
      </c>
      <c r="M55" s="257">
        <v>169696317.79841951</v>
      </c>
      <c r="N55" s="256">
        <v>899620724.4663043</v>
      </c>
    </row>
    <row r="56" spans="4:14">
      <c r="D56" s="175" t="s">
        <v>456</v>
      </c>
      <c r="E56" s="255" t="s">
        <v>457</v>
      </c>
      <c r="F56" s="255" t="s">
        <v>458</v>
      </c>
      <c r="G56" s="255"/>
      <c r="H56" s="255"/>
      <c r="I56" s="255"/>
      <c r="J56" s="255"/>
      <c r="K56" s="255">
        <v>-428887.29884399998</v>
      </c>
      <c r="L56" s="255"/>
      <c r="M56" s="255"/>
      <c r="N56" s="255">
        <v>-428887.29884399998</v>
      </c>
    </row>
    <row r="57" spans="4:14">
      <c r="D57" s="175" t="s">
        <v>459</v>
      </c>
      <c r="E57" s="255" t="s">
        <v>460</v>
      </c>
      <c r="F57" s="255" t="s">
        <v>461</v>
      </c>
      <c r="G57" s="255">
        <v>-2960077.79</v>
      </c>
      <c r="H57" s="255"/>
      <c r="I57" s="255"/>
      <c r="J57" s="255"/>
      <c r="K57" s="255"/>
      <c r="L57" s="255">
        <v>-584567.66</v>
      </c>
      <c r="M57" s="255"/>
      <c r="N57" s="255">
        <v>-3544645.45</v>
      </c>
    </row>
    <row r="58" spans="4:14">
      <c r="D58" s="175" t="s">
        <v>462</v>
      </c>
      <c r="E58" s="255" t="s">
        <v>463</v>
      </c>
      <c r="F58" s="255" t="s">
        <v>455</v>
      </c>
      <c r="G58" s="256">
        <v>417019465.99000001</v>
      </c>
      <c r="H58" s="256"/>
      <c r="I58" s="256"/>
      <c r="J58" s="256">
        <v>78903510.374642804</v>
      </c>
      <c r="K58" s="256">
        <v>154135004.25439799</v>
      </c>
      <c r="L58" s="256">
        <v>75892893.299999997</v>
      </c>
      <c r="M58" s="256">
        <v>169696317.79841951</v>
      </c>
      <c r="N58" s="255">
        <v>895647191.71746027</v>
      </c>
    </row>
    <row r="59" spans="4:14">
      <c r="D59" s="175" t="s">
        <v>464</v>
      </c>
      <c r="E59" s="256" t="s">
        <v>465</v>
      </c>
      <c r="F59" s="256" t="s">
        <v>466</v>
      </c>
      <c r="G59" s="255">
        <v>546928396.44000006</v>
      </c>
      <c r="H59" s="255"/>
      <c r="I59" s="255"/>
      <c r="J59" s="255">
        <v>335742819.70053577</v>
      </c>
      <c r="K59" s="255">
        <v>57003653.685492001</v>
      </c>
      <c r="L59" s="255">
        <v>24284350.620000001</v>
      </c>
      <c r="M59" s="255">
        <v>146506226.10955349</v>
      </c>
      <c r="N59" s="256">
        <v>1110465446.5555811</v>
      </c>
    </row>
    <row r="60" spans="4:14">
      <c r="D60" s="175" t="s">
        <v>467</v>
      </c>
      <c r="E60" s="255" t="s">
        <v>468</v>
      </c>
      <c r="F60" s="255" t="s">
        <v>466</v>
      </c>
      <c r="G60" s="255">
        <v>546928396.44000006</v>
      </c>
      <c r="H60" s="255"/>
      <c r="I60" s="255"/>
      <c r="J60" s="255">
        <v>335742819.70053577</v>
      </c>
      <c r="K60" s="255">
        <v>57003653.685492001</v>
      </c>
      <c r="L60" s="255">
        <v>24284350.620000001</v>
      </c>
      <c r="M60" s="255">
        <v>146506226.10955349</v>
      </c>
      <c r="N60" s="255">
        <v>1110465446.5555811</v>
      </c>
    </row>
    <row r="61" spans="4:14">
      <c r="D61" s="175" t="s">
        <v>469</v>
      </c>
      <c r="E61" s="256" t="s">
        <v>470</v>
      </c>
      <c r="F61" s="256" t="s">
        <v>471</v>
      </c>
      <c r="G61" s="256">
        <v>4439002710.8800001</v>
      </c>
      <c r="H61" s="256">
        <v>31261585.710000001</v>
      </c>
      <c r="I61" s="256"/>
      <c r="J61" s="256">
        <v>4194149048.8785591</v>
      </c>
      <c r="K61" s="256">
        <v>1062472011.988842</v>
      </c>
      <c r="L61" s="256">
        <v>1157002660.22</v>
      </c>
      <c r="M61" s="256">
        <v>1442903461.2394991</v>
      </c>
      <c r="N61" s="256">
        <v>12324866897.831142</v>
      </c>
    </row>
    <row r="62" spans="4:14">
      <c r="D62" s="175" t="s">
        <v>472</v>
      </c>
      <c r="E62" s="257" t="s">
        <v>473</v>
      </c>
      <c r="F62" s="257" t="s">
        <v>474</v>
      </c>
      <c r="G62" s="257"/>
      <c r="H62" s="257"/>
      <c r="I62" s="257"/>
      <c r="J62" s="257"/>
      <c r="K62" s="257"/>
      <c r="L62" s="257"/>
      <c r="M62" s="257">
        <v>59199594.240852997</v>
      </c>
      <c r="N62" s="257">
        <v>59199594.240852997</v>
      </c>
    </row>
    <row r="63" spans="4:14">
      <c r="D63" s="175" t="s">
        <v>475</v>
      </c>
      <c r="E63" s="255" t="s">
        <v>476</v>
      </c>
      <c r="F63" s="255" t="s">
        <v>474</v>
      </c>
      <c r="G63" s="255"/>
      <c r="H63" s="255"/>
      <c r="I63" s="255"/>
      <c r="J63" s="255"/>
      <c r="K63" s="255"/>
      <c r="L63" s="255"/>
      <c r="M63" s="255">
        <v>59199594.240852997</v>
      </c>
      <c r="N63" s="255">
        <v>59199594.240852997</v>
      </c>
    </row>
    <row r="64" spans="4:14">
      <c r="D64" s="175" t="s">
        <v>477</v>
      </c>
      <c r="E64" s="256" t="s">
        <v>478</v>
      </c>
      <c r="F64" s="256" t="s">
        <v>479</v>
      </c>
      <c r="G64" s="255">
        <v>7387039.54</v>
      </c>
      <c r="H64" s="255"/>
      <c r="I64" s="255"/>
      <c r="J64" s="255">
        <v>47052080.4220488</v>
      </c>
      <c r="K64" s="255">
        <v>-786434.57204400003</v>
      </c>
      <c r="L64" s="255">
        <v>24895.65</v>
      </c>
      <c r="M64" s="255"/>
      <c r="N64" s="256">
        <v>53677581.040004797</v>
      </c>
    </row>
    <row r="65" spans="4:14">
      <c r="D65" s="175" t="s">
        <v>480</v>
      </c>
      <c r="E65" s="255" t="s">
        <v>481</v>
      </c>
      <c r="F65" s="255" t="s">
        <v>482</v>
      </c>
      <c r="G65" s="255"/>
      <c r="H65" s="255"/>
      <c r="I65" s="255"/>
      <c r="J65" s="255">
        <v>35238857.937367</v>
      </c>
      <c r="K65" s="255"/>
      <c r="L65" s="255"/>
      <c r="M65" s="255"/>
      <c r="N65" s="255">
        <v>35238857.937367</v>
      </c>
    </row>
    <row r="66" spans="4:14">
      <c r="D66" s="175" t="s">
        <v>483</v>
      </c>
      <c r="E66" s="255" t="s">
        <v>484</v>
      </c>
      <c r="F66" s="255" t="s">
        <v>485</v>
      </c>
      <c r="G66" s="256">
        <v>7387039.54</v>
      </c>
      <c r="H66" s="256"/>
      <c r="I66" s="256"/>
      <c r="J66" s="256">
        <v>82290938.359415799</v>
      </c>
      <c r="K66" s="256">
        <v>-786434.57204400003</v>
      </c>
      <c r="L66" s="256">
        <v>24895.65</v>
      </c>
      <c r="M66" s="256"/>
      <c r="N66" s="255">
        <v>88916438.977371797</v>
      </c>
    </row>
    <row r="67" spans="4:14">
      <c r="D67" s="175" t="s">
        <v>486</v>
      </c>
      <c r="E67" s="256" t="s">
        <v>487</v>
      </c>
      <c r="F67" s="256" t="s">
        <v>488</v>
      </c>
      <c r="G67" s="255">
        <v>7387039.54</v>
      </c>
      <c r="H67" s="255"/>
      <c r="I67" s="255"/>
      <c r="J67" s="255">
        <v>82290938.359415799</v>
      </c>
      <c r="K67" s="255">
        <v>-786434.57204400003</v>
      </c>
      <c r="L67" s="255">
        <v>24895.65</v>
      </c>
      <c r="M67" s="255">
        <v>59199594.240852997</v>
      </c>
      <c r="N67" s="256">
        <v>148116033.21822479</v>
      </c>
    </row>
    <row r="68" spans="4:14">
      <c r="D68" s="175" t="s">
        <v>489</v>
      </c>
      <c r="E68" s="257" t="s">
        <v>490</v>
      </c>
      <c r="F68" s="257" t="s">
        <v>491</v>
      </c>
      <c r="G68" s="255">
        <v>3335091.66</v>
      </c>
      <c r="H68" s="255">
        <v>0</v>
      </c>
      <c r="I68" s="255">
        <v>4033484.3936009998</v>
      </c>
      <c r="J68" s="255">
        <v>58875869.470397003</v>
      </c>
      <c r="K68" s="255">
        <v>25839811.311246</v>
      </c>
      <c r="L68" s="255"/>
      <c r="M68" s="255"/>
      <c r="N68" s="257">
        <v>92084256.835244</v>
      </c>
    </row>
    <row r="69" spans="4:14">
      <c r="D69" s="175" t="s">
        <v>492</v>
      </c>
      <c r="E69" s="255" t="s">
        <v>493</v>
      </c>
      <c r="F69" s="255" t="s">
        <v>494</v>
      </c>
      <c r="G69" s="255"/>
      <c r="H69" s="255"/>
      <c r="I69" s="255"/>
      <c r="J69" s="255"/>
      <c r="K69" s="255">
        <v>42907870.395378001</v>
      </c>
      <c r="L69" s="255"/>
      <c r="M69" s="255"/>
      <c r="N69" s="255">
        <v>42907870.395378001</v>
      </c>
    </row>
    <row r="70" spans="4:14">
      <c r="D70" s="175" t="s">
        <v>495</v>
      </c>
      <c r="E70" s="255" t="s">
        <v>496</v>
      </c>
      <c r="F70" s="255" t="s">
        <v>497</v>
      </c>
      <c r="G70" s="255">
        <v>3335091.66</v>
      </c>
      <c r="H70" s="255">
        <v>0</v>
      </c>
      <c r="I70" s="255">
        <v>4033484.3936009998</v>
      </c>
      <c r="J70" s="255">
        <v>58875869.470397003</v>
      </c>
      <c r="K70" s="255">
        <v>68747681.706624001</v>
      </c>
      <c r="L70" s="255"/>
      <c r="M70" s="255"/>
      <c r="N70" s="255">
        <v>134992127.23062199</v>
      </c>
    </row>
    <row r="71" spans="4:14">
      <c r="D71" s="175" t="s">
        <v>498</v>
      </c>
      <c r="E71" s="256" t="s">
        <v>499</v>
      </c>
      <c r="F71" s="256" t="s">
        <v>500</v>
      </c>
      <c r="G71" s="255">
        <v>3335091.66</v>
      </c>
      <c r="H71" s="255">
        <v>0</v>
      </c>
      <c r="I71" s="255">
        <v>4033484.3936009998</v>
      </c>
      <c r="J71" s="255">
        <v>58875869.470397003</v>
      </c>
      <c r="K71" s="255">
        <v>68747681.706624001</v>
      </c>
      <c r="L71" s="255"/>
      <c r="M71" s="255"/>
      <c r="N71" s="256">
        <v>134992127.23062199</v>
      </c>
    </row>
    <row r="72" spans="4:14">
      <c r="D72" s="175" t="s">
        <v>501</v>
      </c>
      <c r="E72" s="257" t="s">
        <v>502</v>
      </c>
      <c r="F72" s="257" t="s">
        <v>503</v>
      </c>
      <c r="G72" s="255"/>
      <c r="H72" s="255"/>
      <c r="I72" s="255"/>
      <c r="J72" s="255"/>
      <c r="K72" s="255"/>
      <c r="L72" s="255"/>
      <c r="M72" s="255"/>
      <c r="N72" s="257">
        <v>1027388.3860458001</v>
      </c>
    </row>
    <row r="73" spans="4:14">
      <c r="D73" s="175" t="s">
        <v>504</v>
      </c>
      <c r="E73" s="255" t="s">
        <v>508</v>
      </c>
      <c r="F73" s="255" t="s">
        <v>509</v>
      </c>
      <c r="G73" s="256"/>
      <c r="H73" s="256"/>
      <c r="I73" s="256"/>
      <c r="J73" s="256"/>
      <c r="K73" s="256"/>
      <c r="L73" s="256"/>
      <c r="M73" s="256"/>
      <c r="N73" s="255">
        <v>35044.855276000002</v>
      </c>
    </row>
    <row r="74" spans="4:14">
      <c r="D74" s="175" t="s">
        <v>507</v>
      </c>
      <c r="E74" s="255" t="s">
        <v>514</v>
      </c>
      <c r="F74" s="255" t="s">
        <v>515</v>
      </c>
      <c r="G74" s="255"/>
      <c r="H74" s="255"/>
      <c r="I74" s="255"/>
      <c r="J74" s="255"/>
      <c r="K74" s="255"/>
      <c r="L74" s="255"/>
      <c r="M74" s="255"/>
      <c r="N74" s="255">
        <v>1062433.2413218</v>
      </c>
    </row>
    <row r="75" spans="4:14">
      <c r="D75" s="175" t="s">
        <v>510</v>
      </c>
      <c r="E75" s="257" t="s">
        <v>517</v>
      </c>
      <c r="F75" s="257" t="s">
        <v>518</v>
      </c>
      <c r="G75" s="255">
        <v>9986395128.4500008</v>
      </c>
      <c r="H75" s="255">
        <v>139626234.06</v>
      </c>
      <c r="I75" s="255">
        <v>1623571545.3461471</v>
      </c>
      <c r="J75" s="255">
        <v>8325427850.2366114</v>
      </c>
      <c r="K75" s="255">
        <v>2735027289.2252879</v>
      </c>
      <c r="L75" s="255">
        <v>2338170729.25</v>
      </c>
      <c r="M75" s="255">
        <v>5603390055.4694796</v>
      </c>
      <c r="N75" s="257">
        <v>29975443492.809311</v>
      </c>
    </row>
    <row r="76" spans="4:14">
      <c r="D76" s="175" t="s">
        <v>513</v>
      </c>
      <c r="E76" s="258" t="s">
        <v>520</v>
      </c>
      <c r="F76" s="258" t="s">
        <v>521</v>
      </c>
      <c r="G76" s="255">
        <v>806957866.96000004</v>
      </c>
      <c r="H76" s="255"/>
      <c r="I76" s="255"/>
      <c r="J76" s="255"/>
      <c r="K76" s="255">
        <v>13176566.065889999</v>
      </c>
      <c r="L76" s="255"/>
      <c r="M76" s="255"/>
      <c r="N76" s="258">
        <v>13176566.065889999</v>
      </c>
    </row>
    <row r="77" spans="4:14">
      <c r="D77" s="175" t="s">
        <v>516</v>
      </c>
      <c r="E77" s="255" t="s">
        <v>523</v>
      </c>
      <c r="F77" s="255" t="s">
        <v>524</v>
      </c>
      <c r="G77" s="256">
        <v>351243560.60000002</v>
      </c>
      <c r="H77" s="256"/>
      <c r="I77" s="256"/>
      <c r="J77" s="256"/>
      <c r="K77" s="256"/>
      <c r="L77" s="256"/>
      <c r="M77" s="256"/>
      <c r="N77" s="255">
        <v>-1346060.99</v>
      </c>
    </row>
    <row r="78" spans="4:14">
      <c r="D78" s="175" t="s">
        <v>519</v>
      </c>
      <c r="E78" s="255" t="s">
        <v>526</v>
      </c>
      <c r="F78" s="255" t="s">
        <v>521</v>
      </c>
      <c r="G78" s="255">
        <v>1158201427.5599999</v>
      </c>
      <c r="H78" s="255"/>
      <c r="I78" s="255"/>
      <c r="J78" s="255"/>
      <c r="K78" s="255">
        <v>13176566.065889999</v>
      </c>
      <c r="L78" s="255"/>
      <c r="M78" s="255"/>
      <c r="N78" s="255">
        <v>11830505.075890001</v>
      </c>
    </row>
    <row r="79" spans="4:14">
      <c r="D79" s="175" t="s">
        <v>522</v>
      </c>
      <c r="E79" s="256" t="s">
        <v>1168</v>
      </c>
      <c r="F79" s="256" t="s">
        <v>1169</v>
      </c>
      <c r="G79" s="255"/>
      <c r="H79" s="255"/>
      <c r="I79" s="255"/>
      <c r="J79" s="255">
        <v>111631934.52326719</v>
      </c>
      <c r="K79" s="255"/>
      <c r="L79" s="255"/>
      <c r="M79" s="255"/>
      <c r="N79" s="256">
        <v>111631934.52326719</v>
      </c>
    </row>
    <row r="80" spans="4:14">
      <c r="D80" s="175" t="s">
        <v>525</v>
      </c>
      <c r="E80" s="255" t="s">
        <v>528</v>
      </c>
      <c r="F80" s="255" t="s">
        <v>529</v>
      </c>
      <c r="G80" s="255"/>
      <c r="H80" s="255"/>
      <c r="I80" s="255"/>
      <c r="J80" s="255">
        <v>114526288.29700521</v>
      </c>
      <c r="K80" s="255"/>
      <c r="L80" s="255"/>
      <c r="M80" s="255"/>
      <c r="N80" s="255">
        <v>114526288.29700521</v>
      </c>
    </row>
    <row r="81" spans="4:14">
      <c r="D81" s="175" t="s">
        <v>527</v>
      </c>
      <c r="E81" s="255" t="s">
        <v>531</v>
      </c>
      <c r="F81" s="255" t="s">
        <v>532</v>
      </c>
      <c r="G81" s="256"/>
      <c r="H81" s="256"/>
      <c r="I81" s="256"/>
      <c r="J81" s="256">
        <v>226158222.82027239</v>
      </c>
      <c r="K81" s="256"/>
      <c r="L81" s="256"/>
      <c r="M81" s="256"/>
      <c r="N81" s="255">
        <v>226158222.82027239</v>
      </c>
    </row>
    <row r="82" spans="4:14">
      <c r="D82" s="175" t="s">
        <v>530</v>
      </c>
      <c r="E82" s="256" t="s">
        <v>534</v>
      </c>
      <c r="F82" s="256" t="s">
        <v>535</v>
      </c>
      <c r="G82" s="255">
        <v>1158201427.5599999</v>
      </c>
      <c r="H82" s="255"/>
      <c r="I82" s="255"/>
      <c r="J82" s="255">
        <v>226158222.82027239</v>
      </c>
      <c r="K82" s="255">
        <v>13176566.065889999</v>
      </c>
      <c r="L82" s="255"/>
      <c r="M82" s="255"/>
      <c r="N82" s="256">
        <v>237988727.89616239</v>
      </c>
    </row>
    <row r="83" spans="4:14">
      <c r="D83" s="175" t="s">
        <v>533</v>
      </c>
      <c r="E83" s="257" t="s">
        <v>537</v>
      </c>
      <c r="F83" s="257" t="s">
        <v>538</v>
      </c>
      <c r="G83" s="255">
        <v>32064782914.110004</v>
      </c>
      <c r="H83" s="255"/>
      <c r="I83" s="255">
        <v>34201936747.041786</v>
      </c>
      <c r="J83" s="255"/>
      <c r="K83" s="255"/>
      <c r="L83" s="255"/>
      <c r="M83" s="255"/>
      <c r="N83" s="257">
        <v>806957866.61839294</v>
      </c>
    </row>
    <row r="84" spans="4:14">
      <c r="D84" s="175" t="s">
        <v>536</v>
      </c>
      <c r="E84" s="255" t="s">
        <v>540</v>
      </c>
      <c r="F84" s="255" t="s">
        <v>541</v>
      </c>
      <c r="G84" s="255">
        <v>32064782914.110004</v>
      </c>
      <c r="H84" s="255"/>
      <c r="I84" s="255">
        <v>34201936747.041786</v>
      </c>
      <c r="J84" s="255"/>
      <c r="K84" s="255"/>
      <c r="L84" s="255"/>
      <c r="M84" s="255"/>
      <c r="N84" s="255">
        <v>806957866.61839294</v>
      </c>
    </row>
    <row r="85" spans="4:14">
      <c r="D85" s="175" t="s">
        <v>539</v>
      </c>
      <c r="E85" s="256" t="s">
        <v>543</v>
      </c>
      <c r="F85" s="256" t="s">
        <v>544</v>
      </c>
      <c r="G85" s="256">
        <v>32064782914.110004</v>
      </c>
      <c r="H85" s="256"/>
      <c r="I85" s="256">
        <v>34201936747.041786</v>
      </c>
      <c r="J85" s="256"/>
      <c r="K85" s="256"/>
      <c r="L85" s="256"/>
      <c r="M85" s="256"/>
      <c r="N85" s="256">
        <v>806957866.61839294</v>
      </c>
    </row>
    <row r="86" spans="4:14">
      <c r="D86" s="175" t="s">
        <v>542</v>
      </c>
      <c r="E86" s="257" t="s">
        <v>546</v>
      </c>
      <c r="F86" s="257" t="s">
        <v>547</v>
      </c>
      <c r="G86" s="255"/>
      <c r="H86" s="255"/>
      <c r="I86" s="255"/>
      <c r="J86" s="255"/>
      <c r="K86" s="255">
        <v>75576600</v>
      </c>
      <c r="L86" s="255"/>
      <c r="M86" s="255"/>
      <c r="N86" s="257">
        <v>75576600</v>
      </c>
    </row>
    <row r="87" spans="4:14">
      <c r="D87" s="175" t="s">
        <v>545</v>
      </c>
      <c r="E87" s="255" t="s">
        <v>549</v>
      </c>
      <c r="F87" s="255" t="s">
        <v>550</v>
      </c>
      <c r="G87" s="255">
        <v>31601912.510000002</v>
      </c>
      <c r="H87" s="255"/>
      <c r="I87" s="255"/>
      <c r="J87" s="255"/>
      <c r="K87" s="255">
        <v>4548321.7224120004</v>
      </c>
      <c r="L87" s="255">
        <v>10130547.08</v>
      </c>
      <c r="M87" s="255">
        <v>7841391.4593939995</v>
      </c>
      <c r="N87" s="255">
        <v>54122172.771806002</v>
      </c>
    </row>
    <row r="88" spans="4:14">
      <c r="D88" s="175" t="s">
        <v>548</v>
      </c>
      <c r="E88" s="255" t="s">
        <v>552</v>
      </c>
      <c r="F88" s="255" t="s">
        <v>553</v>
      </c>
      <c r="G88" s="255"/>
      <c r="H88" s="255"/>
      <c r="I88" s="255"/>
      <c r="J88" s="255">
        <v>832108.79169880005</v>
      </c>
      <c r="K88" s="255"/>
      <c r="L88" s="255"/>
      <c r="M88" s="255"/>
      <c r="N88" s="255">
        <v>832108.79169880005</v>
      </c>
    </row>
    <row r="89" spans="4:14">
      <c r="D89" s="175" t="s">
        <v>551</v>
      </c>
      <c r="E89" s="255" t="s">
        <v>555</v>
      </c>
      <c r="F89" s="255" t="s">
        <v>556</v>
      </c>
      <c r="G89" s="256"/>
      <c r="H89" s="256"/>
      <c r="I89" s="256"/>
      <c r="J89" s="256">
        <v>38476.529560000003</v>
      </c>
      <c r="K89" s="256"/>
      <c r="L89" s="256"/>
      <c r="M89" s="256">
        <v>115812275.988084</v>
      </c>
      <c r="N89" s="255">
        <v>115850752.517644</v>
      </c>
    </row>
    <row r="90" spans="4:14">
      <c r="D90" s="175" t="s">
        <v>554</v>
      </c>
      <c r="E90" s="255" t="s">
        <v>558</v>
      </c>
      <c r="F90" s="255" t="s">
        <v>559</v>
      </c>
      <c r="G90" s="255"/>
      <c r="H90" s="255">
        <v>45448</v>
      </c>
      <c r="I90" s="255"/>
      <c r="J90" s="255"/>
      <c r="K90" s="255"/>
      <c r="L90" s="255"/>
      <c r="M90" s="255"/>
      <c r="N90" s="255">
        <v>45448</v>
      </c>
    </row>
    <row r="91" spans="4:14">
      <c r="D91" s="175" t="s">
        <v>557</v>
      </c>
      <c r="E91" s="255" t="s">
        <v>561</v>
      </c>
      <c r="F91" s="255" t="s">
        <v>562</v>
      </c>
      <c r="G91" s="255">
        <v>1872055.73</v>
      </c>
      <c r="H91" s="255"/>
      <c r="I91" s="255">
        <v>127975.7554775</v>
      </c>
      <c r="J91" s="255">
        <v>59863502.989946596</v>
      </c>
      <c r="K91" s="255">
        <v>42481509.828390002</v>
      </c>
      <c r="L91" s="255">
        <v>6000</v>
      </c>
      <c r="M91" s="255">
        <v>4535153.6409794996</v>
      </c>
      <c r="N91" s="255">
        <v>108886197.9447936</v>
      </c>
    </row>
    <row r="92" spans="4:14">
      <c r="D92" s="175" t="s">
        <v>560</v>
      </c>
      <c r="E92" s="255" t="s">
        <v>567</v>
      </c>
      <c r="F92" s="255" t="s">
        <v>568</v>
      </c>
      <c r="G92" s="255">
        <v>33473968.239999998</v>
      </c>
      <c r="H92" s="255">
        <v>45448</v>
      </c>
      <c r="I92" s="255">
        <v>127975.7554775</v>
      </c>
      <c r="J92" s="255">
        <v>60734088.311205402</v>
      </c>
      <c r="K92" s="255">
        <v>122606431.55080201</v>
      </c>
      <c r="L92" s="255">
        <v>10136547.08</v>
      </c>
      <c r="M92" s="255">
        <v>128188821.08845749</v>
      </c>
      <c r="N92" s="255">
        <v>355313280.02594239</v>
      </c>
    </row>
    <row r="93" spans="4:14">
      <c r="D93" s="175" t="s">
        <v>563</v>
      </c>
      <c r="E93" s="256" t="s">
        <v>570</v>
      </c>
      <c r="F93" s="256" t="s">
        <v>571</v>
      </c>
      <c r="G93" s="256">
        <v>33473968.239999998</v>
      </c>
      <c r="H93" s="256">
        <v>45448</v>
      </c>
      <c r="I93" s="256">
        <v>127975.7554775</v>
      </c>
      <c r="J93" s="256">
        <v>60734088.311205402</v>
      </c>
      <c r="K93" s="256">
        <v>122606431.55080201</v>
      </c>
      <c r="L93" s="256">
        <v>10136547.08</v>
      </c>
      <c r="M93" s="256">
        <v>128188821.08845749</v>
      </c>
      <c r="N93" s="256">
        <v>355313280.02594239</v>
      </c>
    </row>
    <row r="94" spans="4:14">
      <c r="D94" s="175" t="s">
        <v>566</v>
      </c>
      <c r="E94" s="257" t="s">
        <v>573</v>
      </c>
      <c r="F94" s="257" t="s">
        <v>574</v>
      </c>
      <c r="G94" s="257">
        <v>83405443.469999999</v>
      </c>
      <c r="H94" s="257"/>
      <c r="I94" s="257"/>
      <c r="J94" s="257"/>
      <c r="K94" s="257"/>
      <c r="L94" s="257">
        <v>33861797.5</v>
      </c>
      <c r="M94" s="257"/>
      <c r="N94" s="257">
        <v>109781150.55</v>
      </c>
    </row>
    <row r="95" spans="4:14">
      <c r="D95" s="175" t="s">
        <v>569</v>
      </c>
      <c r="E95" s="255" t="s">
        <v>576</v>
      </c>
      <c r="F95" s="255" t="s">
        <v>577</v>
      </c>
      <c r="G95" s="255">
        <v>-51928207.75</v>
      </c>
      <c r="H95" s="255"/>
      <c r="I95" s="255"/>
      <c r="J95" s="255"/>
      <c r="K95" s="255"/>
      <c r="L95" s="255"/>
      <c r="M95" s="255"/>
      <c r="N95" s="255">
        <v>-51928207.75</v>
      </c>
    </row>
    <row r="96" spans="4:14">
      <c r="D96" s="175" t="s">
        <v>572</v>
      </c>
      <c r="E96" s="255" t="s">
        <v>579</v>
      </c>
      <c r="F96" s="255" t="s">
        <v>574</v>
      </c>
      <c r="G96" s="255">
        <v>31477235.719999999</v>
      </c>
      <c r="H96" s="255"/>
      <c r="I96" s="255"/>
      <c r="J96" s="255"/>
      <c r="K96" s="255"/>
      <c r="L96" s="255">
        <v>33861797.5</v>
      </c>
      <c r="M96" s="255"/>
      <c r="N96" s="255">
        <v>57852942.799999997</v>
      </c>
    </row>
    <row r="97" spans="4:14">
      <c r="D97" s="175" t="s">
        <v>575</v>
      </c>
      <c r="E97" s="256" t="s">
        <v>581</v>
      </c>
      <c r="F97" s="256" t="s">
        <v>582</v>
      </c>
      <c r="G97" s="256">
        <v>31477235.719999999</v>
      </c>
      <c r="H97" s="256"/>
      <c r="I97" s="256"/>
      <c r="J97" s="256"/>
      <c r="K97" s="256"/>
      <c r="L97" s="256">
        <v>33861797.5</v>
      </c>
      <c r="M97" s="256"/>
      <c r="N97" s="256">
        <v>57852942.799999997</v>
      </c>
    </row>
    <row r="98" spans="4:14">
      <c r="D98" s="175" t="s">
        <v>578</v>
      </c>
      <c r="E98" s="257" t="s">
        <v>584</v>
      </c>
      <c r="F98" s="257" t="s">
        <v>585</v>
      </c>
      <c r="G98" s="255">
        <v>17685578.43</v>
      </c>
      <c r="H98" s="255"/>
      <c r="I98" s="255"/>
      <c r="J98" s="255">
        <v>1020414209.1687418</v>
      </c>
      <c r="K98" s="255"/>
      <c r="L98" s="255">
        <v>95396081.400000006</v>
      </c>
      <c r="M98" s="255"/>
      <c r="N98" s="257">
        <v>3841101540.6871209</v>
      </c>
    </row>
    <row r="99" spans="4:14">
      <c r="D99" s="175" t="s">
        <v>580</v>
      </c>
      <c r="E99" s="255" t="s">
        <v>587</v>
      </c>
      <c r="F99" s="255" t="s">
        <v>588</v>
      </c>
      <c r="G99" s="255">
        <v>839264910.25999999</v>
      </c>
      <c r="H99" s="255">
        <v>24651161.25</v>
      </c>
      <c r="I99" s="255"/>
      <c r="J99" s="255"/>
      <c r="K99" s="255">
        <v>258837036.52782601</v>
      </c>
      <c r="L99" s="255">
        <v>365707267.04000002</v>
      </c>
      <c r="M99" s="255"/>
      <c r="N99" s="255">
        <v>1488460375.077826</v>
      </c>
    </row>
    <row r="100" spans="4:14">
      <c r="D100" s="175" t="s">
        <v>583</v>
      </c>
      <c r="E100" s="255" t="s">
        <v>590</v>
      </c>
      <c r="F100" s="255" t="s">
        <v>591</v>
      </c>
      <c r="G100" s="255">
        <v>-458178945.13999999</v>
      </c>
      <c r="H100" s="255">
        <v>-4776093.82</v>
      </c>
      <c r="I100" s="255"/>
      <c r="J100" s="255"/>
      <c r="K100" s="255">
        <v>-68147889.688097998</v>
      </c>
      <c r="L100" s="255">
        <v>-243289010.52000001</v>
      </c>
      <c r="M100" s="255"/>
      <c r="N100" s="255">
        <v>-774391939.16809797</v>
      </c>
    </row>
    <row r="101" spans="4:14">
      <c r="D101" s="175" t="s">
        <v>586</v>
      </c>
      <c r="E101" s="255" t="s">
        <v>593</v>
      </c>
      <c r="F101" s="255" t="s">
        <v>594</v>
      </c>
      <c r="G101" s="255">
        <v>398771543.55000001</v>
      </c>
      <c r="H101" s="255">
        <v>19875067.43</v>
      </c>
      <c r="I101" s="255"/>
      <c r="J101" s="255">
        <v>1020414209.1687418</v>
      </c>
      <c r="K101" s="255">
        <v>190689146.839728</v>
      </c>
      <c r="L101" s="255">
        <v>217814337.91999999</v>
      </c>
      <c r="M101" s="255"/>
      <c r="N101" s="255">
        <v>4555169976.5968485</v>
      </c>
    </row>
    <row r="102" spans="4:14">
      <c r="D102" s="175" t="s">
        <v>589</v>
      </c>
      <c r="E102" s="256" t="s">
        <v>596</v>
      </c>
      <c r="F102" s="256" t="s">
        <v>597</v>
      </c>
      <c r="G102" s="256">
        <v>5424760493.3800001</v>
      </c>
      <c r="H102" s="256">
        <v>240219103.25999999</v>
      </c>
      <c r="I102" s="256"/>
      <c r="J102" s="256">
        <v>2673551913.359796</v>
      </c>
      <c r="K102" s="256">
        <v>2180635064.835876</v>
      </c>
      <c r="L102" s="256">
        <v>1444809035.1400001</v>
      </c>
      <c r="M102" s="256">
        <v>1434974793.5855615</v>
      </c>
      <c r="N102" s="256">
        <v>13557862009.347704</v>
      </c>
    </row>
    <row r="103" spans="4:14">
      <c r="D103" s="175" t="s">
        <v>592</v>
      </c>
      <c r="E103" s="255" t="s">
        <v>599</v>
      </c>
      <c r="F103" s="255" t="s">
        <v>600</v>
      </c>
      <c r="G103" s="255">
        <v>-3048173943.1500001</v>
      </c>
      <c r="H103" s="255">
        <v>-27626448.170000002</v>
      </c>
      <c r="I103" s="255"/>
      <c r="J103" s="255">
        <v>-951315331.05925536</v>
      </c>
      <c r="K103" s="255">
        <v>-532961927.44417799</v>
      </c>
      <c r="L103" s="255">
        <v>-1031209971.6799999</v>
      </c>
      <c r="M103" s="255">
        <v>-588602463.84808505</v>
      </c>
      <c r="N103" s="255">
        <v>-6264299046.9167852</v>
      </c>
    </row>
    <row r="104" spans="4:14">
      <c r="D104" s="175" t="s">
        <v>595</v>
      </c>
      <c r="E104" s="255" t="s">
        <v>602</v>
      </c>
      <c r="F104" s="255" t="s">
        <v>597</v>
      </c>
      <c r="G104" s="255">
        <v>2376586550.23</v>
      </c>
      <c r="H104" s="255">
        <v>212592655.09</v>
      </c>
      <c r="I104" s="255"/>
      <c r="J104" s="255">
        <v>1722236582.3005407</v>
      </c>
      <c r="K104" s="255">
        <v>1647673137.3916979</v>
      </c>
      <c r="L104" s="255">
        <v>413599063.45999998</v>
      </c>
      <c r="M104" s="255">
        <v>846372329.73747647</v>
      </c>
      <c r="N104" s="255">
        <v>7293562962.4309187</v>
      </c>
    </row>
    <row r="105" spans="4:14">
      <c r="D105" s="175" t="s">
        <v>598</v>
      </c>
      <c r="E105" s="256" t="s">
        <v>604</v>
      </c>
      <c r="F105" s="256" t="s">
        <v>605</v>
      </c>
      <c r="G105" s="256">
        <v>32521893109.200001</v>
      </c>
      <c r="H105" s="256">
        <v>1720791625.4100001</v>
      </c>
      <c r="I105" s="256"/>
      <c r="J105" s="256">
        <v>21148818319.125172</v>
      </c>
      <c r="K105" s="256">
        <v>7924012721.2042561</v>
      </c>
      <c r="L105" s="256">
        <v>10261206363.139999</v>
      </c>
      <c r="M105" s="256">
        <v>7625313815.39785</v>
      </c>
      <c r="N105" s="256">
        <v>88087461923.132095</v>
      </c>
    </row>
    <row r="106" spans="4:14">
      <c r="D106" s="175" t="s">
        <v>601</v>
      </c>
      <c r="E106" s="255" t="s">
        <v>607</v>
      </c>
      <c r="F106" s="255" t="s">
        <v>608</v>
      </c>
      <c r="G106" s="255">
        <v>-21644878627.189999</v>
      </c>
      <c r="H106" s="255">
        <v>-291824621.56999999</v>
      </c>
      <c r="I106" s="255"/>
      <c r="J106" s="255">
        <v>-7915287072.4707918</v>
      </c>
      <c r="K106" s="255">
        <v>-4478389765.1895962</v>
      </c>
      <c r="L106" s="255">
        <v>-7380220219.0100002</v>
      </c>
      <c r="M106" s="255">
        <v>-5175644964.2006016</v>
      </c>
      <c r="N106" s="255">
        <v>-48430938379.831581</v>
      </c>
    </row>
    <row r="107" spans="4:14">
      <c r="D107" s="175" t="s">
        <v>603</v>
      </c>
      <c r="E107" s="255" t="s">
        <v>613</v>
      </c>
      <c r="F107" s="255" t="s">
        <v>605</v>
      </c>
      <c r="G107" s="255">
        <v>10877014482.01</v>
      </c>
      <c r="H107" s="255">
        <v>1428967003.8399999</v>
      </c>
      <c r="I107" s="255"/>
      <c r="J107" s="255">
        <v>13233531246.654379</v>
      </c>
      <c r="K107" s="255">
        <v>3445622956.0146604</v>
      </c>
      <c r="L107" s="255">
        <v>2880986144.1300001</v>
      </c>
      <c r="M107" s="255">
        <v>2449668851.1972475</v>
      </c>
      <c r="N107" s="255">
        <v>39656523543.300522</v>
      </c>
    </row>
    <row r="108" spans="4:14">
      <c r="D108" s="175" t="s">
        <v>606</v>
      </c>
      <c r="E108" s="255" t="s">
        <v>615</v>
      </c>
      <c r="F108" s="255" t="s">
        <v>616</v>
      </c>
      <c r="G108" s="256">
        <v>109666909.81999999</v>
      </c>
      <c r="H108" s="256"/>
      <c r="I108" s="256"/>
      <c r="J108" s="256">
        <v>158581433.71695799</v>
      </c>
      <c r="K108" s="256">
        <v>9478193.4839159995</v>
      </c>
      <c r="L108" s="256">
        <v>53339881.75</v>
      </c>
      <c r="M108" s="256">
        <v>5357736.1569400001</v>
      </c>
      <c r="N108" s="255">
        <v>342739875.59651482</v>
      </c>
    </row>
    <row r="109" spans="4:14">
      <c r="D109" s="175" t="s">
        <v>609</v>
      </c>
      <c r="E109" s="256" t="s">
        <v>618</v>
      </c>
      <c r="F109" s="256" t="s">
        <v>619</v>
      </c>
      <c r="G109" s="255">
        <v>-71859806.959999993</v>
      </c>
      <c r="H109" s="255"/>
      <c r="I109" s="255"/>
      <c r="J109" s="255">
        <v>-155973501.1510438</v>
      </c>
      <c r="K109" s="255">
        <v>-7080443.6578019997</v>
      </c>
      <c r="L109" s="255">
        <v>-48427988.460000001</v>
      </c>
      <c r="M109" s="255">
        <v>-5357736.1569400001</v>
      </c>
      <c r="N109" s="256">
        <v>-295087820.73787409</v>
      </c>
    </row>
    <row r="110" spans="4:14">
      <c r="D110" s="175" t="s">
        <v>612</v>
      </c>
      <c r="E110" s="255" t="s">
        <v>621</v>
      </c>
      <c r="F110" s="255" t="s">
        <v>616</v>
      </c>
      <c r="G110" s="255">
        <v>37807102.859999999</v>
      </c>
      <c r="H110" s="255"/>
      <c r="I110" s="255"/>
      <c r="J110" s="255">
        <v>2607932.5659142002</v>
      </c>
      <c r="K110" s="255">
        <v>2397749.8261139998</v>
      </c>
      <c r="L110" s="255">
        <v>4911893.29</v>
      </c>
      <c r="M110" s="255">
        <v>0</v>
      </c>
      <c r="N110" s="255">
        <v>47652054.858640701</v>
      </c>
    </row>
    <row r="111" spans="4:14">
      <c r="D111" s="175" t="s">
        <v>614</v>
      </c>
      <c r="E111" s="255" t="s">
        <v>623</v>
      </c>
      <c r="F111" s="255" t="s">
        <v>624</v>
      </c>
      <c r="G111" s="256">
        <v>618975311.26999998</v>
      </c>
      <c r="H111" s="256">
        <v>7844749.2199999997</v>
      </c>
      <c r="I111" s="256"/>
      <c r="J111" s="256">
        <v>205800570.96594101</v>
      </c>
      <c r="K111" s="256">
        <v>79508995.355232</v>
      </c>
      <c r="L111" s="256">
        <v>138142049.83000001</v>
      </c>
      <c r="M111" s="256">
        <v>12478743.353062499</v>
      </c>
      <c r="N111" s="255">
        <v>1083059883.7580836</v>
      </c>
    </row>
    <row r="112" spans="4:14">
      <c r="D112" s="175" t="s">
        <v>617</v>
      </c>
      <c r="E112" s="256" t="s">
        <v>626</v>
      </c>
      <c r="F112" s="256" t="s">
        <v>627</v>
      </c>
      <c r="G112" s="255">
        <v>-527568538.44</v>
      </c>
      <c r="H112" s="255">
        <v>-3777867.47</v>
      </c>
      <c r="I112" s="255"/>
      <c r="J112" s="255">
        <v>-151701454.75800839</v>
      </c>
      <c r="K112" s="255">
        <v>-63157387.492422</v>
      </c>
      <c r="L112" s="255">
        <v>-106800940.20999999</v>
      </c>
      <c r="M112" s="255">
        <v>-8210145.9493190004</v>
      </c>
      <c r="N112" s="256">
        <v>-880804294.76546276</v>
      </c>
    </row>
    <row r="113" spans="4:14">
      <c r="D113" s="175" t="s">
        <v>620</v>
      </c>
      <c r="E113" s="255" t="s">
        <v>629</v>
      </c>
      <c r="F113" s="255" t="s">
        <v>624</v>
      </c>
      <c r="G113" s="255">
        <v>91406772.829999998</v>
      </c>
      <c r="H113" s="255">
        <v>4066881.75</v>
      </c>
      <c r="I113" s="255"/>
      <c r="J113" s="255">
        <v>54099116.207932599</v>
      </c>
      <c r="K113" s="255">
        <v>16351607.862810001</v>
      </c>
      <c r="L113" s="255">
        <v>31341109.620000001</v>
      </c>
      <c r="M113" s="255">
        <v>4268597.4037434999</v>
      </c>
      <c r="N113" s="255">
        <v>202255588.99262071</v>
      </c>
    </row>
    <row r="114" spans="4:14">
      <c r="D114" s="175" t="s">
        <v>622</v>
      </c>
      <c r="E114" s="255" t="s">
        <v>631</v>
      </c>
      <c r="F114" s="255" t="s">
        <v>632</v>
      </c>
      <c r="G114" s="256">
        <v>1093565611.4100001</v>
      </c>
      <c r="H114" s="256">
        <v>140615661.61000001</v>
      </c>
      <c r="I114" s="256"/>
      <c r="J114" s="256">
        <v>1206769990.6620653</v>
      </c>
      <c r="K114" s="256">
        <v>274751298.70862401</v>
      </c>
      <c r="L114" s="256">
        <v>130092066.14</v>
      </c>
      <c r="M114" s="256">
        <v>479189727.9284265</v>
      </c>
      <c r="N114" s="255">
        <v>3324984356.4591155</v>
      </c>
    </row>
    <row r="115" spans="4:14">
      <c r="D115" s="175" t="s">
        <v>625</v>
      </c>
      <c r="E115" s="256" t="s">
        <v>634</v>
      </c>
      <c r="F115" s="256" t="s">
        <v>632</v>
      </c>
      <c r="G115" s="255">
        <v>1093565611.4100001</v>
      </c>
      <c r="H115" s="255">
        <v>140615661.61000001</v>
      </c>
      <c r="I115" s="255"/>
      <c r="J115" s="255">
        <v>1206769990.6620653</v>
      </c>
      <c r="K115" s="255">
        <v>274751298.70862401</v>
      </c>
      <c r="L115" s="255">
        <v>130092066.14</v>
      </c>
      <c r="M115" s="255">
        <v>479189727.9284265</v>
      </c>
      <c r="N115" s="256">
        <v>3324984356.4591155</v>
      </c>
    </row>
    <row r="116" spans="4:14">
      <c r="D116" s="175" t="s">
        <v>628</v>
      </c>
      <c r="E116" s="255" t="s">
        <v>636</v>
      </c>
      <c r="F116" s="255" t="s">
        <v>637</v>
      </c>
      <c r="G116" s="255">
        <v>488661336.80000001</v>
      </c>
      <c r="H116" s="255">
        <v>10150335.33</v>
      </c>
      <c r="I116" s="255"/>
      <c r="J116" s="255"/>
      <c r="K116" s="255">
        <v>102675197.047446</v>
      </c>
      <c r="L116" s="255"/>
      <c r="M116" s="255">
        <v>87025311.411140993</v>
      </c>
      <c r="N116" s="255">
        <v>678361845.258587</v>
      </c>
    </row>
    <row r="117" spans="4:14">
      <c r="D117" s="175" t="s">
        <v>630</v>
      </c>
      <c r="E117" s="256" t="s">
        <v>639</v>
      </c>
      <c r="F117" s="256" t="s">
        <v>640</v>
      </c>
      <c r="G117" s="255">
        <v>-44553544.359999999</v>
      </c>
      <c r="H117" s="255">
        <v>-1435583.91</v>
      </c>
      <c r="I117" s="255"/>
      <c r="J117" s="255"/>
      <c r="K117" s="255">
        <v>-11211863.830577999</v>
      </c>
      <c r="L117" s="255"/>
      <c r="M117" s="255">
        <v>-7046798.4281749995</v>
      </c>
      <c r="N117" s="256">
        <v>-62812206.618753001</v>
      </c>
    </row>
    <row r="118" spans="4:14">
      <c r="D118" s="175" t="s">
        <v>633</v>
      </c>
      <c r="E118" s="255" t="s">
        <v>642</v>
      </c>
      <c r="F118" s="255" t="s">
        <v>637</v>
      </c>
      <c r="G118" s="255">
        <v>444107792.44</v>
      </c>
      <c r="H118" s="255">
        <v>8714751.4199999999</v>
      </c>
      <c r="I118" s="255"/>
      <c r="J118" s="255"/>
      <c r="K118" s="255">
        <v>91463333.216867998</v>
      </c>
      <c r="L118" s="255"/>
      <c r="M118" s="255">
        <v>79978512.982966006</v>
      </c>
      <c r="N118" s="255">
        <v>615549638.63983405</v>
      </c>
    </row>
    <row r="119" spans="4:14">
      <c r="D119" s="175" t="s">
        <v>635</v>
      </c>
      <c r="E119" s="255" t="s">
        <v>644</v>
      </c>
      <c r="F119" s="255" t="s">
        <v>645</v>
      </c>
      <c r="G119" s="255">
        <v>79693067.739999995</v>
      </c>
      <c r="H119" s="255">
        <v>1685471.39</v>
      </c>
      <c r="I119" s="255"/>
      <c r="J119" s="255">
        <v>344785621.73795462</v>
      </c>
      <c r="K119" s="255">
        <v>14438307.671622001</v>
      </c>
      <c r="L119" s="255"/>
      <c r="M119" s="255">
        <v>5482686.9290890004</v>
      </c>
      <c r="N119" s="255">
        <v>437614250.60866559</v>
      </c>
    </row>
    <row r="120" spans="4:14">
      <c r="D120" s="175" t="s">
        <v>638</v>
      </c>
      <c r="E120" s="256" t="s">
        <v>647</v>
      </c>
      <c r="F120" s="256" t="s">
        <v>648</v>
      </c>
      <c r="G120" s="255">
        <v>-48573870.82</v>
      </c>
      <c r="H120" s="255">
        <v>-567923.4</v>
      </c>
      <c r="I120" s="255"/>
      <c r="J120" s="255">
        <v>-185553452.8295168</v>
      </c>
      <c r="K120" s="255">
        <v>-8816636.6451900005</v>
      </c>
      <c r="L120" s="255"/>
      <c r="M120" s="255">
        <v>-4923323.4172344999</v>
      </c>
      <c r="N120" s="256">
        <v>-243006653.91194129</v>
      </c>
    </row>
    <row r="121" spans="4:14">
      <c r="D121" s="175" t="s">
        <v>641</v>
      </c>
      <c r="E121" s="255" t="s">
        <v>650</v>
      </c>
      <c r="F121" s="255" t="s">
        <v>645</v>
      </c>
      <c r="G121" s="255">
        <v>31119196.920000002</v>
      </c>
      <c r="H121" s="255">
        <v>1117547.99</v>
      </c>
      <c r="I121" s="255"/>
      <c r="J121" s="255">
        <v>159232168.90843779</v>
      </c>
      <c r="K121" s="255">
        <v>5621671.0264320001</v>
      </c>
      <c r="L121" s="255"/>
      <c r="M121" s="255">
        <v>559363.51185450004</v>
      </c>
      <c r="N121" s="255">
        <v>194607596.6967243</v>
      </c>
    </row>
    <row r="122" spans="4:14">
      <c r="D122" s="175" t="s">
        <v>643</v>
      </c>
      <c r="E122" s="255" t="s">
        <v>652</v>
      </c>
      <c r="F122" s="255" t="s">
        <v>653</v>
      </c>
      <c r="G122" s="255">
        <v>11181976.25</v>
      </c>
      <c r="H122" s="255"/>
      <c r="I122" s="255"/>
      <c r="J122" s="255"/>
      <c r="K122" s="255"/>
      <c r="L122" s="255">
        <v>10731889.439999999</v>
      </c>
      <c r="M122" s="255"/>
      <c r="N122" s="255">
        <v>21913865.690000001</v>
      </c>
    </row>
    <row r="123" spans="4:14">
      <c r="D123" s="175" t="s">
        <v>646</v>
      </c>
      <c r="E123" s="256" t="s">
        <v>655</v>
      </c>
      <c r="F123" s="256" t="s">
        <v>656</v>
      </c>
      <c r="G123" s="255">
        <v>-3476568.34</v>
      </c>
      <c r="H123" s="255"/>
      <c r="I123" s="255"/>
      <c r="J123" s="255"/>
      <c r="K123" s="255"/>
      <c r="L123" s="255">
        <v>-7609635.3099999996</v>
      </c>
      <c r="M123" s="255"/>
      <c r="N123" s="256">
        <v>-11086203.65</v>
      </c>
    </row>
    <row r="124" spans="4:14">
      <c r="D124" s="175" t="s">
        <v>649</v>
      </c>
      <c r="E124" s="255" t="s">
        <v>658</v>
      </c>
      <c r="F124" s="255" t="s">
        <v>653</v>
      </c>
      <c r="G124" s="256">
        <v>7705407.9100000001</v>
      </c>
      <c r="H124" s="256"/>
      <c r="I124" s="256"/>
      <c r="J124" s="256"/>
      <c r="K124" s="256"/>
      <c r="L124" s="256">
        <v>3122254.13</v>
      </c>
      <c r="M124" s="256"/>
      <c r="N124" s="255">
        <v>10827662.039999999</v>
      </c>
    </row>
    <row r="125" spans="4:14">
      <c r="D125" s="175" t="s">
        <v>651</v>
      </c>
      <c r="E125" s="255" t="s">
        <v>660</v>
      </c>
      <c r="F125" s="255" t="s">
        <v>661</v>
      </c>
      <c r="G125" s="255">
        <v>84082876.480000004</v>
      </c>
      <c r="H125" s="255">
        <v>2367008</v>
      </c>
      <c r="I125" s="255"/>
      <c r="J125" s="255">
        <v>83862690.985151395</v>
      </c>
      <c r="K125" s="255"/>
      <c r="L125" s="255">
        <v>23694867.809999999</v>
      </c>
      <c r="M125" s="255"/>
      <c r="N125" s="255">
        <v>194007443.2751514</v>
      </c>
    </row>
    <row r="126" spans="4:14">
      <c r="D126" s="175" t="s">
        <v>654</v>
      </c>
      <c r="E126" s="256" t="s">
        <v>663</v>
      </c>
      <c r="F126" s="256" t="s">
        <v>664</v>
      </c>
      <c r="G126" s="255">
        <v>-26266090.379999999</v>
      </c>
      <c r="H126" s="255">
        <v>-584866.59</v>
      </c>
      <c r="I126" s="255"/>
      <c r="J126" s="255">
        <v>-43565592.352899402</v>
      </c>
      <c r="K126" s="255"/>
      <c r="L126" s="255">
        <v>-19375296.82</v>
      </c>
      <c r="M126" s="255"/>
      <c r="N126" s="256">
        <v>-89791846.142899394</v>
      </c>
    </row>
    <row r="127" spans="4:14">
      <c r="D127" s="175" t="s">
        <v>657</v>
      </c>
      <c r="E127" s="255" t="s">
        <v>666</v>
      </c>
      <c r="F127" s="255" t="s">
        <v>661</v>
      </c>
      <c r="G127" s="255">
        <v>57816786.100000001</v>
      </c>
      <c r="H127" s="255">
        <v>1782141.41</v>
      </c>
      <c r="I127" s="255"/>
      <c r="J127" s="255">
        <v>40297098.632252</v>
      </c>
      <c r="K127" s="255"/>
      <c r="L127" s="255">
        <v>4319570.99</v>
      </c>
      <c r="M127" s="255"/>
      <c r="N127" s="255">
        <v>104215597.13225199</v>
      </c>
    </row>
    <row r="128" spans="4:14">
      <c r="D128" s="175" t="s">
        <v>659</v>
      </c>
      <c r="E128" s="255" t="s">
        <v>668</v>
      </c>
      <c r="F128" s="255" t="s">
        <v>669</v>
      </c>
      <c r="G128" s="255">
        <v>31135754.399999999</v>
      </c>
      <c r="H128" s="255"/>
      <c r="I128" s="255"/>
      <c r="J128" s="255"/>
      <c r="K128" s="255"/>
      <c r="L128" s="255">
        <v>3859267.84</v>
      </c>
      <c r="M128" s="255"/>
      <c r="N128" s="255">
        <v>34995022.240000002</v>
      </c>
    </row>
    <row r="129" spans="4:14">
      <c r="D129" s="175" t="s">
        <v>662</v>
      </c>
      <c r="E129" s="256" t="s">
        <v>671</v>
      </c>
      <c r="F129" s="256" t="s">
        <v>672</v>
      </c>
      <c r="G129" s="256">
        <v>-10456750.68</v>
      </c>
      <c r="H129" s="256"/>
      <c r="I129" s="256"/>
      <c r="J129" s="256"/>
      <c r="K129" s="256"/>
      <c r="L129" s="256">
        <v>-1189951.22</v>
      </c>
      <c r="M129" s="256"/>
      <c r="N129" s="256">
        <v>-11646701.9</v>
      </c>
    </row>
    <row r="130" spans="4:14">
      <c r="D130" s="175" t="s">
        <v>665</v>
      </c>
      <c r="E130" s="255" t="s">
        <v>674</v>
      </c>
      <c r="F130" s="255" t="s">
        <v>669</v>
      </c>
      <c r="G130" s="257">
        <v>20679003.719999999</v>
      </c>
      <c r="H130" s="257"/>
      <c r="I130" s="257"/>
      <c r="J130" s="257"/>
      <c r="K130" s="257"/>
      <c r="L130" s="257">
        <v>2669316.62</v>
      </c>
      <c r="M130" s="257"/>
      <c r="N130" s="255">
        <v>23348320.34</v>
      </c>
    </row>
    <row r="131" spans="4:14">
      <c r="D131" s="175" t="s">
        <v>667</v>
      </c>
      <c r="E131" s="255" t="s">
        <v>676</v>
      </c>
      <c r="F131" s="255" t="s">
        <v>677</v>
      </c>
      <c r="G131" s="255">
        <v>15436580249.98</v>
      </c>
      <c r="H131" s="255">
        <v>1817731710.54</v>
      </c>
      <c r="I131" s="255"/>
      <c r="J131" s="255">
        <v>17439188345.100262</v>
      </c>
      <c r="K131" s="255">
        <v>5674570900.8869343</v>
      </c>
      <c r="L131" s="255">
        <v>3688855756.3000002</v>
      </c>
      <c r="M131" s="255">
        <v>3860037382.7617145</v>
      </c>
      <c r="N131" s="255">
        <v>56028697297.487473</v>
      </c>
    </row>
    <row r="132" spans="4:14">
      <c r="D132" s="175" t="s">
        <v>670</v>
      </c>
      <c r="E132" s="256" t="s">
        <v>679</v>
      </c>
      <c r="F132" s="256" t="s">
        <v>680</v>
      </c>
      <c r="G132" s="255"/>
      <c r="H132" s="255"/>
      <c r="I132" s="255"/>
      <c r="J132" s="255"/>
      <c r="K132" s="255"/>
      <c r="L132" s="255"/>
      <c r="M132" s="255"/>
      <c r="N132" s="256">
        <v>12902364534.143332</v>
      </c>
    </row>
    <row r="133" spans="4:14">
      <c r="D133" s="175" t="s">
        <v>673</v>
      </c>
      <c r="E133" s="257" t="s">
        <v>682</v>
      </c>
      <c r="F133" s="257" t="s">
        <v>680</v>
      </c>
      <c r="G133" s="256"/>
      <c r="H133" s="256"/>
      <c r="I133" s="256"/>
      <c r="J133" s="256"/>
      <c r="K133" s="256"/>
      <c r="L133" s="256"/>
      <c r="M133" s="256"/>
      <c r="N133" s="257">
        <v>12902364534.143332</v>
      </c>
    </row>
    <row r="134" spans="4:14">
      <c r="D134" s="175" t="s">
        <v>675</v>
      </c>
      <c r="E134" s="255" t="s">
        <v>684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55">
        <v>12902364534.143332</v>
      </c>
    </row>
    <row r="135" spans="4:14">
      <c r="D135" s="175" t="s">
        <v>678</v>
      </c>
      <c r="E135" s="256" t="s">
        <v>686</v>
      </c>
      <c r="F135" s="256" t="s">
        <v>687</v>
      </c>
      <c r="G135" s="256">
        <v>453382410.31999999</v>
      </c>
      <c r="H135" s="256">
        <v>1597280</v>
      </c>
      <c r="I135" s="256"/>
      <c r="J135" s="256">
        <v>84564476.122954801</v>
      </c>
      <c r="K135" s="256">
        <v>7091021.1026520003</v>
      </c>
      <c r="L135" s="256">
        <v>93131029.189999998</v>
      </c>
      <c r="M135" s="256">
        <v>19959420.1519485</v>
      </c>
      <c r="N135" s="256">
        <v>659725636.88755524</v>
      </c>
    </row>
    <row r="136" spans="4:14">
      <c r="D136" s="175" t="s">
        <v>681</v>
      </c>
      <c r="E136" s="257" t="s">
        <v>689</v>
      </c>
      <c r="F136" s="257" t="s">
        <v>690</v>
      </c>
      <c r="G136" s="255">
        <v>-372639332.31</v>
      </c>
      <c r="H136" s="255">
        <v>-349082.25</v>
      </c>
      <c r="I136" s="255"/>
      <c r="J136" s="255">
        <v>-73563268.991464004</v>
      </c>
      <c r="K136" s="255">
        <v>-5468633.7080399999</v>
      </c>
      <c r="L136" s="255">
        <v>-81194858.099999994</v>
      </c>
      <c r="M136" s="255">
        <v>-12858423.162408501</v>
      </c>
      <c r="N136" s="257">
        <v>-546073598.52191246</v>
      </c>
    </row>
    <row r="137" spans="4:14">
      <c r="D137" s="175" t="s">
        <v>683</v>
      </c>
      <c r="E137" s="255" t="s">
        <v>692</v>
      </c>
      <c r="F137" s="255" t="s">
        <v>687</v>
      </c>
      <c r="G137" s="255">
        <v>80743078.010000005</v>
      </c>
      <c r="H137" s="255">
        <v>1248197.75</v>
      </c>
      <c r="I137" s="255"/>
      <c r="J137" s="255">
        <v>11001207.131490801</v>
      </c>
      <c r="K137" s="255">
        <v>1622387.3946120001</v>
      </c>
      <c r="L137" s="255">
        <v>11936171.09</v>
      </c>
      <c r="M137" s="255">
        <v>7100996.9895400004</v>
      </c>
      <c r="N137" s="255">
        <v>113652038.3656428</v>
      </c>
    </row>
    <row r="138" spans="4:14">
      <c r="D138" s="175" t="s">
        <v>685</v>
      </c>
      <c r="E138" s="255" t="s">
        <v>694</v>
      </c>
      <c r="F138" s="255" t="s">
        <v>695</v>
      </c>
      <c r="G138" s="255">
        <v>2100000</v>
      </c>
      <c r="H138" s="255"/>
      <c r="I138" s="255"/>
      <c r="J138" s="255"/>
      <c r="K138" s="255"/>
      <c r="L138" s="255"/>
      <c r="M138" s="255"/>
      <c r="N138" s="255">
        <v>2100000</v>
      </c>
    </row>
    <row r="139" spans="4:14">
      <c r="D139" s="175" t="s">
        <v>688</v>
      </c>
      <c r="E139" s="256" t="s">
        <v>697</v>
      </c>
      <c r="F139" s="256" t="s">
        <v>698</v>
      </c>
      <c r="G139" s="256">
        <v>-1066684.93</v>
      </c>
      <c r="H139" s="256"/>
      <c r="I139" s="256"/>
      <c r="J139" s="256"/>
      <c r="K139" s="256"/>
      <c r="L139" s="256"/>
      <c r="M139" s="256"/>
      <c r="N139" s="256">
        <v>-1066684.93</v>
      </c>
    </row>
    <row r="140" spans="4:14">
      <c r="D140" s="175" t="s">
        <v>691</v>
      </c>
      <c r="E140" s="255" t="s">
        <v>700</v>
      </c>
      <c r="F140" s="255" t="s">
        <v>695</v>
      </c>
      <c r="G140" s="257">
        <v>1033315.07</v>
      </c>
      <c r="H140" s="257"/>
      <c r="I140" s="257"/>
      <c r="J140" s="257"/>
      <c r="K140" s="257"/>
      <c r="L140" s="257"/>
      <c r="M140" s="257"/>
      <c r="N140" s="255">
        <v>1033315.07</v>
      </c>
    </row>
    <row r="141" spans="4:14">
      <c r="D141" s="175" t="s">
        <v>693</v>
      </c>
      <c r="E141" s="255" t="s">
        <v>702</v>
      </c>
      <c r="F141" s="255" t="s">
        <v>703</v>
      </c>
      <c r="G141" s="255">
        <v>11642625.300000001</v>
      </c>
      <c r="H141" s="255"/>
      <c r="I141" s="255"/>
      <c r="J141" s="255"/>
      <c r="K141" s="255"/>
      <c r="L141" s="255"/>
      <c r="M141" s="255"/>
      <c r="N141" s="255">
        <v>11642625.300000001</v>
      </c>
    </row>
    <row r="142" spans="4:14">
      <c r="D142" s="175" t="s">
        <v>696</v>
      </c>
      <c r="E142" s="256" t="s">
        <v>705</v>
      </c>
      <c r="F142" s="256" t="s">
        <v>706</v>
      </c>
      <c r="G142" s="256">
        <v>-532689.98</v>
      </c>
      <c r="H142" s="256"/>
      <c r="I142" s="256"/>
      <c r="J142" s="256"/>
      <c r="K142" s="256"/>
      <c r="L142" s="256"/>
      <c r="M142" s="256"/>
      <c r="N142" s="256">
        <v>-532689.98</v>
      </c>
    </row>
    <row r="143" spans="4:14">
      <c r="D143" s="175" t="s">
        <v>699</v>
      </c>
      <c r="E143" s="255" t="s">
        <v>708</v>
      </c>
      <c r="F143" s="255" t="s">
        <v>703</v>
      </c>
      <c r="G143" s="255">
        <v>11109935.32</v>
      </c>
      <c r="H143" s="255"/>
      <c r="I143" s="255"/>
      <c r="J143" s="255"/>
      <c r="K143" s="255"/>
      <c r="L143" s="255"/>
      <c r="M143" s="255"/>
      <c r="N143" s="255">
        <v>11109935.32</v>
      </c>
    </row>
    <row r="144" spans="4:14">
      <c r="D144" s="175" t="s">
        <v>701</v>
      </c>
      <c r="E144" s="255" t="s">
        <v>710</v>
      </c>
      <c r="F144" s="255" t="s">
        <v>711</v>
      </c>
      <c r="G144" s="256">
        <v>38072815.640000001</v>
      </c>
      <c r="H144" s="256"/>
      <c r="I144" s="256"/>
      <c r="J144" s="256"/>
      <c r="K144" s="256"/>
      <c r="L144" s="256"/>
      <c r="M144" s="256"/>
      <c r="N144" s="255">
        <v>38072815.640000001</v>
      </c>
    </row>
    <row r="145" spans="4:14">
      <c r="D145" s="175" t="s">
        <v>704</v>
      </c>
      <c r="E145" s="256" t="s">
        <v>713</v>
      </c>
      <c r="F145" s="256" t="s">
        <v>714</v>
      </c>
      <c r="G145" s="255">
        <v>-3647065.09</v>
      </c>
      <c r="H145" s="255"/>
      <c r="I145" s="255"/>
      <c r="J145" s="255"/>
      <c r="K145" s="255"/>
      <c r="L145" s="255"/>
      <c r="M145" s="255"/>
      <c r="N145" s="256">
        <v>-3647065.09</v>
      </c>
    </row>
    <row r="146" spans="4:14">
      <c r="D146" s="175" t="s">
        <v>707</v>
      </c>
      <c r="E146" s="255" t="s">
        <v>716</v>
      </c>
      <c r="F146" s="255" t="s">
        <v>711</v>
      </c>
      <c r="G146" s="255">
        <v>34425750.549999997</v>
      </c>
      <c r="H146" s="255"/>
      <c r="I146" s="255"/>
      <c r="J146" s="255"/>
      <c r="K146" s="255"/>
      <c r="L146" s="255"/>
      <c r="M146" s="255"/>
      <c r="N146" s="255">
        <v>34425750.549999997</v>
      </c>
    </row>
    <row r="147" spans="4:14">
      <c r="D147" s="175" t="s">
        <v>709</v>
      </c>
      <c r="E147" s="255" t="s">
        <v>718</v>
      </c>
      <c r="F147" s="255" t="s">
        <v>719</v>
      </c>
      <c r="G147" s="255">
        <v>47834095.409999996</v>
      </c>
      <c r="H147" s="255"/>
      <c r="I147" s="255"/>
      <c r="J147" s="255"/>
      <c r="K147" s="255"/>
      <c r="L147" s="255">
        <v>5474</v>
      </c>
      <c r="M147" s="255"/>
      <c r="N147" s="255">
        <v>47839569.409999996</v>
      </c>
    </row>
    <row r="148" spans="4:14">
      <c r="D148" s="175" t="s">
        <v>712</v>
      </c>
      <c r="E148" s="256" t="s">
        <v>721</v>
      </c>
      <c r="F148" s="256" t="s">
        <v>719</v>
      </c>
      <c r="G148" s="255">
        <v>47834095.409999996</v>
      </c>
      <c r="H148" s="255"/>
      <c r="I148" s="255"/>
      <c r="J148" s="255"/>
      <c r="K148" s="255"/>
      <c r="L148" s="255">
        <v>5474</v>
      </c>
      <c r="M148" s="255"/>
      <c r="N148" s="256">
        <v>47839569.409999996</v>
      </c>
    </row>
    <row r="149" spans="4:14">
      <c r="D149" s="175" t="s">
        <v>715</v>
      </c>
      <c r="E149" s="255" t="s">
        <v>723</v>
      </c>
      <c r="F149" s="255" t="s">
        <v>724</v>
      </c>
      <c r="G149" s="255">
        <v>1000000</v>
      </c>
      <c r="H149" s="255"/>
      <c r="I149" s="255"/>
      <c r="J149" s="255"/>
      <c r="K149" s="255"/>
      <c r="L149" s="255">
        <v>1900000</v>
      </c>
      <c r="M149" s="255"/>
      <c r="N149" s="255">
        <v>2900000</v>
      </c>
    </row>
    <row r="150" spans="4:14">
      <c r="D150" s="175" t="s">
        <v>717</v>
      </c>
      <c r="E150" s="256" t="s">
        <v>726</v>
      </c>
      <c r="F150" s="256" t="s">
        <v>727</v>
      </c>
      <c r="G150" s="255">
        <v>-500092.6</v>
      </c>
      <c r="H150" s="255"/>
      <c r="I150" s="255"/>
      <c r="J150" s="255"/>
      <c r="K150" s="255"/>
      <c r="L150" s="255">
        <v>-223835.62</v>
      </c>
      <c r="M150" s="255"/>
      <c r="N150" s="256">
        <v>-723928.22</v>
      </c>
    </row>
    <row r="151" spans="4:14">
      <c r="D151" s="175" t="s">
        <v>720</v>
      </c>
      <c r="E151" s="255" t="s">
        <v>729</v>
      </c>
      <c r="F151" s="255" t="s">
        <v>730</v>
      </c>
      <c r="G151" s="255">
        <v>499907.4</v>
      </c>
      <c r="H151" s="255"/>
      <c r="I151" s="255"/>
      <c r="J151" s="255"/>
      <c r="K151" s="255"/>
      <c r="L151" s="255">
        <v>1676164.38</v>
      </c>
      <c r="M151" s="255"/>
      <c r="N151" s="255">
        <v>2176071.7799999998</v>
      </c>
    </row>
    <row r="152" spans="4:14">
      <c r="D152" s="175" t="s">
        <v>722</v>
      </c>
      <c r="E152" s="255" t="s">
        <v>732</v>
      </c>
      <c r="F152" s="255" t="s">
        <v>733</v>
      </c>
      <c r="G152" s="255">
        <v>175646081.75999999</v>
      </c>
      <c r="H152" s="255">
        <v>1248197.75</v>
      </c>
      <c r="I152" s="255"/>
      <c r="J152" s="255">
        <v>11001207.131490801</v>
      </c>
      <c r="K152" s="255">
        <v>1622387.3946120001</v>
      </c>
      <c r="L152" s="255">
        <v>13617809.470000001</v>
      </c>
      <c r="M152" s="255">
        <v>7100996.9895400004</v>
      </c>
      <c r="N152" s="255">
        <v>210236680.49564281</v>
      </c>
    </row>
    <row r="153" spans="4:14">
      <c r="D153" s="175" t="s">
        <v>725</v>
      </c>
      <c r="E153" s="256" t="s">
        <v>735</v>
      </c>
      <c r="F153" s="256" t="s">
        <v>736</v>
      </c>
      <c r="G153" s="256">
        <v>18744533.829999998</v>
      </c>
      <c r="H153" s="256"/>
      <c r="I153" s="256"/>
      <c r="J153" s="256"/>
      <c r="K153" s="256"/>
      <c r="L153" s="256">
        <v>900597.69</v>
      </c>
      <c r="M153" s="256"/>
      <c r="N153" s="256">
        <v>19645131.52</v>
      </c>
    </row>
    <row r="154" spans="4:14">
      <c r="D154" s="175" t="s">
        <v>728</v>
      </c>
      <c r="E154" s="257" t="s">
        <v>738</v>
      </c>
      <c r="F154" s="257" t="s">
        <v>739</v>
      </c>
      <c r="G154" s="255">
        <v>5687612.1799999997</v>
      </c>
      <c r="H154" s="255"/>
      <c r="I154" s="255"/>
      <c r="J154" s="255">
        <v>5364631.0600148002</v>
      </c>
      <c r="K154" s="255"/>
      <c r="L154" s="255">
        <v>3645379.66</v>
      </c>
      <c r="M154" s="255"/>
      <c r="N154" s="257">
        <v>14490555.3331664</v>
      </c>
    </row>
    <row r="155" spans="4:14">
      <c r="D155" s="175" t="s">
        <v>731</v>
      </c>
      <c r="E155" s="255" t="s">
        <v>741</v>
      </c>
      <c r="F155" s="255" t="s">
        <v>742</v>
      </c>
      <c r="G155" s="256">
        <v>1292.01</v>
      </c>
      <c r="H155" s="256"/>
      <c r="I155" s="256"/>
      <c r="J155" s="256"/>
      <c r="K155" s="256"/>
      <c r="L155" s="256"/>
      <c r="M155" s="256"/>
      <c r="N155" s="255">
        <v>1292.01</v>
      </c>
    </row>
    <row r="156" spans="4:14">
      <c r="D156" s="175" t="s">
        <v>734</v>
      </c>
      <c r="E156" s="255" t="s">
        <v>744</v>
      </c>
      <c r="F156" s="255" t="s">
        <v>745</v>
      </c>
      <c r="G156" s="257">
        <v>131635864.18000001</v>
      </c>
      <c r="H156" s="257"/>
      <c r="I156" s="257"/>
      <c r="J156" s="257">
        <v>180083187.56029421</v>
      </c>
      <c r="K156" s="257">
        <v>22058198.087400001</v>
      </c>
      <c r="L156" s="257">
        <v>25668159.239999998</v>
      </c>
      <c r="M156" s="257">
        <v>201764.23699800001</v>
      </c>
      <c r="N156" s="255">
        <v>359647173.30469221</v>
      </c>
    </row>
    <row r="157" spans="4:14">
      <c r="D157" s="175" t="s">
        <v>737</v>
      </c>
      <c r="E157" s="255" t="s">
        <v>747</v>
      </c>
      <c r="F157" s="255" t="s">
        <v>748</v>
      </c>
      <c r="G157" s="255">
        <v>52064077.509999998</v>
      </c>
      <c r="H157" s="255"/>
      <c r="I157" s="255"/>
      <c r="J157" s="255">
        <v>3393912.7700463999</v>
      </c>
      <c r="K157" s="255"/>
      <c r="L157" s="255">
        <v>10657481.25</v>
      </c>
      <c r="M157" s="255"/>
      <c r="N157" s="255">
        <v>66115471.530046403</v>
      </c>
    </row>
    <row r="158" spans="4:14">
      <c r="D158" s="175" t="s">
        <v>740</v>
      </c>
      <c r="E158" s="255" t="s">
        <v>750</v>
      </c>
      <c r="F158" s="255" t="s">
        <v>751</v>
      </c>
      <c r="G158" s="255">
        <v>3994736.37</v>
      </c>
      <c r="H158" s="255">
        <v>95948.72</v>
      </c>
      <c r="I158" s="255"/>
      <c r="J158" s="255"/>
      <c r="K158" s="255"/>
      <c r="L158" s="255">
        <v>236326.14</v>
      </c>
      <c r="M158" s="255"/>
      <c r="N158" s="255">
        <v>4395811.1739999996</v>
      </c>
    </row>
    <row r="159" spans="4:14">
      <c r="D159" s="175" t="s">
        <v>743</v>
      </c>
      <c r="E159" s="255" t="s">
        <v>753</v>
      </c>
      <c r="F159" s="255" t="s">
        <v>754</v>
      </c>
      <c r="G159" s="255">
        <v>3589212.68</v>
      </c>
      <c r="H159" s="255"/>
      <c r="I159" s="255"/>
      <c r="J159" s="255"/>
      <c r="K159" s="255"/>
      <c r="L159" s="255">
        <v>88806.02</v>
      </c>
      <c r="M159" s="255"/>
      <c r="N159" s="255">
        <v>3678018.7</v>
      </c>
    </row>
    <row r="160" spans="4:14">
      <c r="D160" s="175" t="s">
        <v>746</v>
      </c>
      <c r="E160" s="255" t="s">
        <v>756</v>
      </c>
      <c r="F160" s="255" t="s">
        <v>757</v>
      </c>
      <c r="G160" s="255"/>
      <c r="H160" s="255"/>
      <c r="I160" s="255"/>
      <c r="J160" s="255">
        <v>322228821.64234442</v>
      </c>
      <c r="K160" s="255"/>
      <c r="L160" s="255"/>
      <c r="M160" s="255">
        <v>22464011.6618255</v>
      </c>
      <c r="N160" s="255">
        <v>344692833.30416989</v>
      </c>
    </row>
    <row r="161" spans="4:14">
      <c r="D161" s="175" t="s">
        <v>749</v>
      </c>
      <c r="E161" s="255" t="s">
        <v>759</v>
      </c>
      <c r="F161" s="255" t="s">
        <v>760</v>
      </c>
      <c r="G161" s="255"/>
      <c r="H161" s="255"/>
      <c r="I161" s="255"/>
      <c r="J161" s="255"/>
      <c r="K161" s="255"/>
      <c r="L161" s="255"/>
      <c r="M161" s="255"/>
      <c r="N161" s="255">
        <v>342885.87</v>
      </c>
    </row>
    <row r="162" spans="4:14">
      <c r="D162" s="175" t="s">
        <v>752</v>
      </c>
      <c r="E162" s="255" t="s">
        <v>762</v>
      </c>
      <c r="F162" s="255" t="s">
        <v>763</v>
      </c>
      <c r="G162" s="255">
        <v>-215717328.75999999</v>
      </c>
      <c r="H162" s="255"/>
      <c r="I162" s="255"/>
      <c r="J162" s="255">
        <v>-258800884.06419379</v>
      </c>
      <c r="K162" s="255">
        <v>-18004333.87827</v>
      </c>
      <c r="L162" s="255">
        <v>-41196750</v>
      </c>
      <c r="M162" s="255"/>
      <c r="N162" s="255">
        <v>-533719296.70246381</v>
      </c>
    </row>
    <row r="163" spans="4:14">
      <c r="D163" s="175" t="s">
        <v>755</v>
      </c>
      <c r="E163" s="255" t="s">
        <v>765</v>
      </c>
      <c r="F163" s="255" t="s">
        <v>766</v>
      </c>
      <c r="G163" s="255">
        <v>0</v>
      </c>
      <c r="H163" s="255">
        <v>95948.72</v>
      </c>
      <c r="I163" s="255"/>
      <c r="J163" s="255">
        <v>252269668.96850601</v>
      </c>
      <c r="K163" s="255">
        <v>4053864.2091299999</v>
      </c>
      <c r="L163" s="255">
        <v>0</v>
      </c>
      <c r="M163" s="255">
        <v>22665775.8988235</v>
      </c>
      <c r="N163" s="255">
        <v>279289876.04361111</v>
      </c>
    </row>
    <row r="164" spans="4:14">
      <c r="D164" s="175" t="s">
        <v>758</v>
      </c>
      <c r="E164" s="255" t="s">
        <v>768</v>
      </c>
      <c r="F164" s="255" t="s">
        <v>766</v>
      </c>
      <c r="G164" s="255">
        <v>0</v>
      </c>
      <c r="H164" s="255">
        <v>95948.72</v>
      </c>
      <c r="I164" s="255"/>
      <c r="J164" s="255">
        <v>252269668.96850601</v>
      </c>
      <c r="K164" s="255">
        <v>4053864.2091299999</v>
      </c>
      <c r="L164" s="255">
        <v>0</v>
      </c>
      <c r="M164" s="255">
        <v>22665775.8988235</v>
      </c>
      <c r="N164" s="255">
        <v>279289876.04361111</v>
      </c>
    </row>
    <row r="165" spans="4:14">
      <c r="D165" s="175" t="s">
        <v>761</v>
      </c>
      <c r="E165" s="256" t="s">
        <v>770</v>
      </c>
      <c r="F165" s="256" t="s">
        <v>771</v>
      </c>
      <c r="G165" s="257">
        <v>48900161877.369995</v>
      </c>
      <c r="H165" s="257">
        <v>1819121305.01</v>
      </c>
      <c r="I165" s="257">
        <v>34202064722.79726</v>
      </c>
      <c r="J165" s="257">
        <v>17989351532.331738</v>
      </c>
      <c r="K165" s="257">
        <v>5816030150.1073685</v>
      </c>
      <c r="L165" s="257">
        <v>3746471910.3499999</v>
      </c>
      <c r="M165" s="257">
        <v>4017992976.7385354</v>
      </c>
      <c r="N165" s="256">
        <v>70878701205.510559</v>
      </c>
    </row>
    <row r="166" spans="4:14">
      <c r="D166" s="175" t="s">
        <v>764</v>
      </c>
      <c r="E166" s="257" t="s">
        <v>773</v>
      </c>
      <c r="F166" s="257" t="s">
        <v>774</v>
      </c>
      <c r="G166" s="258">
        <v>58886557005.820007</v>
      </c>
      <c r="H166" s="258">
        <v>1958747539.0699999</v>
      </c>
      <c r="I166" s="258">
        <v>35825636268.14341</v>
      </c>
      <c r="J166" s="258">
        <v>26314779382.568348</v>
      </c>
      <c r="K166" s="258">
        <v>8551057439.3326559</v>
      </c>
      <c r="L166" s="258">
        <v>6084642639.6000004</v>
      </c>
      <c r="M166" s="258">
        <v>9621383032.2080135</v>
      </c>
      <c r="N166" s="257">
        <v>100854144698.31987</v>
      </c>
    </row>
    <row r="167" spans="4:14">
      <c r="D167" s="175" t="s">
        <v>767</v>
      </c>
      <c r="E167" s="258" t="s">
        <v>776</v>
      </c>
      <c r="F167" s="258" t="s">
        <v>777</v>
      </c>
      <c r="G167" s="255"/>
      <c r="H167" s="255"/>
      <c r="I167" s="255"/>
      <c r="J167" s="255">
        <v>-8519992600</v>
      </c>
      <c r="K167" s="255"/>
      <c r="L167" s="255"/>
      <c r="M167" s="255">
        <v>-393028720.64420402</v>
      </c>
      <c r="N167" s="258">
        <v>-8913021320.6442051</v>
      </c>
    </row>
    <row r="168" spans="4:14" s="128" customFormat="1">
      <c r="D168" s="203" t="s">
        <v>769</v>
      </c>
      <c r="E168" s="259" t="s">
        <v>779</v>
      </c>
      <c r="F168" s="259" t="s">
        <v>780</v>
      </c>
      <c r="G168" s="255"/>
      <c r="H168" s="255"/>
      <c r="I168" s="255"/>
      <c r="J168" s="255"/>
      <c r="K168" s="255">
        <v>-864871128</v>
      </c>
      <c r="L168" s="255"/>
      <c r="M168" s="255"/>
      <c r="N168" s="259">
        <v>-864871128</v>
      </c>
    </row>
    <row r="169" spans="4:14">
      <c r="D169" s="175" t="s">
        <v>772</v>
      </c>
      <c r="E169" s="255" t="s">
        <v>782</v>
      </c>
      <c r="F169" s="255" t="s">
        <v>777</v>
      </c>
      <c r="G169" s="256"/>
      <c r="H169" s="256"/>
      <c r="I169" s="256"/>
      <c r="J169" s="256">
        <v>-8519992600</v>
      </c>
      <c r="K169" s="256">
        <v>-864871128</v>
      </c>
      <c r="L169" s="256"/>
      <c r="M169" s="256">
        <v>-393028720.64420402</v>
      </c>
      <c r="N169" s="255">
        <v>-9777892448.6442051</v>
      </c>
    </row>
    <row r="170" spans="4:14">
      <c r="D170" s="175" t="s">
        <v>775</v>
      </c>
      <c r="E170" s="255" t="s">
        <v>784</v>
      </c>
      <c r="F170" s="255" t="s">
        <v>785</v>
      </c>
      <c r="G170" s="255">
        <v>0</v>
      </c>
      <c r="H170" s="255"/>
      <c r="I170" s="255"/>
      <c r="J170" s="255">
        <v>-8519992600</v>
      </c>
      <c r="K170" s="255">
        <v>-864871128</v>
      </c>
      <c r="L170" s="255"/>
      <c r="M170" s="255">
        <v>-393028720.64420402</v>
      </c>
      <c r="N170" s="255">
        <v>-9777892448.6442051</v>
      </c>
    </row>
    <row r="171" spans="4:14">
      <c r="D171" s="175" t="s">
        <v>778</v>
      </c>
      <c r="E171" s="260" t="s">
        <v>787</v>
      </c>
      <c r="F171" s="260" t="s">
        <v>191</v>
      </c>
      <c r="G171" s="255">
        <v>-1249151147.0799999</v>
      </c>
      <c r="H171" s="255"/>
      <c r="I171" s="255">
        <v>-149804465.42950049</v>
      </c>
      <c r="J171" s="255">
        <v>-19789773.116178799</v>
      </c>
      <c r="K171" s="255">
        <v>-36662718.364830002</v>
      </c>
      <c r="L171" s="255">
        <v>-232444560.78999999</v>
      </c>
      <c r="M171" s="255">
        <v>-155024685.6224235</v>
      </c>
      <c r="N171" s="260">
        <v>-1207143042.8694992</v>
      </c>
    </row>
    <row r="172" spans="4:14">
      <c r="D172" s="175" t="s">
        <v>781</v>
      </c>
      <c r="E172" s="256" t="s">
        <v>789</v>
      </c>
      <c r="F172" s="256" t="s">
        <v>207</v>
      </c>
      <c r="G172" s="255">
        <v>-1552199021.8499999</v>
      </c>
      <c r="H172" s="255">
        <v>-860415.07</v>
      </c>
      <c r="I172" s="255"/>
      <c r="J172" s="255">
        <v>-1220396665.6853859</v>
      </c>
      <c r="K172" s="255">
        <v>-441718219.308492</v>
      </c>
      <c r="L172" s="255">
        <v>-298110272.83999997</v>
      </c>
      <c r="M172" s="255">
        <v>-724592739.09575856</v>
      </c>
      <c r="N172" s="256">
        <v>-4237877333.849637</v>
      </c>
    </row>
    <row r="173" spans="4:14">
      <c r="D173" s="175" t="s">
        <v>783</v>
      </c>
      <c r="E173" s="255" t="s">
        <v>791</v>
      </c>
      <c r="F173" s="255" t="s">
        <v>792</v>
      </c>
      <c r="G173" s="255">
        <v>-2801350168.9299998</v>
      </c>
      <c r="H173" s="255">
        <v>-860415.07</v>
      </c>
      <c r="I173" s="255">
        <v>-149804465.42950049</v>
      </c>
      <c r="J173" s="255">
        <v>-1240186438.8015647</v>
      </c>
      <c r="K173" s="255">
        <v>-478380937.67332202</v>
      </c>
      <c r="L173" s="255">
        <v>-530554833.63</v>
      </c>
      <c r="M173" s="255">
        <v>-879617424.71818197</v>
      </c>
      <c r="N173" s="255">
        <v>-5445020376.7191362</v>
      </c>
    </row>
    <row r="174" spans="4:14">
      <c r="D174" s="175" t="s">
        <v>786</v>
      </c>
      <c r="E174" s="255" t="s">
        <v>1170</v>
      </c>
      <c r="F174" s="255" t="s">
        <v>1171</v>
      </c>
      <c r="G174" s="256"/>
      <c r="H174" s="256"/>
      <c r="I174" s="256">
        <v>-65430783.644660003</v>
      </c>
      <c r="J174" s="256"/>
      <c r="K174" s="256"/>
      <c r="L174" s="256"/>
      <c r="M174" s="256"/>
      <c r="N174" s="255">
        <v>0</v>
      </c>
    </row>
    <row r="175" spans="4:14">
      <c r="D175" s="175" t="s">
        <v>788</v>
      </c>
      <c r="E175" s="260" t="s">
        <v>794</v>
      </c>
      <c r="F175" s="260" t="s">
        <v>795</v>
      </c>
      <c r="G175" s="255">
        <v>-77633004.540000007</v>
      </c>
      <c r="H175" s="255">
        <v>-7495449.7400000002</v>
      </c>
      <c r="I175" s="255"/>
      <c r="J175" s="255"/>
      <c r="K175" s="255">
        <v>-212733439.44483599</v>
      </c>
      <c r="L175" s="255">
        <v>-16412204.880000001</v>
      </c>
      <c r="M175" s="255">
        <v>-26015178.2031915</v>
      </c>
      <c r="N175" s="260">
        <v>-340099985.53202748</v>
      </c>
    </row>
    <row r="176" spans="4:14">
      <c r="D176" s="175" t="s">
        <v>790</v>
      </c>
      <c r="E176" s="255" t="s">
        <v>797</v>
      </c>
      <c r="F176" s="255" t="s">
        <v>798</v>
      </c>
      <c r="G176" s="255">
        <v>-222791428.25999999</v>
      </c>
      <c r="H176" s="255">
        <v>-7327025.0999999996</v>
      </c>
      <c r="I176" s="255"/>
      <c r="J176" s="255">
        <v>-259005709.53911641</v>
      </c>
      <c r="K176" s="255">
        <v>-88018332.160769999</v>
      </c>
      <c r="L176" s="255">
        <v>-74474560.879999995</v>
      </c>
      <c r="M176" s="255">
        <v>-21313816.073052</v>
      </c>
      <c r="N176" s="255">
        <v>-536043442.91513771</v>
      </c>
    </row>
    <row r="177" spans="4:14">
      <c r="D177" s="175" t="s">
        <v>793</v>
      </c>
      <c r="E177" s="255" t="s">
        <v>800</v>
      </c>
      <c r="F177" s="255" t="s">
        <v>801</v>
      </c>
      <c r="G177" s="256">
        <v>-882414.78</v>
      </c>
      <c r="H177" s="256">
        <v>-39899.93</v>
      </c>
      <c r="I177" s="256"/>
      <c r="J177" s="256"/>
      <c r="K177" s="256">
        <v>-273345.65299799998</v>
      </c>
      <c r="L177" s="256">
        <v>-86282.1</v>
      </c>
      <c r="M177" s="256"/>
      <c r="N177" s="255">
        <v>-1281942.462998</v>
      </c>
    </row>
    <row r="178" spans="4:14">
      <c r="D178" s="175" t="s">
        <v>796</v>
      </c>
      <c r="E178" s="255" t="s">
        <v>803</v>
      </c>
      <c r="F178" s="255" t="s">
        <v>804</v>
      </c>
      <c r="G178" s="255">
        <v>-16008854.9</v>
      </c>
      <c r="H178" s="255">
        <v>-124859.36</v>
      </c>
      <c r="I178" s="255"/>
      <c r="J178" s="255">
        <v>-47986154.035152197</v>
      </c>
      <c r="K178" s="255">
        <v>-3580055.7907139999</v>
      </c>
      <c r="L178" s="255"/>
      <c r="M178" s="255"/>
      <c r="N178" s="255">
        <v>-67699924.085866198</v>
      </c>
    </row>
    <row r="179" spans="4:14">
      <c r="D179" s="175" t="s">
        <v>799</v>
      </c>
      <c r="E179" s="255" t="s">
        <v>806</v>
      </c>
      <c r="F179" s="255" t="s">
        <v>807</v>
      </c>
      <c r="G179" s="255">
        <v>-1754512.97</v>
      </c>
      <c r="H179" s="255">
        <v>-4627.63</v>
      </c>
      <c r="I179" s="255"/>
      <c r="J179" s="255"/>
      <c r="K179" s="255"/>
      <c r="L179" s="255">
        <v>-7859.92</v>
      </c>
      <c r="M179" s="255"/>
      <c r="N179" s="255">
        <v>-1763315.19</v>
      </c>
    </row>
    <row r="180" spans="4:14">
      <c r="D180" s="175" t="s">
        <v>802</v>
      </c>
      <c r="E180" s="255" t="s">
        <v>809</v>
      </c>
      <c r="F180" s="255" t="s">
        <v>810</v>
      </c>
      <c r="G180" s="256">
        <v>-269069506.14999998</v>
      </c>
      <c r="H180" s="256"/>
      <c r="I180" s="256"/>
      <c r="J180" s="256">
        <v>-43686324.126232199</v>
      </c>
      <c r="K180" s="256">
        <v>-21813487.627392001</v>
      </c>
      <c r="L180" s="256">
        <v>-55163550.520000003</v>
      </c>
      <c r="M180" s="256">
        <v>-31933033.812767599</v>
      </c>
      <c r="N180" s="255">
        <v>-421665902.23639178</v>
      </c>
    </row>
    <row r="181" spans="4:14">
      <c r="D181" s="175" t="s">
        <v>805</v>
      </c>
      <c r="E181" s="255" t="s">
        <v>812</v>
      </c>
      <c r="F181" s="255" t="s">
        <v>813</v>
      </c>
      <c r="G181" s="255">
        <v>-1099776.1499999999</v>
      </c>
      <c r="H181" s="255"/>
      <c r="I181" s="255"/>
      <c r="J181" s="255">
        <v>-23003391.9132808</v>
      </c>
      <c r="K181" s="255">
        <v>-1311038.9227440001</v>
      </c>
      <c r="L181" s="255">
        <v>-2466053.58</v>
      </c>
      <c r="M181" s="255"/>
      <c r="N181" s="255">
        <v>-27880260.566024799</v>
      </c>
    </row>
    <row r="182" spans="4:14">
      <c r="D182" s="175" t="s">
        <v>808</v>
      </c>
      <c r="E182" s="255" t="s">
        <v>815</v>
      </c>
      <c r="F182" s="255" t="s">
        <v>816</v>
      </c>
      <c r="G182" s="255">
        <v>-43195773.939999998</v>
      </c>
      <c r="H182" s="255"/>
      <c r="I182" s="255"/>
      <c r="J182" s="255">
        <v>-80724019.039764807</v>
      </c>
      <c r="K182" s="255">
        <v>-19921846.178231999</v>
      </c>
      <c r="L182" s="255"/>
      <c r="M182" s="255"/>
      <c r="N182" s="255">
        <v>-143841639.1579968</v>
      </c>
    </row>
    <row r="183" spans="4:14">
      <c r="D183" s="175" t="s">
        <v>811</v>
      </c>
      <c r="E183" s="255" t="s">
        <v>818</v>
      </c>
      <c r="F183" s="255" t="s">
        <v>819</v>
      </c>
      <c r="G183" s="256">
        <v>-30929367.890000001</v>
      </c>
      <c r="H183" s="256"/>
      <c r="I183" s="256"/>
      <c r="J183" s="256"/>
      <c r="K183" s="256"/>
      <c r="L183" s="256"/>
      <c r="M183" s="256"/>
      <c r="N183" s="255">
        <v>-30929367.890000001</v>
      </c>
    </row>
    <row r="184" spans="4:14">
      <c r="D184" s="175" t="s">
        <v>814</v>
      </c>
      <c r="E184" s="255" t="s">
        <v>821</v>
      </c>
      <c r="F184" s="255" t="s">
        <v>822</v>
      </c>
      <c r="G184" s="255">
        <v>-5674908.4100000001</v>
      </c>
      <c r="H184" s="255"/>
      <c r="I184" s="255"/>
      <c r="J184" s="255">
        <v>-6482871.6587642003</v>
      </c>
      <c r="K184" s="255"/>
      <c r="L184" s="255"/>
      <c r="M184" s="255">
        <v>-474950.008455</v>
      </c>
      <c r="N184" s="255">
        <v>-12632730.077219199</v>
      </c>
    </row>
    <row r="185" spans="4:14">
      <c r="D185" s="175" t="s">
        <v>817</v>
      </c>
      <c r="E185" s="255" t="s">
        <v>824</v>
      </c>
      <c r="F185" s="255" t="s">
        <v>825</v>
      </c>
      <c r="G185" s="255">
        <v>-8687410.25</v>
      </c>
      <c r="H185" s="255"/>
      <c r="I185" s="255"/>
      <c r="J185" s="255">
        <v>-221860172.05319241</v>
      </c>
      <c r="K185" s="255">
        <v>-10461786.300125999</v>
      </c>
      <c r="L185" s="255">
        <v>-3873580.8</v>
      </c>
      <c r="M185" s="255"/>
      <c r="N185" s="255">
        <v>-244882949.40331841</v>
      </c>
    </row>
    <row r="186" spans="4:14">
      <c r="D186" s="175" t="s">
        <v>820</v>
      </c>
      <c r="E186" s="255" t="s">
        <v>827</v>
      </c>
      <c r="F186" s="255" t="s">
        <v>828</v>
      </c>
      <c r="G186" s="256">
        <v>-596083.37</v>
      </c>
      <c r="H186" s="256">
        <v>-643833.37</v>
      </c>
      <c r="I186" s="256">
        <v>-584616.39875249995</v>
      </c>
      <c r="J186" s="256">
        <v>-1600798.3896604001</v>
      </c>
      <c r="K186" s="256">
        <v>-2317102.785774</v>
      </c>
      <c r="L186" s="256">
        <v>-728750</v>
      </c>
      <c r="M186" s="256">
        <v>-760526.94032299996</v>
      </c>
      <c r="N186" s="255">
        <v>-7231711.2545098998</v>
      </c>
    </row>
    <row r="187" spans="4:14">
      <c r="D187" s="175" t="s">
        <v>823</v>
      </c>
      <c r="E187" s="255" t="s">
        <v>830</v>
      </c>
      <c r="F187" s="255" t="s">
        <v>831</v>
      </c>
      <c r="G187" s="255"/>
      <c r="H187" s="255"/>
      <c r="I187" s="255"/>
      <c r="J187" s="255"/>
      <c r="K187" s="255"/>
      <c r="L187" s="255"/>
      <c r="M187" s="255">
        <v>-643360.83320700005</v>
      </c>
      <c r="N187" s="255">
        <v>-643360.83320700005</v>
      </c>
    </row>
    <row r="188" spans="4:14">
      <c r="D188" s="175" t="s">
        <v>826</v>
      </c>
      <c r="E188" s="255" t="s">
        <v>833</v>
      </c>
      <c r="F188" s="255" t="s">
        <v>834</v>
      </c>
      <c r="G188" s="255">
        <v>-68770.7</v>
      </c>
      <c r="H188" s="255"/>
      <c r="I188" s="255"/>
      <c r="J188" s="255">
        <v>-1134686.6299999999</v>
      </c>
      <c r="K188" s="255"/>
      <c r="L188" s="255">
        <v>90764.33</v>
      </c>
      <c r="M188" s="255"/>
      <c r="N188" s="255">
        <v>-1112693</v>
      </c>
    </row>
    <row r="189" spans="4:14">
      <c r="D189" s="175" t="s">
        <v>829</v>
      </c>
      <c r="E189" s="255" t="s">
        <v>836</v>
      </c>
      <c r="F189" s="255" t="s">
        <v>837</v>
      </c>
      <c r="G189" s="255"/>
      <c r="H189" s="255"/>
      <c r="I189" s="255"/>
      <c r="J189" s="255"/>
      <c r="K189" s="255">
        <v>-2185896.5427959999</v>
      </c>
      <c r="L189" s="255"/>
      <c r="M189" s="255"/>
      <c r="N189" s="255">
        <v>-2185896.5427959999</v>
      </c>
    </row>
    <row r="190" spans="4:14">
      <c r="D190" s="175" t="s">
        <v>832</v>
      </c>
      <c r="E190" s="255" t="s">
        <v>839</v>
      </c>
      <c r="F190" s="255" t="s">
        <v>840</v>
      </c>
      <c r="G190" s="255">
        <v>-26067521.850000001</v>
      </c>
      <c r="H190" s="255">
        <v>-72568461.870000005</v>
      </c>
      <c r="I190" s="255">
        <v>-59119072.230949998</v>
      </c>
      <c r="J190" s="255">
        <v>-9505309.6444767993</v>
      </c>
      <c r="K190" s="255">
        <v>-2969561.2574339998</v>
      </c>
      <c r="L190" s="255">
        <v>-11618116.67</v>
      </c>
      <c r="M190" s="255"/>
      <c r="N190" s="255">
        <v>-178853432.37813681</v>
      </c>
    </row>
    <row r="191" spans="4:14">
      <c r="D191" s="175" t="s">
        <v>835</v>
      </c>
      <c r="E191" s="255" t="s">
        <v>842</v>
      </c>
      <c r="F191" s="255" t="s">
        <v>843</v>
      </c>
      <c r="G191" s="255">
        <v>-987090.3</v>
      </c>
      <c r="H191" s="255">
        <v>-87100.7</v>
      </c>
      <c r="I191" s="255"/>
      <c r="J191" s="255">
        <v>-5683518.4994448004</v>
      </c>
      <c r="K191" s="255">
        <v>-1283320.3927140001</v>
      </c>
      <c r="L191" s="255"/>
      <c r="M191" s="255">
        <v>-2191016.8251095</v>
      </c>
      <c r="N191" s="255">
        <v>-10235306.5372683</v>
      </c>
    </row>
    <row r="192" spans="4:14">
      <c r="D192" s="175" t="s">
        <v>838</v>
      </c>
      <c r="E192" s="255" t="s">
        <v>845</v>
      </c>
      <c r="F192" s="255" t="s">
        <v>846</v>
      </c>
      <c r="G192" s="255">
        <v>-6216500</v>
      </c>
      <c r="H192" s="255"/>
      <c r="I192" s="255"/>
      <c r="J192" s="255"/>
      <c r="K192" s="255"/>
      <c r="L192" s="255">
        <v>-198635</v>
      </c>
      <c r="M192" s="255"/>
      <c r="N192" s="255">
        <v>-6415135</v>
      </c>
    </row>
    <row r="193" spans="4:14">
      <c r="D193" s="175" t="s">
        <v>841</v>
      </c>
      <c r="E193" s="255" t="s">
        <v>848</v>
      </c>
      <c r="F193" s="255" t="s">
        <v>849</v>
      </c>
      <c r="G193" s="255">
        <v>-10239500.76</v>
      </c>
      <c r="H193" s="255"/>
      <c r="I193" s="255"/>
      <c r="J193" s="255"/>
      <c r="K193" s="255">
        <v>-1965374.2486980001</v>
      </c>
      <c r="L193" s="255">
        <v>-222000</v>
      </c>
      <c r="M193" s="255"/>
      <c r="N193" s="255">
        <v>-12426875.008698</v>
      </c>
    </row>
    <row r="194" spans="4:14">
      <c r="D194" s="175" t="s">
        <v>844</v>
      </c>
      <c r="E194" s="255" t="s">
        <v>851</v>
      </c>
      <c r="F194" s="255" t="s">
        <v>852</v>
      </c>
      <c r="G194" s="255">
        <v>-13543.98</v>
      </c>
      <c r="H194" s="255"/>
      <c r="I194" s="255"/>
      <c r="J194" s="255">
        <v>-8099.28</v>
      </c>
      <c r="K194" s="255"/>
      <c r="L194" s="255">
        <v>-24250</v>
      </c>
      <c r="M194" s="255"/>
      <c r="N194" s="255">
        <v>-8099.28</v>
      </c>
    </row>
    <row r="195" spans="4:14">
      <c r="D195" s="175" t="s">
        <v>847</v>
      </c>
      <c r="E195" s="255" t="s">
        <v>854</v>
      </c>
      <c r="F195" s="255" t="s">
        <v>855</v>
      </c>
      <c r="G195" s="255">
        <v>-7008637.9800000004</v>
      </c>
      <c r="H195" s="255"/>
      <c r="I195" s="255"/>
      <c r="J195" s="255"/>
      <c r="K195" s="255"/>
      <c r="L195" s="255">
        <v>-1405676.81</v>
      </c>
      <c r="M195" s="255">
        <v>-2014118.9475885001</v>
      </c>
      <c r="N195" s="255">
        <v>-10428433.737588501</v>
      </c>
    </row>
    <row r="196" spans="4:14">
      <c r="D196" s="175" t="s">
        <v>850</v>
      </c>
      <c r="E196" s="255" t="s">
        <v>857</v>
      </c>
      <c r="F196" s="255" t="s">
        <v>858</v>
      </c>
      <c r="G196" s="256"/>
      <c r="H196" s="256"/>
      <c r="I196" s="256"/>
      <c r="J196" s="256"/>
      <c r="K196" s="256">
        <v>-1966060.502964</v>
      </c>
      <c r="L196" s="256"/>
      <c r="M196" s="256"/>
      <c r="N196" s="255">
        <v>-1966060.502964</v>
      </c>
    </row>
    <row r="197" spans="4:14">
      <c r="D197" s="175" t="s">
        <v>853</v>
      </c>
      <c r="E197" s="255" t="s">
        <v>860</v>
      </c>
      <c r="F197" s="255" t="s">
        <v>861</v>
      </c>
      <c r="G197" s="255">
        <v>-10422480.68</v>
      </c>
      <c r="H197" s="255">
        <v>-6215.5</v>
      </c>
      <c r="I197" s="255"/>
      <c r="J197" s="255">
        <v>-11781662.632251401</v>
      </c>
      <c r="K197" s="255">
        <v>-3697694.5849199998</v>
      </c>
      <c r="L197" s="255">
        <v>-1569539.8</v>
      </c>
      <c r="M197" s="255">
        <v>-228441.19879749999</v>
      </c>
      <c r="N197" s="255">
        <v>-27706034.395968899</v>
      </c>
    </row>
    <row r="198" spans="4:14">
      <c r="D198" s="175" t="s">
        <v>856</v>
      </c>
      <c r="E198" s="255" t="s">
        <v>863</v>
      </c>
      <c r="F198" s="255" t="s">
        <v>864</v>
      </c>
      <c r="G198" s="255">
        <v>-26152614.260000002</v>
      </c>
      <c r="H198" s="255">
        <v>-2260253.5099999998</v>
      </c>
      <c r="I198" s="255"/>
      <c r="J198" s="255"/>
      <c r="K198" s="255"/>
      <c r="L198" s="255">
        <v>-1885432.98</v>
      </c>
      <c r="M198" s="255"/>
      <c r="N198" s="255">
        <v>-30298300.75</v>
      </c>
    </row>
    <row r="199" spans="4:14" s="128" customFormat="1">
      <c r="D199" s="203" t="s">
        <v>859</v>
      </c>
      <c r="E199" s="255" t="s">
        <v>866</v>
      </c>
      <c r="F199" s="255" t="s">
        <v>867</v>
      </c>
      <c r="G199" s="255">
        <v>-287389.37</v>
      </c>
      <c r="H199" s="255">
        <v>-2963368.5</v>
      </c>
      <c r="I199" s="255"/>
      <c r="J199" s="255"/>
      <c r="K199" s="255"/>
      <c r="L199" s="255">
        <v>-40418.699999999997</v>
      </c>
      <c r="M199" s="255"/>
      <c r="N199" s="255">
        <v>-3291176.57</v>
      </c>
    </row>
    <row r="200" spans="4:14">
      <c r="D200" s="175" t="s">
        <v>862</v>
      </c>
      <c r="E200" s="255" t="s">
        <v>869</v>
      </c>
      <c r="F200" s="255" t="s">
        <v>870</v>
      </c>
      <c r="G200" s="255">
        <v>-765787091.49000001</v>
      </c>
      <c r="H200" s="255">
        <v>-93521095.209999993</v>
      </c>
      <c r="I200" s="255">
        <v>-125134472.2743625</v>
      </c>
      <c r="J200" s="255">
        <v>-712462717.44133639</v>
      </c>
      <c r="K200" s="255">
        <v>-374498342.393112</v>
      </c>
      <c r="L200" s="255">
        <v>-170086148.31</v>
      </c>
      <c r="M200" s="255">
        <v>-85574442.842491597</v>
      </c>
      <c r="N200" s="255">
        <v>-2121523975.3081176</v>
      </c>
    </row>
    <row r="201" spans="4:14">
      <c r="D201" s="175" t="s">
        <v>865</v>
      </c>
      <c r="E201" s="255" t="s">
        <v>872</v>
      </c>
      <c r="F201" s="255" t="s">
        <v>199</v>
      </c>
      <c r="G201" s="256">
        <v>-40291049.810000002</v>
      </c>
      <c r="H201" s="256"/>
      <c r="I201" s="256"/>
      <c r="J201" s="256"/>
      <c r="K201" s="256"/>
      <c r="L201" s="256"/>
      <c r="M201" s="256"/>
      <c r="N201" s="255">
        <v>-40291049.810000002</v>
      </c>
    </row>
    <row r="202" spans="4:14">
      <c r="D202" s="175" t="s">
        <v>868</v>
      </c>
      <c r="E202" s="260" t="s">
        <v>874</v>
      </c>
      <c r="F202" s="260" t="s">
        <v>875</v>
      </c>
      <c r="G202" s="257">
        <v>-40291049.810000002</v>
      </c>
      <c r="H202" s="257"/>
      <c r="I202" s="257"/>
      <c r="J202" s="257"/>
      <c r="K202" s="257"/>
      <c r="L202" s="257"/>
      <c r="M202" s="257"/>
      <c r="N202" s="260">
        <v>-40291049.810000002</v>
      </c>
    </row>
    <row r="203" spans="4:14" s="128" customFormat="1">
      <c r="D203" s="203" t="s">
        <v>871</v>
      </c>
      <c r="E203" s="255" t="s">
        <v>877</v>
      </c>
      <c r="F203" s="255" t="s">
        <v>878</v>
      </c>
      <c r="G203" s="255">
        <v>-3607428310.23</v>
      </c>
      <c r="H203" s="255">
        <v>-94381510.280000001</v>
      </c>
      <c r="I203" s="255">
        <v>-274938937.70386302</v>
      </c>
      <c r="J203" s="255">
        <v>-1952649156.2429011</v>
      </c>
      <c r="K203" s="255">
        <v>-852879280.06643403</v>
      </c>
      <c r="L203" s="255">
        <v>-700640981.94000006</v>
      </c>
      <c r="M203" s="255">
        <v>-965191867.56067359</v>
      </c>
      <c r="N203" s="255">
        <v>-7606835401.8372545</v>
      </c>
    </row>
    <row r="204" spans="4:14">
      <c r="D204" s="175" t="s">
        <v>873</v>
      </c>
      <c r="E204" s="260" t="s">
        <v>880</v>
      </c>
      <c r="F204" s="260" t="s">
        <v>881</v>
      </c>
      <c r="G204" s="255"/>
      <c r="H204" s="255"/>
      <c r="I204" s="255"/>
      <c r="J204" s="255">
        <v>-1261530526.6721499</v>
      </c>
      <c r="K204" s="255"/>
      <c r="L204" s="255"/>
      <c r="M204" s="255"/>
      <c r="N204" s="260">
        <v>-1261530526.6721499</v>
      </c>
    </row>
    <row r="205" spans="4:14">
      <c r="D205" s="175" t="s">
        <v>876</v>
      </c>
      <c r="E205" s="256" t="s">
        <v>883</v>
      </c>
      <c r="F205" s="256" t="s">
        <v>884</v>
      </c>
      <c r="G205" s="256"/>
      <c r="H205" s="256"/>
      <c r="I205" s="256"/>
      <c r="J205" s="256">
        <v>-1261530526.6721499</v>
      </c>
      <c r="K205" s="256"/>
      <c r="L205" s="256"/>
      <c r="M205" s="256"/>
      <c r="N205" s="256">
        <v>-1261530526.6721499</v>
      </c>
    </row>
    <row r="206" spans="4:14" s="128" customFormat="1">
      <c r="D206" s="203" t="s">
        <v>879</v>
      </c>
      <c r="E206" s="255" t="s">
        <v>886</v>
      </c>
      <c r="F206" s="255" t="s">
        <v>887</v>
      </c>
      <c r="G206" s="255">
        <v>-84501739.540000007</v>
      </c>
      <c r="H206" s="255">
        <v>-1545310</v>
      </c>
      <c r="I206" s="255"/>
      <c r="J206" s="255">
        <v>-33744539.218255602</v>
      </c>
      <c r="K206" s="255">
        <v>-1522383.263244</v>
      </c>
      <c r="L206" s="255">
        <v>-5835031.0800000001</v>
      </c>
      <c r="M206" s="255">
        <v>-620334.696</v>
      </c>
      <c r="N206" s="255">
        <v>-124620955.7974996</v>
      </c>
    </row>
    <row r="207" spans="4:14" s="143" customFormat="1">
      <c r="D207" s="251" t="s">
        <v>882</v>
      </c>
      <c r="E207" s="256" t="s">
        <v>889</v>
      </c>
      <c r="F207" s="256" t="s">
        <v>890</v>
      </c>
      <c r="G207" s="255">
        <v>22442838.039999999</v>
      </c>
      <c r="H207" s="255">
        <v>395294.26</v>
      </c>
      <c r="I207" s="255"/>
      <c r="J207" s="255"/>
      <c r="K207" s="255">
        <v>1088826.2174519999</v>
      </c>
      <c r="L207" s="255">
        <v>179513.93</v>
      </c>
      <c r="M207" s="255">
        <v>8394.0102784999999</v>
      </c>
      <c r="N207" s="256">
        <v>22922564.1477305</v>
      </c>
    </row>
    <row r="208" spans="4:14">
      <c r="D208" s="175" t="s">
        <v>885</v>
      </c>
      <c r="E208" s="255" t="s">
        <v>892</v>
      </c>
      <c r="F208" s="255" t="s">
        <v>211</v>
      </c>
      <c r="G208" s="255">
        <v>-62058901.5</v>
      </c>
      <c r="H208" s="255">
        <v>-1150015.74</v>
      </c>
      <c r="I208" s="255"/>
      <c r="J208" s="255">
        <v>-33744539.218255602</v>
      </c>
      <c r="K208" s="255">
        <v>-433557.04579200002</v>
      </c>
      <c r="L208" s="255">
        <v>-5655517.1500000004</v>
      </c>
      <c r="M208" s="255">
        <v>-611940.68572149996</v>
      </c>
      <c r="N208" s="255">
        <v>-101698391.6497691</v>
      </c>
    </row>
    <row r="209" spans="4:64">
      <c r="D209" s="175" t="s">
        <v>888</v>
      </c>
      <c r="E209" s="255" t="s">
        <v>894</v>
      </c>
      <c r="F209" s="255" t="s">
        <v>895</v>
      </c>
      <c r="G209" s="255">
        <v>-31877454112.310001</v>
      </c>
      <c r="H209" s="255">
        <v>-248786066.91</v>
      </c>
      <c r="I209" s="255"/>
      <c r="J209" s="255"/>
      <c r="K209" s="255"/>
      <c r="L209" s="255"/>
      <c r="M209" s="255"/>
      <c r="N209" s="255">
        <v>-32126240179.220001</v>
      </c>
    </row>
    <row r="210" spans="4:64">
      <c r="D210" s="175" t="s">
        <v>891</v>
      </c>
      <c r="E210" s="256" t="s">
        <v>897</v>
      </c>
      <c r="F210" s="256" t="s">
        <v>898</v>
      </c>
      <c r="G210" s="256">
        <v>-31877454112.310001</v>
      </c>
      <c r="H210" s="256">
        <v>-248786066.91</v>
      </c>
      <c r="I210" s="256"/>
      <c r="J210" s="256"/>
      <c r="K210" s="256"/>
      <c r="L210" s="256"/>
      <c r="M210" s="256"/>
      <c r="N210" s="256">
        <v>-32126240179.220001</v>
      </c>
    </row>
    <row r="211" spans="4:64">
      <c r="D211" s="175" t="s">
        <v>893</v>
      </c>
      <c r="E211" s="255" t="s">
        <v>900</v>
      </c>
      <c r="F211" s="255" t="s">
        <v>210</v>
      </c>
      <c r="G211" s="255">
        <v>-268325785.59</v>
      </c>
      <c r="H211" s="255">
        <v>-703189.16</v>
      </c>
      <c r="I211" s="255"/>
      <c r="J211" s="255"/>
      <c r="K211" s="255"/>
      <c r="L211" s="255">
        <v>-42924657.780000001</v>
      </c>
      <c r="M211" s="255">
        <v>-6568028.1178874997</v>
      </c>
      <c r="N211" s="255">
        <v>-318521660.64788753</v>
      </c>
    </row>
    <row r="212" spans="4:64">
      <c r="D212" s="175" t="s">
        <v>896</v>
      </c>
      <c r="E212" s="256" t="s">
        <v>902</v>
      </c>
      <c r="F212" s="256" t="s">
        <v>210</v>
      </c>
      <c r="G212" s="255">
        <v>-268325785.59</v>
      </c>
      <c r="H212" s="255">
        <v>-703189.16</v>
      </c>
      <c r="I212" s="255"/>
      <c r="J212" s="255"/>
      <c r="K212" s="255"/>
      <c r="L212" s="255">
        <v>-42924657.780000001</v>
      </c>
      <c r="M212" s="255">
        <v>-6568028.1178874997</v>
      </c>
      <c r="N212" s="256">
        <v>-318521660.64788753</v>
      </c>
    </row>
    <row r="213" spans="4:64">
      <c r="D213" s="175" t="s">
        <v>899</v>
      </c>
      <c r="E213" s="255" t="s">
        <v>904</v>
      </c>
      <c r="F213" s="255" t="s">
        <v>905</v>
      </c>
      <c r="G213" s="255">
        <v>-22500503</v>
      </c>
      <c r="H213" s="255"/>
      <c r="I213" s="255"/>
      <c r="J213" s="255"/>
      <c r="K213" s="255"/>
      <c r="L213" s="255">
        <v>-4033091</v>
      </c>
      <c r="M213" s="255"/>
      <c r="N213" s="255">
        <v>-26533594</v>
      </c>
    </row>
    <row r="214" spans="4:64">
      <c r="D214" s="175" t="s">
        <v>901</v>
      </c>
      <c r="E214" s="256" t="s">
        <v>907</v>
      </c>
      <c r="F214" s="256" t="s">
        <v>908</v>
      </c>
      <c r="G214" s="255">
        <v>-22500503</v>
      </c>
      <c r="H214" s="255"/>
      <c r="I214" s="255"/>
      <c r="J214" s="255"/>
      <c r="K214" s="255"/>
      <c r="L214" s="255">
        <v>-4033091</v>
      </c>
      <c r="M214" s="255"/>
      <c r="N214" s="256">
        <v>-26533594</v>
      </c>
    </row>
    <row r="215" spans="4:64">
      <c r="D215" s="175" t="s">
        <v>903</v>
      </c>
      <c r="E215" s="255" t="s">
        <v>910</v>
      </c>
      <c r="F215" s="255" t="s">
        <v>911</v>
      </c>
      <c r="G215" s="256"/>
      <c r="H215" s="256"/>
      <c r="I215" s="256">
        <v>-40173316.704258502</v>
      </c>
      <c r="J215" s="256"/>
      <c r="K215" s="256"/>
      <c r="L215" s="256"/>
      <c r="M215" s="256"/>
      <c r="N215" s="255">
        <v>-4.2585000000000001E-3</v>
      </c>
    </row>
    <row r="216" spans="4:64">
      <c r="D216" s="175" t="s">
        <v>906</v>
      </c>
      <c r="E216" s="260" t="s">
        <v>913</v>
      </c>
      <c r="F216" s="260" t="s">
        <v>914</v>
      </c>
      <c r="G216" s="257"/>
      <c r="H216" s="257"/>
      <c r="I216" s="257">
        <v>-40173316.704258502</v>
      </c>
      <c r="J216" s="257"/>
      <c r="K216" s="257"/>
      <c r="L216" s="257"/>
      <c r="M216" s="257"/>
      <c r="N216" s="260">
        <v>-4.2585000000000001E-3</v>
      </c>
    </row>
    <row r="217" spans="4:64">
      <c r="D217" s="175" t="s">
        <v>909</v>
      </c>
      <c r="E217" s="255" t="s">
        <v>916</v>
      </c>
      <c r="F217" s="255" t="s">
        <v>917</v>
      </c>
      <c r="G217" s="255">
        <v>-17765304.34</v>
      </c>
      <c r="H217" s="255"/>
      <c r="I217" s="255"/>
      <c r="J217" s="255">
        <v>-2727111.4755416</v>
      </c>
      <c r="K217" s="255"/>
      <c r="L217" s="255">
        <v>-444030.08</v>
      </c>
      <c r="M217" s="255"/>
      <c r="N217" s="255">
        <v>-20936445.895541601</v>
      </c>
      <c r="BL217">
        <v>3570.6</v>
      </c>
    </row>
    <row r="218" spans="4:64">
      <c r="D218" s="175" t="s">
        <v>912</v>
      </c>
      <c r="E218" s="260" t="s">
        <v>919</v>
      </c>
      <c r="F218" s="260" t="s">
        <v>920</v>
      </c>
      <c r="G218" s="255">
        <v>-17765304.34</v>
      </c>
      <c r="H218" s="255"/>
      <c r="I218" s="255"/>
      <c r="J218" s="255">
        <v>-2727111.4755416</v>
      </c>
      <c r="K218" s="255"/>
      <c r="L218" s="255">
        <v>-444030.08</v>
      </c>
      <c r="M218" s="255"/>
      <c r="N218" s="260">
        <v>-20936445.895541601</v>
      </c>
    </row>
    <row r="219" spans="4:64">
      <c r="D219" s="175" t="s">
        <v>915</v>
      </c>
      <c r="E219" s="255" t="s">
        <v>922</v>
      </c>
      <c r="F219" s="255" t="s">
        <v>923</v>
      </c>
      <c r="G219" s="255"/>
      <c r="H219" s="255"/>
      <c r="I219" s="255"/>
      <c r="J219" s="255">
        <v>-17730695.875037599</v>
      </c>
      <c r="K219" s="255"/>
      <c r="L219" s="255"/>
      <c r="M219" s="255"/>
      <c r="N219" s="255">
        <v>-17730695.875037599</v>
      </c>
    </row>
    <row r="220" spans="4:64">
      <c r="D220" s="175" t="s">
        <v>918</v>
      </c>
      <c r="E220" s="260" t="s">
        <v>925</v>
      </c>
      <c r="F220" s="260" t="s">
        <v>923</v>
      </c>
      <c r="G220" s="255"/>
      <c r="H220" s="255"/>
      <c r="I220" s="255"/>
      <c r="J220" s="255">
        <v>-17730695.875037599</v>
      </c>
      <c r="K220" s="255"/>
      <c r="L220" s="255"/>
      <c r="M220" s="255"/>
      <c r="N220" s="260">
        <v>-17730695.875037599</v>
      </c>
    </row>
    <row r="221" spans="4:64">
      <c r="D221" s="175" t="s">
        <v>921</v>
      </c>
      <c r="E221" s="255" t="s">
        <v>927</v>
      </c>
      <c r="F221" s="255" t="s">
        <v>196</v>
      </c>
      <c r="G221" s="255">
        <v>-40265807.340000004</v>
      </c>
      <c r="H221" s="255"/>
      <c r="I221" s="255">
        <v>-40173316.704258502</v>
      </c>
      <c r="J221" s="255">
        <v>-20457807.350579198</v>
      </c>
      <c r="K221" s="255"/>
      <c r="L221" s="255">
        <v>-4477121.08</v>
      </c>
      <c r="M221" s="255"/>
      <c r="N221" s="255">
        <v>-65200735.774837703</v>
      </c>
    </row>
    <row r="222" spans="4:64">
      <c r="D222" s="175" t="s">
        <v>924</v>
      </c>
      <c r="E222" s="260" t="s">
        <v>944</v>
      </c>
      <c r="F222" s="260" t="s">
        <v>945</v>
      </c>
      <c r="G222" s="256">
        <v>-35855532916.969994</v>
      </c>
      <c r="H222" s="256">
        <v>-345020782.08999997</v>
      </c>
      <c r="I222" s="256">
        <v>-315112254.40812153</v>
      </c>
      <c r="J222" s="256">
        <v>-11788374629.483887</v>
      </c>
      <c r="K222" s="256">
        <v>-1718183965.112226</v>
      </c>
      <c r="L222" s="256">
        <v>-753698277.95000005</v>
      </c>
      <c r="M222" s="256">
        <v>-1365400557.0084865</v>
      </c>
      <c r="N222" s="260">
        <v>-51257919344.446098</v>
      </c>
    </row>
    <row r="223" spans="4:64">
      <c r="D223" s="175" t="s">
        <v>926</v>
      </c>
      <c r="E223" s="256" t="s">
        <v>947</v>
      </c>
      <c r="F223" s="256" t="s">
        <v>948</v>
      </c>
      <c r="G223" s="255"/>
      <c r="H223" s="255"/>
      <c r="I223" s="255"/>
      <c r="J223" s="255">
        <v>-4207184316.1703792</v>
      </c>
      <c r="K223" s="255"/>
      <c r="L223" s="255"/>
      <c r="M223" s="255"/>
      <c r="N223" s="256">
        <v>-4207184316.1703792</v>
      </c>
      <c r="BL223">
        <v>1157864.8999999999</v>
      </c>
    </row>
    <row r="224" spans="4:64">
      <c r="D224" s="175" t="s">
        <v>928</v>
      </c>
      <c r="E224" s="255" t="s">
        <v>950</v>
      </c>
      <c r="F224" s="255" t="s">
        <v>951</v>
      </c>
      <c r="G224" s="255"/>
      <c r="H224" s="255"/>
      <c r="I224" s="255"/>
      <c r="J224" s="255">
        <v>-4207184316.1703792</v>
      </c>
      <c r="K224" s="255"/>
      <c r="L224" s="255"/>
      <c r="M224" s="255"/>
      <c r="N224" s="255">
        <v>-4207184316.1703792</v>
      </c>
      <c r="BL224">
        <v>1678291.54</v>
      </c>
    </row>
    <row r="225" spans="4:14">
      <c r="D225" s="175" t="s">
        <v>931</v>
      </c>
      <c r="E225" s="256" t="s">
        <v>953</v>
      </c>
      <c r="F225" s="256" t="s">
        <v>954</v>
      </c>
      <c r="G225" s="255">
        <v>-927622646.66999996</v>
      </c>
      <c r="H225" s="255">
        <v>-18147939.899999999</v>
      </c>
      <c r="I225" s="255"/>
      <c r="J225" s="255">
        <v>-16693714.5133528</v>
      </c>
      <c r="K225" s="255">
        <v>-397464110.64487797</v>
      </c>
      <c r="L225" s="255">
        <v>-4582661.4400000004</v>
      </c>
      <c r="M225" s="255"/>
      <c r="N225" s="256">
        <v>-1347920905.1482308</v>
      </c>
    </row>
    <row r="226" spans="4:14">
      <c r="D226" s="175" t="s">
        <v>934</v>
      </c>
      <c r="E226" s="257" t="s">
        <v>956</v>
      </c>
      <c r="F226" s="257" t="s">
        <v>957</v>
      </c>
      <c r="G226" s="255">
        <v>411552363.72000003</v>
      </c>
      <c r="H226" s="255">
        <v>7294444.0599999996</v>
      </c>
      <c r="I226" s="255"/>
      <c r="J226" s="255"/>
      <c r="K226" s="255">
        <v>290447001.81930602</v>
      </c>
      <c r="L226" s="255">
        <v>139277.19</v>
      </c>
      <c r="M226" s="255"/>
      <c r="N226" s="257">
        <v>702261722.92930603</v>
      </c>
    </row>
    <row r="227" spans="4:14">
      <c r="D227" s="175" t="s">
        <v>937</v>
      </c>
      <c r="E227" s="255" t="s">
        <v>959</v>
      </c>
      <c r="F227" s="255" t="s">
        <v>205</v>
      </c>
      <c r="G227" s="255">
        <v>-516070282.94999999</v>
      </c>
      <c r="H227" s="255">
        <v>-10853495.84</v>
      </c>
      <c r="I227" s="255"/>
      <c r="J227" s="255">
        <v>-16693714.5133528</v>
      </c>
      <c r="K227" s="255">
        <v>-107017108.825572</v>
      </c>
      <c r="L227" s="255">
        <v>-4443384.25</v>
      </c>
      <c r="M227" s="255"/>
      <c r="N227" s="255">
        <v>-645659182.21892476</v>
      </c>
    </row>
    <row r="228" spans="4:14">
      <c r="D228" s="175" t="s">
        <v>940</v>
      </c>
      <c r="E228" s="256" t="s">
        <v>961</v>
      </c>
      <c r="F228" s="256" t="s">
        <v>962</v>
      </c>
      <c r="G228" s="255"/>
      <c r="H228" s="255"/>
      <c r="I228" s="255"/>
      <c r="J228" s="255"/>
      <c r="K228" s="255"/>
      <c r="L228" s="255">
        <v>-982917.26</v>
      </c>
      <c r="M228" s="255"/>
      <c r="N228" s="256">
        <v>-982917.26</v>
      </c>
    </row>
    <row r="229" spans="4:14">
      <c r="D229" s="175" t="s">
        <v>943</v>
      </c>
      <c r="E229" s="255" t="s">
        <v>964</v>
      </c>
      <c r="F229" s="255" t="s">
        <v>965</v>
      </c>
      <c r="G229" s="255">
        <v>-6158989.8300000001</v>
      </c>
      <c r="H229" s="255"/>
      <c r="I229" s="255"/>
      <c r="J229" s="255"/>
      <c r="K229" s="255">
        <v>-2804386.2683760002</v>
      </c>
      <c r="L229" s="255">
        <v>-1049920.46</v>
      </c>
      <c r="M229" s="255"/>
      <c r="N229" s="255">
        <v>-10013296.558375999</v>
      </c>
    </row>
    <row r="230" spans="4:14">
      <c r="D230" s="175" t="s">
        <v>946</v>
      </c>
      <c r="E230" s="255" t="s">
        <v>967</v>
      </c>
      <c r="F230" s="255" t="s">
        <v>968</v>
      </c>
      <c r="G230" s="255">
        <v>-6158989.8300000001</v>
      </c>
      <c r="H230" s="255"/>
      <c r="I230" s="255"/>
      <c r="J230" s="255"/>
      <c r="K230" s="255">
        <v>-2804386.2683760002</v>
      </c>
      <c r="L230" s="255">
        <v>-2032837.72</v>
      </c>
      <c r="M230" s="255"/>
      <c r="N230" s="255">
        <v>-10996213.818375999</v>
      </c>
    </row>
    <row r="231" spans="4:14">
      <c r="D231" s="175" t="s">
        <v>949</v>
      </c>
      <c r="E231" s="256" t="s">
        <v>970</v>
      </c>
      <c r="F231" s="256" t="s">
        <v>971</v>
      </c>
      <c r="G231" s="255">
        <v>-6158989.8300000001</v>
      </c>
      <c r="H231" s="255"/>
      <c r="I231" s="255"/>
      <c r="J231" s="255"/>
      <c r="K231" s="255">
        <v>-2804386.2683760002</v>
      </c>
      <c r="L231" s="255">
        <v>-2032837.72</v>
      </c>
      <c r="M231" s="255"/>
      <c r="N231" s="256">
        <v>-10996213.818375999</v>
      </c>
    </row>
    <row r="232" spans="4:14">
      <c r="D232" s="175" t="s">
        <v>952</v>
      </c>
      <c r="E232" s="255" t="s">
        <v>973</v>
      </c>
      <c r="F232" s="255" t="s">
        <v>974</v>
      </c>
      <c r="G232" s="255">
        <v>-2196506.39</v>
      </c>
      <c r="H232" s="255"/>
      <c r="I232" s="255"/>
      <c r="J232" s="255"/>
      <c r="K232" s="255"/>
      <c r="L232" s="255"/>
      <c r="M232" s="255"/>
      <c r="N232" s="255">
        <v>-2196506.39</v>
      </c>
    </row>
    <row r="233" spans="4:14">
      <c r="D233" s="175" t="s">
        <v>955</v>
      </c>
      <c r="E233" s="255" t="s">
        <v>976</v>
      </c>
      <c r="F233" s="255" t="s">
        <v>977</v>
      </c>
      <c r="G233" s="255">
        <v>-70248712.120000005</v>
      </c>
      <c r="H233" s="255"/>
      <c r="I233" s="255"/>
      <c r="J233" s="255"/>
      <c r="K233" s="255"/>
      <c r="L233" s="255"/>
      <c r="M233" s="255"/>
      <c r="N233" s="255">
        <v>0</v>
      </c>
    </row>
    <row r="234" spans="4:14">
      <c r="D234" s="175" t="s">
        <v>958</v>
      </c>
      <c r="E234" s="260" t="s">
        <v>979</v>
      </c>
      <c r="F234" s="260" t="s">
        <v>742</v>
      </c>
      <c r="G234" s="255">
        <v>-323052920.77999997</v>
      </c>
      <c r="H234" s="255"/>
      <c r="I234" s="255"/>
      <c r="J234" s="255">
        <v>-1283353635.0068531</v>
      </c>
      <c r="K234" s="255"/>
      <c r="L234" s="255">
        <v>-45325799.030000001</v>
      </c>
      <c r="M234" s="255"/>
      <c r="N234" s="260">
        <v>-2865703623.784852</v>
      </c>
    </row>
    <row r="235" spans="4:14">
      <c r="D235" s="175" t="s">
        <v>960</v>
      </c>
      <c r="E235" s="256" t="s">
        <v>981</v>
      </c>
      <c r="F235" s="256" t="s">
        <v>982</v>
      </c>
      <c r="G235" s="255"/>
      <c r="H235" s="255"/>
      <c r="I235" s="255"/>
      <c r="J235" s="255">
        <v>-929612.38344240002</v>
      </c>
      <c r="K235" s="255"/>
      <c r="L235" s="255"/>
      <c r="M235" s="255"/>
      <c r="N235" s="256">
        <v>-929612.38344240002</v>
      </c>
    </row>
    <row r="236" spans="4:14">
      <c r="D236" s="175" t="s">
        <v>963</v>
      </c>
      <c r="E236" s="255" t="s">
        <v>984</v>
      </c>
      <c r="F236" s="255" t="s">
        <v>754</v>
      </c>
      <c r="G236" s="255">
        <v>-1477407.9</v>
      </c>
      <c r="H236" s="255"/>
      <c r="I236" s="255"/>
      <c r="J236" s="255"/>
      <c r="K236" s="255"/>
      <c r="L236" s="255">
        <v>-4979.13</v>
      </c>
      <c r="M236" s="255"/>
      <c r="N236" s="255">
        <v>-1482387.03</v>
      </c>
    </row>
    <row r="237" spans="4:14">
      <c r="D237" s="175" t="s">
        <v>966</v>
      </c>
      <c r="E237" s="255" t="s">
        <v>986</v>
      </c>
      <c r="F237" s="255" t="s">
        <v>760</v>
      </c>
      <c r="G237" s="255"/>
      <c r="H237" s="255"/>
      <c r="I237" s="255"/>
      <c r="J237" s="255">
        <v>-1196804.9196333999</v>
      </c>
      <c r="K237" s="255">
        <v>-18004333.87827</v>
      </c>
      <c r="L237" s="255"/>
      <c r="M237" s="255"/>
      <c r="N237" s="255">
        <v>-19201138.677903399</v>
      </c>
    </row>
    <row r="238" spans="4:14">
      <c r="D238" s="175" t="s">
        <v>969</v>
      </c>
      <c r="E238" s="255" t="s">
        <v>988</v>
      </c>
      <c r="F238" s="255" t="s">
        <v>989</v>
      </c>
      <c r="G238" s="255">
        <v>215717328.75999999</v>
      </c>
      <c r="H238" s="255"/>
      <c r="I238" s="255"/>
      <c r="J238" s="255">
        <v>258800884.06419379</v>
      </c>
      <c r="K238" s="255">
        <v>18004333.87827</v>
      </c>
      <c r="L238" s="255">
        <v>41196750</v>
      </c>
      <c r="M238" s="255"/>
      <c r="N238" s="255">
        <v>533719296.70246381</v>
      </c>
    </row>
    <row r="239" spans="4:14">
      <c r="D239" s="175" t="s">
        <v>972</v>
      </c>
      <c r="E239" s="255" t="s">
        <v>991</v>
      </c>
      <c r="F239" s="255" t="s">
        <v>992</v>
      </c>
      <c r="G239" s="255">
        <v>-0.01</v>
      </c>
      <c r="H239" s="255"/>
      <c r="I239" s="255"/>
      <c r="J239" s="255"/>
      <c r="K239" s="255"/>
      <c r="L239" s="255"/>
      <c r="M239" s="255"/>
      <c r="N239" s="255">
        <v>-0.01</v>
      </c>
    </row>
    <row r="240" spans="4:14">
      <c r="D240" s="175" t="s">
        <v>975</v>
      </c>
      <c r="E240" s="255" t="s">
        <v>994</v>
      </c>
      <c r="F240" s="255" t="s">
        <v>217</v>
      </c>
      <c r="G240" s="255">
        <v>-181258218.44</v>
      </c>
      <c r="H240" s="255"/>
      <c r="I240" s="255"/>
      <c r="J240" s="255">
        <v>-1026679168.2457352</v>
      </c>
      <c r="K240" s="255">
        <v>0</v>
      </c>
      <c r="L240" s="255">
        <v>-4134028.16</v>
      </c>
      <c r="M240" s="255"/>
      <c r="N240" s="255">
        <v>-2355793971.5737343</v>
      </c>
    </row>
    <row r="241" spans="4:14">
      <c r="D241" s="175" t="s">
        <v>978</v>
      </c>
      <c r="E241" s="255" t="s">
        <v>996</v>
      </c>
      <c r="F241" s="255" t="s">
        <v>997</v>
      </c>
      <c r="G241" s="255">
        <v>-608415289.40999997</v>
      </c>
      <c r="H241" s="255"/>
      <c r="I241" s="255"/>
      <c r="J241" s="255">
        <v>-818559943.45117855</v>
      </c>
      <c r="K241" s="255">
        <v>-150150671.566596</v>
      </c>
      <c r="L241" s="255">
        <v>-117379282.55</v>
      </c>
      <c r="M241" s="255">
        <v>-1008821.1835615</v>
      </c>
      <c r="N241" s="255">
        <v>-1695514008.1613359</v>
      </c>
    </row>
    <row r="242" spans="4:14">
      <c r="D242" s="175" t="s">
        <v>980</v>
      </c>
      <c r="E242" s="255" t="s">
        <v>999</v>
      </c>
      <c r="F242" s="255" t="s">
        <v>1000</v>
      </c>
      <c r="G242" s="255">
        <v>-22551213.43</v>
      </c>
      <c r="H242" s="255"/>
      <c r="I242" s="255"/>
      <c r="J242" s="255"/>
      <c r="K242" s="255"/>
      <c r="L242" s="255">
        <v>-6928422.6299999999</v>
      </c>
      <c r="M242" s="255"/>
      <c r="N242" s="255">
        <v>-29479636.059999999</v>
      </c>
    </row>
    <row r="243" spans="4:14">
      <c r="D243" s="175" t="s">
        <v>983</v>
      </c>
      <c r="E243" s="255" t="s">
        <v>1005</v>
      </c>
      <c r="F243" s="255" t="s">
        <v>1006</v>
      </c>
      <c r="G243" s="255">
        <v>-630966502.84000003</v>
      </c>
      <c r="H243" s="255"/>
      <c r="I243" s="255"/>
      <c r="J243" s="255">
        <v>-818559943.45117855</v>
      </c>
      <c r="K243" s="255">
        <v>-150150671.566596</v>
      </c>
      <c r="L243" s="255">
        <v>-124307705.18000001</v>
      </c>
      <c r="M243" s="255">
        <v>-1008821.1835615</v>
      </c>
      <c r="N243" s="255">
        <v>-1724993644.2213359</v>
      </c>
    </row>
    <row r="244" spans="4:14">
      <c r="D244" s="175" t="s">
        <v>985</v>
      </c>
      <c r="E244" s="256" t="s">
        <v>1008</v>
      </c>
      <c r="F244" s="256" t="s">
        <v>1009</v>
      </c>
      <c r="G244" s="255">
        <v>-180759.07</v>
      </c>
      <c r="H244" s="255"/>
      <c r="I244" s="255"/>
      <c r="J244" s="255"/>
      <c r="K244" s="255"/>
      <c r="L244" s="255"/>
      <c r="M244" s="255"/>
      <c r="N244" s="256">
        <v>-180759.07</v>
      </c>
    </row>
    <row r="245" spans="4:14">
      <c r="D245" s="175" t="s">
        <v>987</v>
      </c>
      <c r="E245" s="255" t="s">
        <v>1011</v>
      </c>
      <c r="F245" s="255" t="s">
        <v>1012</v>
      </c>
      <c r="G245" s="256">
        <v>-180759.07</v>
      </c>
      <c r="H245" s="256"/>
      <c r="I245" s="256"/>
      <c r="J245" s="256"/>
      <c r="K245" s="256"/>
      <c r="L245" s="256"/>
      <c r="M245" s="256"/>
      <c r="N245" s="255">
        <v>-180759.07</v>
      </c>
    </row>
    <row r="246" spans="4:14">
      <c r="D246" s="175" t="s">
        <v>990</v>
      </c>
      <c r="E246" s="255" t="s">
        <v>1020</v>
      </c>
      <c r="F246" s="255" t="s">
        <v>214</v>
      </c>
      <c r="G246" s="255">
        <v>-180759.07</v>
      </c>
      <c r="H246" s="255"/>
      <c r="I246" s="255"/>
      <c r="J246" s="255"/>
      <c r="K246" s="255"/>
      <c r="L246" s="255"/>
      <c r="M246" s="255"/>
      <c r="N246" s="255">
        <v>-180759.07</v>
      </c>
    </row>
    <row r="247" spans="4:14">
      <c r="D247" s="175" t="s">
        <v>993</v>
      </c>
      <c r="E247" s="256" t="s">
        <v>1022</v>
      </c>
      <c r="F247" s="256" t="s">
        <v>1023</v>
      </c>
      <c r="G247" s="256">
        <v>-1334634753.1300001</v>
      </c>
      <c r="H247" s="256">
        <v>-10853495.84</v>
      </c>
      <c r="I247" s="256"/>
      <c r="J247" s="256">
        <v>-6069117142.3806467</v>
      </c>
      <c r="K247" s="256">
        <v>-259972166.66054401</v>
      </c>
      <c r="L247" s="256">
        <v>-134917955.31</v>
      </c>
      <c r="M247" s="256">
        <v>-1008821.1835615</v>
      </c>
      <c r="N247" s="256">
        <v>-8944808087.0727501</v>
      </c>
    </row>
    <row r="248" spans="4:14" s="192" customFormat="1">
      <c r="D248" s="193" t="s">
        <v>995</v>
      </c>
      <c r="E248" s="255" t="s">
        <v>1025</v>
      </c>
      <c r="F248" s="255" t="s">
        <v>1026</v>
      </c>
      <c r="G248" s="257">
        <v>-37190167670.099998</v>
      </c>
      <c r="H248" s="257">
        <v>-355874277.93000001</v>
      </c>
      <c r="I248" s="257">
        <v>-315112254.40812153</v>
      </c>
      <c r="J248" s="257">
        <v>-17857491771.864532</v>
      </c>
      <c r="K248" s="257">
        <v>-1978156131.7727699</v>
      </c>
      <c r="L248" s="257">
        <v>-888616233.25999999</v>
      </c>
      <c r="M248" s="257">
        <v>-1366409378.1920481</v>
      </c>
      <c r="N248" s="255">
        <v>-60202727431.518845</v>
      </c>
    </row>
    <row r="249" spans="4:14">
      <c r="D249" s="175" t="s">
        <v>998</v>
      </c>
      <c r="E249" s="260" t="s">
        <v>1028</v>
      </c>
      <c r="F249" s="260" t="s">
        <v>148</v>
      </c>
      <c r="G249" s="255"/>
      <c r="H249" s="255"/>
      <c r="I249" s="255"/>
      <c r="J249" s="255"/>
      <c r="K249" s="255">
        <v>-4102014069.4277401</v>
      </c>
      <c r="L249" s="255"/>
      <c r="M249" s="255"/>
      <c r="N249" s="260">
        <v>-4102014069.4277401</v>
      </c>
    </row>
    <row r="250" spans="4:14">
      <c r="D250" s="175" t="s">
        <v>1001</v>
      </c>
      <c r="E250" s="256" t="s">
        <v>1030</v>
      </c>
      <c r="F250" s="256" t="s">
        <v>148</v>
      </c>
      <c r="G250" s="255"/>
      <c r="H250" s="255"/>
      <c r="I250" s="255"/>
      <c r="J250" s="255"/>
      <c r="K250" s="255">
        <v>-4102014069.4277401</v>
      </c>
      <c r="L250" s="255"/>
      <c r="M250" s="255"/>
      <c r="N250" s="256">
        <v>-4102014069.4277401</v>
      </c>
    </row>
    <row r="251" spans="4:14">
      <c r="D251" s="175" t="s">
        <v>1004</v>
      </c>
      <c r="E251" s="257" t="s">
        <v>1032</v>
      </c>
      <c r="F251" s="257" t="s">
        <v>149</v>
      </c>
      <c r="G251" s="257">
        <v>-3450000000</v>
      </c>
      <c r="H251" s="257">
        <v>-890000000</v>
      </c>
      <c r="I251" s="257">
        <v>-30141094723.196754</v>
      </c>
      <c r="J251" s="257">
        <v>-2712544855.1300001</v>
      </c>
      <c r="K251" s="257">
        <v>-1465647156.52192</v>
      </c>
      <c r="L251" s="257">
        <v>-3582537210</v>
      </c>
      <c r="M251" s="257">
        <v>-8126071142.8599997</v>
      </c>
      <c r="N251" s="257">
        <v>-9388184366.1486797</v>
      </c>
    </row>
    <row r="252" spans="4:14">
      <c r="D252" s="175" t="s">
        <v>1007</v>
      </c>
      <c r="E252" s="258" t="s">
        <v>1034</v>
      </c>
      <c r="F252" s="258" t="s">
        <v>149</v>
      </c>
      <c r="G252" s="255">
        <v>-3450000000</v>
      </c>
      <c r="H252" s="255">
        <v>-890000000</v>
      </c>
      <c r="I252" s="255">
        <v>-30141094723.196754</v>
      </c>
      <c r="J252" s="255">
        <v>-2712544855.1300001</v>
      </c>
      <c r="K252" s="255">
        <v>-1465647156.52192</v>
      </c>
      <c r="L252" s="255">
        <v>-3582537210</v>
      </c>
      <c r="M252" s="255">
        <v>-8126071142.8599997</v>
      </c>
      <c r="N252" s="258">
        <v>-9388184366.1486797</v>
      </c>
    </row>
    <row r="253" spans="4:14">
      <c r="D253" s="175" t="s">
        <v>1010</v>
      </c>
      <c r="E253" s="255" t="s">
        <v>1036</v>
      </c>
      <c r="F253" s="255" t="s">
        <v>150</v>
      </c>
      <c r="G253" s="255"/>
      <c r="H253" s="255"/>
      <c r="I253" s="255"/>
      <c r="J253" s="255"/>
      <c r="K253" s="255">
        <v>-1297266915.6468</v>
      </c>
      <c r="L253" s="255"/>
      <c r="M253" s="255"/>
      <c r="N253" s="255">
        <v>-1297266915.6468</v>
      </c>
    </row>
    <row r="254" spans="4:14">
      <c r="D254" s="175" t="s">
        <v>1013</v>
      </c>
      <c r="E254" s="256" t="s">
        <v>1038</v>
      </c>
      <c r="F254" s="256" t="s">
        <v>150</v>
      </c>
      <c r="G254" s="255"/>
      <c r="H254" s="255"/>
      <c r="I254" s="255"/>
      <c r="J254" s="255"/>
      <c r="K254" s="255">
        <v>-1297266915.6468</v>
      </c>
      <c r="L254" s="255"/>
      <c r="M254" s="255"/>
      <c r="N254" s="256">
        <v>-1297266915.6468</v>
      </c>
    </row>
    <row r="255" spans="4:14">
      <c r="D255" s="175" t="s">
        <v>1016</v>
      </c>
      <c r="E255" s="255" t="s">
        <v>1040</v>
      </c>
      <c r="F255" s="255" t="s">
        <v>151</v>
      </c>
      <c r="G255" s="255"/>
      <c r="H255" s="255"/>
      <c r="I255" s="255"/>
      <c r="J255" s="255">
        <v>-7795857.5</v>
      </c>
      <c r="K255" s="255">
        <v>-1350254152.5448201</v>
      </c>
      <c r="L255" s="255">
        <v>-355000000</v>
      </c>
      <c r="M255" s="255"/>
      <c r="N255" s="255">
        <v>5366265548.2669296</v>
      </c>
    </row>
    <row r="256" spans="4:14">
      <c r="D256" s="175" t="s">
        <v>1019</v>
      </c>
      <c r="E256" s="256" t="s">
        <v>1042</v>
      </c>
      <c r="F256" s="256" t="s">
        <v>151</v>
      </c>
      <c r="G256" s="255"/>
      <c r="H256" s="255"/>
      <c r="I256" s="255"/>
      <c r="J256" s="255">
        <v>-7795857.5</v>
      </c>
      <c r="K256" s="255">
        <v>-1350254152.5448201</v>
      </c>
      <c r="L256" s="255">
        <v>-355000000</v>
      </c>
      <c r="M256" s="255"/>
      <c r="N256" s="256">
        <v>5366265548.2669296</v>
      </c>
    </row>
    <row r="257" spans="4:14">
      <c r="D257" s="175" t="s">
        <v>1021</v>
      </c>
      <c r="E257" s="255" t="s">
        <v>1044</v>
      </c>
      <c r="F257" s="255" t="s">
        <v>159</v>
      </c>
      <c r="G257" s="256"/>
      <c r="H257" s="256"/>
      <c r="I257" s="256"/>
      <c r="J257" s="256"/>
      <c r="K257" s="256"/>
      <c r="L257" s="256"/>
      <c r="M257" s="256"/>
      <c r="N257" s="255">
        <v>-40173316.700000003</v>
      </c>
    </row>
    <row r="258" spans="4:14">
      <c r="D258" s="175" t="s">
        <v>1024</v>
      </c>
      <c r="E258" s="256" t="s">
        <v>1046</v>
      </c>
      <c r="F258" s="256" t="s">
        <v>159</v>
      </c>
      <c r="G258" s="255"/>
      <c r="H258" s="255"/>
      <c r="I258" s="255"/>
      <c r="J258" s="255"/>
      <c r="K258" s="255"/>
      <c r="L258" s="255"/>
      <c r="M258" s="255"/>
      <c r="N258" s="256">
        <v>-40173316.700000003</v>
      </c>
    </row>
    <row r="259" spans="4:14">
      <c r="D259" s="175" t="s">
        <v>1027</v>
      </c>
      <c r="E259" s="255" t="s">
        <v>1048</v>
      </c>
      <c r="F259" s="255" t="s">
        <v>157</v>
      </c>
      <c r="G259" s="255">
        <v>-345000000</v>
      </c>
      <c r="H259" s="255">
        <v>-45000000</v>
      </c>
      <c r="I259" s="255"/>
      <c r="J259" s="255">
        <v>-4404280</v>
      </c>
      <c r="K259" s="255"/>
      <c r="L259" s="255">
        <v>-347603140.97000003</v>
      </c>
      <c r="M259" s="255"/>
      <c r="N259" s="255">
        <v>-737603140.97000003</v>
      </c>
    </row>
    <row r="260" spans="4:14" s="128" customFormat="1">
      <c r="D260" s="203" t="s">
        <v>1029</v>
      </c>
      <c r="E260" s="256" t="s">
        <v>1050</v>
      </c>
      <c r="F260" s="256" t="s">
        <v>157</v>
      </c>
      <c r="G260" s="255">
        <v>-345000000</v>
      </c>
      <c r="H260" s="255">
        <v>-45000000</v>
      </c>
      <c r="I260" s="255"/>
      <c r="J260" s="255">
        <v>-4404280</v>
      </c>
      <c r="K260" s="255"/>
      <c r="L260" s="255">
        <v>-347603140.97000003</v>
      </c>
      <c r="M260" s="255"/>
      <c r="N260" s="256">
        <v>-737603140.97000003</v>
      </c>
    </row>
    <row r="261" spans="4:14">
      <c r="D261" s="175" t="s">
        <v>1031</v>
      </c>
      <c r="E261" s="255" t="s">
        <v>1052</v>
      </c>
      <c r="F261" s="255" t="s">
        <v>1053</v>
      </c>
      <c r="G261" s="255">
        <v>-16085899077.879999</v>
      </c>
      <c r="H261" s="255">
        <v>-895731397.22000003</v>
      </c>
      <c r="I261" s="255">
        <v>-1798678062.8609552</v>
      </c>
      <c r="J261" s="255">
        <v>-5627775458.428504</v>
      </c>
      <c r="K261" s="255">
        <v>769915906.74646378</v>
      </c>
      <c r="L261" s="255">
        <v>-1010044898.35</v>
      </c>
      <c r="M261" s="255">
        <v>-1359911780.0163932</v>
      </c>
      <c r="N261" s="255">
        <v>-21807171855.081219</v>
      </c>
    </row>
    <row r="262" spans="4:14" s="128" customFormat="1">
      <c r="D262" s="203" t="s">
        <v>1033</v>
      </c>
      <c r="E262" s="256" t="s">
        <v>1055</v>
      </c>
      <c r="F262" s="256" t="s">
        <v>1056</v>
      </c>
      <c r="G262" s="255"/>
      <c r="H262" s="255"/>
      <c r="I262" s="255"/>
      <c r="J262" s="255"/>
      <c r="K262" s="255">
        <v>-4.5000000000000001E-6</v>
      </c>
      <c r="L262" s="255"/>
      <c r="M262" s="255"/>
      <c r="N262" s="256">
        <v>-251555292.66000339</v>
      </c>
    </row>
    <row r="263" spans="4:14">
      <c r="D263" s="175" t="s">
        <v>1035</v>
      </c>
      <c r="E263" s="255" t="s">
        <v>1058</v>
      </c>
      <c r="F263" s="255" t="s">
        <v>1059</v>
      </c>
      <c r="G263" s="256">
        <v>-2569495409.3600001</v>
      </c>
      <c r="H263" s="256">
        <v>-262141863.91999999</v>
      </c>
      <c r="I263" s="256">
        <v>-406357193.22452062</v>
      </c>
      <c r="J263" s="256">
        <v>-557681309.30778384</v>
      </c>
      <c r="K263" s="256">
        <v>-25535850.8281097</v>
      </c>
      <c r="L263" s="256">
        <v>-438221738.51999998</v>
      </c>
      <c r="M263" s="256">
        <v>99879769.7255072</v>
      </c>
      <c r="N263" s="255">
        <v>-3112290695.1189818</v>
      </c>
    </row>
    <row r="264" spans="4:14" s="128" customFormat="1">
      <c r="D264" s="203" t="s">
        <v>1037</v>
      </c>
      <c r="E264" s="256" t="s">
        <v>1150</v>
      </c>
      <c r="F264" s="256" t="s">
        <v>1151</v>
      </c>
      <c r="G264" s="255">
        <v>1035000000</v>
      </c>
      <c r="H264" s="255">
        <v>445000000</v>
      </c>
      <c r="I264" s="255"/>
      <c r="J264" s="255">
        <v>690287780.39367294</v>
      </c>
      <c r="K264" s="255"/>
      <c r="L264" s="255">
        <v>537380581.5</v>
      </c>
      <c r="M264" s="255">
        <v>88877000</v>
      </c>
      <c r="N264" s="256">
        <v>2017380581.5</v>
      </c>
    </row>
    <row r="265" spans="4:14">
      <c r="D265" s="175" t="s">
        <v>1039</v>
      </c>
      <c r="E265" s="255" t="s">
        <v>1152</v>
      </c>
      <c r="F265" s="255" t="s">
        <v>1153</v>
      </c>
      <c r="G265" s="255"/>
      <c r="H265" s="255">
        <v>45000000</v>
      </c>
      <c r="I265" s="255"/>
      <c r="J265" s="255">
        <v>468200</v>
      </c>
      <c r="K265" s="255"/>
      <c r="L265" s="255"/>
      <c r="M265" s="255"/>
      <c r="N265" s="255">
        <v>45000000</v>
      </c>
    </row>
    <row r="266" spans="4:14" s="128" customFormat="1">
      <c r="D266" s="203" t="s">
        <v>1041</v>
      </c>
      <c r="E266" s="255" t="s">
        <v>1142</v>
      </c>
      <c r="F266" s="255" t="s">
        <v>1143</v>
      </c>
      <c r="G266" s="256"/>
      <c r="H266" s="256"/>
      <c r="I266" s="256"/>
      <c r="J266" s="256">
        <v>-19114284.934431199</v>
      </c>
      <c r="K266" s="256">
        <v>-10535993.039999999</v>
      </c>
      <c r="L266" s="256"/>
      <c r="M266" s="256"/>
      <c r="N266" s="255">
        <v>-18436492.993787799</v>
      </c>
    </row>
    <row r="267" spans="4:14">
      <c r="D267" s="175" t="s">
        <v>1043</v>
      </c>
      <c r="E267" s="255" t="s">
        <v>1061</v>
      </c>
      <c r="F267" s="255" t="s">
        <v>158</v>
      </c>
      <c r="G267" s="255">
        <v>-17620394487.240002</v>
      </c>
      <c r="H267" s="255">
        <v>-667873261.13999999</v>
      </c>
      <c r="I267" s="255">
        <v>-2205035256.0854754</v>
      </c>
      <c r="J267" s="255">
        <v>-5513815072.2770462</v>
      </c>
      <c r="K267" s="255">
        <v>733844062.87834954</v>
      </c>
      <c r="L267" s="255">
        <v>-910886055.37</v>
      </c>
      <c r="M267" s="255">
        <v>-1171155010.2908859</v>
      </c>
      <c r="N267" s="255">
        <v>-23127073754.353992</v>
      </c>
    </row>
    <row r="268" spans="4:14" s="128" customFormat="1">
      <c r="D268" s="203" t="s">
        <v>1045</v>
      </c>
      <c r="E268" s="255" t="s">
        <v>1063</v>
      </c>
      <c r="F268" s="255" t="s">
        <v>1064</v>
      </c>
      <c r="G268" s="255"/>
      <c r="H268" s="255"/>
      <c r="I268" s="255">
        <v>-3164394034.4530587</v>
      </c>
      <c r="J268" s="255">
        <v>-218727585.6053198</v>
      </c>
      <c r="K268" s="255">
        <v>908436923.46569622</v>
      </c>
      <c r="L268" s="255"/>
      <c r="M268" s="255">
        <v>1042252499.134824</v>
      </c>
      <c r="N268" s="255">
        <v>2122075191.9327571</v>
      </c>
    </row>
    <row r="269" spans="4:14">
      <c r="D269" s="175" t="s">
        <v>1047</v>
      </c>
      <c r="E269" s="255" t="s">
        <v>1066</v>
      </c>
      <c r="F269" s="255" t="s">
        <v>1067</v>
      </c>
      <c r="G269" s="255"/>
      <c r="H269" s="255"/>
      <c r="I269" s="255"/>
      <c r="J269" s="255"/>
      <c r="K269" s="255"/>
      <c r="L269" s="255"/>
      <c r="M269" s="255"/>
      <c r="N269" s="255">
        <v>164135349.7793079</v>
      </c>
    </row>
    <row r="270" spans="4:14" s="128" customFormat="1">
      <c r="D270" s="203" t="s">
        <v>1049</v>
      </c>
      <c r="E270" s="255" t="s">
        <v>1069</v>
      </c>
      <c r="F270" s="255" t="s">
        <v>152</v>
      </c>
      <c r="G270" s="256"/>
      <c r="H270" s="256"/>
      <c r="I270" s="256">
        <v>-3164394034.4530587</v>
      </c>
      <c r="J270" s="256">
        <v>-218727585.6053198</v>
      </c>
      <c r="K270" s="256">
        <v>908436923.46569622</v>
      </c>
      <c r="L270" s="256"/>
      <c r="M270" s="256">
        <v>1042252499.134824</v>
      </c>
      <c r="N270" s="255">
        <v>2286210541.7120647</v>
      </c>
    </row>
    <row r="271" spans="4:14">
      <c r="D271" s="175" t="s">
        <v>1051</v>
      </c>
      <c r="E271" s="256" t="s">
        <v>1071</v>
      </c>
      <c r="F271" s="256" t="s">
        <v>1072</v>
      </c>
      <c r="G271" s="255">
        <v>-351243560.60000002</v>
      </c>
      <c r="H271" s="255"/>
      <c r="I271" s="255"/>
      <c r="J271" s="255"/>
      <c r="K271" s="255"/>
      <c r="L271" s="255"/>
      <c r="M271" s="255"/>
      <c r="N271" s="256">
        <v>1346060.99</v>
      </c>
    </row>
    <row r="272" spans="4:14">
      <c r="D272" s="175" t="s">
        <v>1054</v>
      </c>
      <c r="E272" s="255" t="s">
        <v>1074</v>
      </c>
      <c r="F272" s="255" t="s">
        <v>1075</v>
      </c>
      <c r="G272" s="255">
        <v>70248712.120000005</v>
      </c>
      <c r="H272" s="255"/>
      <c r="I272" s="255"/>
      <c r="J272" s="255"/>
      <c r="K272" s="255"/>
      <c r="L272" s="255"/>
      <c r="M272" s="255"/>
      <c r="N272" s="255">
        <v>0</v>
      </c>
    </row>
    <row r="273" spans="4:62">
      <c r="D273" s="175" t="s">
        <v>1057</v>
      </c>
      <c r="E273" s="255" t="s">
        <v>1077</v>
      </c>
      <c r="F273" s="255" t="s">
        <v>1078</v>
      </c>
      <c r="G273" s="255"/>
      <c r="H273" s="255"/>
      <c r="I273" s="255"/>
      <c r="J273" s="255"/>
      <c r="K273" s="255"/>
      <c r="L273" s="255"/>
      <c r="M273" s="255"/>
      <c r="N273" s="255">
        <v>1589021.23</v>
      </c>
    </row>
    <row r="274" spans="4:62" s="128" customFormat="1">
      <c r="D274" s="203" t="s">
        <v>1060</v>
      </c>
      <c r="E274" s="260" t="s">
        <v>1080</v>
      </c>
      <c r="F274" s="260" t="s">
        <v>154</v>
      </c>
      <c r="G274" s="256">
        <v>-280994848.48000002</v>
      </c>
      <c r="H274" s="256"/>
      <c r="I274" s="256"/>
      <c r="J274" s="256"/>
      <c r="K274" s="256"/>
      <c r="L274" s="256"/>
      <c r="M274" s="256"/>
      <c r="N274" s="260">
        <v>2935082.22</v>
      </c>
    </row>
    <row r="275" spans="4:62">
      <c r="D275" s="175" t="s">
        <v>1062</v>
      </c>
      <c r="E275" s="255" t="s">
        <v>1082</v>
      </c>
      <c r="F275" s="255" t="s">
        <v>1083</v>
      </c>
      <c r="G275" s="255"/>
      <c r="H275" s="255"/>
      <c r="I275" s="255"/>
      <c r="J275" s="255"/>
      <c r="K275" s="255"/>
      <c r="L275" s="255"/>
      <c r="M275" s="255"/>
      <c r="N275" s="255">
        <v>-2.8739999999999998E-3</v>
      </c>
    </row>
    <row r="276" spans="4:62">
      <c r="D276" s="175" t="s">
        <v>1065</v>
      </c>
      <c r="E276" s="255" t="s">
        <v>1085</v>
      </c>
      <c r="F276" s="255" t="s">
        <v>1086</v>
      </c>
      <c r="G276" s="255"/>
      <c r="H276" s="255"/>
      <c r="I276" s="255"/>
      <c r="J276" s="255"/>
      <c r="K276" s="255"/>
      <c r="L276" s="255"/>
      <c r="M276" s="255"/>
      <c r="N276" s="255">
        <v>-2.8739999999999998E-3</v>
      </c>
    </row>
    <row r="277" spans="4:62" s="128" customFormat="1">
      <c r="D277" s="203" t="s">
        <v>1068</v>
      </c>
      <c r="E277" s="255" t="s">
        <v>1088</v>
      </c>
      <c r="F277" s="255" t="s">
        <v>1089</v>
      </c>
      <c r="G277" s="255"/>
      <c r="H277" s="255"/>
      <c r="I277" s="255"/>
      <c r="J277" s="255"/>
      <c r="K277" s="255"/>
      <c r="L277" s="255"/>
      <c r="M277" s="255"/>
      <c r="N277" s="255">
        <v>75215211.260000005</v>
      </c>
    </row>
    <row r="278" spans="4:62">
      <c r="D278" s="175" t="s">
        <v>1070</v>
      </c>
      <c r="E278" s="260" t="s">
        <v>1091</v>
      </c>
      <c r="F278" s="260" t="s">
        <v>156</v>
      </c>
      <c r="G278" s="256"/>
      <c r="H278" s="256"/>
      <c r="I278" s="256"/>
      <c r="J278" s="256"/>
      <c r="K278" s="256"/>
      <c r="L278" s="256"/>
      <c r="M278" s="256"/>
      <c r="N278" s="260">
        <v>75215211.260000005</v>
      </c>
    </row>
    <row r="279" spans="4:62">
      <c r="D279" s="175" t="s">
        <v>1073</v>
      </c>
      <c r="E279" s="255" t="s">
        <v>1093</v>
      </c>
      <c r="F279" s="255" t="s">
        <v>1094</v>
      </c>
      <c r="G279" s="257">
        <v>-280994848.48000002</v>
      </c>
      <c r="H279" s="257"/>
      <c r="I279" s="257">
        <v>-3164394034.4530587</v>
      </c>
      <c r="J279" s="257">
        <v>-218727585.6053198</v>
      </c>
      <c r="K279" s="257">
        <v>908436923.46569622</v>
      </c>
      <c r="L279" s="257"/>
      <c r="M279" s="257">
        <v>1042252499.134824</v>
      </c>
      <c r="N279" s="255">
        <v>2364360835.1891913</v>
      </c>
    </row>
    <row r="280" spans="4:62">
      <c r="D280" s="175" t="s">
        <v>1076</v>
      </c>
      <c r="E280" s="260" t="s">
        <v>1096</v>
      </c>
      <c r="F280" s="260" t="s">
        <v>1097</v>
      </c>
      <c r="G280" s="255"/>
      <c r="H280" s="255"/>
      <c r="I280" s="255"/>
      <c r="J280" s="255"/>
      <c r="K280" s="255"/>
      <c r="L280" s="255"/>
      <c r="M280" s="255"/>
      <c r="N280" s="260">
        <v>4.8532999999999996E-3</v>
      </c>
    </row>
    <row r="281" spans="4:62" s="128" customFormat="1">
      <c r="D281" s="203" t="s">
        <v>1079</v>
      </c>
      <c r="E281" s="255" t="s">
        <v>1099</v>
      </c>
      <c r="F281" s="255" t="s">
        <v>1100</v>
      </c>
      <c r="G281" s="255"/>
      <c r="H281" s="255"/>
      <c r="I281" s="255"/>
      <c r="J281" s="255"/>
      <c r="K281" s="255"/>
      <c r="L281" s="255"/>
      <c r="M281" s="255"/>
      <c r="N281" s="255">
        <v>4.8532999999999996E-3</v>
      </c>
    </row>
    <row r="282" spans="4:62">
      <c r="D282" s="175" t="s">
        <v>1081</v>
      </c>
      <c r="E282" s="260" t="s">
        <v>1102</v>
      </c>
      <c r="F282" s="260" t="s">
        <v>160</v>
      </c>
      <c r="G282" s="255">
        <v>-21696389335.720001</v>
      </c>
      <c r="H282" s="255">
        <v>-1602873261.1400001</v>
      </c>
      <c r="I282" s="255">
        <v>-35510524013.735291</v>
      </c>
      <c r="J282" s="255">
        <v>-8457287650.5123663</v>
      </c>
      <c r="K282" s="255">
        <v>-6572901307.7972345</v>
      </c>
      <c r="L282" s="255">
        <v>-5196026406.3400002</v>
      </c>
      <c r="M282" s="255">
        <v>-8254973654.0160627</v>
      </c>
      <c r="N282" s="260">
        <v>-30961689179.78624</v>
      </c>
    </row>
    <row r="283" spans="4:62">
      <c r="D283" s="175" t="s">
        <v>1084</v>
      </c>
      <c r="E283" s="256" t="s">
        <v>1104</v>
      </c>
      <c r="F283" s="256" t="s">
        <v>161</v>
      </c>
      <c r="G283" s="255"/>
      <c r="H283" s="255"/>
      <c r="I283" s="255"/>
      <c r="J283" s="255">
        <v>3.3733461</v>
      </c>
      <c r="K283" s="255"/>
      <c r="L283" s="255"/>
      <c r="M283" s="255"/>
      <c r="N283" s="256">
        <v>-9156934133.6914616</v>
      </c>
    </row>
    <row r="284" spans="4:62">
      <c r="D284" s="175" t="s">
        <v>1087</v>
      </c>
      <c r="E284" s="255" t="s">
        <v>1106</v>
      </c>
      <c r="F284" s="255" t="s">
        <v>161</v>
      </c>
      <c r="G284" s="255"/>
      <c r="H284" s="255"/>
      <c r="I284" s="255"/>
      <c r="J284" s="255">
        <v>3.3733461</v>
      </c>
      <c r="K284" s="255"/>
      <c r="L284" s="255"/>
      <c r="M284" s="255"/>
      <c r="N284" s="255">
        <v>-9156934133.6914616</v>
      </c>
    </row>
    <row r="285" spans="4:62" s="128" customFormat="1">
      <c r="D285" s="203" t="s">
        <v>1090</v>
      </c>
      <c r="E285" s="256" t="s">
        <v>1108</v>
      </c>
      <c r="F285" s="256" t="s">
        <v>162</v>
      </c>
      <c r="G285" s="255"/>
      <c r="H285" s="255"/>
      <c r="I285" s="255"/>
      <c r="J285" s="255">
        <v>36.435202699999998</v>
      </c>
      <c r="K285" s="255"/>
      <c r="L285" s="255"/>
      <c r="M285" s="255"/>
      <c r="N285" s="256">
        <v>-1425659871.7750554</v>
      </c>
      <c r="BJ285" s="128">
        <v>-24000</v>
      </c>
    </row>
    <row r="286" spans="4:62">
      <c r="D286" s="175" t="s">
        <v>1092</v>
      </c>
      <c r="E286" s="257" t="s">
        <v>1110</v>
      </c>
      <c r="F286" s="257" t="s">
        <v>162</v>
      </c>
      <c r="G286" s="255"/>
      <c r="H286" s="255"/>
      <c r="I286" s="255"/>
      <c r="J286" s="255">
        <v>36.435202699999998</v>
      </c>
      <c r="K286" s="255"/>
      <c r="L286" s="255"/>
      <c r="M286" s="255"/>
      <c r="N286" s="257">
        <v>-1425659871.7750554</v>
      </c>
    </row>
    <row r="287" spans="4:62">
      <c r="D287" s="175" t="s">
        <v>1095</v>
      </c>
      <c r="E287" s="255" t="s">
        <v>1112</v>
      </c>
      <c r="F287" s="255" t="s">
        <v>163</v>
      </c>
      <c r="G287" s="255"/>
      <c r="H287" s="255"/>
      <c r="I287" s="255"/>
      <c r="J287" s="255"/>
      <c r="K287" s="255"/>
      <c r="L287" s="255"/>
      <c r="M287" s="255"/>
      <c r="N287" s="255">
        <v>1054299940.0228601</v>
      </c>
    </row>
    <row r="288" spans="4:62">
      <c r="D288" s="175" t="s">
        <v>1098</v>
      </c>
      <c r="E288" s="260" t="s">
        <v>1114</v>
      </c>
      <c r="F288" s="260" t="s">
        <v>163</v>
      </c>
      <c r="G288" s="255"/>
      <c r="H288" s="255"/>
      <c r="I288" s="255"/>
      <c r="J288" s="255"/>
      <c r="K288" s="255"/>
      <c r="L288" s="255"/>
      <c r="M288" s="255"/>
      <c r="N288" s="260">
        <v>1054299940.0228601</v>
      </c>
    </row>
    <row r="289" spans="4:62">
      <c r="D289" s="175" t="s">
        <v>1101</v>
      </c>
      <c r="E289" s="255" t="s">
        <v>1116</v>
      </c>
      <c r="F289" s="255" t="s">
        <v>1117</v>
      </c>
      <c r="G289" s="255"/>
      <c r="H289" s="255"/>
      <c r="I289" s="255"/>
      <c r="J289" s="255"/>
      <c r="K289" s="255"/>
      <c r="L289" s="255"/>
      <c r="M289" s="255"/>
      <c r="N289" s="255">
        <v>-164567895.60930789</v>
      </c>
    </row>
    <row r="290" spans="4:62">
      <c r="D290" s="175" t="s">
        <v>1103</v>
      </c>
      <c r="E290" s="260" t="s">
        <v>1119</v>
      </c>
      <c r="F290" s="260" t="s">
        <v>164</v>
      </c>
      <c r="G290" s="256"/>
      <c r="H290" s="256"/>
      <c r="I290" s="256"/>
      <c r="J290" s="256"/>
      <c r="K290" s="256"/>
      <c r="L290" s="256"/>
      <c r="M290" s="256"/>
      <c r="N290" s="260">
        <v>-164567895.60930789</v>
      </c>
    </row>
    <row r="291" spans="4:62">
      <c r="D291" s="175" t="s">
        <v>1105</v>
      </c>
      <c r="E291" s="255" t="s">
        <v>1121</v>
      </c>
      <c r="F291" s="255" t="s">
        <v>1122</v>
      </c>
      <c r="G291" s="255"/>
      <c r="H291" s="255"/>
      <c r="I291" s="255"/>
      <c r="J291" s="255"/>
      <c r="K291" s="255"/>
      <c r="L291" s="255"/>
      <c r="M291" s="255"/>
      <c r="N291" s="255">
        <v>-1170604.48</v>
      </c>
    </row>
    <row r="292" spans="4:62">
      <c r="D292" s="175" t="s">
        <v>1107</v>
      </c>
      <c r="E292" s="260" t="s">
        <v>1124</v>
      </c>
      <c r="F292" s="260" t="s">
        <v>1125</v>
      </c>
      <c r="G292" s="255"/>
      <c r="H292" s="255"/>
      <c r="I292" s="255"/>
      <c r="J292" s="255"/>
      <c r="K292" s="255"/>
      <c r="L292" s="255"/>
      <c r="M292" s="255"/>
      <c r="N292" s="260">
        <v>4722895.0278728995</v>
      </c>
    </row>
    <row r="293" spans="4:62">
      <c r="D293" s="175" t="s">
        <v>1109</v>
      </c>
      <c r="E293" s="255" t="s">
        <v>1127</v>
      </c>
      <c r="F293" s="255" t="s">
        <v>1128</v>
      </c>
      <c r="G293" s="255"/>
      <c r="H293" s="255"/>
      <c r="I293" s="255"/>
      <c r="J293" s="255"/>
      <c r="K293" s="255"/>
      <c r="L293" s="255"/>
      <c r="M293" s="255"/>
      <c r="N293" s="255">
        <v>-418416.747126</v>
      </c>
      <c r="BJ293">
        <v>153225.84</v>
      </c>
    </row>
    <row r="294" spans="4:62">
      <c r="D294" s="175" t="s">
        <v>1111</v>
      </c>
      <c r="E294" s="260" t="s">
        <v>1130</v>
      </c>
      <c r="F294" s="260" t="s">
        <v>166</v>
      </c>
      <c r="G294" s="255"/>
      <c r="H294" s="255"/>
      <c r="I294" s="255"/>
      <c r="J294" s="255"/>
      <c r="K294" s="255"/>
      <c r="L294" s="255"/>
      <c r="M294" s="255"/>
      <c r="N294" s="260">
        <v>3133873.8007469</v>
      </c>
      <c r="BJ294">
        <v>-23900</v>
      </c>
    </row>
    <row r="295" spans="4:62">
      <c r="D295" s="175" t="s">
        <v>1113</v>
      </c>
      <c r="E295" s="255" t="s">
        <v>1131</v>
      </c>
      <c r="F295" s="255" t="s">
        <v>1132</v>
      </c>
      <c r="G295" s="255"/>
      <c r="H295" s="255"/>
      <c r="I295" s="255"/>
      <c r="J295" s="255">
        <v>39.808548799999997</v>
      </c>
      <c r="K295" s="255"/>
      <c r="L295" s="255"/>
      <c r="M295" s="255"/>
      <c r="N295" s="255">
        <v>-9689728087.2522182</v>
      </c>
    </row>
    <row r="296" spans="4:62">
      <c r="D296" s="175" t="s">
        <v>1115</v>
      </c>
      <c r="E296" s="255" t="s">
        <v>1133</v>
      </c>
      <c r="F296" s="255" t="s">
        <v>167</v>
      </c>
      <c r="G296" s="256"/>
      <c r="H296" s="256"/>
      <c r="I296" s="256"/>
      <c r="J296" s="256">
        <v>39.808548799999997</v>
      </c>
      <c r="K296" s="256"/>
      <c r="L296" s="256"/>
      <c r="M296" s="256"/>
      <c r="N296" s="255">
        <v>-9689728087.2522182</v>
      </c>
    </row>
    <row r="297" spans="4:62">
      <c r="D297" s="175" t="s">
        <v>1118</v>
      </c>
      <c r="E297" s="255" t="s">
        <v>1134</v>
      </c>
      <c r="F297" s="255" t="s">
        <v>168</v>
      </c>
      <c r="G297" s="255">
        <v>-21696389335.720001</v>
      </c>
      <c r="H297" s="255">
        <v>-1602873261.1400001</v>
      </c>
      <c r="I297" s="255">
        <v>-35510524013.735291</v>
      </c>
      <c r="J297" s="255">
        <v>-8457287610.7038174</v>
      </c>
      <c r="K297" s="255">
        <v>-6572901307.7972345</v>
      </c>
      <c r="L297" s="255">
        <v>-5196026406.3400002</v>
      </c>
      <c r="M297" s="255">
        <v>-8254973654.0160627</v>
      </c>
      <c r="N297" s="255">
        <v>-40651417267.03846</v>
      </c>
    </row>
    <row r="298" spans="4:62">
      <c r="D298" s="175" t="s">
        <v>1120</v>
      </c>
      <c r="E298" s="260" t="s">
        <v>1135</v>
      </c>
      <c r="F298" s="260" t="s">
        <v>1136</v>
      </c>
      <c r="G298" s="255">
        <v>-58886557005.820007</v>
      </c>
      <c r="H298" s="255">
        <v>-1958747539.0699999</v>
      </c>
      <c r="I298" s="255">
        <v>-35825636268.14341</v>
      </c>
      <c r="J298" s="255">
        <v>-26314779382.568348</v>
      </c>
      <c r="K298" s="255">
        <v>-8551057439.5700045</v>
      </c>
      <c r="L298" s="255">
        <v>-6084642639.6000004</v>
      </c>
      <c r="M298" s="255">
        <v>-9621383032.2081108</v>
      </c>
      <c r="N298" s="260">
        <v>-100854144698.55731</v>
      </c>
    </row>
    <row r="299" spans="4:62">
      <c r="D299" s="175" t="s">
        <v>1123</v>
      </c>
      <c r="E299" s="256" t="s">
        <v>1137</v>
      </c>
      <c r="F299" s="256" t="s">
        <v>1138</v>
      </c>
      <c r="G299" s="255">
        <v>0</v>
      </c>
      <c r="H299" s="255">
        <v>0</v>
      </c>
      <c r="I299" s="255">
        <v>0</v>
      </c>
      <c r="J299" s="255">
        <v>0</v>
      </c>
      <c r="K299" s="255">
        <v>-0.2373478</v>
      </c>
      <c r="L299" s="255">
        <v>0</v>
      </c>
      <c r="M299" s="255">
        <v>-9.5000000000000005E-5</v>
      </c>
      <c r="N299" s="256">
        <v>-0.23744280000000001</v>
      </c>
    </row>
    <row r="300" spans="4:62">
      <c r="D300" s="175" t="s">
        <v>1126</v>
      </c>
      <c r="E300" s="257" t="s">
        <v>1173</v>
      </c>
      <c r="F300" s="257"/>
      <c r="G300" s="255"/>
      <c r="H300" s="255"/>
      <c r="I300" s="255"/>
      <c r="J300" s="255"/>
      <c r="K300" s="255"/>
      <c r="L300" s="255"/>
      <c r="M300" s="255"/>
      <c r="N300" s="257"/>
    </row>
    <row r="301" spans="4:62" s="128" customFormat="1">
      <c r="D301" s="203" t="s">
        <v>1129</v>
      </c>
      <c r="E301" s="258" t="s">
        <v>1158</v>
      </c>
      <c r="F301" s="258"/>
      <c r="G301" s="255"/>
      <c r="H301" s="255"/>
      <c r="I301" s="255"/>
      <c r="J301" s="255"/>
      <c r="K301" s="255"/>
      <c r="L301" s="255"/>
      <c r="M301" s="255"/>
      <c r="N301" s="258"/>
    </row>
    <row r="302" spans="4:62">
      <c r="E302" s="259" t="s">
        <v>1174</v>
      </c>
      <c r="F302" s="259"/>
      <c r="G302" s="256"/>
      <c r="H302" s="256"/>
      <c r="I302" s="256"/>
      <c r="J302" s="256"/>
      <c r="K302" s="256"/>
      <c r="L302" s="256"/>
      <c r="M302" s="256"/>
      <c r="N302" s="259"/>
    </row>
    <row r="303" spans="4:62">
      <c r="E303" s="261"/>
      <c r="F303" s="261"/>
      <c r="G303" s="255"/>
      <c r="H303" s="255"/>
      <c r="I303" s="255"/>
      <c r="J303" s="255"/>
      <c r="K303" s="255"/>
      <c r="L303" s="255"/>
      <c r="M303" s="255"/>
      <c r="N303" s="261"/>
    </row>
    <row r="304" spans="4:62" s="128" customFormat="1">
      <c r="E304" s="196"/>
      <c r="F304" s="197"/>
      <c r="G304" s="255"/>
      <c r="H304" s="255"/>
      <c r="I304" s="255"/>
      <c r="J304" s="255"/>
      <c r="K304" s="255"/>
      <c r="L304" s="255"/>
      <c r="M304" s="255"/>
      <c r="N304"/>
    </row>
    <row r="305" spans="5:13">
      <c r="E305" s="196"/>
      <c r="F305" s="197"/>
      <c r="G305" s="255"/>
      <c r="H305" s="255"/>
      <c r="I305" s="255"/>
      <c r="J305" s="255"/>
      <c r="K305" s="255"/>
      <c r="L305" s="255"/>
      <c r="M305" s="255"/>
    </row>
    <row r="306" spans="5:13">
      <c r="E306" s="196"/>
      <c r="F306" s="197"/>
      <c r="G306" s="255"/>
      <c r="H306" s="255"/>
      <c r="I306" s="255"/>
      <c r="J306" s="255"/>
      <c r="K306" s="255"/>
      <c r="L306" s="255"/>
      <c r="M306" s="255"/>
    </row>
    <row r="307" spans="5:13">
      <c r="G307" s="255"/>
      <c r="H307" s="255"/>
      <c r="I307" s="255"/>
      <c r="J307" s="255"/>
      <c r="K307" s="255"/>
      <c r="L307" s="255"/>
      <c r="M307" s="255"/>
    </row>
    <row r="308" spans="5:13">
      <c r="G308" s="255"/>
      <c r="H308" s="255"/>
      <c r="I308" s="255"/>
      <c r="J308" s="255"/>
      <c r="K308" s="255"/>
      <c r="L308" s="255"/>
      <c r="M308" s="255"/>
    </row>
    <row r="309" spans="5:13">
      <c r="G309" s="256"/>
      <c r="H309" s="256"/>
      <c r="I309" s="256"/>
      <c r="J309" s="256"/>
      <c r="K309" s="256"/>
      <c r="L309" s="256"/>
      <c r="M309" s="256"/>
    </row>
    <row r="310" spans="5:13">
      <c r="G310" s="255"/>
      <c r="H310" s="255"/>
      <c r="I310" s="255"/>
      <c r="J310" s="255"/>
      <c r="K310" s="255"/>
      <c r="L310" s="255"/>
      <c r="M310" s="255"/>
    </row>
    <row r="311" spans="5:13">
      <c r="G311" s="255"/>
      <c r="H311" s="255"/>
      <c r="I311" s="255"/>
      <c r="J311" s="255"/>
      <c r="K311" s="255"/>
      <c r="L311" s="255"/>
      <c r="M311" s="255"/>
    </row>
    <row r="312" spans="5:13">
      <c r="G312" s="255"/>
      <c r="H312" s="255"/>
      <c r="I312" s="255"/>
      <c r="J312" s="255"/>
      <c r="K312" s="255"/>
      <c r="L312" s="255"/>
      <c r="M312" s="255"/>
    </row>
    <row r="313" spans="5:13">
      <c r="G313" s="255"/>
      <c r="H313" s="255"/>
      <c r="I313" s="255"/>
      <c r="J313" s="255"/>
      <c r="K313" s="255"/>
      <c r="L313" s="255"/>
      <c r="M313" s="255"/>
    </row>
    <row r="314" spans="5:13">
      <c r="G314" s="255"/>
      <c r="H314" s="255"/>
      <c r="I314" s="255"/>
      <c r="J314" s="255"/>
      <c r="K314" s="255"/>
      <c r="L314" s="255"/>
      <c r="M314" s="255"/>
    </row>
    <row r="315" spans="5:13">
      <c r="G315" s="256"/>
      <c r="H315" s="256"/>
      <c r="I315" s="256"/>
      <c r="J315" s="256"/>
      <c r="K315" s="256"/>
      <c r="L315" s="256"/>
      <c r="M315" s="256"/>
    </row>
    <row r="316" spans="5:13">
      <c r="G316" s="255"/>
      <c r="H316" s="255"/>
      <c r="I316" s="255"/>
      <c r="J316" s="255"/>
      <c r="K316" s="255"/>
      <c r="L316" s="255"/>
      <c r="M316" s="255"/>
    </row>
    <row r="317" spans="5:13">
      <c r="G317" s="255"/>
      <c r="H317" s="255"/>
      <c r="I317" s="255"/>
      <c r="J317" s="255"/>
      <c r="K317" s="255"/>
      <c r="L317" s="255"/>
      <c r="M317" s="255"/>
    </row>
    <row r="318" spans="5:13">
      <c r="G318" s="255"/>
      <c r="H318" s="255"/>
      <c r="I318" s="255"/>
      <c r="J318" s="255"/>
      <c r="K318" s="255"/>
      <c r="L318" s="255"/>
      <c r="M318" s="255"/>
    </row>
    <row r="319" spans="5:13">
      <c r="G319" s="255"/>
      <c r="H319" s="255"/>
      <c r="I319" s="255"/>
      <c r="J319" s="255"/>
      <c r="K319" s="255"/>
      <c r="L319" s="255"/>
      <c r="M319" s="255"/>
    </row>
    <row r="320" spans="5:13">
      <c r="G320" s="255"/>
      <c r="H320" s="255"/>
      <c r="I320" s="255"/>
      <c r="J320" s="255"/>
      <c r="K320" s="255"/>
      <c r="L320" s="255"/>
      <c r="M320" s="255"/>
    </row>
    <row r="321" spans="7:13">
      <c r="G321" s="256"/>
      <c r="H321" s="256"/>
      <c r="I321" s="256"/>
      <c r="J321" s="256"/>
      <c r="K321" s="256"/>
      <c r="L321" s="256"/>
      <c r="M321" s="256"/>
    </row>
    <row r="322" spans="7:13">
      <c r="G322" s="255"/>
      <c r="H322" s="255"/>
      <c r="I322" s="255"/>
      <c r="J322" s="255"/>
      <c r="K322" s="255"/>
      <c r="L322" s="255"/>
      <c r="M322" s="255"/>
    </row>
    <row r="323" spans="7:13">
      <c r="G323" s="255"/>
      <c r="H323" s="255"/>
      <c r="I323" s="255"/>
      <c r="J323" s="255"/>
      <c r="K323" s="255"/>
      <c r="L323" s="255"/>
      <c r="M323" s="255"/>
    </row>
    <row r="324" spans="7:13">
      <c r="G324" s="255"/>
      <c r="H324" s="255"/>
      <c r="I324" s="255"/>
      <c r="J324" s="255"/>
      <c r="K324" s="255"/>
      <c r="L324" s="255"/>
      <c r="M324" s="255"/>
    </row>
    <row r="325" spans="7:13">
      <c r="G325" s="255"/>
      <c r="H325" s="255"/>
      <c r="I325" s="255"/>
      <c r="J325" s="255"/>
      <c r="K325" s="255"/>
      <c r="L325" s="255"/>
      <c r="M325" s="255"/>
    </row>
    <row r="326" spans="7:13">
      <c r="G326" s="256"/>
      <c r="H326" s="256"/>
      <c r="I326" s="256"/>
      <c r="J326" s="256"/>
      <c r="K326" s="256"/>
      <c r="L326" s="256"/>
      <c r="M326" s="256"/>
    </row>
    <row r="327" spans="7:13">
      <c r="G327" s="255"/>
      <c r="H327" s="255"/>
      <c r="I327" s="255"/>
      <c r="J327" s="255"/>
      <c r="K327" s="255"/>
      <c r="L327" s="255"/>
      <c r="M327" s="255"/>
    </row>
    <row r="328" spans="7:13">
      <c r="G328" s="255"/>
      <c r="H328" s="255"/>
      <c r="I328" s="255"/>
      <c r="J328" s="255"/>
      <c r="K328" s="255"/>
      <c r="L328" s="255"/>
      <c r="M328" s="255"/>
    </row>
    <row r="329" spans="7:13">
      <c r="G329" s="255"/>
      <c r="H329" s="255"/>
      <c r="I329" s="255"/>
      <c r="J329" s="255"/>
      <c r="K329" s="255"/>
      <c r="L329" s="255"/>
      <c r="M329" s="255"/>
    </row>
    <row r="330" spans="7:13">
      <c r="G330" s="255"/>
      <c r="H330" s="255"/>
      <c r="I330" s="255"/>
      <c r="J330" s="255"/>
      <c r="K330" s="255"/>
      <c r="L330" s="255"/>
      <c r="M330" s="255"/>
    </row>
    <row r="331" spans="7:13">
      <c r="G331" s="255"/>
      <c r="H331" s="255"/>
      <c r="I331" s="255"/>
      <c r="J331" s="255"/>
      <c r="K331" s="255"/>
      <c r="L331" s="255"/>
      <c r="M331" s="255"/>
    </row>
    <row r="332" spans="7:13">
      <c r="G332" s="256"/>
      <c r="H332" s="256"/>
      <c r="I332" s="256"/>
      <c r="J332" s="256"/>
      <c r="K332" s="256"/>
      <c r="L332" s="256"/>
      <c r="M332" s="256"/>
    </row>
    <row r="333" spans="7:13">
      <c r="G333" s="255"/>
      <c r="H333" s="255"/>
      <c r="I333" s="255"/>
      <c r="J333" s="255"/>
      <c r="K333" s="255"/>
      <c r="L333" s="255"/>
      <c r="M333" s="255"/>
    </row>
    <row r="334" spans="7:13">
      <c r="G334" s="256"/>
      <c r="H334" s="256"/>
      <c r="I334" s="256"/>
      <c r="J334" s="256"/>
      <c r="K334" s="256"/>
      <c r="L334" s="256"/>
      <c r="M334" s="256"/>
    </row>
    <row r="335" spans="7:13">
      <c r="G335" s="255"/>
      <c r="H335" s="255"/>
      <c r="I335" s="255"/>
      <c r="J335" s="255"/>
      <c r="K335" s="255"/>
      <c r="L335" s="255"/>
      <c r="M335" s="255"/>
    </row>
    <row r="336" spans="7:13">
      <c r="G336" s="255"/>
      <c r="H336" s="255"/>
      <c r="I336" s="255"/>
      <c r="J336" s="255"/>
      <c r="K336" s="255"/>
      <c r="L336" s="255"/>
      <c r="M336" s="255"/>
    </row>
    <row r="337" spans="7:13">
      <c r="G337" s="255"/>
      <c r="H337" s="255"/>
      <c r="I337" s="255"/>
      <c r="J337" s="255"/>
      <c r="K337" s="255"/>
      <c r="L337" s="255"/>
      <c r="M337" s="255"/>
    </row>
    <row r="338" spans="7:13">
      <c r="G338" s="256"/>
      <c r="H338" s="256"/>
      <c r="I338" s="256"/>
      <c r="J338" s="256"/>
      <c r="K338" s="256"/>
      <c r="L338" s="256"/>
      <c r="M338" s="256"/>
    </row>
    <row r="339" spans="7:13">
      <c r="G339" s="255"/>
      <c r="H339" s="255"/>
      <c r="I339" s="255"/>
      <c r="J339" s="255"/>
      <c r="K339" s="255"/>
      <c r="L339" s="255"/>
      <c r="M339" s="255"/>
    </row>
    <row r="340" spans="7:13">
      <c r="G340" s="255"/>
      <c r="H340" s="255"/>
      <c r="I340" s="255"/>
      <c r="J340" s="255"/>
      <c r="K340" s="255"/>
      <c r="L340" s="255"/>
      <c r="M340" s="255"/>
    </row>
    <row r="341" spans="7:13">
      <c r="G341" s="255"/>
      <c r="H341" s="255"/>
      <c r="I341" s="255"/>
      <c r="J341" s="255"/>
      <c r="K341" s="255"/>
      <c r="L341" s="255"/>
      <c r="M341" s="255"/>
    </row>
    <row r="342" spans="7:13">
      <c r="G342" s="256"/>
      <c r="H342" s="256"/>
      <c r="I342" s="256"/>
      <c r="J342" s="256"/>
      <c r="K342" s="256"/>
      <c r="L342" s="256"/>
      <c r="M342" s="256"/>
    </row>
    <row r="343" spans="7:13">
      <c r="G343" s="255"/>
      <c r="H343" s="255"/>
      <c r="I343" s="255"/>
      <c r="J343" s="255"/>
      <c r="K343" s="255"/>
      <c r="L343" s="255"/>
      <c r="M343" s="255"/>
    </row>
    <row r="344" spans="7:13">
      <c r="G344" s="255"/>
      <c r="H344" s="255"/>
      <c r="I344" s="255"/>
      <c r="J344" s="255"/>
      <c r="K344" s="255"/>
      <c r="L344" s="255"/>
      <c r="M344" s="255"/>
    </row>
    <row r="345" spans="7:13">
      <c r="G345" s="255"/>
      <c r="H345" s="255"/>
      <c r="I345" s="255"/>
      <c r="J345" s="255"/>
      <c r="K345" s="255"/>
      <c r="L345" s="255"/>
      <c r="M345" s="255"/>
    </row>
    <row r="346" spans="7:13">
      <c r="G346" s="256"/>
      <c r="H346" s="256"/>
      <c r="I346" s="256"/>
      <c r="J346" s="256"/>
      <c r="K346" s="256"/>
      <c r="L346" s="256"/>
      <c r="M346" s="256"/>
    </row>
    <row r="347" spans="7:13">
      <c r="G347" s="255"/>
      <c r="H347" s="255"/>
      <c r="I347" s="255"/>
      <c r="J347" s="255"/>
      <c r="K347" s="255"/>
      <c r="L347" s="255"/>
      <c r="M347" s="255"/>
    </row>
    <row r="348" spans="7:13">
      <c r="G348" s="255"/>
      <c r="H348" s="255"/>
      <c r="I348" s="255"/>
      <c r="J348" s="255"/>
      <c r="K348" s="255"/>
      <c r="L348" s="255"/>
      <c r="M348" s="255"/>
    </row>
    <row r="349" spans="7:13">
      <c r="G349" s="255"/>
      <c r="H349" s="255"/>
      <c r="I349" s="255"/>
      <c r="J349" s="255"/>
      <c r="K349" s="255"/>
      <c r="L349" s="255"/>
      <c r="M349" s="255"/>
    </row>
    <row r="350" spans="7:13">
      <c r="G350" s="256"/>
      <c r="H350" s="256"/>
      <c r="I350" s="256"/>
      <c r="J350" s="256"/>
      <c r="K350" s="256"/>
      <c r="L350" s="256"/>
      <c r="M350" s="256"/>
    </row>
    <row r="351" spans="7:13">
      <c r="G351" s="255"/>
      <c r="H351" s="255"/>
      <c r="I351" s="255"/>
      <c r="J351" s="255"/>
      <c r="K351" s="255"/>
      <c r="L351" s="255"/>
      <c r="M351" s="255"/>
    </row>
    <row r="352" spans="7:13">
      <c r="G352" s="255"/>
      <c r="H352" s="255"/>
      <c r="I352" s="255"/>
      <c r="J352" s="255"/>
      <c r="K352" s="255"/>
      <c r="L352" s="255"/>
      <c r="M352" s="255"/>
    </row>
    <row r="353" spans="7:13">
      <c r="G353" s="255"/>
      <c r="H353" s="255"/>
      <c r="I353" s="255"/>
      <c r="J353" s="255"/>
      <c r="K353" s="255"/>
      <c r="L353" s="255"/>
      <c r="M353" s="255"/>
    </row>
    <row r="354" spans="7:13">
      <c r="G354" s="256"/>
      <c r="H354" s="256"/>
      <c r="I354" s="256"/>
      <c r="J354" s="256"/>
      <c r="K354" s="256"/>
      <c r="L354" s="256"/>
      <c r="M354" s="256"/>
    </row>
    <row r="355" spans="7:13">
      <c r="G355" s="257"/>
      <c r="H355" s="257"/>
      <c r="I355" s="257"/>
      <c r="J355" s="257"/>
      <c r="K355" s="257"/>
      <c r="L355" s="257"/>
      <c r="M355" s="257"/>
    </row>
    <row r="356" spans="7:13">
      <c r="G356" s="255"/>
      <c r="H356" s="255"/>
      <c r="I356" s="255"/>
      <c r="J356" s="255"/>
      <c r="K356" s="255"/>
      <c r="L356" s="255"/>
      <c r="M356" s="255"/>
    </row>
    <row r="357" spans="7:13">
      <c r="G357" s="255"/>
      <c r="H357" s="255"/>
      <c r="I357" s="255"/>
      <c r="J357" s="255"/>
      <c r="K357" s="255"/>
      <c r="L357" s="255"/>
      <c r="M357" s="255"/>
    </row>
    <row r="358" spans="7:13">
      <c r="G358" s="256"/>
      <c r="H358" s="256"/>
      <c r="I358" s="256"/>
      <c r="J358" s="256"/>
      <c r="K358" s="256"/>
      <c r="L358" s="256"/>
      <c r="M358" s="256"/>
    </row>
    <row r="359" spans="7:13">
      <c r="G359" s="257"/>
      <c r="H359" s="257"/>
      <c r="I359" s="257"/>
      <c r="J359" s="257"/>
      <c r="K359" s="257"/>
      <c r="L359" s="257"/>
      <c r="M359" s="257"/>
    </row>
    <row r="360" spans="7:13">
      <c r="G360" s="255"/>
      <c r="H360" s="255"/>
      <c r="I360" s="255"/>
      <c r="J360" s="255"/>
      <c r="K360" s="255"/>
      <c r="L360" s="255"/>
      <c r="M360" s="255"/>
    </row>
    <row r="361" spans="7:13">
      <c r="G361" s="255"/>
      <c r="H361" s="255"/>
      <c r="I361" s="255"/>
      <c r="J361" s="255"/>
      <c r="K361" s="255"/>
      <c r="L361" s="255"/>
      <c r="M361" s="255"/>
    </row>
    <row r="362" spans="7:13">
      <c r="G362" s="255"/>
      <c r="H362" s="255"/>
      <c r="I362" s="255"/>
      <c r="J362" s="255"/>
      <c r="K362" s="255"/>
      <c r="L362" s="255"/>
      <c r="M362" s="255"/>
    </row>
    <row r="363" spans="7:13">
      <c r="G363" s="255"/>
      <c r="H363" s="255"/>
      <c r="I363" s="255"/>
      <c r="J363" s="255"/>
      <c r="K363" s="255"/>
      <c r="L363" s="255"/>
      <c r="M363" s="255"/>
    </row>
    <row r="364" spans="7:13">
      <c r="G364" s="255"/>
      <c r="H364" s="255"/>
      <c r="I364" s="255"/>
      <c r="J364" s="255"/>
      <c r="K364" s="255"/>
      <c r="L364" s="255"/>
      <c r="M364" s="255"/>
    </row>
    <row r="365" spans="7:13">
      <c r="G365" s="256"/>
      <c r="H365" s="256"/>
      <c r="I365" s="256"/>
      <c r="J365" s="256"/>
      <c r="K365" s="256"/>
      <c r="L365" s="256"/>
      <c r="M365" s="256"/>
    </row>
    <row r="366" spans="7:13">
      <c r="G366" s="255"/>
      <c r="H366" s="255"/>
      <c r="I366" s="255"/>
      <c r="J366" s="255"/>
      <c r="K366" s="255"/>
      <c r="L366" s="255"/>
      <c r="M366" s="255"/>
    </row>
    <row r="367" spans="7:13">
      <c r="G367" s="255"/>
      <c r="H367" s="255"/>
      <c r="I367" s="255"/>
      <c r="J367" s="255"/>
      <c r="K367" s="255"/>
      <c r="L367" s="255"/>
      <c r="M367" s="255"/>
    </row>
    <row r="368" spans="7:13">
      <c r="G368" s="255"/>
      <c r="H368" s="255"/>
      <c r="I368" s="255"/>
      <c r="J368" s="255"/>
      <c r="K368" s="255"/>
      <c r="L368" s="255"/>
      <c r="M368" s="255"/>
    </row>
    <row r="369" spans="7:13">
      <c r="G369" s="255"/>
      <c r="H369" s="255"/>
      <c r="I369" s="255"/>
      <c r="J369" s="255"/>
      <c r="K369" s="255"/>
      <c r="L369" s="255"/>
      <c r="M369" s="255"/>
    </row>
    <row r="370" spans="7:13">
      <c r="G370" s="255"/>
      <c r="H370" s="255"/>
      <c r="I370" s="255"/>
      <c r="J370" s="255"/>
      <c r="K370" s="255"/>
      <c r="L370" s="255"/>
      <c r="M370" s="255"/>
    </row>
    <row r="371" spans="7:13">
      <c r="G371" s="256"/>
      <c r="H371" s="256"/>
      <c r="I371" s="256"/>
      <c r="J371" s="256"/>
      <c r="K371" s="256"/>
      <c r="L371" s="256"/>
      <c r="M371" s="256"/>
    </row>
    <row r="372" spans="7:13">
      <c r="G372" s="255"/>
      <c r="H372" s="255"/>
      <c r="I372" s="255"/>
      <c r="J372" s="255"/>
      <c r="K372" s="255"/>
      <c r="L372" s="255"/>
      <c r="M372" s="255"/>
    </row>
    <row r="373" spans="7:13" ht="18" customHeight="1">
      <c r="G373" s="255"/>
      <c r="H373" s="255"/>
      <c r="I373" s="255"/>
      <c r="J373" s="255"/>
      <c r="K373" s="255"/>
      <c r="L373" s="255"/>
      <c r="M373" s="255"/>
    </row>
    <row r="374" spans="7:13" ht="18" customHeight="1">
      <c r="G374" s="255"/>
      <c r="H374" s="255"/>
      <c r="I374" s="255"/>
      <c r="J374" s="255"/>
      <c r="K374" s="255"/>
      <c r="L374" s="255"/>
      <c r="M374" s="255"/>
    </row>
    <row r="375" spans="7:13" ht="18" customHeight="1">
      <c r="G375" s="255"/>
      <c r="H375" s="255"/>
      <c r="I375" s="255"/>
      <c r="J375" s="255"/>
      <c r="K375" s="255"/>
      <c r="L375" s="255"/>
      <c r="M375" s="255"/>
    </row>
    <row r="376" spans="7:13" ht="18" customHeight="1">
      <c r="G376" s="255"/>
      <c r="H376" s="255"/>
      <c r="I376" s="255"/>
      <c r="J376" s="255"/>
      <c r="K376" s="255"/>
      <c r="L376" s="255"/>
      <c r="M376" s="255"/>
    </row>
    <row r="377" spans="7:13" ht="18" customHeight="1">
      <c r="G377" s="256"/>
      <c r="H377" s="256"/>
      <c r="I377" s="256"/>
      <c r="J377" s="256"/>
      <c r="K377" s="256"/>
      <c r="L377" s="256"/>
      <c r="M377" s="256"/>
    </row>
    <row r="378" spans="7:13" ht="18" customHeight="1">
      <c r="G378" s="255"/>
      <c r="H378" s="255"/>
      <c r="I378" s="255"/>
      <c r="J378" s="255"/>
      <c r="K378" s="255"/>
      <c r="L378" s="255"/>
      <c r="M378" s="255"/>
    </row>
    <row r="379" spans="7:13" ht="18" customHeight="1">
      <c r="G379" s="255"/>
      <c r="H379" s="255"/>
      <c r="I379" s="255"/>
      <c r="J379" s="255"/>
      <c r="K379" s="255"/>
      <c r="L379" s="255"/>
      <c r="M379" s="255"/>
    </row>
    <row r="380" spans="7:13" ht="18" customHeight="1">
      <c r="G380" s="255"/>
      <c r="H380" s="255"/>
      <c r="I380" s="255"/>
      <c r="J380" s="255"/>
      <c r="K380" s="255"/>
      <c r="L380" s="255"/>
      <c r="M380" s="255"/>
    </row>
    <row r="381" spans="7:13" ht="18" customHeight="1">
      <c r="G381" s="255"/>
      <c r="H381" s="255"/>
      <c r="I381" s="255"/>
      <c r="J381" s="255"/>
      <c r="K381" s="255"/>
      <c r="L381" s="255"/>
      <c r="M381" s="255"/>
    </row>
    <row r="382" spans="7:13" ht="18" customHeight="1">
      <c r="G382" s="255"/>
      <c r="H382" s="255"/>
      <c r="I382" s="255"/>
      <c r="J382" s="255"/>
      <c r="K382" s="255"/>
      <c r="L382" s="255"/>
      <c r="M382" s="255"/>
    </row>
    <row r="383" spans="7:13" ht="18" customHeight="1">
      <c r="G383" s="256"/>
      <c r="H383" s="256"/>
      <c r="I383" s="256"/>
      <c r="J383" s="256"/>
      <c r="K383" s="256"/>
      <c r="L383" s="256"/>
      <c r="M383" s="256"/>
    </row>
    <row r="384" spans="7:13" ht="18" customHeight="1">
      <c r="G384" s="255"/>
      <c r="H384" s="255"/>
      <c r="I384" s="255"/>
      <c r="J384" s="255"/>
      <c r="K384" s="255"/>
      <c r="L384" s="255"/>
      <c r="M384" s="255"/>
    </row>
    <row r="385" spans="7:13" ht="18" customHeight="1">
      <c r="G385" s="255"/>
      <c r="H385" s="255"/>
      <c r="I385" s="255"/>
      <c r="J385" s="255"/>
      <c r="K385" s="255"/>
      <c r="L385" s="255"/>
      <c r="M385" s="255"/>
    </row>
    <row r="386" spans="7:13" ht="18" customHeight="1">
      <c r="G386" s="255"/>
      <c r="H386" s="255"/>
      <c r="I386" s="255"/>
      <c r="J386" s="255"/>
      <c r="K386" s="255"/>
      <c r="L386" s="255"/>
      <c r="M386" s="255"/>
    </row>
    <row r="387" spans="7:13" ht="18" customHeight="1">
      <c r="G387" s="255"/>
      <c r="H387" s="255"/>
      <c r="I387" s="255"/>
      <c r="J387" s="255"/>
      <c r="K387" s="255"/>
      <c r="L387" s="255"/>
      <c r="M387" s="255"/>
    </row>
    <row r="388" spans="7:13" ht="18" customHeight="1">
      <c r="G388" s="255"/>
      <c r="H388" s="255"/>
      <c r="I388" s="255"/>
      <c r="J388" s="255"/>
      <c r="K388" s="255"/>
      <c r="L388" s="255"/>
      <c r="M388" s="255"/>
    </row>
    <row r="389" spans="7:13" ht="18" customHeight="1">
      <c r="G389" s="256"/>
      <c r="H389" s="256"/>
      <c r="I389" s="256"/>
      <c r="J389" s="256"/>
      <c r="K389" s="256"/>
      <c r="L389" s="256"/>
      <c r="M389" s="256"/>
    </row>
    <row r="390" spans="7:13" ht="18" customHeight="1">
      <c r="G390" s="255"/>
      <c r="H390" s="255"/>
      <c r="I390" s="255"/>
      <c r="J390" s="255"/>
      <c r="K390" s="255"/>
      <c r="L390" s="255"/>
      <c r="M390" s="255"/>
    </row>
    <row r="391" spans="7:13" ht="18" customHeight="1">
      <c r="G391" s="255"/>
      <c r="H391" s="255"/>
      <c r="I391" s="255"/>
      <c r="J391" s="255"/>
      <c r="K391" s="255"/>
      <c r="L391" s="255"/>
      <c r="M391" s="255"/>
    </row>
    <row r="392" spans="7:13" ht="18" customHeight="1">
      <c r="G392" s="255"/>
      <c r="H392" s="255"/>
      <c r="I392" s="255"/>
      <c r="J392" s="255"/>
      <c r="K392" s="255"/>
      <c r="L392" s="255"/>
      <c r="M392" s="255"/>
    </row>
    <row r="393" spans="7:13" ht="18" customHeight="1">
      <c r="G393" s="255"/>
      <c r="H393" s="255"/>
      <c r="I393" s="255"/>
      <c r="J393" s="255"/>
      <c r="K393" s="255"/>
      <c r="L393" s="255"/>
      <c r="M393" s="255"/>
    </row>
    <row r="394" spans="7:13" ht="18" customHeight="1">
      <c r="G394" s="256"/>
      <c r="H394" s="256"/>
      <c r="I394" s="256"/>
      <c r="J394" s="256"/>
      <c r="K394" s="256"/>
      <c r="L394" s="256"/>
      <c r="M394" s="256"/>
    </row>
    <row r="395" spans="7:13" ht="18" customHeight="1">
      <c r="G395" s="255"/>
      <c r="H395" s="255"/>
      <c r="I395" s="255"/>
      <c r="J395" s="255"/>
      <c r="K395" s="255"/>
      <c r="L395" s="255"/>
      <c r="M395" s="255"/>
    </row>
    <row r="396" spans="7:13" ht="18" customHeight="1">
      <c r="G396" s="255"/>
      <c r="H396" s="255"/>
      <c r="I396" s="255"/>
      <c r="J396" s="255"/>
      <c r="K396" s="255"/>
      <c r="L396" s="255"/>
      <c r="M396" s="255"/>
    </row>
    <row r="397" spans="7:13" ht="18" customHeight="1">
      <c r="G397" s="255"/>
      <c r="H397" s="255"/>
      <c r="I397" s="255"/>
      <c r="J397" s="255"/>
      <c r="K397" s="255"/>
      <c r="L397" s="255"/>
      <c r="M397" s="255"/>
    </row>
    <row r="398" spans="7:13" ht="18" customHeight="1">
      <c r="G398" s="255"/>
      <c r="H398" s="255"/>
      <c r="I398" s="255"/>
      <c r="J398" s="255"/>
      <c r="K398" s="255"/>
      <c r="L398" s="255"/>
      <c r="M398" s="255"/>
    </row>
    <row r="399" spans="7:13" ht="18" customHeight="1">
      <c r="G399" s="255"/>
      <c r="H399" s="255"/>
      <c r="I399" s="255"/>
      <c r="J399" s="255"/>
      <c r="K399" s="255"/>
      <c r="L399" s="255"/>
      <c r="M399" s="255"/>
    </row>
    <row r="400" spans="7:13" ht="18" customHeight="1">
      <c r="G400" s="256"/>
      <c r="H400" s="256"/>
      <c r="I400" s="256"/>
      <c r="J400" s="256"/>
      <c r="K400" s="256"/>
      <c r="L400" s="256"/>
      <c r="M400" s="256"/>
    </row>
    <row r="401" spans="7:13" ht="18" customHeight="1">
      <c r="G401" s="255"/>
      <c r="H401" s="255"/>
      <c r="I401" s="255"/>
      <c r="J401" s="255"/>
      <c r="K401" s="255"/>
      <c r="L401" s="255"/>
      <c r="M401" s="255"/>
    </row>
    <row r="402" spans="7:13" ht="18" customHeight="1">
      <c r="G402" s="255"/>
      <c r="H402" s="255"/>
      <c r="I402" s="255"/>
      <c r="J402" s="255"/>
      <c r="K402" s="255"/>
      <c r="L402" s="255"/>
      <c r="M402" s="255"/>
    </row>
    <row r="403" spans="7:13" ht="18" customHeight="1">
      <c r="G403" s="255"/>
      <c r="H403" s="255"/>
      <c r="I403" s="255"/>
      <c r="J403" s="255"/>
      <c r="K403" s="255"/>
      <c r="L403" s="255"/>
      <c r="M403" s="255"/>
    </row>
    <row r="404" spans="7:13" ht="18" customHeight="1">
      <c r="G404" s="255"/>
      <c r="H404" s="255"/>
      <c r="I404" s="255"/>
      <c r="J404" s="255"/>
      <c r="K404" s="255"/>
      <c r="L404" s="255"/>
      <c r="M404" s="255"/>
    </row>
    <row r="405" spans="7:13" ht="18" customHeight="1">
      <c r="G405" s="255"/>
      <c r="H405" s="255"/>
      <c r="I405" s="255"/>
      <c r="J405" s="255"/>
      <c r="K405" s="255"/>
      <c r="L405" s="255"/>
      <c r="M405" s="255"/>
    </row>
    <row r="406" spans="7:13" ht="18" customHeight="1">
      <c r="G406" s="256"/>
      <c r="H406" s="256"/>
      <c r="I406" s="256"/>
      <c r="J406" s="256"/>
      <c r="K406" s="256"/>
      <c r="L406" s="256"/>
      <c r="M406" s="256"/>
    </row>
    <row r="407" spans="7:13" ht="18" customHeight="1">
      <c r="G407" s="255"/>
      <c r="H407" s="255"/>
      <c r="I407" s="255"/>
      <c r="J407" s="255"/>
      <c r="K407" s="255"/>
      <c r="L407" s="255"/>
      <c r="M407" s="255"/>
    </row>
    <row r="408" spans="7:13" ht="18" customHeight="1">
      <c r="G408" s="255"/>
      <c r="H408" s="255"/>
      <c r="I408" s="255"/>
      <c r="J408" s="255"/>
      <c r="K408" s="255"/>
      <c r="L408" s="255"/>
      <c r="M408" s="255"/>
    </row>
    <row r="409" spans="7:13" ht="18" customHeight="1">
      <c r="G409" s="255"/>
      <c r="H409" s="255"/>
      <c r="I409" s="255"/>
      <c r="J409" s="255"/>
      <c r="K409" s="255"/>
      <c r="L409" s="255"/>
      <c r="M409" s="255"/>
    </row>
    <row r="410" spans="7:13" ht="18" customHeight="1">
      <c r="G410" s="255"/>
      <c r="H410" s="255"/>
      <c r="I410" s="255"/>
      <c r="J410" s="255"/>
      <c r="K410" s="255"/>
      <c r="L410" s="255"/>
      <c r="M410" s="255"/>
    </row>
    <row r="411" spans="7:13" ht="18" customHeight="1">
      <c r="G411" s="255"/>
      <c r="H411" s="255"/>
      <c r="I411" s="255"/>
      <c r="J411" s="255"/>
      <c r="K411" s="255"/>
      <c r="L411" s="255"/>
      <c r="M411" s="255"/>
    </row>
    <row r="412" spans="7:13" ht="18" customHeight="1">
      <c r="G412" s="256"/>
      <c r="H412" s="256"/>
      <c r="I412" s="256"/>
      <c r="J412" s="256"/>
      <c r="K412" s="256"/>
      <c r="L412" s="256"/>
      <c r="M412" s="256"/>
    </row>
    <row r="413" spans="7:13" ht="18" customHeight="1">
      <c r="G413" s="255"/>
      <c r="H413" s="255"/>
      <c r="I413" s="255"/>
      <c r="J413" s="255"/>
      <c r="K413" s="255"/>
      <c r="L413" s="255"/>
      <c r="M413" s="255"/>
    </row>
    <row r="414" spans="7:13" ht="18" customHeight="1">
      <c r="G414" s="255"/>
      <c r="H414" s="255"/>
      <c r="I414" s="255"/>
      <c r="J414" s="255"/>
      <c r="K414" s="255"/>
      <c r="L414" s="255"/>
      <c r="M414" s="255"/>
    </row>
    <row r="415" spans="7:13" ht="18" customHeight="1">
      <c r="G415" s="255"/>
      <c r="H415" s="255"/>
      <c r="I415" s="255"/>
      <c r="J415" s="255"/>
      <c r="K415" s="255"/>
      <c r="L415" s="255"/>
      <c r="M415" s="255"/>
    </row>
    <row r="416" spans="7:13" ht="18" customHeight="1">
      <c r="G416" s="255"/>
      <c r="H416" s="255"/>
      <c r="I416" s="255"/>
      <c r="J416" s="255"/>
      <c r="K416" s="255"/>
      <c r="L416" s="255"/>
      <c r="M416" s="255"/>
    </row>
    <row r="417" spans="7:13" ht="18" customHeight="1">
      <c r="G417" s="255"/>
      <c r="H417" s="255"/>
      <c r="I417" s="255"/>
      <c r="J417" s="255"/>
      <c r="K417" s="255"/>
      <c r="L417" s="255"/>
      <c r="M417" s="255"/>
    </row>
    <row r="418" spans="7:13" ht="18" customHeight="1">
      <c r="G418" s="256"/>
      <c r="H418" s="256"/>
      <c r="I418" s="256"/>
      <c r="J418" s="256"/>
      <c r="K418" s="256"/>
      <c r="L418" s="256"/>
      <c r="M418" s="256"/>
    </row>
    <row r="419" spans="7:13" ht="18" customHeight="1">
      <c r="G419" s="257"/>
      <c r="H419" s="257"/>
      <c r="I419" s="257"/>
      <c r="J419" s="257"/>
      <c r="K419" s="257"/>
      <c r="L419" s="257"/>
      <c r="M419" s="257"/>
    </row>
    <row r="420" spans="7:13" ht="18" customHeight="1">
      <c r="G420" s="255"/>
      <c r="H420" s="255"/>
      <c r="I420" s="255"/>
      <c r="J420" s="255"/>
      <c r="K420" s="255"/>
      <c r="L420" s="255"/>
      <c r="M420" s="255"/>
    </row>
    <row r="421" spans="7:13" ht="18" customHeight="1">
      <c r="G421" s="255"/>
      <c r="H421" s="255"/>
      <c r="I421" s="255"/>
      <c r="J421" s="255"/>
      <c r="K421" s="255"/>
      <c r="L421" s="255"/>
      <c r="M421" s="255"/>
    </row>
    <row r="422" spans="7:13" ht="18" customHeight="1">
      <c r="G422" s="255"/>
      <c r="H422" s="255"/>
      <c r="I422" s="255"/>
      <c r="J422" s="255"/>
      <c r="K422" s="255"/>
      <c r="L422" s="255"/>
      <c r="M422" s="255"/>
    </row>
    <row r="423" spans="7:13" ht="18" customHeight="1">
      <c r="G423" s="255"/>
      <c r="H423" s="255"/>
      <c r="I423" s="255"/>
      <c r="J423" s="255"/>
      <c r="K423" s="255"/>
      <c r="L423" s="255"/>
      <c r="M423" s="255"/>
    </row>
    <row r="424" spans="7:13" ht="18" customHeight="1">
      <c r="G424" s="255"/>
      <c r="H424" s="255"/>
      <c r="I424" s="255"/>
      <c r="J424" s="255"/>
      <c r="K424" s="255"/>
      <c r="L424" s="255"/>
      <c r="M424" s="255"/>
    </row>
    <row r="425" spans="7:13" ht="18" customHeight="1">
      <c r="G425" s="255"/>
      <c r="H425" s="255"/>
      <c r="I425" s="255"/>
      <c r="J425" s="255"/>
      <c r="K425" s="255"/>
      <c r="L425" s="255"/>
      <c r="M425" s="255"/>
    </row>
    <row r="426" spans="7:13" ht="18" customHeight="1">
      <c r="G426" s="255"/>
      <c r="H426" s="255"/>
      <c r="I426" s="255"/>
      <c r="J426" s="255"/>
      <c r="K426" s="255"/>
      <c r="L426" s="255"/>
      <c r="M426" s="255"/>
    </row>
    <row r="427" spans="7:13" ht="18" customHeight="1">
      <c r="G427" s="255"/>
      <c r="H427" s="255"/>
      <c r="I427" s="255"/>
      <c r="J427" s="255"/>
      <c r="K427" s="255"/>
      <c r="L427" s="255"/>
      <c r="M427" s="255"/>
    </row>
    <row r="428" spans="7:13" ht="18" customHeight="1">
      <c r="G428" s="255"/>
      <c r="H428" s="255"/>
      <c r="I428" s="255"/>
      <c r="J428" s="255"/>
      <c r="K428" s="255"/>
      <c r="L428" s="255"/>
      <c r="M428" s="255"/>
    </row>
    <row r="429" spans="7:13" ht="18" customHeight="1">
      <c r="G429" s="255"/>
      <c r="H429" s="255"/>
      <c r="I429" s="255"/>
      <c r="J429" s="255"/>
      <c r="K429" s="255"/>
      <c r="L429" s="255"/>
      <c r="M429" s="255"/>
    </row>
    <row r="430" spans="7:13" ht="18" customHeight="1">
      <c r="G430" s="255"/>
      <c r="H430" s="255"/>
      <c r="I430" s="255"/>
      <c r="J430" s="255"/>
      <c r="K430" s="255"/>
      <c r="L430" s="255"/>
      <c r="M430" s="255"/>
    </row>
    <row r="431" spans="7:13" ht="18" customHeight="1">
      <c r="G431" s="255"/>
      <c r="H431" s="255"/>
      <c r="I431" s="255"/>
      <c r="J431" s="255"/>
      <c r="K431" s="255"/>
      <c r="L431" s="255"/>
      <c r="M431" s="255"/>
    </row>
    <row r="432" spans="7:13" ht="18" customHeight="1">
      <c r="G432" s="255"/>
      <c r="H432" s="255"/>
      <c r="I432" s="255"/>
      <c r="J432" s="255"/>
      <c r="K432" s="255"/>
      <c r="L432" s="255"/>
      <c r="M432" s="255"/>
    </row>
    <row r="433" spans="7:13" ht="18" customHeight="1">
      <c r="G433" s="256"/>
      <c r="H433" s="256"/>
      <c r="I433" s="256"/>
      <c r="J433" s="256"/>
      <c r="K433" s="256"/>
      <c r="L433" s="256"/>
      <c r="M433" s="256"/>
    </row>
    <row r="434" spans="7:13" ht="18" customHeight="1">
      <c r="G434" s="257"/>
      <c r="H434" s="257"/>
      <c r="I434" s="257"/>
      <c r="J434" s="257"/>
      <c r="K434" s="257"/>
      <c r="L434" s="257"/>
      <c r="M434" s="257"/>
    </row>
    <row r="435" spans="7:13" ht="18" customHeight="1">
      <c r="G435" s="255"/>
      <c r="H435" s="255"/>
      <c r="I435" s="255"/>
      <c r="J435" s="255"/>
      <c r="K435" s="255"/>
      <c r="L435" s="255"/>
      <c r="M435" s="255"/>
    </row>
    <row r="436" spans="7:13" ht="18" customHeight="1">
      <c r="G436" s="256"/>
      <c r="H436" s="256"/>
      <c r="I436" s="256"/>
      <c r="J436" s="256"/>
      <c r="K436" s="256"/>
      <c r="L436" s="256"/>
      <c r="M436" s="256"/>
    </row>
    <row r="437" spans="7:13" ht="18" customHeight="1">
      <c r="G437" s="255"/>
      <c r="H437" s="255"/>
      <c r="I437" s="255"/>
      <c r="J437" s="255"/>
      <c r="K437" s="255"/>
      <c r="L437" s="255"/>
      <c r="M437" s="255"/>
    </row>
    <row r="438" spans="7:13" ht="18" customHeight="1">
      <c r="G438" s="256"/>
      <c r="H438" s="256"/>
      <c r="I438" s="256"/>
      <c r="J438" s="256"/>
      <c r="K438" s="256"/>
      <c r="L438" s="256"/>
      <c r="M438" s="256"/>
    </row>
    <row r="439" spans="7:13" ht="18" customHeight="1">
      <c r="G439" s="255"/>
      <c r="H439" s="255"/>
      <c r="I439" s="255"/>
      <c r="J439" s="255"/>
      <c r="K439" s="255"/>
      <c r="L439" s="255"/>
      <c r="M439" s="255"/>
    </row>
    <row r="440" spans="7:13" ht="18" customHeight="1">
      <c r="G440" s="256"/>
      <c r="H440" s="256"/>
      <c r="I440" s="256"/>
      <c r="J440" s="256"/>
      <c r="K440" s="256"/>
      <c r="L440" s="256"/>
      <c r="M440" s="256"/>
    </row>
    <row r="441" spans="7:13" ht="18" customHeight="1">
      <c r="G441" s="255"/>
      <c r="H441" s="255"/>
      <c r="I441" s="255"/>
      <c r="J441" s="255"/>
      <c r="K441" s="255"/>
      <c r="L441" s="255"/>
      <c r="M441" s="255"/>
    </row>
    <row r="442" spans="7:13" ht="18" customHeight="1">
      <c r="G442" s="256"/>
      <c r="H442" s="256"/>
      <c r="I442" s="256"/>
      <c r="J442" s="256"/>
      <c r="K442" s="256"/>
      <c r="L442" s="256"/>
      <c r="M442" s="256"/>
    </row>
    <row r="443" spans="7:13" ht="18" customHeight="1">
      <c r="G443" s="255"/>
      <c r="H443" s="255"/>
      <c r="I443" s="255"/>
      <c r="J443" s="255"/>
      <c r="K443" s="255"/>
      <c r="L443" s="255"/>
      <c r="M443" s="255"/>
    </row>
    <row r="444" spans="7:13" ht="18" customHeight="1">
      <c r="G444" s="256"/>
      <c r="H444" s="256"/>
      <c r="I444" s="256"/>
      <c r="J444" s="256"/>
      <c r="K444" s="256"/>
      <c r="L444" s="256"/>
      <c r="M444" s="256"/>
    </row>
    <row r="445" spans="7:13" ht="18" customHeight="1">
      <c r="G445" s="255"/>
      <c r="H445" s="255"/>
      <c r="I445" s="255"/>
      <c r="J445" s="255"/>
      <c r="K445" s="255"/>
      <c r="L445" s="255"/>
      <c r="M445" s="255"/>
    </row>
    <row r="446" spans="7:13" ht="18" customHeight="1">
      <c r="G446" s="255"/>
      <c r="H446" s="255"/>
      <c r="I446" s="255"/>
      <c r="J446" s="255"/>
      <c r="K446" s="255"/>
      <c r="L446" s="255"/>
      <c r="M446" s="255"/>
    </row>
    <row r="447" spans="7:13" ht="18" customHeight="1">
      <c r="G447" s="255"/>
      <c r="H447" s="255"/>
      <c r="I447" s="255"/>
      <c r="J447" s="255"/>
      <c r="K447" s="255"/>
      <c r="L447" s="255"/>
      <c r="M447" s="255"/>
    </row>
    <row r="448" spans="7:13" ht="18" customHeight="1">
      <c r="G448" s="255"/>
      <c r="H448" s="255"/>
      <c r="I448" s="255"/>
      <c r="J448" s="255"/>
      <c r="K448" s="255"/>
      <c r="L448" s="255"/>
      <c r="M448" s="255"/>
    </row>
    <row r="449" spans="7:13" ht="18" customHeight="1">
      <c r="G449" s="255"/>
      <c r="H449" s="255"/>
      <c r="I449" s="255"/>
      <c r="J449" s="255"/>
      <c r="K449" s="255"/>
      <c r="L449" s="255"/>
      <c r="M449" s="255"/>
    </row>
    <row r="450" spans="7:13" ht="18" customHeight="1">
      <c r="G450" s="255"/>
      <c r="H450" s="255"/>
      <c r="I450" s="255"/>
      <c r="J450" s="255"/>
      <c r="K450" s="255"/>
      <c r="L450" s="255"/>
      <c r="M450" s="255"/>
    </row>
    <row r="451" spans="7:13" ht="18" customHeight="1">
      <c r="G451" s="256"/>
      <c r="H451" s="256"/>
      <c r="I451" s="256"/>
      <c r="J451" s="256"/>
      <c r="K451" s="256"/>
      <c r="L451" s="256"/>
      <c r="M451" s="256"/>
    </row>
    <row r="452" spans="7:13" ht="18" customHeight="1">
      <c r="G452" s="255"/>
      <c r="H452" s="255"/>
      <c r="I452" s="255"/>
      <c r="J452" s="255"/>
      <c r="K452" s="255"/>
      <c r="L452" s="255"/>
      <c r="M452" s="255"/>
    </row>
    <row r="453" spans="7:13" ht="18" customHeight="1">
      <c r="G453" s="255"/>
      <c r="H453" s="255"/>
      <c r="I453" s="255"/>
      <c r="J453" s="255"/>
      <c r="K453" s="255"/>
      <c r="L453" s="255"/>
      <c r="M453" s="255"/>
    </row>
    <row r="454" spans="7:13" ht="18" customHeight="1">
      <c r="G454" s="256"/>
      <c r="H454" s="256"/>
      <c r="I454" s="256"/>
      <c r="J454" s="256"/>
      <c r="K454" s="256"/>
      <c r="L454" s="256"/>
      <c r="M454" s="256"/>
    </row>
    <row r="455" spans="7:13" ht="18" customHeight="1">
      <c r="G455" s="257"/>
      <c r="H455" s="257"/>
      <c r="I455" s="257"/>
      <c r="J455" s="257"/>
      <c r="K455" s="257"/>
      <c r="L455" s="257"/>
      <c r="M455" s="257"/>
    </row>
    <row r="456" spans="7:13" ht="18" customHeight="1">
      <c r="G456" s="255"/>
      <c r="H456" s="255"/>
      <c r="I456" s="255"/>
      <c r="J456" s="255"/>
      <c r="K456" s="255"/>
      <c r="L456" s="255"/>
      <c r="M456" s="255"/>
    </row>
    <row r="457" spans="7:13" ht="18" customHeight="1">
      <c r="G457" s="255"/>
      <c r="H457" s="255"/>
      <c r="I457" s="255"/>
      <c r="J457" s="255"/>
      <c r="K457" s="255"/>
      <c r="L457" s="255"/>
      <c r="M457" s="255"/>
    </row>
    <row r="458" spans="7:13" ht="18" customHeight="1">
      <c r="G458" s="255"/>
      <c r="H458" s="255"/>
      <c r="I458" s="255"/>
      <c r="J458" s="255"/>
      <c r="K458" s="255"/>
      <c r="L458" s="255"/>
      <c r="M458" s="255"/>
    </row>
    <row r="459" spans="7:13" ht="18" customHeight="1">
      <c r="G459" s="257"/>
      <c r="H459" s="257"/>
      <c r="I459" s="257"/>
      <c r="J459" s="257"/>
      <c r="K459" s="257"/>
      <c r="L459" s="257"/>
      <c r="M459" s="257"/>
    </row>
    <row r="460" spans="7:13" ht="18" customHeight="1">
      <c r="G460" s="258"/>
      <c r="H460" s="258"/>
      <c r="I460" s="258"/>
      <c r="J460" s="258"/>
      <c r="K460" s="258"/>
      <c r="L460" s="258"/>
      <c r="M460" s="258"/>
    </row>
    <row r="461" spans="7:13" ht="18" customHeight="1">
      <c r="G461" s="259"/>
      <c r="H461" s="259"/>
      <c r="I461" s="259"/>
      <c r="J461" s="259"/>
      <c r="K461" s="259"/>
      <c r="L461" s="259"/>
      <c r="M461" s="259"/>
    </row>
    <row r="462" spans="7:13" ht="18" customHeight="1">
      <c r="G462" s="255"/>
      <c r="H462" s="255"/>
      <c r="I462" s="255"/>
      <c r="J462" s="255"/>
      <c r="K462" s="255"/>
      <c r="L462" s="255"/>
      <c r="M462" s="255"/>
    </row>
    <row r="463" spans="7:13" ht="18" customHeight="1">
      <c r="G463" s="260"/>
      <c r="H463" s="260"/>
      <c r="I463" s="260"/>
      <c r="J463" s="260"/>
      <c r="K463" s="260"/>
      <c r="L463" s="260"/>
      <c r="M463" s="260"/>
    </row>
    <row r="464" spans="7:13" ht="18" customHeight="1">
      <c r="G464" s="255"/>
      <c r="H464" s="255"/>
      <c r="I464" s="255"/>
      <c r="J464" s="255"/>
      <c r="K464" s="255"/>
      <c r="L464" s="255"/>
      <c r="M464" s="255"/>
    </row>
    <row r="465" spans="7:13" ht="18" customHeight="1">
      <c r="G465" s="255"/>
      <c r="H465" s="255"/>
      <c r="I465" s="255"/>
      <c r="J465" s="255"/>
      <c r="K465" s="255"/>
      <c r="L465" s="255"/>
      <c r="M465" s="255"/>
    </row>
    <row r="466" spans="7:13" ht="18" customHeight="1">
      <c r="G466" s="260"/>
      <c r="H466" s="260"/>
      <c r="I466" s="260"/>
      <c r="J466" s="260"/>
      <c r="K466" s="260"/>
      <c r="L466" s="260"/>
      <c r="M466" s="260"/>
    </row>
    <row r="467" spans="7:13" ht="18" customHeight="1">
      <c r="G467" s="256"/>
      <c r="H467" s="256"/>
      <c r="I467" s="256"/>
      <c r="J467" s="256"/>
      <c r="K467" s="256"/>
      <c r="L467" s="256"/>
      <c r="M467" s="256"/>
    </row>
    <row r="468" spans="7:13" ht="18" customHeight="1">
      <c r="G468" s="255"/>
      <c r="H468" s="255"/>
      <c r="I468" s="255"/>
      <c r="J468" s="255"/>
      <c r="K468" s="255"/>
      <c r="L468" s="255"/>
      <c r="M468" s="255"/>
    </row>
    <row r="469" spans="7:13" ht="18" customHeight="1">
      <c r="G469" s="255"/>
      <c r="H469" s="255"/>
      <c r="I469" s="255"/>
      <c r="J469" s="255"/>
      <c r="K469" s="255"/>
      <c r="L469" s="255"/>
      <c r="M469" s="255"/>
    </row>
    <row r="470" spans="7:13" ht="18" customHeight="1">
      <c r="G470" s="255"/>
      <c r="H470" s="255"/>
      <c r="I470" s="255"/>
      <c r="J470" s="255"/>
      <c r="K470" s="255"/>
      <c r="L470" s="255"/>
      <c r="M470" s="255"/>
    </row>
    <row r="471" spans="7:13" ht="18" customHeight="1">
      <c r="G471" s="260"/>
      <c r="H471" s="260"/>
      <c r="I471" s="260"/>
      <c r="J471" s="260"/>
      <c r="K471" s="260"/>
      <c r="L471" s="260"/>
      <c r="M471" s="260"/>
    </row>
    <row r="472" spans="7:13" ht="18" customHeight="1">
      <c r="G472" s="255"/>
      <c r="H472" s="255"/>
      <c r="I472" s="255"/>
      <c r="J472" s="255"/>
      <c r="K472" s="255"/>
      <c r="L472" s="255"/>
      <c r="M472" s="255"/>
    </row>
    <row r="473" spans="7:13" ht="18" customHeight="1">
      <c r="G473" s="255"/>
      <c r="H473" s="255"/>
      <c r="I473" s="255"/>
      <c r="J473" s="255"/>
      <c r="K473" s="255"/>
      <c r="L473" s="255"/>
      <c r="M473" s="255"/>
    </row>
    <row r="474" spans="7:13" ht="18" customHeight="1">
      <c r="G474" s="255"/>
      <c r="H474" s="255"/>
      <c r="I474" s="255"/>
      <c r="J474" s="255"/>
      <c r="K474" s="255"/>
      <c r="L474" s="255"/>
      <c r="M474" s="255"/>
    </row>
    <row r="475" spans="7:13" ht="18" customHeight="1">
      <c r="G475" s="255"/>
      <c r="H475" s="255"/>
      <c r="I475" s="255"/>
      <c r="J475" s="255"/>
      <c r="K475" s="255"/>
      <c r="L475" s="255"/>
      <c r="M475" s="255"/>
    </row>
    <row r="476" spans="7:13" ht="18" customHeight="1">
      <c r="G476" s="255"/>
      <c r="H476" s="255"/>
      <c r="I476" s="255"/>
      <c r="J476" s="255"/>
      <c r="K476" s="255"/>
      <c r="L476" s="255"/>
      <c r="M476" s="255"/>
    </row>
    <row r="477" spans="7:13" ht="18" customHeight="1">
      <c r="G477" s="255"/>
      <c r="H477" s="255"/>
      <c r="I477" s="255"/>
      <c r="J477" s="255"/>
      <c r="K477" s="255"/>
      <c r="L477" s="255"/>
      <c r="M477" s="255"/>
    </row>
    <row r="478" spans="7:13" ht="18" customHeight="1">
      <c r="G478" s="255"/>
      <c r="H478" s="255"/>
      <c r="I478" s="255"/>
      <c r="J478" s="255"/>
      <c r="K478" s="255"/>
      <c r="L478" s="255"/>
      <c r="M478" s="255"/>
    </row>
    <row r="479" spans="7:13" ht="18" customHeight="1">
      <c r="G479" s="255"/>
      <c r="H479" s="255"/>
      <c r="I479" s="255"/>
      <c r="J479" s="255"/>
      <c r="K479" s="255"/>
      <c r="L479" s="255"/>
      <c r="M479" s="255"/>
    </row>
    <row r="480" spans="7:13" ht="18" customHeight="1">
      <c r="G480" s="255"/>
      <c r="H480" s="255"/>
      <c r="I480" s="255"/>
      <c r="J480" s="255"/>
      <c r="K480" s="255"/>
      <c r="L480" s="255"/>
      <c r="M480" s="255"/>
    </row>
    <row r="481" spans="7:13" ht="18" customHeight="1">
      <c r="G481" s="255"/>
      <c r="H481" s="255"/>
      <c r="I481" s="255"/>
      <c r="J481" s="255"/>
      <c r="K481" s="255"/>
      <c r="L481" s="255"/>
      <c r="M481" s="255"/>
    </row>
    <row r="482" spans="7:13" ht="18" customHeight="1">
      <c r="G482" s="255"/>
      <c r="H482" s="255"/>
      <c r="I482" s="255"/>
      <c r="J482" s="255"/>
      <c r="K482" s="255"/>
      <c r="L482" s="255"/>
      <c r="M482" s="255"/>
    </row>
    <row r="483" spans="7:13" ht="18" customHeight="1">
      <c r="G483" s="255"/>
      <c r="H483" s="255"/>
      <c r="I483" s="255"/>
      <c r="J483" s="255"/>
      <c r="K483" s="255"/>
      <c r="L483" s="255"/>
      <c r="M483" s="255"/>
    </row>
    <row r="484" spans="7:13" ht="18" customHeight="1">
      <c r="G484" s="255"/>
      <c r="H484" s="255"/>
      <c r="I484" s="255"/>
      <c r="J484" s="255"/>
      <c r="K484" s="255"/>
      <c r="L484" s="255"/>
      <c r="M484" s="255"/>
    </row>
    <row r="485" spans="7:13" ht="18" customHeight="1">
      <c r="G485" s="255"/>
      <c r="H485" s="255"/>
      <c r="I485" s="255"/>
      <c r="J485" s="255"/>
      <c r="K485" s="255"/>
      <c r="L485" s="255"/>
      <c r="M485" s="255"/>
    </row>
    <row r="486" spans="7:13" ht="18" customHeight="1">
      <c r="G486" s="255"/>
      <c r="H486" s="255"/>
      <c r="I486" s="255"/>
      <c r="J486" s="255"/>
      <c r="K486" s="255"/>
      <c r="L486" s="255"/>
      <c r="M486" s="255"/>
    </row>
    <row r="487" spans="7:13" ht="18" customHeight="1">
      <c r="G487" s="255"/>
      <c r="H487" s="255"/>
      <c r="I487" s="255"/>
      <c r="J487" s="255"/>
      <c r="K487" s="255"/>
      <c r="L487" s="255"/>
      <c r="M487" s="255"/>
    </row>
    <row r="488" spans="7:13" ht="18" customHeight="1">
      <c r="G488" s="255"/>
      <c r="H488" s="255"/>
      <c r="I488" s="255"/>
      <c r="J488" s="255"/>
      <c r="K488" s="255"/>
      <c r="L488" s="255"/>
      <c r="M488" s="255"/>
    </row>
    <row r="489" spans="7:13" ht="18" customHeight="1">
      <c r="G489" s="255"/>
      <c r="H489" s="255"/>
      <c r="I489" s="255"/>
      <c r="J489" s="255"/>
      <c r="K489" s="255"/>
      <c r="L489" s="255"/>
      <c r="M489" s="255"/>
    </row>
    <row r="490" spans="7:13" ht="18" customHeight="1">
      <c r="G490" s="255"/>
      <c r="H490" s="255"/>
      <c r="I490" s="255"/>
      <c r="J490" s="255"/>
      <c r="K490" s="255"/>
      <c r="L490" s="255"/>
      <c r="M490" s="255"/>
    </row>
    <row r="491" spans="7:13" ht="18" customHeight="1">
      <c r="G491" s="255"/>
      <c r="H491" s="255"/>
      <c r="I491" s="255"/>
      <c r="J491" s="255"/>
      <c r="K491" s="255"/>
      <c r="L491" s="255"/>
      <c r="M491" s="255"/>
    </row>
    <row r="492" spans="7:13" ht="18" customHeight="1">
      <c r="G492" s="255"/>
      <c r="H492" s="255"/>
      <c r="I492" s="255"/>
      <c r="J492" s="255"/>
      <c r="K492" s="255"/>
      <c r="L492" s="255"/>
      <c r="M492" s="255"/>
    </row>
    <row r="493" spans="7:13" ht="18" customHeight="1">
      <c r="G493" s="255"/>
      <c r="H493" s="255"/>
      <c r="I493" s="255"/>
      <c r="J493" s="255"/>
      <c r="K493" s="255"/>
      <c r="L493" s="255"/>
      <c r="M493" s="255"/>
    </row>
    <row r="494" spans="7:13" ht="18" customHeight="1">
      <c r="G494" s="255"/>
      <c r="H494" s="255"/>
      <c r="I494" s="255"/>
      <c r="J494" s="255"/>
      <c r="K494" s="255"/>
      <c r="L494" s="255"/>
      <c r="M494" s="255"/>
    </row>
    <row r="495" spans="7:13" ht="18" customHeight="1">
      <c r="G495" s="255"/>
      <c r="H495" s="255"/>
      <c r="I495" s="255"/>
      <c r="J495" s="255"/>
      <c r="K495" s="255"/>
      <c r="L495" s="255"/>
      <c r="M495" s="255"/>
    </row>
    <row r="496" spans="7:13" ht="18" customHeight="1">
      <c r="G496" s="255"/>
      <c r="H496" s="255"/>
      <c r="I496" s="255"/>
      <c r="J496" s="255"/>
      <c r="K496" s="255"/>
      <c r="L496" s="255"/>
      <c r="M496" s="255"/>
    </row>
    <row r="497" spans="7:13" ht="18" customHeight="1">
      <c r="G497" s="255"/>
      <c r="H497" s="255"/>
      <c r="I497" s="255"/>
      <c r="J497" s="255"/>
      <c r="K497" s="255"/>
      <c r="L497" s="255"/>
      <c r="M497" s="255"/>
    </row>
    <row r="498" spans="7:13" ht="18" customHeight="1">
      <c r="G498" s="255"/>
      <c r="H498" s="255"/>
      <c r="I498" s="255"/>
      <c r="J498" s="255"/>
      <c r="K498" s="255"/>
      <c r="L498" s="255"/>
      <c r="M498" s="255"/>
    </row>
    <row r="499" spans="7:13" ht="18" customHeight="1">
      <c r="G499" s="255"/>
      <c r="H499" s="255"/>
      <c r="I499" s="255"/>
      <c r="J499" s="255"/>
      <c r="K499" s="255"/>
      <c r="L499" s="255"/>
      <c r="M499" s="255"/>
    </row>
    <row r="500" spans="7:13" ht="18" customHeight="1">
      <c r="G500" s="255"/>
      <c r="H500" s="255"/>
      <c r="I500" s="255"/>
      <c r="J500" s="255"/>
      <c r="K500" s="255"/>
      <c r="L500" s="255"/>
      <c r="M500" s="255"/>
    </row>
    <row r="501" spans="7:13" ht="18" customHeight="1">
      <c r="G501" s="255"/>
      <c r="H501" s="255"/>
      <c r="I501" s="255"/>
      <c r="J501" s="255"/>
      <c r="K501" s="255"/>
      <c r="L501" s="255"/>
      <c r="M501" s="255"/>
    </row>
    <row r="502" spans="7:13" ht="18" customHeight="1">
      <c r="G502" s="255"/>
      <c r="H502" s="255"/>
      <c r="I502" s="255"/>
      <c r="J502" s="255"/>
      <c r="K502" s="255"/>
      <c r="L502" s="255"/>
      <c r="M502" s="255"/>
    </row>
    <row r="503" spans="7:13" ht="18" customHeight="1">
      <c r="G503" s="255"/>
      <c r="H503" s="255"/>
      <c r="I503" s="255"/>
      <c r="J503" s="255"/>
      <c r="K503" s="255"/>
      <c r="L503" s="255"/>
      <c r="M503" s="255"/>
    </row>
    <row r="504" spans="7:13" ht="18" customHeight="1">
      <c r="G504" s="255"/>
      <c r="H504" s="255"/>
      <c r="I504" s="255"/>
      <c r="J504" s="255"/>
      <c r="K504" s="255"/>
      <c r="L504" s="255"/>
      <c r="M504" s="255"/>
    </row>
    <row r="505" spans="7:13" ht="18" customHeight="1">
      <c r="G505" s="255"/>
      <c r="H505" s="255"/>
      <c r="I505" s="255"/>
      <c r="J505" s="255"/>
      <c r="K505" s="255"/>
      <c r="L505" s="255"/>
      <c r="M505" s="255"/>
    </row>
    <row r="506" spans="7:13" ht="18" customHeight="1">
      <c r="G506" s="260"/>
      <c r="H506" s="260"/>
      <c r="I506" s="260"/>
      <c r="J506" s="260"/>
      <c r="K506" s="260"/>
      <c r="L506" s="260"/>
      <c r="M506" s="260"/>
    </row>
    <row r="507" spans="7:13" ht="18" customHeight="1">
      <c r="G507" s="255"/>
      <c r="H507" s="255"/>
      <c r="I507" s="255"/>
      <c r="J507" s="255"/>
      <c r="K507" s="255"/>
      <c r="L507" s="255"/>
      <c r="M507" s="255"/>
    </row>
    <row r="508" spans="7:13" ht="18" customHeight="1">
      <c r="G508" s="260"/>
      <c r="H508" s="260"/>
      <c r="I508" s="260"/>
      <c r="J508" s="260"/>
      <c r="K508" s="260"/>
      <c r="L508" s="260"/>
      <c r="M508" s="260"/>
    </row>
    <row r="509" spans="7:13" ht="18" customHeight="1">
      <c r="G509" s="256"/>
      <c r="H509" s="256"/>
      <c r="I509" s="256"/>
      <c r="J509" s="256"/>
      <c r="K509" s="256"/>
      <c r="L509" s="256"/>
      <c r="M509" s="256"/>
    </row>
    <row r="510" spans="7:13" ht="18" customHeight="1">
      <c r="G510" s="255"/>
      <c r="H510" s="255"/>
      <c r="I510" s="255"/>
      <c r="J510" s="255"/>
      <c r="K510" s="255"/>
      <c r="L510" s="255"/>
      <c r="M510" s="255"/>
    </row>
    <row r="511" spans="7:13" ht="18" customHeight="1">
      <c r="G511" s="255"/>
      <c r="H511" s="255"/>
      <c r="I511" s="255"/>
      <c r="J511" s="255"/>
      <c r="K511" s="255"/>
      <c r="L511" s="255"/>
      <c r="M511" s="255"/>
    </row>
    <row r="512" spans="7:13" ht="18" customHeight="1">
      <c r="G512" s="256"/>
      <c r="H512" s="256"/>
      <c r="I512" s="256"/>
      <c r="J512" s="256"/>
      <c r="K512" s="256"/>
      <c r="L512" s="256"/>
      <c r="M512" s="256"/>
    </row>
    <row r="513" spans="7:13" ht="18" customHeight="1">
      <c r="G513" s="255"/>
      <c r="H513" s="255"/>
      <c r="I513" s="255"/>
      <c r="J513" s="255"/>
      <c r="K513" s="255"/>
      <c r="L513" s="255"/>
      <c r="M513" s="255"/>
    </row>
    <row r="514" spans="7:13" ht="18" customHeight="1">
      <c r="G514" s="255"/>
      <c r="H514" s="255"/>
      <c r="I514" s="255"/>
      <c r="J514" s="255"/>
      <c r="K514" s="255"/>
      <c r="L514" s="255"/>
      <c r="M514" s="255"/>
    </row>
    <row r="515" spans="7:13" ht="18" customHeight="1">
      <c r="G515" s="256"/>
      <c r="H515" s="256"/>
      <c r="I515" s="256"/>
      <c r="J515" s="256"/>
      <c r="K515" s="256"/>
      <c r="L515" s="256"/>
      <c r="M515" s="256"/>
    </row>
    <row r="516" spans="7:13" ht="18" customHeight="1">
      <c r="G516" s="255"/>
      <c r="H516" s="255"/>
      <c r="I516" s="255"/>
      <c r="J516" s="255"/>
      <c r="K516" s="255"/>
      <c r="L516" s="255"/>
      <c r="M516" s="255"/>
    </row>
    <row r="517" spans="7:13" ht="18" customHeight="1">
      <c r="G517" s="255"/>
      <c r="H517" s="255"/>
      <c r="I517" s="255"/>
      <c r="J517" s="255"/>
      <c r="K517" s="255"/>
      <c r="L517" s="255"/>
      <c r="M517" s="255"/>
    </row>
    <row r="518" spans="7:13" ht="18" customHeight="1">
      <c r="G518" s="256"/>
      <c r="H518" s="256"/>
      <c r="I518" s="256"/>
      <c r="J518" s="256"/>
      <c r="K518" s="256"/>
      <c r="L518" s="256"/>
      <c r="M518" s="256"/>
    </row>
    <row r="519" spans="7:13" ht="18" customHeight="1">
      <c r="G519" s="255"/>
      <c r="H519" s="255"/>
      <c r="I519" s="255"/>
      <c r="J519" s="255"/>
      <c r="K519" s="255"/>
      <c r="L519" s="255"/>
      <c r="M519" s="255"/>
    </row>
    <row r="520" spans="7:13" ht="18" customHeight="1">
      <c r="G520" s="255"/>
      <c r="H520" s="255"/>
      <c r="I520" s="255"/>
      <c r="J520" s="255"/>
      <c r="K520" s="255"/>
      <c r="L520" s="255"/>
      <c r="M520" s="255"/>
    </row>
    <row r="521" spans="7:13" ht="18" customHeight="1">
      <c r="G521" s="256"/>
      <c r="H521" s="256"/>
      <c r="I521" s="256"/>
      <c r="J521" s="256"/>
      <c r="K521" s="256"/>
      <c r="L521" s="256"/>
      <c r="M521" s="256"/>
    </row>
    <row r="522" spans="7:13" ht="18" customHeight="1">
      <c r="G522" s="255"/>
      <c r="H522" s="255"/>
      <c r="I522" s="255"/>
      <c r="J522" s="255"/>
      <c r="K522" s="255"/>
      <c r="L522" s="255"/>
      <c r="M522" s="255"/>
    </row>
    <row r="523" spans="7:13" ht="18" customHeight="1">
      <c r="G523" s="256"/>
      <c r="H523" s="256"/>
      <c r="I523" s="256"/>
      <c r="J523" s="256"/>
      <c r="K523" s="256"/>
      <c r="L523" s="256"/>
      <c r="M523" s="256"/>
    </row>
    <row r="524" spans="7:13" ht="18" customHeight="1">
      <c r="G524" s="255"/>
      <c r="H524" s="255"/>
      <c r="I524" s="255"/>
      <c r="J524" s="255"/>
      <c r="K524" s="255"/>
      <c r="L524" s="255"/>
      <c r="M524" s="255"/>
    </row>
    <row r="525" spans="7:13" ht="18" customHeight="1">
      <c r="G525" s="255"/>
      <c r="H525" s="255"/>
      <c r="I525" s="255"/>
      <c r="J525" s="255"/>
      <c r="K525" s="255"/>
      <c r="L525" s="255"/>
      <c r="M525" s="255"/>
    </row>
    <row r="526" spans="7:13" ht="18" customHeight="1">
      <c r="G526" s="260"/>
      <c r="H526" s="260"/>
      <c r="I526" s="260"/>
      <c r="J526" s="260"/>
      <c r="K526" s="260"/>
      <c r="L526" s="260"/>
      <c r="M526" s="260"/>
    </row>
    <row r="527" spans="7:13" ht="18" customHeight="1">
      <c r="G527" s="255"/>
      <c r="H527" s="255"/>
      <c r="I527" s="255"/>
      <c r="J527" s="255"/>
      <c r="K527" s="255"/>
      <c r="L527" s="255"/>
      <c r="M527" s="255"/>
    </row>
    <row r="528" spans="7:13" ht="18" customHeight="1">
      <c r="G528" s="255"/>
      <c r="H528" s="255"/>
      <c r="I528" s="255"/>
      <c r="J528" s="255"/>
      <c r="K528" s="255"/>
      <c r="L528" s="255"/>
      <c r="M528" s="255"/>
    </row>
    <row r="529" spans="7:13" ht="18" customHeight="1">
      <c r="G529" s="260"/>
      <c r="H529" s="260"/>
      <c r="I529" s="260"/>
      <c r="J529" s="260"/>
      <c r="K529" s="260"/>
      <c r="L529" s="260"/>
      <c r="M529" s="260"/>
    </row>
    <row r="530" spans="7:13" ht="18" customHeight="1">
      <c r="G530" s="255"/>
      <c r="H530" s="255"/>
      <c r="I530" s="255"/>
      <c r="J530" s="255"/>
      <c r="K530" s="255"/>
      <c r="L530" s="255"/>
      <c r="M530" s="255"/>
    </row>
    <row r="531" spans="7:13" ht="18" customHeight="1">
      <c r="G531" s="255"/>
      <c r="H531" s="255"/>
      <c r="I531" s="255"/>
      <c r="J531" s="255"/>
      <c r="K531" s="255"/>
      <c r="L531" s="255"/>
      <c r="M531" s="255"/>
    </row>
    <row r="532" spans="7:13" ht="18" customHeight="1">
      <c r="G532" s="255"/>
      <c r="H532" s="255"/>
      <c r="I532" s="255"/>
      <c r="J532" s="255"/>
      <c r="K532" s="255"/>
      <c r="L532" s="255"/>
      <c r="M532" s="255"/>
    </row>
    <row r="533" spans="7:13" ht="18" customHeight="1">
      <c r="G533" s="255"/>
      <c r="H533" s="255"/>
      <c r="I533" s="255"/>
      <c r="J533" s="255"/>
      <c r="K533" s="255"/>
      <c r="L533" s="255"/>
      <c r="M533" s="255"/>
    </row>
    <row r="534" spans="7:13" ht="18" customHeight="1">
      <c r="G534" s="260"/>
      <c r="H534" s="260"/>
      <c r="I534" s="260"/>
      <c r="J534" s="260"/>
      <c r="K534" s="260"/>
      <c r="L534" s="260"/>
      <c r="M534" s="260"/>
    </row>
    <row r="535" spans="7:13" ht="18" customHeight="1">
      <c r="G535" s="255"/>
      <c r="H535" s="255"/>
      <c r="I535" s="255"/>
      <c r="J535" s="255"/>
      <c r="K535" s="255"/>
      <c r="L535" s="255"/>
      <c r="M535" s="255"/>
    </row>
    <row r="536" spans="7:13" ht="18" customHeight="1">
      <c r="G536" s="260"/>
      <c r="H536" s="260"/>
      <c r="I536" s="260"/>
      <c r="J536" s="260"/>
      <c r="K536" s="260"/>
      <c r="L536" s="260"/>
      <c r="M536" s="260"/>
    </row>
    <row r="537" spans="7:13" ht="18" customHeight="1">
      <c r="G537" s="255"/>
      <c r="H537" s="255"/>
      <c r="I537" s="255"/>
      <c r="J537" s="255"/>
      <c r="K537" s="255"/>
      <c r="L537" s="255"/>
      <c r="M537" s="255"/>
    </row>
    <row r="538" spans="7:13" ht="18" customHeight="1">
      <c r="G538" s="260"/>
      <c r="H538" s="260"/>
      <c r="I538" s="260"/>
      <c r="J538" s="260"/>
      <c r="K538" s="260"/>
      <c r="L538" s="260"/>
      <c r="M538" s="260"/>
    </row>
    <row r="539" spans="7:13" ht="18" customHeight="1">
      <c r="G539" s="256"/>
      <c r="H539" s="256"/>
      <c r="I539" s="256"/>
      <c r="J539" s="256"/>
      <c r="K539" s="256"/>
      <c r="L539" s="256"/>
      <c r="M539" s="256"/>
    </row>
    <row r="540" spans="7:13" ht="18" customHeight="1">
      <c r="G540" s="255"/>
      <c r="H540" s="255"/>
      <c r="I540" s="255"/>
      <c r="J540" s="255"/>
      <c r="K540" s="255"/>
      <c r="L540" s="255"/>
      <c r="M540" s="255"/>
    </row>
    <row r="541" spans="7:13" ht="18" customHeight="1">
      <c r="G541" s="255"/>
      <c r="H541" s="255"/>
      <c r="I541" s="255"/>
      <c r="J541" s="255"/>
      <c r="K541" s="255"/>
      <c r="L541" s="255"/>
      <c r="M541" s="255"/>
    </row>
    <row r="542" spans="7:13" ht="18" customHeight="1">
      <c r="G542" s="255"/>
      <c r="H542" s="255"/>
      <c r="I542" s="255"/>
      <c r="J542" s="255"/>
      <c r="K542" s="255"/>
      <c r="L542" s="255"/>
      <c r="M542" s="255"/>
    </row>
    <row r="543" spans="7:13" ht="18" customHeight="1">
      <c r="G543" s="255"/>
      <c r="H543" s="255"/>
      <c r="I543" s="255"/>
      <c r="J543" s="255"/>
      <c r="K543" s="255"/>
      <c r="L543" s="255"/>
      <c r="M543" s="255"/>
    </row>
    <row r="544" spans="7:13" ht="18" customHeight="1">
      <c r="G544" s="255"/>
      <c r="H544" s="255"/>
      <c r="I544" s="255"/>
      <c r="J544" s="255"/>
      <c r="K544" s="255"/>
      <c r="L544" s="255"/>
      <c r="M544" s="255"/>
    </row>
    <row r="545" spans="7:13" ht="18" customHeight="1">
      <c r="G545" s="255"/>
      <c r="H545" s="255"/>
      <c r="I545" s="255"/>
      <c r="J545" s="255"/>
      <c r="K545" s="255"/>
      <c r="L545" s="255"/>
      <c r="M545" s="255"/>
    </row>
    <row r="546" spans="7:13" ht="18" customHeight="1">
      <c r="G546" s="255"/>
      <c r="H546" s="255"/>
      <c r="I546" s="255"/>
      <c r="J546" s="255"/>
      <c r="K546" s="255"/>
      <c r="L546" s="255"/>
      <c r="M546" s="255"/>
    </row>
    <row r="547" spans="7:13" ht="18" customHeight="1">
      <c r="G547" s="255"/>
      <c r="H547" s="255"/>
      <c r="I547" s="255"/>
      <c r="J547" s="255"/>
      <c r="K547" s="255"/>
      <c r="L547" s="255"/>
      <c r="M547" s="255"/>
    </row>
    <row r="548" spans="7:13" ht="18" customHeight="1">
      <c r="G548" s="256"/>
      <c r="H548" s="256"/>
      <c r="I548" s="256"/>
      <c r="J548" s="256"/>
      <c r="K548" s="256"/>
      <c r="L548" s="256"/>
      <c r="M548" s="256"/>
    </row>
    <row r="549" spans="7:13" ht="18" customHeight="1">
      <c r="G549" s="257"/>
      <c r="H549" s="257"/>
      <c r="I549" s="257"/>
      <c r="J549" s="257"/>
      <c r="K549" s="257"/>
      <c r="L549" s="257"/>
      <c r="M549" s="257"/>
    </row>
    <row r="550" spans="7:13" ht="18" customHeight="1">
      <c r="G550" s="255"/>
      <c r="H550" s="255"/>
      <c r="I550" s="255"/>
      <c r="J550" s="255"/>
      <c r="K550" s="255"/>
      <c r="L550" s="255"/>
      <c r="M550" s="255"/>
    </row>
    <row r="551" spans="7:13" ht="18" customHeight="1">
      <c r="G551" s="255"/>
      <c r="H551" s="255"/>
      <c r="I551" s="255"/>
      <c r="J551" s="255"/>
      <c r="K551" s="255"/>
      <c r="L551" s="255"/>
      <c r="M551" s="255"/>
    </row>
    <row r="552" spans="7:13" ht="18" customHeight="1">
      <c r="G552" s="256"/>
      <c r="H552" s="256"/>
      <c r="I552" s="256"/>
      <c r="J552" s="256"/>
      <c r="K552" s="256"/>
      <c r="L552" s="256"/>
      <c r="M552" s="256"/>
    </row>
    <row r="553" spans="7:13" ht="18" customHeight="1">
      <c r="G553" s="255"/>
      <c r="H553" s="255"/>
      <c r="I553" s="255"/>
      <c r="J553" s="255"/>
      <c r="K553" s="255"/>
      <c r="L553" s="255"/>
      <c r="M553" s="255"/>
    </row>
    <row r="554" spans="7:13" ht="18" customHeight="1">
      <c r="G554" s="255"/>
      <c r="H554" s="255"/>
      <c r="I554" s="255"/>
      <c r="J554" s="255"/>
      <c r="K554" s="255"/>
      <c r="L554" s="255"/>
      <c r="M554" s="255"/>
    </row>
    <row r="555" spans="7:13" ht="18" customHeight="1">
      <c r="G555" s="256"/>
      <c r="H555" s="256"/>
      <c r="I555" s="256"/>
      <c r="J555" s="256"/>
      <c r="K555" s="256"/>
      <c r="L555" s="256"/>
      <c r="M555" s="256"/>
    </row>
    <row r="556" spans="7:13" ht="18" customHeight="1">
      <c r="G556" s="255"/>
      <c r="H556" s="255"/>
      <c r="I556" s="255"/>
      <c r="J556" s="255"/>
      <c r="K556" s="255"/>
      <c r="L556" s="255"/>
      <c r="M556" s="255"/>
    </row>
    <row r="557" spans="7:13" ht="18" customHeight="1">
      <c r="G557" s="255"/>
      <c r="H557" s="255"/>
      <c r="I557" s="255"/>
      <c r="J557" s="255"/>
      <c r="K557" s="255"/>
      <c r="L557" s="255"/>
      <c r="M557" s="255"/>
    </row>
    <row r="558" spans="7:13" ht="18" customHeight="1">
      <c r="G558" s="255"/>
      <c r="H558" s="255"/>
      <c r="I558" s="255"/>
      <c r="J558" s="255"/>
      <c r="K558" s="255"/>
      <c r="L558" s="255"/>
      <c r="M558" s="255"/>
    </row>
    <row r="559" spans="7:13" ht="18" customHeight="1">
      <c r="G559" s="260"/>
      <c r="H559" s="260"/>
      <c r="I559" s="260"/>
      <c r="J559" s="260"/>
      <c r="K559" s="260"/>
      <c r="L559" s="260"/>
      <c r="M559" s="260"/>
    </row>
    <row r="560" spans="7:13" ht="18" customHeight="1">
      <c r="G560" s="255"/>
      <c r="H560" s="255"/>
      <c r="I560" s="255"/>
      <c r="J560" s="255"/>
      <c r="K560" s="255"/>
      <c r="L560" s="255"/>
      <c r="M560" s="255"/>
    </row>
    <row r="561" spans="7:13" ht="18" customHeight="1">
      <c r="G561" s="255"/>
      <c r="H561" s="255"/>
      <c r="I561" s="255"/>
      <c r="J561" s="255"/>
      <c r="K561" s="255"/>
      <c r="L561" s="255"/>
      <c r="M561" s="255"/>
    </row>
    <row r="562" spans="7:13" ht="18" customHeight="1">
      <c r="G562" s="255"/>
      <c r="H562" s="255"/>
      <c r="I562" s="255"/>
      <c r="J562" s="255"/>
      <c r="K562" s="255"/>
      <c r="L562" s="255"/>
      <c r="M562" s="255"/>
    </row>
    <row r="563" spans="7:13" ht="18" customHeight="1">
      <c r="G563" s="255"/>
      <c r="H563" s="255"/>
      <c r="I563" s="255"/>
      <c r="J563" s="255"/>
      <c r="K563" s="255"/>
      <c r="L563" s="255"/>
      <c r="M563" s="255"/>
    </row>
    <row r="564" spans="7:13" ht="18" customHeight="1">
      <c r="G564" s="255"/>
      <c r="H564" s="255"/>
      <c r="I564" s="255"/>
      <c r="J564" s="255"/>
      <c r="K564" s="255"/>
      <c r="L564" s="255"/>
      <c r="M564" s="255"/>
    </row>
    <row r="565" spans="7:13" ht="18" customHeight="1">
      <c r="G565" s="255"/>
      <c r="H565" s="255"/>
      <c r="I565" s="255"/>
      <c r="J565" s="255"/>
      <c r="K565" s="255"/>
      <c r="L565" s="255"/>
      <c r="M565" s="255"/>
    </row>
    <row r="566" spans="7:13" ht="18" customHeight="1">
      <c r="G566" s="255"/>
      <c r="H566" s="255"/>
      <c r="I566" s="255"/>
      <c r="J566" s="255"/>
      <c r="K566" s="255"/>
      <c r="L566" s="255"/>
      <c r="M566" s="255"/>
    </row>
    <row r="567" spans="7:13" ht="18" customHeight="1">
      <c r="G567" s="255"/>
      <c r="H567" s="255"/>
      <c r="I567" s="255"/>
      <c r="J567" s="255"/>
      <c r="K567" s="255"/>
      <c r="L567" s="255"/>
      <c r="M567" s="255"/>
    </row>
    <row r="568" spans="7:13" ht="18" customHeight="1">
      <c r="G568" s="255"/>
      <c r="H568" s="255"/>
      <c r="I568" s="255"/>
      <c r="J568" s="255"/>
      <c r="K568" s="255"/>
      <c r="L568" s="255"/>
      <c r="M568" s="255"/>
    </row>
    <row r="569" spans="7:13" ht="18" customHeight="1">
      <c r="G569" s="260"/>
      <c r="H569" s="260"/>
      <c r="I569" s="260"/>
      <c r="J569" s="260"/>
      <c r="K569" s="260"/>
      <c r="L569" s="260"/>
      <c r="M569" s="260"/>
    </row>
    <row r="570" spans="7:13" ht="18" customHeight="1">
      <c r="G570" s="255"/>
      <c r="H570" s="255"/>
      <c r="I570" s="255"/>
      <c r="J570" s="255"/>
      <c r="K570" s="255"/>
      <c r="L570" s="255"/>
      <c r="M570" s="255"/>
    </row>
    <row r="571" spans="7:13" ht="18" customHeight="1">
      <c r="G571" s="260"/>
      <c r="H571" s="260"/>
      <c r="I571" s="260"/>
      <c r="J571" s="260"/>
      <c r="K571" s="260"/>
      <c r="L571" s="260"/>
      <c r="M571" s="260"/>
    </row>
    <row r="572" spans="7:13" ht="18" customHeight="1">
      <c r="G572" s="256"/>
      <c r="H572" s="256"/>
      <c r="I572" s="256"/>
      <c r="J572" s="256"/>
      <c r="K572" s="256"/>
      <c r="L572" s="256"/>
      <c r="M572" s="256"/>
    </row>
    <row r="573" spans="7:13" ht="18" customHeight="1">
      <c r="G573" s="255"/>
      <c r="H573" s="255"/>
      <c r="I573" s="255"/>
      <c r="J573" s="255"/>
      <c r="K573" s="255"/>
      <c r="L573" s="255"/>
      <c r="M573" s="255"/>
    </row>
    <row r="574" spans="7:13" ht="18" customHeight="1">
      <c r="G574" s="255"/>
      <c r="H574" s="255"/>
      <c r="I574" s="255"/>
      <c r="J574" s="255"/>
      <c r="K574" s="255"/>
      <c r="L574" s="255"/>
      <c r="M574" s="255"/>
    </row>
    <row r="575" spans="7:13" ht="18" customHeight="1">
      <c r="G575" s="255"/>
      <c r="H575" s="255"/>
      <c r="I575" s="255"/>
      <c r="J575" s="255"/>
      <c r="K575" s="255"/>
      <c r="L575" s="255"/>
      <c r="M575" s="255"/>
    </row>
    <row r="576" spans="7:13" ht="18" customHeight="1">
      <c r="G576" s="256"/>
      <c r="H576" s="256"/>
      <c r="I576" s="256"/>
      <c r="J576" s="256"/>
      <c r="K576" s="256"/>
      <c r="L576" s="256"/>
      <c r="M576" s="256"/>
    </row>
    <row r="577" spans="7:13" ht="18" customHeight="1">
      <c r="G577" s="255"/>
      <c r="H577" s="255"/>
      <c r="I577" s="255"/>
      <c r="J577" s="255"/>
      <c r="K577" s="255"/>
      <c r="L577" s="255"/>
      <c r="M577" s="255"/>
    </row>
    <row r="578" spans="7:13" ht="18" customHeight="1">
      <c r="G578" s="255"/>
      <c r="H578" s="255"/>
      <c r="I578" s="255"/>
      <c r="J578" s="255"/>
      <c r="K578" s="255"/>
      <c r="L578" s="255"/>
      <c r="M578" s="255"/>
    </row>
    <row r="579" spans="7:13" ht="18" customHeight="1">
      <c r="G579" s="255"/>
      <c r="H579" s="255"/>
      <c r="I579" s="255"/>
      <c r="J579" s="255"/>
      <c r="K579" s="255"/>
      <c r="L579" s="255"/>
      <c r="M579" s="255"/>
    </row>
    <row r="580" spans="7:13" ht="18" customHeight="1">
      <c r="G580" s="255"/>
      <c r="H580" s="255"/>
      <c r="I580" s="255"/>
      <c r="J580" s="255"/>
      <c r="K580" s="255"/>
      <c r="L580" s="255"/>
      <c r="M580" s="255"/>
    </row>
    <row r="581" spans="7:13" ht="18" customHeight="1">
      <c r="G581" s="255"/>
      <c r="H581" s="255"/>
      <c r="I581" s="255"/>
      <c r="J581" s="255"/>
      <c r="K581" s="255"/>
      <c r="L581" s="255"/>
      <c r="M581" s="255"/>
    </row>
    <row r="582" spans="7:13" ht="18" customHeight="1">
      <c r="G582" s="255"/>
      <c r="H582" s="255"/>
      <c r="I582" s="255"/>
      <c r="J582" s="255"/>
      <c r="K582" s="255"/>
      <c r="L582" s="255"/>
      <c r="M582" s="255"/>
    </row>
    <row r="583" spans="7:13" ht="18" customHeight="1">
      <c r="G583" s="255"/>
      <c r="H583" s="255"/>
      <c r="I583" s="255"/>
      <c r="J583" s="255"/>
      <c r="K583" s="255"/>
      <c r="L583" s="255"/>
      <c r="M583" s="255"/>
    </row>
    <row r="584" spans="7:13" ht="18" customHeight="1">
      <c r="G584" s="255"/>
      <c r="H584" s="255"/>
      <c r="I584" s="255"/>
      <c r="J584" s="255"/>
      <c r="K584" s="255"/>
      <c r="L584" s="255"/>
      <c r="M584" s="255"/>
    </row>
    <row r="585" spans="7:13" ht="18" customHeight="1">
      <c r="G585" s="255"/>
      <c r="H585" s="255"/>
      <c r="I585" s="255"/>
      <c r="J585" s="255"/>
      <c r="K585" s="255"/>
      <c r="L585" s="255"/>
      <c r="M585" s="255"/>
    </row>
    <row r="586" spans="7:13" ht="18" customHeight="1">
      <c r="G586" s="255"/>
      <c r="H586" s="255"/>
      <c r="I586" s="255"/>
      <c r="J586" s="255"/>
      <c r="K586" s="255"/>
      <c r="L586" s="255"/>
      <c r="M586" s="255"/>
    </row>
    <row r="587" spans="7:13" ht="18" customHeight="1">
      <c r="G587" s="255"/>
      <c r="H587" s="255"/>
      <c r="I587" s="255"/>
      <c r="J587" s="255"/>
      <c r="K587" s="255"/>
      <c r="L587" s="255"/>
      <c r="M587" s="255"/>
    </row>
    <row r="588" spans="7:13" ht="18" customHeight="1">
      <c r="G588" s="255"/>
      <c r="H588" s="255"/>
      <c r="I588" s="255"/>
      <c r="J588" s="255"/>
      <c r="K588" s="255"/>
      <c r="L588" s="255"/>
      <c r="M588" s="255"/>
    </row>
    <row r="589" spans="7:13" ht="18" customHeight="1">
      <c r="G589" s="256"/>
      <c r="H589" s="256"/>
      <c r="I589" s="256"/>
      <c r="J589" s="256"/>
      <c r="K589" s="256"/>
      <c r="L589" s="256"/>
      <c r="M589" s="256"/>
    </row>
    <row r="590" spans="7:13" ht="18" customHeight="1">
      <c r="G590" s="255"/>
      <c r="H590" s="255"/>
      <c r="I590" s="255"/>
      <c r="J590" s="255"/>
      <c r="K590" s="255"/>
      <c r="L590" s="255"/>
      <c r="M590" s="255"/>
    </row>
    <row r="591" spans="7:13" ht="18" customHeight="1">
      <c r="G591" s="255"/>
      <c r="H591" s="255"/>
      <c r="I591" s="255"/>
      <c r="J591" s="255"/>
      <c r="K591" s="255"/>
      <c r="L591" s="255"/>
      <c r="M591" s="255"/>
    </row>
    <row r="592" spans="7:13" ht="18" customHeight="1">
      <c r="G592" s="255"/>
      <c r="H592" s="255"/>
      <c r="I592" s="255"/>
      <c r="J592" s="255"/>
      <c r="K592" s="255"/>
      <c r="L592" s="255"/>
      <c r="M592" s="255"/>
    </row>
    <row r="593" spans="7:13" ht="18" customHeight="1">
      <c r="G593" s="255"/>
      <c r="H593" s="255"/>
      <c r="I593" s="255"/>
      <c r="J593" s="255"/>
      <c r="K593" s="255"/>
      <c r="L593" s="255"/>
      <c r="M593" s="255"/>
    </row>
    <row r="594" spans="7:13" ht="18" customHeight="1">
      <c r="G594" s="255"/>
      <c r="H594" s="255"/>
      <c r="I594" s="255"/>
      <c r="J594" s="255"/>
      <c r="K594" s="255"/>
      <c r="L594" s="255"/>
      <c r="M594" s="255"/>
    </row>
    <row r="595" spans="7:13" ht="18" customHeight="1">
      <c r="G595" s="256"/>
      <c r="H595" s="256"/>
      <c r="I595" s="256"/>
      <c r="J595" s="256"/>
      <c r="K595" s="256"/>
      <c r="L595" s="256"/>
      <c r="M595" s="256"/>
    </row>
    <row r="596" spans="7:13" ht="18" customHeight="1">
      <c r="G596" s="255"/>
      <c r="H596" s="255"/>
      <c r="I596" s="255"/>
      <c r="J596" s="255"/>
      <c r="K596" s="255"/>
      <c r="L596" s="255"/>
      <c r="M596" s="255"/>
    </row>
    <row r="597" spans="7:13" ht="18" customHeight="1">
      <c r="G597" s="255"/>
      <c r="H597" s="255"/>
      <c r="I597" s="255"/>
      <c r="J597" s="255"/>
      <c r="K597" s="255"/>
      <c r="L597" s="255"/>
      <c r="M597" s="255"/>
    </row>
    <row r="598" spans="7:13" ht="18" customHeight="1">
      <c r="G598" s="255"/>
      <c r="H598" s="255"/>
      <c r="I598" s="255"/>
      <c r="J598" s="255"/>
      <c r="K598" s="255"/>
      <c r="L598" s="255"/>
      <c r="M598" s="255"/>
    </row>
    <row r="599" spans="7:13" ht="18" customHeight="1">
      <c r="G599" s="255"/>
      <c r="H599" s="255"/>
      <c r="I599" s="255"/>
      <c r="J599" s="255"/>
      <c r="K599" s="255"/>
      <c r="L599" s="255"/>
      <c r="M599" s="255"/>
    </row>
    <row r="600" spans="7:13" ht="18" customHeight="1">
      <c r="G600" s="260"/>
      <c r="H600" s="260"/>
      <c r="I600" s="260"/>
      <c r="J600" s="260"/>
      <c r="K600" s="260"/>
      <c r="L600" s="260"/>
      <c r="M600" s="260"/>
    </row>
    <row r="601" spans="7:13" ht="18" customHeight="1">
      <c r="G601" s="255"/>
      <c r="H601" s="255"/>
      <c r="I601" s="255"/>
      <c r="J601" s="255"/>
      <c r="K601" s="255"/>
      <c r="L601" s="255"/>
      <c r="M601" s="255"/>
    </row>
    <row r="602" spans="7:13" ht="18" customHeight="1">
      <c r="G602" s="255"/>
      <c r="H602" s="255"/>
      <c r="I602" s="255"/>
      <c r="J602" s="255"/>
      <c r="K602" s="255"/>
      <c r="L602" s="255"/>
      <c r="M602" s="255"/>
    </row>
    <row r="603" spans="7:13" ht="18" customHeight="1">
      <c r="G603" s="255"/>
      <c r="H603" s="255"/>
      <c r="I603" s="255"/>
      <c r="J603" s="255"/>
      <c r="K603" s="255"/>
      <c r="L603" s="255"/>
      <c r="M603" s="255"/>
    </row>
    <row r="604" spans="7:13" ht="18" customHeight="1">
      <c r="G604" s="255"/>
      <c r="H604" s="255"/>
      <c r="I604" s="255"/>
      <c r="J604" s="255"/>
      <c r="K604" s="255"/>
      <c r="L604" s="255"/>
      <c r="M604" s="255"/>
    </row>
    <row r="605" spans="7:13" ht="18" customHeight="1">
      <c r="G605" s="260"/>
      <c r="H605" s="260"/>
      <c r="I605" s="260"/>
      <c r="J605" s="260"/>
      <c r="K605" s="260"/>
      <c r="L605" s="260"/>
      <c r="M605" s="260"/>
    </row>
    <row r="606" spans="7:13" ht="18" customHeight="1">
      <c r="G606" s="256"/>
      <c r="H606" s="256"/>
      <c r="I606" s="256"/>
      <c r="J606" s="256"/>
      <c r="K606" s="256"/>
      <c r="L606" s="256"/>
      <c r="M606" s="256"/>
    </row>
    <row r="607" spans="7:13" ht="18" customHeight="1">
      <c r="G607" s="255"/>
      <c r="H607" s="255"/>
      <c r="I607" s="255"/>
      <c r="J607" s="255"/>
      <c r="K607" s="255"/>
      <c r="L607" s="255"/>
      <c r="M607" s="255"/>
    </row>
    <row r="608" spans="7:13" ht="18" customHeight="1">
      <c r="G608" s="255"/>
      <c r="H608" s="255"/>
      <c r="I608" s="255"/>
      <c r="J608" s="255"/>
      <c r="K608" s="255"/>
      <c r="L608" s="255"/>
      <c r="M608" s="255"/>
    </row>
    <row r="609" spans="7:13" ht="18" customHeight="1">
      <c r="G609" s="255"/>
      <c r="H609" s="255"/>
      <c r="I609" s="255"/>
      <c r="J609" s="255"/>
      <c r="K609" s="255"/>
      <c r="L609" s="255"/>
      <c r="M609" s="255"/>
    </row>
    <row r="610" spans="7:13" ht="18" customHeight="1">
      <c r="G610" s="256"/>
      <c r="H610" s="256"/>
      <c r="I610" s="256"/>
      <c r="J610" s="256"/>
      <c r="K610" s="256"/>
      <c r="L610" s="256"/>
      <c r="M610" s="256"/>
    </row>
    <row r="611" spans="7:13" ht="18" customHeight="1">
      <c r="G611" s="257"/>
      <c r="H611" s="257"/>
      <c r="I611" s="257"/>
      <c r="J611" s="257"/>
      <c r="K611" s="257"/>
      <c r="L611" s="257"/>
      <c r="M611" s="257"/>
    </row>
    <row r="612" spans="7:13" ht="18" customHeight="1">
      <c r="G612" s="258"/>
      <c r="H612" s="258"/>
      <c r="I612" s="258"/>
      <c r="J612" s="258"/>
      <c r="K612" s="258"/>
      <c r="L612" s="258"/>
      <c r="M612" s="258"/>
    </row>
    <row r="613" spans="7:13" ht="18" customHeight="1">
      <c r="G613" s="255"/>
      <c r="H613" s="255"/>
      <c r="I613" s="255"/>
      <c r="J613" s="255"/>
      <c r="K613" s="255"/>
      <c r="L613" s="255"/>
      <c r="M613" s="255"/>
    </row>
    <row r="614" spans="7:13" ht="18" customHeight="1">
      <c r="G614" s="256"/>
      <c r="H614" s="256"/>
      <c r="I614" s="256"/>
      <c r="J614" s="256"/>
      <c r="K614" s="256"/>
      <c r="L614" s="256"/>
      <c r="M614" s="256"/>
    </row>
    <row r="615" spans="7:13" ht="18" customHeight="1">
      <c r="G615" s="255"/>
      <c r="H615" s="255"/>
      <c r="I615" s="255"/>
      <c r="J615" s="255"/>
      <c r="K615" s="255"/>
      <c r="L615" s="255"/>
      <c r="M615" s="255"/>
    </row>
    <row r="616" spans="7:13" ht="18" customHeight="1">
      <c r="G616" s="256"/>
      <c r="H616" s="256"/>
      <c r="I616" s="256"/>
      <c r="J616" s="256"/>
      <c r="K616" s="256"/>
      <c r="L616" s="256"/>
      <c r="M616" s="256"/>
    </row>
    <row r="617" spans="7:13" ht="18" customHeight="1">
      <c r="G617" s="255"/>
      <c r="H617" s="255"/>
      <c r="I617" s="255"/>
      <c r="J617" s="255"/>
      <c r="K617" s="255"/>
      <c r="L617" s="255"/>
      <c r="M617" s="255"/>
    </row>
    <row r="618" spans="7:13" ht="18" customHeight="1">
      <c r="G618" s="256"/>
      <c r="H618" s="256"/>
      <c r="I618" s="256"/>
      <c r="J618" s="256"/>
      <c r="K618" s="256"/>
      <c r="L618" s="256"/>
      <c r="M618" s="256"/>
    </row>
    <row r="619" spans="7:13" ht="18" customHeight="1">
      <c r="G619" s="255"/>
      <c r="H619" s="255"/>
      <c r="I619" s="255"/>
      <c r="J619" s="255"/>
      <c r="K619" s="255"/>
      <c r="L619" s="255"/>
      <c r="M619" s="255"/>
    </row>
    <row r="620" spans="7:13" ht="18" customHeight="1">
      <c r="G620" s="256"/>
      <c r="H620" s="256"/>
      <c r="I620" s="256"/>
      <c r="J620" s="256"/>
      <c r="K620" s="256"/>
      <c r="L620" s="256"/>
      <c r="M620" s="256"/>
    </row>
    <row r="621" spans="7:13" ht="18" customHeight="1">
      <c r="G621" s="255"/>
      <c r="H621" s="255"/>
      <c r="I621" s="255"/>
      <c r="J621" s="255"/>
      <c r="K621" s="255"/>
      <c r="L621" s="255"/>
      <c r="M621" s="255"/>
    </row>
    <row r="622" spans="7:13" ht="18" customHeight="1">
      <c r="G622" s="255"/>
      <c r="H622" s="255"/>
      <c r="I622" s="255"/>
      <c r="J622" s="255"/>
      <c r="K622" s="255"/>
      <c r="L622" s="255"/>
      <c r="M622" s="255"/>
    </row>
    <row r="623" spans="7:13" ht="18" customHeight="1">
      <c r="G623" s="255"/>
      <c r="H623" s="255"/>
      <c r="I623" s="255"/>
      <c r="J623" s="255"/>
      <c r="K623" s="255"/>
      <c r="L623" s="255"/>
      <c r="M623" s="255"/>
    </row>
    <row r="624" spans="7:13" ht="18" customHeight="1">
      <c r="G624" s="256"/>
      <c r="H624" s="256"/>
      <c r="I624" s="256"/>
      <c r="J624" s="256"/>
      <c r="K624" s="256"/>
      <c r="L624" s="256"/>
      <c r="M624" s="256"/>
    </row>
    <row r="625" spans="7:13" ht="18" customHeight="1">
      <c r="G625" s="255"/>
      <c r="H625" s="255"/>
      <c r="I625" s="255"/>
      <c r="J625" s="255"/>
      <c r="K625" s="255"/>
      <c r="L625" s="255"/>
      <c r="M625" s="255"/>
    </row>
    <row r="626" spans="7:13" ht="18" customHeight="1">
      <c r="G626" s="256"/>
      <c r="H626" s="256"/>
      <c r="I626" s="256"/>
      <c r="J626" s="256"/>
      <c r="K626" s="256"/>
      <c r="L626" s="256"/>
      <c r="M626" s="256"/>
    </row>
    <row r="627" spans="7:13" ht="18" customHeight="1">
      <c r="G627" s="255"/>
      <c r="H627" s="255"/>
      <c r="I627" s="255"/>
      <c r="J627" s="255"/>
      <c r="K627" s="255"/>
      <c r="L627" s="255"/>
      <c r="M627" s="255"/>
    </row>
    <row r="628" spans="7:13" ht="18" customHeight="1">
      <c r="G628" s="256"/>
      <c r="H628" s="256"/>
      <c r="I628" s="256"/>
      <c r="J628" s="256"/>
      <c r="K628" s="256"/>
      <c r="L628" s="256"/>
      <c r="M628" s="256"/>
    </row>
    <row r="629" spans="7:13" ht="18" customHeight="1">
      <c r="G629" s="255"/>
      <c r="H629" s="255"/>
      <c r="I629" s="255"/>
      <c r="J629" s="255"/>
      <c r="K629" s="255"/>
      <c r="L629" s="255"/>
      <c r="M629" s="255"/>
    </row>
    <row r="630" spans="7:13" ht="18" customHeight="1">
      <c r="G630" s="256"/>
      <c r="H630" s="256"/>
      <c r="I630" s="256"/>
      <c r="J630" s="256"/>
      <c r="K630" s="256"/>
      <c r="L630" s="256"/>
      <c r="M630" s="256"/>
    </row>
    <row r="631" spans="7:13" ht="18" customHeight="1">
      <c r="G631" s="255"/>
      <c r="H631" s="255"/>
      <c r="I631" s="255"/>
      <c r="J631" s="255"/>
      <c r="K631" s="255"/>
      <c r="L631" s="255"/>
      <c r="M631" s="255"/>
    </row>
    <row r="632" spans="7:13" ht="18" customHeight="1">
      <c r="G632" s="256"/>
      <c r="H632" s="256"/>
      <c r="I632" s="256"/>
      <c r="J632" s="256"/>
      <c r="K632" s="256"/>
      <c r="L632" s="256"/>
      <c r="M632" s="256"/>
    </row>
    <row r="633" spans="7:13" ht="18" customHeight="1">
      <c r="G633" s="255"/>
      <c r="H633" s="255"/>
      <c r="I633" s="255"/>
      <c r="J633" s="255"/>
      <c r="K633" s="255"/>
      <c r="L633" s="255"/>
      <c r="M633" s="255"/>
    </row>
    <row r="634" spans="7:13" ht="18" customHeight="1">
      <c r="G634" s="255"/>
      <c r="H634" s="255"/>
      <c r="I634" s="255"/>
      <c r="J634" s="255"/>
      <c r="K634" s="255"/>
      <c r="L634" s="255"/>
      <c r="M634" s="255"/>
    </row>
    <row r="635" spans="7:13" ht="18" customHeight="1">
      <c r="G635" s="255"/>
      <c r="H635" s="255"/>
      <c r="I635" s="255"/>
      <c r="J635" s="255"/>
      <c r="K635" s="255"/>
      <c r="L635" s="255"/>
      <c r="M635" s="255"/>
    </row>
    <row r="636" spans="7:13" ht="18" customHeight="1">
      <c r="G636" s="255"/>
      <c r="H636" s="255"/>
      <c r="I636" s="255"/>
      <c r="J636" s="255"/>
      <c r="K636" s="255"/>
      <c r="L636" s="255"/>
      <c r="M636" s="255"/>
    </row>
    <row r="637" spans="7:13" ht="18" customHeight="1">
      <c r="G637" s="255"/>
      <c r="H637" s="255"/>
      <c r="I637" s="255"/>
      <c r="J637" s="255"/>
      <c r="K637" s="255"/>
      <c r="L637" s="255"/>
      <c r="M637" s="255"/>
    </row>
    <row r="638" spans="7:13" ht="18" customHeight="1">
      <c r="G638" s="255"/>
      <c r="H638" s="255"/>
      <c r="I638" s="255"/>
      <c r="J638" s="255"/>
      <c r="K638" s="255"/>
      <c r="L638" s="255"/>
      <c r="M638" s="255"/>
    </row>
    <row r="639" spans="7:13" ht="18" customHeight="1">
      <c r="G639" s="255"/>
      <c r="H639" s="255"/>
      <c r="I639" s="255"/>
      <c r="J639" s="255"/>
      <c r="K639" s="255"/>
      <c r="L639" s="255"/>
      <c r="M639" s="255"/>
    </row>
    <row r="640" spans="7:13" ht="18" customHeight="1">
      <c r="G640" s="255"/>
      <c r="H640" s="255"/>
      <c r="I640" s="255"/>
      <c r="J640" s="255"/>
      <c r="K640" s="255"/>
      <c r="L640" s="255"/>
      <c r="M640" s="255"/>
    </row>
    <row r="641" spans="7:13" ht="18" customHeight="1">
      <c r="G641" s="255"/>
      <c r="H641" s="255"/>
      <c r="I641" s="255"/>
      <c r="J641" s="255"/>
      <c r="K641" s="255"/>
      <c r="L641" s="255"/>
      <c r="M641" s="255"/>
    </row>
    <row r="642" spans="7:13" ht="18" customHeight="1">
      <c r="G642" s="255"/>
      <c r="H642" s="255"/>
      <c r="I642" s="255"/>
      <c r="J642" s="255"/>
      <c r="K642" s="255"/>
      <c r="L642" s="255"/>
      <c r="M642" s="255"/>
    </row>
    <row r="643" spans="7:13" ht="18" customHeight="1">
      <c r="G643" s="256"/>
      <c r="H643" s="256"/>
      <c r="I643" s="256"/>
      <c r="J643" s="256"/>
      <c r="K643" s="256"/>
      <c r="L643" s="256"/>
      <c r="M643" s="256"/>
    </row>
    <row r="644" spans="7:13" ht="18" customHeight="1">
      <c r="G644" s="255"/>
      <c r="H644" s="255"/>
      <c r="I644" s="255"/>
      <c r="J644" s="255"/>
      <c r="K644" s="255"/>
      <c r="L644" s="255"/>
      <c r="M644" s="255"/>
    </row>
    <row r="645" spans="7:13" ht="18" customHeight="1">
      <c r="G645" s="256"/>
      <c r="H645" s="256"/>
      <c r="I645" s="256"/>
      <c r="J645" s="256"/>
      <c r="K645" s="256"/>
      <c r="L645" s="256"/>
      <c r="M645" s="256"/>
    </row>
    <row r="646" spans="7:13" ht="18" customHeight="1">
      <c r="G646" s="255"/>
      <c r="H646" s="255"/>
      <c r="I646" s="255"/>
      <c r="J646" s="255"/>
      <c r="K646" s="255"/>
      <c r="L646" s="255"/>
      <c r="M646" s="255"/>
    </row>
    <row r="647" spans="7:13" ht="18" customHeight="1">
      <c r="G647" s="256"/>
      <c r="H647" s="256"/>
      <c r="I647" s="256"/>
      <c r="J647" s="256"/>
      <c r="K647" s="256"/>
      <c r="L647" s="256"/>
      <c r="M647" s="256"/>
    </row>
    <row r="648" spans="7:13" ht="18" customHeight="1">
      <c r="G648" s="255"/>
      <c r="H648" s="255"/>
      <c r="I648" s="255"/>
      <c r="J648" s="255"/>
      <c r="K648" s="255"/>
      <c r="L648" s="255"/>
      <c r="M648" s="255"/>
    </row>
    <row r="649" spans="7:13" ht="18" customHeight="1">
      <c r="G649" s="255"/>
      <c r="H649" s="255"/>
      <c r="I649" s="255"/>
      <c r="J649" s="255"/>
      <c r="K649" s="255"/>
      <c r="L649" s="255"/>
      <c r="M649" s="255"/>
    </row>
    <row r="650" spans="7:13" ht="18" customHeight="1">
      <c r="G650" s="260"/>
      <c r="H650" s="260"/>
      <c r="I650" s="260"/>
      <c r="J650" s="260"/>
      <c r="K650" s="260"/>
      <c r="L650" s="260"/>
      <c r="M650" s="260"/>
    </row>
    <row r="651" spans="7:13" ht="18" customHeight="1">
      <c r="G651" s="255"/>
      <c r="H651" s="255"/>
      <c r="I651" s="255"/>
      <c r="J651" s="255"/>
      <c r="K651" s="255"/>
      <c r="L651" s="255"/>
      <c r="M651" s="255"/>
    </row>
    <row r="652" spans="7:13" ht="18" customHeight="1">
      <c r="G652" s="260"/>
      <c r="H652" s="260"/>
      <c r="I652" s="260"/>
      <c r="J652" s="260"/>
      <c r="K652" s="260"/>
      <c r="L652" s="260"/>
      <c r="M652" s="260"/>
    </row>
    <row r="653" spans="7:13" ht="18" customHeight="1">
      <c r="G653" s="256"/>
      <c r="H653" s="256"/>
      <c r="I653" s="256"/>
      <c r="J653" s="256"/>
      <c r="K653" s="256"/>
      <c r="L653" s="256"/>
      <c r="M653" s="256"/>
    </row>
    <row r="654" spans="7:13" ht="18" customHeight="1">
      <c r="G654" s="255"/>
      <c r="H654" s="255"/>
      <c r="I654" s="255"/>
      <c r="J654" s="255"/>
      <c r="K654" s="255"/>
      <c r="L654" s="255"/>
      <c r="M654" s="255"/>
    </row>
    <row r="655" spans="7:13" ht="18" customHeight="1">
      <c r="G655" s="255"/>
      <c r="H655" s="255"/>
      <c r="I655" s="255"/>
      <c r="J655" s="255"/>
      <c r="K655" s="255"/>
      <c r="L655" s="255"/>
      <c r="M655" s="255"/>
    </row>
    <row r="656" spans="7:13" ht="18" customHeight="1">
      <c r="G656" s="255"/>
      <c r="H656" s="255"/>
      <c r="I656" s="255"/>
      <c r="J656" s="255"/>
      <c r="K656" s="255"/>
      <c r="L656" s="255"/>
      <c r="M656" s="255"/>
    </row>
    <row r="657" spans="7:13" ht="18" customHeight="1">
      <c r="G657" s="255"/>
      <c r="H657" s="255"/>
      <c r="I657" s="255"/>
      <c r="J657" s="255"/>
      <c r="K657" s="255"/>
      <c r="L657" s="255"/>
      <c r="M657" s="255"/>
    </row>
    <row r="658" spans="7:13" ht="18" customHeight="1">
      <c r="G658" s="260"/>
      <c r="H658" s="260"/>
      <c r="I658" s="260"/>
      <c r="J658" s="260"/>
      <c r="K658" s="260"/>
      <c r="L658" s="260"/>
      <c r="M658" s="260"/>
    </row>
    <row r="659" spans="7:13" ht="18" customHeight="1">
      <c r="G659" s="255"/>
      <c r="H659" s="255"/>
      <c r="I659" s="255"/>
      <c r="J659" s="255"/>
      <c r="K659" s="255"/>
      <c r="L659" s="255"/>
      <c r="M659" s="255"/>
    </row>
    <row r="660" spans="7:13" ht="18" customHeight="1">
      <c r="G660" s="255"/>
      <c r="H660" s="255"/>
      <c r="I660" s="255"/>
      <c r="J660" s="255"/>
      <c r="K660" s="255"/>
      <c r="L660" s="255"/>
      <c r="M660" s="255"/>
    </row>
    <row r="661" spans="7:13" ht="18" customHeight="1">
      <c r="G661" s="255"/>
      <c r="H661" s="255"/>
      <c r="I661" s="255"/>
      <c r="J661" s="255"/>
      <c r="K661" s="255"/>
      <c r="L661" s="255"/>
      <c r="M661" s="255"/>
    </row>
    <row r="662" spans="7:13" ht="18" customHeight="1">
      <c r="G662" s="260"/>
      <c r="H662" s="260"/>
      <c r="I662" s="260"/>
      <c r="J662" s="260"/>
      <c r="K662" s="260"/>
      <c r="L662" s="260"/>
      <c r="M662" s="260"/>
    </row>
    <row r="663" spans="7:13">
      <c r="G663" s="255"/>
      <c r="H663" s="255"/>
      <c r="I663" s="255"/>
      <c r="J663" s="255"/>
      <c r="K663" s="255"/>
      <c r="L663" s="255"/>
      <c r="M663" s="255"/>
    </row>
    <row r="664" spans="7:13">
      <c r="G664" s="255"/>
      <c r="H664" s="255"/>
      <c r="I664" s="255"/>
      <c r="J664" s="255"/>
      <c r="K664" s="255"/>
      <c r="L664" s="255"/>
      <c r="M664" s="255"/>
    </row>
    <row r="665" spans="7:13">
      <c r="G665" s="255"/>
      <c r="H665" s="255"/>
      <c r="I665" s="255"/>
      <c r="J665" s="255"/>
      <c r="K665" s="255"/>
      <c r="L665" s="255"/>
      <c r="M665" s="255"/>
    </row>
    <row r="666" spans="7:13">
      <c r="G666" s="260"/>
      <c r="H666" s="260"/>
      <c r="I666" s="260"/>
      <c r="J666" s="260"/>
      <c r="K666" s="260"/>
      <c r="L666" s="260"/>
      <c r="M666" s="260"/>
    </row>
    <row r="667" spans="7:13">
      <c r="G667" s="255"/>
      <c r="H667" s="255"/>
      <c r="I667" s="255"/>
      <c r="J667" s="255"/>
      <c r="K667" s="255"/>
      <c r="L667" s="255"/>
      <c r="M667" s="255"/>
    </row>
    <row r="668" spans="7:13">
      <c r="G668" s="255"/>
      <c r="H668" s="255"/>
      <c r="I668" s="255"/>
      <c r="J668" s="255"/>
      <c r="K668" s="255"/>
      <c r="L668" s="255"/>
      <c r="M668" s="255"/>
    </row>
    <row r="669" spans="7:13">
      <c r="G669" s="255"/>
      <c r="H669" s="255"/>
      <c r="I669" s="255"/>
      <c r="J669" s="255"/>
      <c r="K669" s="255"/>
      <c r="L669" s="255"/>
      <c r="M669" s="255"/>
    </row>
    <row r="670" spans="7:13">
      <c r="G670" s="255"/>
      <c r="H670" s="255"/>
      <c r="I670" s="255"/>
      <c r="J670" s="255"/>
      <c r="K670" s="255"/>
      <c r="L670" s="255"/>
      <c r="M670" s="255"/>
    </row>
    <row r="671" spans="7:13">
      <c r="G671" s="255"/>
      <c r="H671" s="255"/>
      <c r="I671" s="255"/>
      <c r="J671" s="255"/>
      <c r="K671" s="255"/>
      <c r="L671" s="255"/>
      <c r="M671" s="255"/>
    </row>
    <row r="672" spans="7:13">
      <c r="G672" s="255"/>
      <c r="H672" s="255"/>
      <c r="I672" s="255"/>
      <c r="J672" s="255"/>
      <c r="K672" s="255"/>
      <c r="L672" s="255"/>
      <c r="M672" s="255"/>
    </row>
    <row r="673" spans="7:13">
      <c r="G673" s="260"/>
      <c r="H673" s="260"/>
      <c r="I673" s="260"/>
      <c r="J673" s="260"/>
      <c r="K673" s="260"/>
      <c r="L673" s="260"/>
      <c r="M673" s="260"/>
    </row>
    <row r="674" spans="7:13">
      <c r="G674" s="255"/>
      <c r="H674" s="255"/>
      <c r="I674" s="255"/>
      <c r="J674" s="255"/>
      <c r="K674" s="255"/>
      <c r="L674" s="255"/>
      <c r="M674" s="255"/>
    </row>
    <row r="675" spans="7:13">
      <c r="G675" s="255"/>
      <c r="H675" s="255"/>
      <c r="I675" s="255"/>
      <c r="J675" s="255"/>
      <c r="K675" s="255"/>
      <c r="L675" s="255"/>
      <c r="M675" s="255"/>
    </row>
    <row r="676" spans="7:13">
      <c r="G676" s="255"/>
      <c r="H676" s="255"/>
      <c r="I676" s="255"/>
      <c r="J676" s="255"/>
      <c r="K676" s="255"/>
      <c r="L676" s="255"/>
      <c r="M676" s="255"/>
    </row>
    <row r="677" spans="7:13">
      <c r="G677" s="255"/>
      <c r="H677" s="255"/>
      <c r="I677" s="255"/>
      <c r="J677" s="255"/>
      <c r="K677" s="255"/>
      <c r="L677" s="255"/>
      <c r="M677" s="255"/>
    </row>
    <row r="678" spans="7:13">
      <c r="G678" s="255"/>
      <c r="H678" s="255"/>
      <c r="I678" s="255"/>
      <c r="J678" s="255"/>
      <c r="K678" s="255"/>
      <c r="L678" s="255"/>
      <c r="M678" s="255"/>
    </row>
    <row r="679" spans="7:13">
      <c r="G679" s="255"/>
      <c r="H679" s="255"/>
      <c r="I679" s="255"/>
      <c r="J679" s="255"/>
      <c r="K679" s="255"/>
      <c r="L679" s="255"/>
      <c r="M679" s="255"/>
    </row>
    <row r="680" spans="7:13">
      <c r="G680" s="260"/>
      <c r="H680" s="260"/>
      <c r="I680" s="260"/>
      <c r="J680" s="260"/>
      <c r="K680" s="260"/>
      <c r="L680" s="260"/>
      <c r="M680" s="260"/>
    </row>
    <row r="681" spans="7:13">
      <c r="G681" s="255"/>
      <c r="H681" s="255"/>
      <c r="I681" s="255"/>
      <c r="J681" s="255"/>
      <c r="K681" s="255"/>
      <c r="L681" s="255"/>
      <c r="M681" s="255"/>
    </row>
    <row r="682" spans="7:13">
      <c r="G682" s="255"/>
      <c r="H682" s="255"/>
      <c r="I682" s="255"/>
      <c r="J682" s="255"/>
      <c r="K682" s="255"/>
      <c r="L682" s="255"/>
      <c r="M682" s="255"/>
    </row>
    <row r="683" spans="7:13">
      <c r="G683" s="255"/>
      <c r="H683" s="255"/>
      <c r="I683" s="255"/>
      <c r="J683" s="255"/>
      <c r="K683" s="255"/>
      <c r="L683" s="255"/>
      <c r="M683" s="255"/>
    </row>
    <row r="684" spans="7:13">
      <c r="G684" s="255"/>
      <c r="H684" s="255"/>
      <c r="I684" s="255"/>
      <c r="J684" s="255"/>
      <c r="K684" s="255"/>
      <c r="L684" s="255"/>
      <c r="M684" s="255"/>
    </row>
    <row r="685" spans="7:13">
      <c r="G685" s="255"/>
      <c r="H685" s="255"/>
      <c r="I685" s="255"/>
      <c r="J685" s="255"/>
      <c r="K685" s="255"/>
      <c r="L685" s="255"/>
      <c r="M685" s="255"/>
    </row>
    <row r="686" spans="7:13">
      <c r="G686" s="255"/>
      <c r="H686" s="255"/>
      <c r="I686" s="255"/>
      <c r="J686" s="255"/>
      <c r="K686" s="255"/>
      <c r="L686" s="255"/>
      <c r="M686" s="255"/>
    </row>
    <row r="687" spans="7:13">
      <c r="G687" s="260"/>
      <c r="H687" s="260"/>
      <c r="I687" s="260"/>
      <c r="J687" s="260"/>
      <c r="K687" s="260"/>
      <c r="L687" s="260"/>
      <c r="M687" s="260"/>
    </row>
    <row r="688" spans="7:13">
      <c r="G688" s="255"/>
      <c r="H688" s="255"/>
      <c r="I688" s="255"/>
      <c r="J688" s="255"/>
      <c r="K688" s="255"/>
      <c r="L688" s="255"/>
      <c r="M688" s="255"/>
    </row>
    <row r="689" spans="7:13">
      <c r="G689" s="255"/>
      <c r="H689" s="255"/>
      <c r="I689" s="255"/>
      <c r="J689" s="255"/>
      <c r="K689" s="255"/>
      <c r="L689" s="255"/>
      <c r="M689" s="255"/>
    </row>
    <row r="690" spans="7:13">
      <c r="G690" s="255"/>
      <c r="H690" s="255"/>
      <c r="I690" s="255"/>
      <c r="J690" s="255"/>
      <c r="K690" s="255"/>
      <c r="L690" s="255"/>
      <c r="M690" s="255"/>
    </row>
    <row r="691" spans="7:13">
      <c r="G691" s="260"/>
      <c r="H691" s="260"/>
      <c r="I691" s="260"/>
      <c r="J691" s="260"/>
      <c r="K691" s="260"/>
      <c r="L691" s="260"/>
      <c r="M691" s="260"/>
    </row>
    <row r="692" spans="7:13">
      <c r="G692" s="255"/>
      <c r="H692" s="255"/>
      <c r="I692" s="255"/>
      <c r="J692" s="255"/>
      <c r="K692" s="255"/>
      <c r="L692" s="255"/>
      <c r="M692" s="255"/>
    </row>
    <row r="693" spans="7:13">
      <c r="G693" s="255"/>
      <c r="H693" s="255"/>
      <c r="I693" s="255"/>
      <c r="J693" s="255"/>
      <c r="K693" s="255"/>
      <c r="L693" s="255"/>
      <c r="M693" s="255"/>
    </row>
    <row r="694" spans="7:13">
      <c r="G694" s="255"/>
      <c r="H694" s="255"/>
      <c r="I694" s="255"/>
      <c r="J694" s="255"/>
      <c r="K694" s="255"/>
      <c r="L694" s="255"/>
      <c r="M694" s="255"/>
    </row>
    <row r="695" spans="7:13">
      <c r="G695" s="260"/>
      <c r="H695" s="260"/>
      <c r="I695" s="260"/>
      <c r="J695" s="260"/>
      <c r="K695" s="260"/>
      <c r="L695" s="260"/>
      <c r="M695" s="260"/>
    </row>
    <row r="696" spans="7:13">
      <c r="G696" s="255"/>
      <c r="H696" s="255"/>
      <c r="I696" s="255"/>
      <c r="J696" s="255"/>
      <c r="K696" s="255"/>
      <c r="L696" s="255"/>
      <c r="M696" s="255"/>
    </row>
    <row r="697" spans="7:13">
      <c r="G697" s="255"/>
      <c r="H697" s="255"/>
      <c r="I697" s="255"/>
      <c r="J697" s="255"/>
      <c r="K697" s="255"/>
      <c r="L697" s="255"/>
      <c r="M697" s="255"/>
    </row>
    <row r="698" spans="7:13">
      <c r="G698" s="255"/>
      <c r="H698" s="255"/>
      <c r="I698" s="255"/>
      <c r="J698" s="255"/>
      <c r="K698" s="255"/>
      <c r="L698" s="255"/>
      <c r="M698" s="255"/>
    </row>
    <row r="699" spans="7:13">
      <c r="G699" s="260"/>
      <c r="H699" s="260"/>
      <c r="I699" s="260"/>
      <c r="J699" s="260"/>
      <c r="K699" s="260"/>
      <c r="L699" s="260"/>
      <c r="M699" s="260"/>
    </row>
    <row r="700" spans="7:13">
      <c r="G700" s="255"/>
      <c r="H700" s="255"/>
      <c r="I700" s="255"/>
      <c r="J700" s="255"/>
      <c r="K700" s="255"/>
      <c r="L700" s="255"/>
      <c r="M700" s="255"/>
    </row>
    <row r="701" spans="7:13">
      <c r="G701" s="255"/>
      <c r="H701" s="255"/>
      <c r="I701" s="255"/>
      <c r="J701" s="255"/>
      <c r="K701" s="255"/>
      <c r="L701" s="255"/>
      <c r="M701" s="255"/>
    </row>
    <row r="702" spans="7:13">
      <c r="G702" s="255"/>
      <c r="H702" s="255"/>
      <c r="I702" s="255"/>
      <c r="J702" s="255"/>
      <c r="K702" s="255"/>
      <c r="L702" s="255"/>
      <c r="M702" s="255"/>
    </row>
    <row r="703" spans="7:13">
      <c r="G703" s="260"/>
      <c r="H703" s="260"/>
      <c r="I703" s="260"/>
      <c r="J703" s="260"/>
      <c r="K703" s="260"/>
      <c r="L703" s="260"/>
      <c r="M703" s="260"/>
    </row>
    <row r="704" spans="7:13">
      <c r="G704" s="255"/>
      <c r="H704" s="255"/>
      <c r="I704" s="255"/>
      <c r="J704" s="255"/>
      <c r="K704" s="255"/>
      <c r="L704" s="255"/>
      <c r="M704" s="255"/>
    </row>
    <row r="705" spans="7:13">
      <c r="G705" s="255"/>
      <c r="H705" s="255"/>
      <c r="I705" s="255"/>
      <c r="J705" s="255"/>
      <c r="K705" s="255"/>
      <c r="L705" s="255"/>
      <c r="M705" s="255"/>
    </row>
    <row r="706" spans="7:13">
      <c r="G706" s="255"/>
      <c r="H706" s="255"/>
      <c r="I706" s="255"/>
      <c r="J706" s="255"/>
      <c r="K706" s="255"/>
      <c r="L706" s="255"/>
      <c r="M706" s="255"/>
    </row>
    <row r="707" spans="7:13">
      <c r="G707" s="255"/>
      <c r="H707" s="255"/>
      <c r="I707" s="255"/>
      <c r="J707" s="255"/>
      <c r="K707" s="255"/>
      <c r="L707" s="255"/>
      <c r="M707" s="255"/>
    </row>
    <row r="708" spans="7:13">
      <c r="G708" s="255"/>
      <c r="H708" s="255"/>
      <c r="I708" s="255"/>
      <c r="J708" s="255"/>
      <c r="K708" s="255"/>
      <c r="L708" s="255"/>
      <c r="M708" s="255"/>
    </row>
    <row r="709" spans="7:13">
      <c r="G709" s="255"/>
      <c r="H709" s="255"/>
      <c r="I709" s="255"/>
      <c r="J709" s="255"/>
      <c r="K709" s="255"/>
      <c r="L709" s="255"/>
      <c r="M709" s="255"/>
    </row>
    <row r="710" spans="7:13">
      <c r="G710" s="260"/>
      <c r="H710" s="260"/>
      <c r="I710" s="260"/>
      <c r="J710" s="260"/>
      <c r="K710" s="260"/>
      <c r="L710" s="260"/>
      <c r="M710" s="260"/>
    </row>
    <row r="711" spans="7:13">
      <c r="G711" s="255"/>
      <c r="H711" s="255"/>
      <c r="I711" s="255"/>
      <c r="J711" s="255"/>
      <c r="K711" s="255"/>
      <c r="L711" s="255"/>
      <c r="M711" s="255"/>
    </row>
    <row r="712" spans="7:13">
      <c r="G712" s="255"/>
      <c r="H712" s="255"/>
      <c r="I712" s="255"/>
      <c r="J712" s="255"/>
      <c r="K712" s="255"/>
      <c r="L712" s="255"/>
      <c r="M712" s="255"/>
    </row>
    <row r="713" spans="7:13">
      <c r="G713" s="255"/>
      <c r="H713" s="255"/>
      <c r="I713" s="255"/>
      <c r="J713" s="255"/>
      <c r="K713" s="255"/>
      <c r="L713" s="255"/>
      <c r="M713" s="255"/>
    </row>
    <row r="714" spans="7:13">
      <c r="G714" s="260"/>
      <c r="H714" s="260"/>
      <c r="I714" s="260"/>
      <c r="J714" s="260"/>
      <c r="K714" s="260"/>
      <c r="L714" s="260"/>
      <c r="M714" s="260"/>
    </row>
    <row r="715" spans="7:13">
      <c r="G715" s="255"/>
      <c r="H715" s="255"/>
      <c r="I715" s="255"/>
      <c r="J715" s="255"/>
      <c r="K715" s="255"/>
      <c r="L715" s="255"/>
      <c r="M715" s="255"/>
    </row>
    <row r="716" spans="7:13">
      <c r="G716" s="255"/>
      <c r="H716" s="255"/>
      <c r="I716" s="255"/>
      <c r="J716" s="255"/>
      <c r="K716" s="255"/>
      <c r="L716" s="255"/>
      <c r="M716" s="255"/>
    </row>
    <row r="717" spans="7:13">
      <c r="G717" s="255"/>
      <c r="H717" s="255"/>
      <c r="I717" s="255"/>
      <c r="J717" s="255"/>
      <c r="K717" s="255"/>
      <c r="L717" s="255"/>
      <c r="M717" s="255"/>
    </row>
    <row r="718" spans="7:13">
      <c r="G718" s="255"/>
      <c r="H718" s="255"/>
      <c r="I718" s="255"/>
      <c r="J718" s="255"/>
      <c r="K718" s="255"/>
      <c r="L718" s="255"/>
      <c r="M718" s="255"/>
    </row>
    <row r="719" spans="7:13">
      <c r="G719" s="255"/>
      <c r="H719" s="255"/>
      <c r="I719" s="255"/>
      <c r="J719" s="255"/>
      <c r="K719" s="255"/>
      <c r="L719" s="255"/>
      <c r="M719" s="255"/>
    </row>
    <row r="720" spans="7:13">
      <c r="G720" s="255"/>
      <c r="H720" s="255"/>
      <c r="I720" s="255"/>
      <c r="J720" s="255"/>
      <c r="K720" s="255"/>
      <c r="L720" s="255"/>
      <c r="M720" s="255"/>
    </row>
    <row r="721" spans="7:13">
      <c r="G721" s="255"/>
      <c r="H721" s="255"/>
      <c r="I721" s="255"/>
      <c r="J721" s="255"/>
      <c r="K721" s="255"/>
      <c r="L721" s="255"/>
      <c r="M721" s="255"/>
    </row>
    <row r="722" spans="7:13">
      <c r="G722" s="260"/>
      <c r="H722" s="260"/>
      <c r="I722" s="260"/>
      <c r="J722" s="260"/>
      <c r="K722" s="260"/>
      <c r="L722" s="260"/>
      <c r="M722" s="260"/>
    </row>
    <row r="723" spans="7:13">
      <c r="G723" s="255"/>
      <c r="H723" s="255"/>
      <c r="I723" s="255"/>
      <c r="J723" s="255"/>
      <c r="K723" s="255"/>
      <c r="L723" s="255"/>
      <c r="M723" s="255"/>
    </row>
    <row r="724" spans="7:13">
      <c r="G724" s="255"/>
      <c r="H724" s="255"/>
      <c r="I724" s="255"/>
      <c r="J724" s="255"/>
      <c r="K724" s="255"/>
      <c r="L724" s="255"/>
      <c r="M724" s="255"/>
    </row>
    <row r="725" spans="7:13">
      <c r="G725" s="255"/>
      <c r="H725" s="255"/>
      <c r="I725" s="255"/>
      <c r="J725" s="255"/>
      <c r="K725" s="255"/>
      <c r="L725" s="255"/>
      <c r="M725" s="255"/>
    </row>
    <row r="726" spans="7:13">
      <c r="G726" s="255"/>
      <c r="H726" s="255"/>
      <c r="I726" s="255"/>
      <c r="J726" s="255"/>
      <c r="K726" s="255"/>
      <c r="L726" s="255"/>
      <c r="M726" s="255"/>
    </row>
    <row r="727" spans="7:13">
      <c r="G727" s="255"/>
      <c r="H727" s="255"/>
      <c r="I727" s="255"/>
      <c r="J727" s="255"/>
      <c r="K727" s="255"/>
      <c r="L727" s="255"/>
      <c r="M727" s="255"/>
    </row>
    <row r="728" spans="7:13">
      <c r="G728" s="255"/>
      <c r="H728" s="255"/>
      <c r="I728" s="255"/>
      <c r="J728" s="255"/>
      <c r="K728" s="255"/>
      <c r="L728" s="255"/>
      <c r="M728" s="255"/>
    </row>
    <row r="729" spans="7:13">
      <c r="G729" s="255"/>
      <c r="H729" s="255"/>
      <c r="I729" s="255"/>
      <c r="J729" s="255"/>
      <c r="K729" s="255"/>
      <c r="L729" s="255"/>
      <c r="M729" s="255"/>
    </row>
    <row r="730" spans="7:13">
      <c r="G730" s="260"/>
      <c r="H730" s="260"/>
      <c r="I730" s="260"/>
      <c r="J730" s="260"/>
      <c r="K730" s="260"/>
      <c r="L730" s="260"/>
      <c r="M730" s="260"/>
    </row>
    <row r="731" spans="7:13">
      <c r="G731" s="255"/>
      <c r="H731" s="255"/>
      <c r="I731" s="255"/>
      <c r="J731" s="255"/>
      <c r="K731" s="255"/>
      <c r="L731" s="255"/>
      <c r="M731" s="255"/>
    </row>
    <row r="732" spans="7:13">
      <c r="G732" s="255"/>
      <c r="H732" s="255"/>
      <c r="I732" s="255"/>
      <c r="J732" s="255"/>
      <c r="K732" s="255"/>
      <c r="L732" s="255"/>
      <c r="M732" s="255"/>
    </row>
    <row r="733" spans="7:13">
      <c r="G733" s="255"/>
      <c r="H733" s="255"/>
      <c r="I733" s="255"/>
      <c r="J733" s="255"/>
      <c r="K733" s="255"/>
      <c r="L733" s="255"/>
      <c r="M733" s="255"/>
    </row>
    <row r="734" spans="7:13">
      <c r="G734" s="260"/>
      <c r="H734" s="260"/>
      <c r="I734" s="260"/>
      <c r="J734" s="260"/>
      <c r="K734" s="260"/>
      <c r="L734" s="260"/>
      <c r="M734" s="260"/>
    </row>
    <row r="735" spans="7:13">
      <c r="G735" s="255"/>
      <c r="H735" s="255"/>
      <c r="I735" s="255"/>
      <c r="J735" s="255"/>
      <c r="K735" s="255"/>
      <c r="L735" s="255"/>
      <c r="M735" s="255"/>
    </row>
    <row r="736" spans="7:13">
      <c r="G736" s="260"/>
      <c r="H736" s="260"/>
      <c r="I736" s="260"/>
      <c r="J736" s="260"/>
      <c r="K736" s="260"/>
      <c r="L736" s="260"/>
      <c r="M736" s="260"/>
    </row>
    <row r="737" spans="7:13">
      <c r="G737" s="256"/>
      <c r="H737" s="256"/>
      <c r="I737" s="256"/>
      <c r="J737" s="256"/>
      <c r="K737" s="256"/>
      <c r="L737" s="256"/>
      <c r="M737" s="256"/>
    </row>
    <row r="738" spans="7:13">
      <c r="G738" s="255"/>
      <c r="H738" s="255"/>
      <c r="I738" s="255"/>
      <c r="J738" s="255"/>
      <c r="K738" s="255"/>
      <c r="L738" s="255"/>
      <c r="M738" s="255"/>
    </row>
    <row r="739" spans="7:13">
      <c r="G739" s="256"/>
      <c r="H739" s="256"/>
      <c r="I739" s="256"/>
      <c r="J739" s="256"/>
      <c r="K739" s="256"/>
      <c r="L739" s="256"/>
      <c r="M739" s="256"/>
    </row>
    <row r="740" spans="7:13">
      <c r="G740" s="255"/>
      <c r="H740" s="255"/>
      <c r="I740" s="255"/>
      <c r="J740" s="255"/>
      <c r="K740" s="255"/>
      <c r="L740" s="255"/>
      <c r="M740" s="255"/>
    </row>
    <row r="741" spans="7:13">
      <c r="G741" s="255"/>
      <c r="H741" s="255"/>
      <c r="I741" s="255"/>
      <c r="J741" s="255"/>
      <c r="K741" s="255"/>
      <c r="L741" s="255"/>
      <c r="M741" s="255"/>
    </row>
    <row r="742" spans="7:13">
      <c r="G742" s="256"/>
      <c r="H742" s="256"/>
      <c r="I742" s="256"/>
      <c r="J742" s="256"/>
      <c r="K742" s="256"/>
      <c r="L742" s="256"/>
      <c r="M742" s="256"/>
    </row>
    <row r="743" spans="7:13">
      <c r="G743" s="257"/>
      <c r="H743" s="257"/>
      <c r="I743" s="257"/>
      <c r="J743" s="257"/>
      <c r="K743" s="257"/>
      <c r="L743" s="257"/>
      <c r="M743" s="257"/>
    </row>
    <row r="744" spans="7:13">
      <c r="G744" s="255"/>
      <c r="H744" s="255"/>
      <c r="I744" s="255"/>
      <c r="J744" s="255"/>
      <c r="K744" s="255"/>
      <c r="L744" s="255"/>
      <c r="M744" s="255"/>
    </row>
    <row r="745" spans="7:13">
      <c r="G745" s="260"/>
      <c r="H745" s="260"/>
      <c r="I745" s="260"/>
      <c r="J745" s="260"/>
      <c r="K745" s="260"/>
      <c r="L745" s="260"/>
      <c r="M745" s="260"/>
    </row>
    <row r="746" spans="7:13">
      <c r="G746" s="255"/>
      <c r="H746" s="255"/>
      <c r="I746" s="255"/>
      <c r="J746" s="255"/>
      <c r="K746" s="255"/>
      <c r="L746" s="255"/>
      <c r="M746" s="255"/>
    </row>
    <row r="747" spans="7:13">
      <c r="G747" s="260"/>
      <c r="H747" s="260"/>
      <c r="I747" s="260"/>
      <c r="J747" s="260"/>
      <c r="K747" s="260"/>
      <c r="L747" s="260"/>
      <c r="M747" s="260"/>
    </row>
    <row r="748" spans="7:13">
      <c r="G748" s="255"/>
      <c r="H748" s="255"/>
      <c r="I748" s="255"/>
      <c r="J748" s="255"/>
      <c r="K748" s="255"/>
      <c r="L748" s="255"/>
      <c r="M748" s="255"/>
    </row>
    <row r="749" spans="7:13">
      <c r="G749" s="260"/>
      <c r="H749" s="260"/>
      <c r="I749" s="260"/>
      <c r="J749" s="260"/>
      <c r="K749" s="260"/>
      <c r="L749" s="260"/>
      <c r="M749" s="260"/>
    </row>
    <row r="750" spans="7:13">
      <c r="G750" s="255"/>
      <c r="H750" s="255"/>
      <c r="I750" s="255"/>
      <c r="J750" s="255"/>
      <c r="K750" s="255"/>
      <c r="L750" s="255"/>
      <c r="M750" s="255"/>
    </row>
    <row r="751" spans="7:13">
      <c r="G751" s="255"/>
      <c r="H751" s="255"/>
      <c r="I751" s="255"/>
      <c r="J751" s="255"/>
      <c r="K751" s="255"/>
      <c r="L751" s="255"/>
      <c r="M751" s="255"/>
    </row>
    <row r="752" spans="7:13">
      <c r="G752" s="255"/>
      <c r="H752" s="255"/>
      <c r="I752" s="255"/>
      <c r="J752" s="255"/>
      <c r="K752" s="255"/>
      <c r="L752" s="255"/>
      <c r="M752" s="255"/>
    </row>
    <row r="753" spans="7:13">
      <c r="G753" s="255"/>
      <c r="H753" s="255"/>
      <c r="I753" s="255"/>
      <c r="J753" s="255"/>
      <c r="K753" s="255"/>
      <c r="L753" s="255"/>
      <c r="M753" s="255"/>
    </row>
    <row r="754" spans="7:13">
      <c r="G754" s="255"/>
      <c r="H754" s="255"/>
      <c r="I754" s="255"/>
      <c r="J754" s="255"/>
      <c r="K754" s="255"/>
      <c r="L754" s="255"/>
      <c r="M754" s="255"/>
    </row>
    <row r="755" spans="7:13">
      <c r="G755" s="260"/>
      <c r="H755" s="260"/>
      <c r="I755" s="260"/>
      <c r="J755" s="260"/>
      <c r="K755" s="260"/>
      <c r="L755" s="260"/>
      <c r="M755" s="260"/>
    </row>
    <row r="756" spans="7:13">
      <c r="G756" s="255"/>
      <c r="H756" s="255"/>
      <c r="I756" s="255"/>
      <c r="J756" s="255"/>
      <c r="K756" s="255"/>
      <c r="L756" s="255"/>
      <c r="M756" s="255"/>
    </row>
    <row r="757" spans="7:13">
      <c r="G757" s="255"/>
      <c r="H757" s="255"/>
      <c r="I757" s="255"/>
      <c r="J757" s="255"/>
      <c r="K757" s="255"/>
      <c r="L757" s="255"/>
      <c r="M757" s="255"/>
    </row>
    <row r="758" spans="7:13">
      <c r="G758" s="255"/>
      <c r="H758" s="255"/>
      <c r="I758" s="255"/>
      <c r="J758" s="255"/>
      <c r="K758" s="255"/>
      <c r="L758" s="255"/>
      <c r="M758" s="255"/>
    </row>
    <row r="759" spans="7:13">
      <c r="G759" s="255"/>
      <c r="H759" s="255"/>
      <c r="I759" s="255"/>
      <c r="J759" s="255"/>
      <c r="K759" s="255"/>
      <c r="L759" s="255"/>
      <c r="M759" s="255"/>
    </row>
    <row r="760" spans="7:13">
      <c r="G760" s="255"/>
      <c r="H760" s="255"/>
      <c r="I760" s="255"/>
      <c r="J760" s="255"/>
      <c r="K760" s="255"/>
      <c r="L760" s="255"/>
      <c r="M760" s="255"/>
    </row>
    <row r="761" spans="7:13">
      <c r="G761" s="255"/>
      <c r="H761" s="255"/>
      <c r="I761" s="255"/>
      <c r="J761" s="255"/>
      <c r="K761" s="255"/>
      <c r="L761" s="255"/>
      <c r="M761" s="255"/>
    </row>
    <row r="762" spans="7:13">
      <c r="G762" s="260"/>
      <c r="H762" s="260"/>
      <c r="I762" s="260"/>
      <c r="J762" s="260"/>
      <c r="K762" s="260"/>
      <c r="L762" s="260"/>
      <c r="M762" s="260"/>
    </row>
    <row r="763" spans="7:13">
      <c r="G763" s="255"/>
      <c r="H763" s="255"/>
      <c r="I763" s="255"/>
      <c r="J763" s="255"/>
      <c r="K763" s="255"/>
      <c r="L763" s="255"/>
      <c r="M763" s="255"/>
    </row>
    <row r="764" spans="7:13">
      <c r="G764" s="260"/>
      <c r="H764" s="260"/>
      <c r="I764" s="260"/>
      <c r="J764" s="260"/>
      <c r="K764" s="260"/>
      <c r="L764" s="260"/>
      <c r="M764" s="260"/>
    </row>
    <row r="765" spans="7:13">
      <c r="G765" s="256"/>
      <c r="H765" s="256"/>
      <c r="I765" s="256"/>
      <c r="J765" s="256"/>
      <c r="K765" s="256"/>
      <c r="L765" s="256"/>
      <c r="M765" s="256"/>
    </row>
    <row r="766" spans="7:13">
      <c r="G766" s="257"/>
      <c r="H766" s="257"/>
      <c r="I766" s="257"/>
      <c r="J766" s="257"/>
      <c r="K766" s="257"/>
      <c r="L766" s="257"/>
      <c r="M766" s="257"/>
    </row>
    <row r="767" spans="7:13">
      <c r="G767" s="258"/>
      <c r="H767" s="258"/>
      <c r="I767" s="258"/>
      <c r="J767" s="258"/>
      <c r="K767" s="258"/>
      <c r="L767" s="258"/>
      <c r="M767" s="258"/>
    </row>
    <row r="768" spans="7:13">
      <c r="G768" s="259"/>
      <c r="H768" s="259"/>
      <c r="I768" s="259"/>
      <c r="J768" s="259"/>
      <c r="K768" s="259"/>
      <c r="L768" s="259"/>
      <c r="M768" s="259"/>
    </row>
    <row r="769" spans="7:13">
      <c r="G769" s="261"/>
      <c r="H769" s="261"/>
      <c r="I769" s="261"/>
      <c r="J769" s="261"/>
      <c r="K769" s="261"/>
      <c r="L769" s="261"/>
      <c r="M769" s="261"/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3961B-857B-4156-BE90-22FB2195BE36}">
  <dimension ref="A1:CH769"/>
  <sheetViews>
    <sheetView topLeftCell="E3" zoomScale="70" zoomScaleNormal="70" workbookViewId="0">
      <selection activeCell="N5" sqref="N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1160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1058192.8943616</v>
      </c>
      <c r="K5" s="255">
        <v>160135214.07211199</v>
      </c>
      <c r="L5" s="255"/>
      <c r="M5" s="255">
        <v>366552.9</v>
      </c>
      <c r="N5" s="255">
        <v>91969568.024788395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81078146.920000002</v>
      </c>
      <c r="H6" s="255">
        <v>119550.6</v>
      </c>
      <c r="I6" s="255">
        <v>997404975.02960241</v>
      </c>
      <c r="J6" s="255">
        <v>215694390.1999104</v>
      </c>
      <c r="K6" s="255">
        <v>91352843.492765993</v>
      </c>
      <c r="L6" s="255">
        <v>15213666.07</v>
      </c>
      <c r="M6" s="255">
        <v>84923152.511399999</v>
      </c>
      <c r="N6" s="255">
        <v>1277583258.2452869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39.57</v>
      </c>
      <c r="H7" s="255"/>
      <c r="I7" s="255"/>
      <c r="J7" s="255"/>
      <c r="K7" s="255">
        <v>49402871.222369999</v>
      </c>
      <c r="L7" s="255">
        <v>47663636.630000003</v>
      </c>
      <c r="M7" s="255"/>
      <c r="N7" s="255">
        <v>139696891.472242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81078186.489999995</v>
      </c>
      <c r="H8" s="256">
        <v>119550.6</v>
      </c>
      <c r="I8" s="256">
        <v>997404975.02960241</v>
      </c>
      <c r="J8" s="256">
        <v>216752583.09427199</v>
      </c>
      <c r="K8" s="256">
        <v>300890928.78724802</v>
      </c>
      <c r="L8" s="256">
        <v>62877302.700000003</v>
      </c>
      <c r="M8" s="256">
        <v>85289705.411400005</v>
      </c>
      <c r="N8" s="256">
        <v>1509249717.7423174</v>
      </c>
    </row>
    <row r="9" spans="1:86">
      <c r="A9" s="99" t="s">
        <v>296</v>
      </c>
      <c r="B9" s="99" t="s">
        <v>297</v>
      </c>
      <c r="D9" s="175" t="s">
        <v>298</v>
      </c>
      <c r="E9" s="255" t="s">
        <v>299</v>
      </c>
      <c r="F9" s="255" t="s">
        <v>300</v>
      </c>
      <c r="G9" s="255"/>
      <c r="H9" s="255"/>
      <c r="I9" s="255"/>
      <c r="J9" s="255"/>
      <c r="K9" s="255"/>
      <c r="L9" s="255"/>
      <c r="M9" s="255"/>
      <c r="N9" s="255">
        <v>381948.12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303</v>
      </c>
      <c r="F10" s="255" t="s">
        <v>304</v>
      </c>
      <c r="G10" s="255">
        <v>0</v>
      </c>
      <c r="H10" s="255"/>
      <c r="I10" s="255"/>
      <c r="J10" s="255"/>
      <c r="K10" s="255"/>
      <c r="L10" s="255">
        <v>0</v>
      </c>
      <c r="M10" s="255"/>
      <c r="N10" s="255">
        <v>1959128513.981818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308</v>
      </c>
      <c r="F11" s="256" t="s">
        <v>309</v>
      </c>
      <c r="G11" s="255"/>
      <c r="H11" s="255"/>
      <c r="I11" s="255"/>
      <c r="J11" s="255"/>
      <c r="K11" s="255"/>
      <c r="L11" s="255"/>
      <c r="M11" s="255"/>
      <c r="N11" s="256">
        <v>1959510462.1018181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313</v>
      </c>
      <c r="F12" s="257" t="s">
        <v>314</v>
      </c>
      <c r="G12" s="255"/>
      <c r="H12" s="255"/>
      <c r="I12" s="255"/>
      <c r="J12" s="255"/>
      <c r="K12" s="255">
        <v>40956937.327826001</v>
      </c>
      <c r="L12" s="255"/>
      <c r="M12" s="255">
        <v>2187675000</v>
      </c>
      <c r="N12" s="257">
        <v>3468760179.8441353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317</v>
      </c>
      <c r="F13" s="255" t="s">
        <v>318</v>
      </c>
      <c r="G13" s="255"/>
      <c r="H13" s="255"/>
      <c r="I13" s="255"/>
      <c r="J13" s="255"/>
      <c r="K13" s="255"/>
      <c r="L13" s="255"/>
      <c r="M13" s="255"/>
      <c r="N13" s="255">
        <v>4110692789.8040895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322</v>
      </c>
      <c r="F14" s="255" t="s">
        <v>323</v>
      </c>
      <c r="G14" s="256">
        <v>0</v>
      </c>
      <c r="H14" s="256"/>
      <c r="I14" s="256"/>
      <c r="J14" s="256"/>
      <c r="K14" s="256">
        <v>40956937.327826001</v>
      </c>
      <c r="L14" s="256">
        <v>0</v>
      </c>
      <c r="M14" s="256">
        <v>2187675000</v>
      </c>
      <c r="N14" s="255">
        <v>7526147571.9306259</v>
      </c>
    </row>
    <row r="15" spans="1:86">
      <c r="D15" s="175" t="s">
        <v>324</v>
      </c>
      <c r="E15" s="255" t="s">
        <v>325</v>
      </c>
      <c r="F15" s="255" t="s">
        <v>326</v>
      </c>
      <c r="G15" s="257">
        <v>81078186.489999995</v>
      </c>
      <c r="H15" s="257">
        <v>119550.6</v>
      </c>
      <c r="I15" s="257">
        <v>997404975.02960241</v>
      </c>
      <c r="J15" s="257">
        <v>216752583.09427199</v>
      </c>
      <c r="K15" s="257">
        <v>341847866.11507398</v>
      </c>
      <c r="L15" s="257">
        <v>62877302.700000003</v>
      </c>
      <c r="M15" s="257">
        <v>2272964705.4113998</v>
      </c>
      <c r="N15" s="255">
        <v>-106964016.808999</v>
      </c>
    </row>
    <row r="16" spans="1:86">
      <c r="D16" s="175" t="s">
        <v>327</v>
      </c>
      <c r="E16" s="255" t="s">
        <v>328</v>
      </c>
      <c r="F16" s="255" t="s">
        <v>329</v>
      </c>
      <c r="G16" s="255">
        <v>2618224113.5999999</v>
      </c>
      <c r="H16" s="255">
        <v>12583217.140000001</v>
      </c>
      <c r="I16" s="255"/>
      <c r="J16" s="255">
        <v>1301390660.7095809</v>
      </c>
      <c r="K16" s="255">
        <v>70917567.486578003</v>
      </c>
      <c r="L16" s="255">
        <v>665713298.70000005</v>
      </c>
      <c r="M16" s="255">
        <v>952629115.33440006</v>
      </c>
      <c r="N16" s="255">
        <v>16910550.32</v>
      </c>
    </row>
    <row r="17" spans="1:14">
      <c r="D17" s="175" t="s">
        <v>330</v>
      </c>
      <c r="E17" s="256" t="s">
        <v>331</v>
      </c>
      <c r="F17" s="256" t="s">
        <v>332</v>
      </c>
      <c r="G17" s="255"/>
      <c r="H17" s="255"/>
      <c r="I17" s="255"/>
      <c r="J17" s="255"/>
      <c r="K17" s="255"/>
      <c r="L17" s="255"/>
      <c r="M17" s="255"/>
      <c r="N17" s="256">
        <v>11546786895.245716</v>
      </c>
    </row>
    <row r="18" spans="1:14">
      <c r="D18" s="175" t="s">
        <v>333</v>
      </c>
      <c r="E18" s="255" t="s">
        <v>334</v>
      </c>
      <c r="F18" s="255" t="s">
        <v>335</v>
      </c>
      <c r="G18" s="255">
        <v>3405441968.5300002</v>
      </c>
      <c r="H18" s="255">
        <v>40326742.850000001</v>
      </c>
      <c r="I18" s="255"/>
      <c r="J18" s="255">
        <v>3997758172.925952</v>
      </c>
      <c r="K18" s="255">
        <v>909539967.01037598</v>
      </c>
      <c r="L18" s="255">
        <v>438739556.11000001</v>
      </c>
      <c r="M18" s="255">
        <v>785313348.10267496</v>
      </c>
      <c r="N18" s="255">
        <v>3630871.2169482</v>
      </c>
    </row>
    <row r="19" spans="1:14">
      <c r="D19" s="175" t="s">
        <v>336</v>
      </c>
      <c r="E19" s="255" t="s">
        <v>337</v>
      </c>
      <c r="F19" s="255" t="s">
        <v>338</v>
      </c>
      <c r="G19" s="255">
        <v>-75479223.079999998</v>
      </c>
      <c r="H19" s="255"/>
      <c r="I19" s="255"/>
      <c r="J19" s="255"/>
      <c r="K19" s="255">
        <v>-27235135.626814</v>
      </c>
      <c r="L19" s="255">
        <v>-4502988.46</v>
      </c>
      <c r="M19" s="255"/>
      <c r="N19" s="255">
        <v>415122423.17058802</v>
      </c>
    </row>
    <row r="20" spans="1:14">
      <c r="D20" s="175" t="s">
        <v>339</v>
      </c>
      <c r="E20" s="255" t="s">
        <v>340</v>
      </c>
      <c r="F20" s="255" t="s">
        <v>341</v>
      </c>
      <c r="G20" s="255">
        <v>6738234.7400000002</v>
      </c>
      <c r="H20" s="255"/>
      <c r="I20" s="255"/>
      <c r="J20" s="255"/>
      <c r="K20" s="255"/>
      <c r="L20" s="255"/>
      <c r="M20" s="255"/>
      <c r="N20" s="255">
        <v>-18309036.420745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6">
        <v>5954925093.79</v>
      </c>
      <c r="H21" s="256">
        <v>52909959.990000002</v>
      </c>
      <c r="I21" s="256"/>
      <c r="J21" s="256">
        <v>5299148833.6355324</v>
      </c>
      <c r="K21" s="256">
        <v>953222398.87013996</v>
      </c>
      <c r="L21" s="256">
        <v>1099949866.3499999</v>
      </c>
      <c r="M21" s="256">
        <v>1737942463.4370749</v>
      </c>
      <c r="N21" s="255">
        <v>24884978.969234999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/>
      <c r="H22" s="255"/>
      <c r="I22" s="255"/>
      <c r="J22" s="255"/>
      <c r="K22" s="255"/>
      <c r="L22" s="255"/>
      <c r="M22" s="255"/>
      <c r="N22" s="255">
        <v>12123355.5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1351453.21</v>
      </c>
      <c r="H23" s="255">
        <v>183708</v>
      </c>
      <c r="I23" s="255">
        <v>27.279123899999998</v>
      </c>
      <c r="J23" s="255"/>
      <c r="K23" s="255">
        <v>106324.698714</v>
      </c>
      <c r="L23" s="255">
        <v>122072.43</v>
      </c>
      <c r="M23" s="255">
        <v>129701.25</v>
      </c>
      <c r="N23" s="255">
        <v>23067802.667052001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473202857.93000001</v>
      </c>
      <c r="H24" s="255"/>
      <c r="I24" s="255"/>
      <c r="J24" s="255">
        <v>696373.07351040002</v>
      </c>
      <c r="K24" s="255">
        <v>3830531.0517299999</v>
      </c>
      <c r="L24" s="255">
        <v>10555221.800000001</v>
      </c>
      <c r="M24" s="255">
        <v>1621127.41875</v>
      </c>
      <c r="N24" s="255">
        <v>895357.61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-18243446.059999999</v>
      </c>
      <c r="H25" s="255"/>
      <c r="I25" s="255"/>
      <c r="J25" s="255"/>
      <c r="K25" s="255">
        <v>-66260.364430000001</v>
      </c>
      <c r="L25" s="255"/>
      <c r="M25" s="255"/>
      <c r="N25" s="255">
        <v>43400101.503537603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/>
      <c r="H26" s="255"/>
      <c r="I26" s="255"/>
      <c r="J26" s="255"/>
      <c r="K26" s="255"/>
      <c r="L26" s="255"/>
      <c r="M26" s="255"/>
      <c r="N26" s="255">
        <v>192248757.15837851</v>
      </c>
    </row>
    <row r="27" spans="1:14">
      <c r="D27" s="175" t="s">
        <v>364</v>
      </c>
      <c r="E27" s="255" t="s">
        <v>365</v>
      </c>
      <c r="F27" s="255" t="s">
        <v>366</v>
      </c>
      <c r="G27" s="255"/>
      <c r="H27" s="255"/>
      <c r="I27" s="255"/>
      <c r="J27" s="255"/>
      <c r="K27" s="255"/>
      <c r="L27" s="255"/>
      <c r="M27" s="255"/>
      <c r="N27" s="255">
        <v>5662739.0221929997</v>
      </c>
    </row>
    <row r="28" spans="1:14">
      <c r="D28" s="175" t="s">
        <v>367</v>
      </c>
      <c r="E28" s="255" t="s">
        <v>368</v>
      </c>
      <c r="F28" s="255" t="s">
        <v>369</v>
      </c>
      <c r="G28" s="255"/>
      <c r="H28" s="255"/>
      <c r="I28" s="255"/>
      <c r="J28" s="255"/>
      <c r="K28" s="255"/>
      <c r="L28" s="255"/>
      <c r="M28" s="255"/>
      <c r="N28" s="255">
        <v>494807399.92000169</v>
      </c>
    </row>
    <row r="29" spans="1:14">
      <c r="A29" s="271" t="s">
        <v>370</v>
      </c>
      <c r="B29" s="272"/>
      <c r="D29" s="175" t="s">
        <v>371</v>
      </c>
      <c r="E29" s="255" t="s">
        <v>1166</v>
      </c>
      <c r="F29" s="255" t="s">
        <v>1167</v>
      </c>
      <c r="G29" s="255">
        <v>37597928.329999998</v>
      </c>
      <c r="H29" s="255"/>
      <c r="I29" s="255">
        <v>2882322.6087394999</v>
      </c>
      <c r="J29" s="255"/>
      <c r="K29" s="255">
        <v>20800533.374930002</v>
      </c>
      <c r="L29" s="255"/>
      <c r="M29" s="255"/>
      <c r="N29" s="255">
        <v>-5.1999999999999995E-4</v>
      </c>
    </row>
    <row r="30" spans="1:14">
      <c r="A30" s="270" t="s">
        <v>374</v>
      </c>
      <c r="B30" s="270"/>
      <c r="D30" s="175" t="s">
        <v>375</v>
      </c>
      <c r="E30" s="255" t="s">
        <v>372</v>
      </c>
      <c r="F30" s="255" t="s">
        <v>373</v>
      </c>
      <c r="G30" s="255"/>
      <c r="H30" s="255"/>
      <c r="I30" s="255"/>
      <c r="J30" s="255"/>
      <c r="K30" s="255"/>
      <c r="L30" s="255"/>
      <c r="M30" s="255"/>
      <c r="N30" s="255">
        <v>1406366.156225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376</v>
      </c>
      <c r="F31" s="255" t="s">
        <v>377</v>
      </c>
      <c r="G31" s="255">
        <v>13737242.15</v>
      </c>
      <c r="H31" s="255"/>
      <c r="I31" s="255"/>
      <c r="J31" s="255"/>
      <c r="K31" s="255"/>
      <c r="L31" s="255"/>
      <c r="M31" s="255"/>
      <c r="N31" s="255">
        <v>660504.39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381</v>
      </c>
      <c r="F32" s="255" t="s">
        <v>382</v>
      </c>
      <c r="G32" s="255">
        <v>13291871.279999999</v>
      </c>
      <c r="H32" s="255"/>
      <c r="I32" s="255"/>
      <c r="J32" s="255"/>
      <c r="K32" s="255">
        <v>2617084.9490720001</v>
      </c>
      <c r="L32" s="255">
        <v>3581714.24</v>
      </c>
      <c r="M32" s="255">
        <v>3705950.1401999998</v>
      </c>
      <c r="N32" s="255">
        <v>478790197.92125148</v>
      </c>
    </row>
    <row r="33" spans="1:14">
      <c r="A33" s="99"/>
      <c r="B33" s="185"/>
      <c r="D33" s="175" t="s">
        <v>388</v>
      </c>
      <c r="E33" s="255" t="s">
        <v>386</v>
      </c>
      <c r="F33" s="255" t="s">
        <v>387</v>
      </c>
      <c r="G33" s="255">
        <v>1612697.9</v>
      </c>
      <c r="H33" s="255">
        <v>3</v>
      </c>
      <c r="I33" s="255"/>
      <c r="J33" s="255"/>
      <c r="K33" s="255"/>
      <c r="L33" s="255">
        <v>622815</v>
      </c>
      <c r="M33" s="255"/>
      <c r="N33" s="255">
        <v>965326747.394346</v>
      </c>
    </row>
    <row r="34" spans="1:14">
      <c r="A34" s="99"/>
      <c r="B34" s="185"/>
      <c r="D34" s="175" t="s">
        <v>391</v>
      </c>
      <c r="E34" s="255" t="s">
        <v>389</v>
      </c>
      <c r="F34" s="255" t="s">
        <v>390</v>
      </c>
      <c r="G34" s="255">
        <v>229220.79</v>
      </c>
      <c r="H34" s="255"/>
      <c r="I34" s="255"/>
      <c r="J34" s="255">
        <v>25272250.311475199</v>
      </c>
      <c r="K34" s="255"/>
      <c r="L34" s="255">
        <v>80281.61</v>
      </c>
      <c r="M34" s="255"/>
      <c r="N34" s="255">
        <v>27616713.533615001</v>
      </c>
    </row>
    <row r="35" spans="1:14">
      <c r="D35" s="175" t="s">
        <v>394</v>
      </c>
      <c r="E35" s="255" t="s">
        <v>392</v>
      </c>
      <c r="F35" s="255" t="s">
        <v>393</v>
      </c>
      <c r="G35" s="255">
        <v>81177242.150000006</v>
      </c>
      <c r="H35" s="255">
        <v>7006297.8099999996</v>
      </c>
      <c r="I35" s="255"/>
      <c r="J35" s="255">
        <v>103473672.9145344</v>
      </c>
      <c r="K35" s="255">
        <v>22971012.837652002</v>
      </c>
      <c r="L35" s="255">
        <v>19633000.809999999</v>
      </c>
      <c r="M35" s="255">
        <v>21592361.066849999</v>
      </c>
      <c r="N35" s="255">
        <v>210637.72559399999</v>
      </c>
    </row>
    <row r="36" spans="1:14">
      <c r="D36" s="175" t="s">
        <v>397</v>
      </c>
      <c r="E36" s="255" t="s">
        <v>395</v>
      </c>
      <c r="F36" s="255" t="s">
        <v>396</v>
      </c>
      <c r="G36" s="255">
        <v>1298100.8899999999</v>
      </c>
      <c r="H36" s="255"/>
      <c r="I36" s="255"/>
      <c r="J36" s="255"/>
      <c r="K36" s="255"/>
      <c r="L36" s="255">
        <v>19811.400000000001</v>
      </c>
      <c r="M36" s="255">
        <v>19406815.5141</v>
      </c>
      <c r="N36" s="255">
        <v>10843349.689999999</v>
      </c>
    </row>
    <row r="37" spans="1:14">
      <c r="D37" s="175" t="s">
        <v>400</v>
      </c>
      <c r="E37" s="256" t="s">
        <v>398</v>
      </c>
      <c r="F37" s="256" t="s">
        <v>399</v>
      </c>
      <c r="G37" s="255">
        <v>25810755.890000001</v>
      </c>
      <c r="H37" s="255"/>
      <c r="I37" s="255"/>
      <c r="J37" s="255">
        <v>51427550.574182399</v>
      </c>
      <c r="K37" s="255">
        <v>14507414.921618</v>
      </c>
      <c r="L37" s="255">
        <v>5867676.8899999997</v>
      </c>
      <c r="M37" s="255">
        <v>347766496.48912501</v>
      </c>
      <c r="N37" s="256">
        <v>2682389267.1277008</v>
      </c>
    </row>
    <row r="38" spans="1:14">
      <c r="A38" s="271" t="s">
        <v>403</v>
      </c>
      <c r="B38" s="272"/>
      <c r="D38" s="175" t="s">
        <v>404</v>
      </c>
      <c r="E38" s="255" t="s">
        <v>401</v>
      </c>
      <c r="F38" s="255" t="s">
        <v>402</v>
      </c>
      <c r="G38" s="255"/>
      <c r="H38" s="255"/>
      <c r="I38" s="255"/>
      <c r="J38" s="255"/>
      <c r="K38" s="255"/>
      <c r="L38" s="255"/>
      <c r="M38" s="255"/>
      <c r="N38" s="255">
        <v>97672412.599999994</v>
      </c>
    </row>
    <row r="39" spans="1:14">
      <c r="A39" s="270" t="s">
        <v>374</v>
      </c>
      <c r="B39" s="270"/>
      <c r="D39" s="175" t="s">
        <v>407</v>
      </c>
      <c r="E39" s="256" t="s">
        <v>405</v>
      </c>
      <c r="F39" s="256" t="s">
        <v>406</v>
      </c>
      <c r="G39" s="255"/>
      <c r="H39" s="255"/>
      <c r="I39" s="255"/>
      <c r="J39" s="255"/>
      <c r="K39" s="255"/>
      <c r="L39" s="255"/>
      <c r="M39" s="255"/>
      <c r="N39" s="256">
        <v>97672412.599999994</v>
      </c>
    </row>
    <row r="40" spans="1:14">
      <c r="A40" s="99" t="s">
        <v>378</v>
      </c>
      <c r="B40" s="185" t="s">
        <v>410</v>
      </c>
      <c r="D40" s="175" t="s">
        <v>411</v>
      </c>
      <c r="E40" s="257" t="s">
        <v>408</v>
      </c>
      <c r="F40" s="257" t="s">
        <v>409</v>
      </c>
      <c r="G40" s="255"/>
      <c r="H40" s="255"/>
      <c r="I40" s="255"/>
      <c r="J40" s="255">
        <v>3427429.8077183999</v>
      </c>
      <c r="K40" s="255"/>
      <c r="L40" s="255"/>
      <c r="M40" s="255"/>
      <c r="N40" s="257">
        <v>14326848574.973417</v>
      </c>
    </row>
    <row r="41" spans="1:14">
      <c r="A41" s="99" t="s">
        <v>383</v>
      </c>
      <c r="B41" s="185" t="s">
        <v>414</v>
      </c>
      <c r="D41" s="175" t="s">
        <v>415</v>
      </c>
      <c r="E41" s="255" t="s">
        <v>412</v>
      </c>
      <c r="F41" s="255" t="s">
        <v>413</v>
      </c>
      <c r="G41" s="255">
        <v>443158.6</v>
      </c>
      <c r="H41" s="255"/>
      <c r="I41" s="255"/>
      <c r="J41" s="255"/>
      <c r="K41" s="255"/>
      <c r="L41" s="255">
        <v>129345.79</v>
      </c>
      <c r="M41" s="255"/>
      <c r="N41" s="255">
        <v>751329912.14103198</v>
      </c>
    </row>
    <row r="42" spans="1:14">
      <c r="A42" s="99"/>
      <c r="B42" s="185"/>
      <c r="D42" s="175" t="s">
        <v>418</v>
      </c>
      <c r="E42" s="256" t="s">
        <v>416</v>
      </c>
      <c r="F42" s="256" t="s">
        <v>417</v>
      </c>
      <c r="G42" s="255"/>
      <c r="H42" s="255"/>
      <c r="I42" s="255"/>
      <c r="J42" s="255"/>
      <c r="K42" s="255"/>
      <c r="L42" s="255"/>
      <c r="M42" s="255"/>
      <c r="N42" s="256">
        <v>751329912.14103198</v>
      </c>
    </row>
    <row r="43" spans="1:14">
      <c r="A43" s="99"/>
      <c r="B43" s="185"/>
      <c r="D43" s="175" t="s">
        <v>421</v>
      </c>
      <c r="E43" s="257" t="s">
        <v>419</v>
      </c>
      <c r="F43" s="257" t="s">
        <v>420</v>
      </c>
      <c r="G43" s="255"/>
      <c r="H43" s="255"/>
      <c r="I43" s="255"/>
      <c r="J43" s="255"/>
      <c r="K43" s="255"/>
      <c r="L43" s="255"/>
      <c r="M43" s="255"/>
      <c r="N43" s="257">
        <v>751329912.14103198</v>
      </c>
    </row>
    <row r="44" spans="1:14">
      <c r="D44" s="175" t="s">
        <v>424</v>
      </c>
      <c r="E44" s="255" t="s">
        <v>422</v>
      </c>
      <c r="F44" s="255" t="s">
        <v>423</v>
      </c>
      <c r="G44" s="255"/>
      <c r="H44" s="255"/>
      <c r="I44" s="255"/>
      <c r="J44" s="255"/>
      <c r="K44" s="255"/>
      <c r="L44" s="255"/>
      <c r="M44" s="255"/>
      <c r="N44" s="255">
        <v>4085162093.8551073</v>
      </c>
    </row>
    <row r="45" spans="1:14">
      <c r="D45" s="175" t="s">
        <v>427</v>
      </c>
      <c r="E45" s="255" t="s">
        <v>425</v>
      </c>
      <c r="F45" s="255" t="s">
        <v>426</v>
      </c>
      <c r="G45" s="255"/>
      <c r="H45" s="255"/>
      <c r="I45" s="255"/>
      <c r="J45" s="255"/>
      <c r="K45" s="255"/>
      <c r="L45" s="255"/>
      <c r="M45" s="255"/>
      <c r="N45" s="255">
        <v>-30727804.688306399</v>
      </c>
    </row>
    <row r="46" spans="1:14">
      <c r="D46" s="175" t="s">
        <v>429</v>
      </c>
      <c r="E46" s="256" t="s">
        <v>428</v>
      </c>
      <c r="F46" s="256" t="s">
        <v>423</v>
      </c>
      <c r="G46" s="255"/>
      <c r="H46" s="255"/>
      <c r="I46" s="255"/>
      <c r="J46" s="255"/>
      <c r="K46" s="255"/>
      <c r="L46" s="255"/>
      <c r="M46" s="255"/>
      <c r="N46" s="256">
        <v>4054434289.1668015</v>
      </c>
    </row>
    <row r="47" spans="1:14">
      <c r="D47" s="175" t="s">
        <v>432</v>
      </c>
      <c r="E47" s="255" t="s">
        <v>430</v>
      </c>
      <c r="F47" s="255" t="s">
        <v>431</v>
      </c>
      <c r="G47" s="255">
        <v>96558439.739999995</v>
      </c>
      <c r="H47" s="255">
        <v>785483.94</v>
      </c>
      <c r="I47" s="255"/>
      <c r="J47" s="255">
        <v>377744631.01747203</v>
      </c>
      <c r="K47" s="255"/>
      <c r="L47" s="255">
        <v>71045.119999999995</v>
      </c>
      <c r="M47" s="255"/>
      <c r="N47" s="255">
        <v>246417856.80839631</v>
      </c>
    </row>
    <row r="48" spans="1:14">
      <c r="D48" s="175" t="s">
        <v>435</v>
      </c>
      <c r="E48" s="255" t="s">
        <v>433</v>
      </c>
      <c r="F48" s="255" t="s">
        <v>434</v>
      </c>
      <c r="G48" s="255">
        <v>8205908.71</v>
      </c>
      <c r="H48" s="255">
        <v>0</v>
      </c>
      <c r="I48" s="255">
        <v>0</v>
      </c>
      <c r="J48" s="255">
        <v>93954037.306982398</v>
      </c>
      <c r="K48" s="255">
        <v>468520565.29683399</v>
      </c>
      <c r="L48" s="255">
        <v>0</v>
      </c>
      <c r="M48" s="255">
        <v>395141546.87437499</v>
      </c>
      <c r="N48" s="255">
        <v>-505722.25</v>
      </c>
    </row>
    <row r="49" spans="4:16">
      <c r="D49" s="175" t="s">
        <v>437</v>
      </c>
      <c r="E49" s="256" t="s">
        <v>436</v>
      </c>
      <c r="F49" s="256" t="s">
        <v>431</v>
      </c>
      <c r="G49" s="255">
        <v>18391540.66</v>
      </c>
      <c r="H49" s="255">
        <v>3818440.62</v>
      </c>
      <c r="I49" s="255"/>
      <c r="J49" s="255"/>
      <c r="K49" s="255">
        <v>2766557.4176739999</v>
      </c>
      <c r="L49" s="255">
        <v>1663983.21</v>
      </c>
      <c r="M49" s="255">
        <v>3612708.3746250002</v>
      </c>
      <c r="N49" s="256">
        <v>245912134.55839631</v>
      </c>
    </row>
    <row r="50" spans="4:16">
      <c r="D50" s="175" t="s">
        <v>440</v>
      </c>
      <c r="E50" s="255" t="s">
        <v>438</v>
      </c>
      <c r="F50" s="255" t="s">
        <v>439</v>
      </c>
      <c r="G50" s="255"/>
      <c r="H50" s="255"/>
      <c r="I50" s="255"/>
      <c r="J50" s="255"/>
      <c r="K50" s="255"/>
      <c r="L50" s="255"/>
      <c r="M50" s="255">
        <v>728716.50494999997</v>
      </c>
      <c r="N50" s="255">
        <v>5478964672.0347052</v>
      </c>
    </row>
    <row r="51" spans="4:16">
      <c r="D51" s="175" t="s">
        <v>443</v>
      </c>
      <c r="E51" s="255" t="s">
        <v>441</v>
      </c>
      <c r="F51" s="255" t="s">
        <v>442</v>
      </c>
      <c r="G51" s="255">
        <v>5046076.1500000004</v>
      </c>
      <c r="H51" s="255"/>
      <c r="I51" s="255"/>
      <c r="J51" s="255"/>
      <c r="K51" s="255"/>
      <c r="L51" s="255"/>
      <c r="M51" s="255"/>
      <c r="N51" s="255">
        <v>-26319088.160605401</v>
      </c>
    </row>
    <row r="52" spans="4:16">
      <c r="D52" s="175" t="s">
        <v>445</v>
      </c>
      <c r="E52" s="256" t="s">
        <v>444</v>
      </c>
      <c r="F52" s="256" t="s">
        <v>439</v>
      </c>
      <c r="G52" s="256">
        <v>759711048.32000005</v>
      </c>
      <c r="H52" s="256">
        <v>11793933.369999999</v>
      </c>
      <c r="I52" s="256">
        <v>2882349.8878633999</v>
      </c>
      <c r="J52" s="256">
        <v>655995945.00587523</v>
      </c>
      <c r="K52" s="256">
        <v>536053764.18379402</v>
      </c>
      <c r="L52" s="256">
        <v>42346968.299999997</v>
      </c>
      <c r="M52" s="256">
        <v>793705423.63297498</v>
      </c>
      <c r="N52" s="256">
        <v>5452645583.8740997</v>
      </c>
    </row>
    <row r="53" spans="4:16">
      <c r="D53" s="175" t="s">
        <v>448</v>
      </c>
      <c r="E53" s="255" t="s">
        <v>446</v>
      </c>
      <c r="F53" s="255" t="s">
        <v>447</v>
      </c>
      <c r="G53" s="255">
        <v>15200978.130000001</v>
      </c>
      <c r="H53" s="255">
        <v>38989138.020000003</v>
      </c>
      <c r="I53" s="255"/>
      <c r="J53" s="255"/>
      <c r="K53" s="255"/>
      <c r="L53" s="255">
        <v>5632987.4400000004</v>
      </c>
      <c r="M53" s="255"/>
      <c r="N53" s="255">
        <v>1517743394.8030334</v>
      </c>
    </row>
    <row r="54" spans="4:16">
      <c r="D54" s="175" t="s">
        <v>451</v>
      </c>
      <c r="E54" s="255" t="s">
        <v>449</v>
      </c>
      <c r="F54" s="255" t="s">
        <v>450</v>
      </c>
      <c r="G54" s="256">
        <v>15200978.130000001</v>
      </c>
      <c r="H54" s="256">
        <v>38989138.020000003</v>
      </c>
      <c r="I54" s="256"/>
      <c r="J54" s="256"/>
      <c r="K54" s="256"/>
      <c r="L54" s="256">
        <v>5632987.4400000004</v>
      </c>
      <c r="M54" s="256"/>
      <c r="N54" s="255">
        <v>-24587631.622744199</v>
      </c>
    </row>
    <row r="55" spans="4:16">
      <c r="D55" s="175" t="s">
        <v>453</v>
      </c>
      <c r="E55" s="256" t="s">
        <v>452</v>
      </c>
      <c r="F55" s="256" t="s">
        <v>447</v>
      </c>
      <c r="G55" s="257">
        <v>6729837120.2399998</v>
      </c>
      <c r="H55" s="257">
        <v>103693031.38</v>
      </c>
      <c r="I55" s="257">
        <v>2882349.8878633999</v>
      </c>
      <c r="J55" s="257">
        <v>5955144778.641408</v>
      </c>
      <c r="K55" s="257">
        <v>1489276163.0539341</v>
      </c>
      <c r="L55" s="257">
        <v>1147929822.0899999</v>
      </c>
      <c r="M55" s="257">
        <v>2531647887.0700498</v>
      </c>
      <c r="N55" s="256">
        <v>1493155763.1802893</v>
      </c>
      <c r="P55">
        <v>780478.08</v>
      </c>
    </row>
    <row r="56" spans="4:16">
      <c r="D56" s="175" t="s">
        <v>456</v>
      </c>
      <c r="E56" s="255" t="s">
        <v>454</v>
      </c>
      <c r="F56" s="255" t="s">
        <v>455</v>
      </c>
      <c r="G56" s="255"/>
      <c r="H56" s="255"/>
      <c r="I56" s="255"/>
      <c r="J56" s="255"/>
      <c r="K56" s="255"/>
      <c r="L56" s="255"/>
      <c r="M56" s="255"/>
      <c r="N56" s="255">
        <v>966007343.29056239</v>
      </c>
    </row>
    <row r="57" spans="4:16">
      <c r="D57" s="175" t="s">
        <v>459</v>
      </c>
      <c r="E57" s="255" t="s">
        <v>457</v>
      </c>
      <c r="F57" s="255" t="s">
        <v>458</v>
      </c>
      <c r="G57" s="255"/>
      <c r="H57" s="255"/>
      <c r="I57" s="255"/>
      <c r="J57" s="255"/>
      <c r="K57" s="255"/>
      <c r="L57" s="255"/>
      <c r="M57" s="255"/>
      <c r="N57" s="255">
        <v>-450379.729926</v>
      </c>
      <c r="P57">
        <v>781774.08</v>
      </c>
    </row>
    <row r="58" spans="4:16">
      <c r="D58" s="175" t="s">
        <v>462</v>
      </c>
      <c r="E58" s="255" t="s">
        <v>460</v>
      </c>
      <c r="F58" s="255" t="s">
        <v>461</v>
      </c>
      <c r="G58" s="256"/>
      <c r="H58" s="256"/>
      <c r="I58" s="256"/>
      <c r="J58" s="256"/>
      <c r="K58" s="256"/>
      <c r="L58" s="256"/>
      <c r="M58" s="256"/>
      <c r="N58" s="255">
        <v>-3544645.45</v>
      </c>
    </row>
    <row r="59" spans="4:16">
      <c r="D59" s="175" t="s">
        <v>464</v>
      </c>
      <c r="E59" s="256" t="s">
        <v>463</v>
      </c>
      <c r="F59" s="256" t="s">
        <v>455</v>
      </c>
      <c r="G59" s="255">
        <v>8513568061.6899996</v>
      </c>
      <c r="H59" s="255"/>
      <c r="I59" s="255">
        <v>724874453.47874141</v>
      </c>
      <c r="J59" s="255"/>
      <c r="K59" s="255"/>
      <c r="L59" s="255"/>
      <c r="M59" s="255"/>
      <c r="N59" s="256">
        <v>962012318.11063635</v>
      </c>
    </row>
    <row r="60" spans="4:16">
      <c r="D60" s="175" t="s">
        <v>467</v>
      </c>
      <c r="E60" s="255" t="s">
        <v>465</v>
      </c>
      <c r="F60" s="255" t="s">
        <v>466</v>
      </c>
      <c r="G60" s="255"/>
      <c r="H60" s="255"/>
      <c r="I60" s="255"/>
      <c r="J60" s="255"/>
      <c r="K60" s="255"/>
      <c r="L60" s="255"/>
      <c r="M60" s="255"/>
      <c r="N60" s="255">
        <v>1232528345.1719737</v>
      </c>
    </row>
    <row r="61" spans="4:16">
      <c r="D61" s="175" t="s">
        <v>469</v>
      </c>
      <c r="E61" s="256" t="s">
        <v>468</v>
      </c>
      <c r="F61" s="256" t="s">
        <v>466</v>
      </c>
      <c r="G61" s="256">
        <v>8513568061.6899996</v>
      </c>
      <c r="H61" s="256"/>
      <c r="I61" s="256">
        <v>724874453.47874141</v>
      </c>
      <c r="J61" s="256"/>
      <c r="K61" s="256"/>
      <c r="L61" s="256"/>
      <c r="M61" s="256"/>
      <c r="N61" s="256">
        <v>1232528345.1719737</v>
      </c>
    </row>
    <row r="62" spans="4:16">
      <c r="D62" s="175" t="s">
        <v>472</v>
      </c>
      <c r="E62" s="257" t="s">
        <v>470</v>
      </c>
      <c r="F62" s="257" t="s">
        <v>471</v>
      </c>
      <c r="G62" s="257">
        <v>8513568061.6899996</v>
      </c>
      <c r="H62" s="257"/>
      <c r="I62" s="257">
        <v>724874453.47874141</v>
      </c>
      <c r="J62" s="257"/>
      <c r="K62" s="257"/>
      <c r="L62" s="257"/>
      <c r="M62" s="257"/>
      <c r="N62" s="257">
        <v>13440688434.062197</v>
      </c>
    </row>
    <row r="63" spans="4:16">
      <c r="D63" s="175" t="s">
        <v>475</v>
      </c>
      <c r="E63" s="255" t="s">
        <v>473</v>
      </c>
      <c r="F63" s="255" t="s">
        <v>474</v>
      </c>
      <c r="G63" s="255">
        <v>1484889976.02</v>
      </c>
      <c r="H63" s="255"/>
      <c r="I63" s="255"/>
      <c r="J63" s="255">
        <v>1621409729.5171585</v>
      </c>
      <c r="K63" s="255">
        <v>130441308.633494</v>
      </c>
      <c r="L63" s="255">
        <v>417674989.87</v>
      </c>
      <c r="M63" s="255">
        <v>479320975.42245001</v>
      </c>
      <c r="N63" s="255">
        <v>63468098.410827003</v>
      </c>
    </row>
    <row r="64" spans="4:16">
      <c r="D64" s="175" t="s">
        <v>477</v>
      </c>
      <c r="E64" s="256" t="s">
        <v>476</v>
      </c>
      <c r="F64" s="256" t="s">
        <v>474</v>
      </c>
      <c r="G64" s="255">
        <v>-9339823.3300000001</v>
      </c>
      <c r="H64" s="255"/>
      <c r="I64" s="255"/>
      <c r="J64" s="255">
        <v>-12006148.9053696</v>
      </c>
      <c r="K64" s="255"/>
      <c r="L64" s="255">
        <v>-4253033.67</v>
      </c>
      <c r="M64" s="255"/>
      <c r="N64" s="256">
        <v>63468098.410827003</v>
      </c>
      <c r="P64">
        <v>6592901702.2600002</v>
      </c>
    </row>
    <row r="65" spans="4:16">
      <c r="D65" s="175" t="s">
        <v>480</v>
      </c>
      <c r="E65" s="255" t="s">
        <v>478</v>
      </c>
      <c r="F65" s="255" t="s">
        <v>479</v>
      </c>
      <c r="G65" s="255"/>
      <c r="H65" s="255"/>
      <c r="I65" s="255"/>
      <c r="J65" s="255"/>
      <c r="K65" s="255"/>
      <c r="L65" s="255"/>
      <c r="M65" s="255"/>
      <c r="N65" s="255">
        <v>61291455.400349602</v>
      </c>
      <c r="P65">
        <v>48949946.780000001</v>
      </c>
    </row>
    <row r="66" spans="4:16">
      <c r="D66" s="175" t="s">
        <v>483</v>
      </c>
      <c r="E66" s="255" t="s">
        <v>481</v>
      </c>
      <c r="F66" s="255" t="s">
        <v>482</v>
      </c>
      <c r="G66" s="256">
        <v>1475550152.6900001</v>
      </c>
      <c r="H66" s="256"/>
      <c r="I66" s="256"/>
      <c r="J66" s="256">
        <v>1609403580.6117887</v>
      </c>
      <c r="K66" s="256">
        <v>130441308.633494</v>
      </c>
      <c r="L66" s="256">
        <v>413421956.19999999</v>
      </c>
      <c r="M66" s="256">
        <v>479320975.42245001</v>
      </c>
      <c r="N66" s="255">
        <v>39376048.9556816</v>
      </c>
      <c r="P66">
        <v>-420062.2</v>
      </c>
    </row>
    <row r="67" spans="4:16">
      <c r="D67" s="175" t="s">
        <v>486</v>
      </c>
      <c r="E67" s="256" t="s">
        <v>484</v>
      </c>
      <c r="F67" s="256" t="s">
        <v>485</v>
      </c>
      <c r="G67" s="255">
        <v>93287056.230000004</v>
      </c>
      <c r="H67" s="255"/>
      <c r="I67" s="255"/>
      <c r="J67" s="255">
        <v>13943333.8011648</v>
      </c>
      <c r="K67" s="255">
        <v>65682368.126691997</v>
      </c>
      <c r="L67" s="255">
        <v>1060404.6000000001</v>
      </c>
      <c r="M67" s="255">
        <v>22177163.855700001</v>
      </c>
      <c r="N67" s="256">
        <v>100667504.35603119</v>
      </c>
    </row>
    <row r="68" spans="4:16">
      <c r="D68" s="175" t="s">
        <v>489</v>
      </c>
      <c r="E68" s="257" t="s">
        <v>487</v>
      </c>
      <c r="F68" s="257" t="s">
        <v>488</v>
      </c>
      <c r="G68" s="255">
        <v>-3782904.13</v>
      </c>
      <c r="H68" s="255"/>
      <c r="I68" s="255"/>
      <c r="J68" s="255"/>
      <c r="K68" s="255"/>
      <c r="L68" s="255">
        <v>-118127.54</v>
      </c>
      <c r="M68" s="255"/>
      <c r="N68" s="257">
        <v>164135602.76685819</v>
      </c>
    </row>
    <row r="69" spans="4:16">
      <c r="D69" s="175" t="s">
        <v>492</v>
      </c>
      <c r="E69" s="255" t="s">
        <v>490</v>
      </c>
      <c r="F69" s="255" t="s">
        <v>491</v>
      </c>
      <c r="G69" s="255"/>
      <c r="H69" s="255"/>
      <c r="I69" s="255"/>
      <c r="J69" s="255"/>
      <c r="K69" s="255"/>
      <c r="L69" s="255"/>
      <c r="M69" s="255"/>
      <c r="N69" s="255">
        <v>57552312.621991001</v>
      </c>
      <c r="P69">
        <v>48535894.579999998</v>
      </c>
    </row>
    <row r="70" spans="4:16">
      <c r="D70" s="175" t="s">
        <v>495</v>
      </c>
      <c r="E70" s="255" t="s">
        <v>493</v>
      </c>
      <c r="F70" s="255" t="s">
        <v>494</v>
      </c>
      <c r="G70" s="255"/>
      <c r="H70" s="255"/>
      <c r="I70" s="255"/>
      <c r="J70" s="255"/>
      <c r="K70" s="255"/>
      <c r="L70" s="255"/>
      <c r="M70" s="255"/>
      <c r="N70" s="255">
        <v>45058072.674236998</v>
      </c>
      <c r="P70">
        <v>-42116121.969999999</v>
      </c>
    </row>
    <row r="71" spans="4:16">
      <c r="D71" s="175" t="s">
        <v>498</v>
      </c>
      <c r="E71" s="256" t="s">
        <v>496</v>
      </c>
      <c r="F71" s="256" t="s">
        <v>497</v>
      </c>
      <c r="G71" s="255"/>
      <c r="H71" s="255"/>
      <c r="I71" s="255"/>
      <c r="J71" s="255"/>
      <c r="K71" s="255"/>
      <c r="L71" s="255"/>
      <c r="M71" s="255"/>
      <c r="N71" s="256">
        <v>102610385.29622801</v>
      </c>
      <c r="P71">
        <v>-42116121.969999999</v>
      </c>
    </row>
    <row r="72" spans="4:16">
      <c r="D72" s="175" t="s">
        <v>501</v>
      </c>
      <c r="E72" s="257" t="s">
        <v>499</v>
      </c>
      <c r="F72" s="257" t="s">
        <v>500</v>
      </c>
      <c r="G72" s="255"/>
      <c r="H72" s="255"/>
      <c r="I72" s="255"/>
      <c r="J72" s="255"/>
      <c r="K72" s="255"/>
      <c r="L72" s="255"/>
      <c r="M72" s="255"/>
      <c r="N72" s="257">
        <v>102610385.29622801</v>
      </c>
      <c r="P72">
        <v>-174955.49</v>
      </c>
    </row>
    <row r="73" spans="4:16">
      <c r="D73" s="175" t="s">
        <v>504</v>
      </c>
      <c r="E73" s="255" t="s">
        <v>502</v>
      </c>
      <c r="F73" s="255" t="s">
        <v>503</v>
      </c>
      <c r="G73" s="256">
        <v>89504152.099999994</v>
      </c>
      <c r="H73" s="256"/>
      <c r="I73" s="256"/>
      <c r="J73" s="256">
        <v>13943333.8011648</v>
      </c>
      <c r="K73" s="256">
        <v>65682368.126691997</v>
      </c>
      <c r="L73" s="256">
        <v>942277.06</v>
      </c>
      <c r="M73" s="256">
        <v>22177163.855700001</v>
      </c>
      <c r="N73" s="255">
        <v>5484996.8735547997</v>
      </c>
      <c r="P73">
        <v>48529884.579999998</v>
      </c>
    </row>
    <row r="74" spans="4:16">
      <c r="D74" s="175" t="s">
        <v>507</v>
      </c>
      <c r="E74" s="255" t="s">
        <v>508</v>
      </c>
      <c r="F74" s="255" t="s">
        <v>509</v>
      </c>
      <c r="G74" s="255">
        <v>2077497894.72</v>
      </c>
      <c r="H74" s="255"/>
      <c r="I74" s="255"/>
      <c r="J74" s="255">
        <v>2742803203.5545087</v>
      </c>
      <c r="K74" s="255">
        <v>240252237.70352599</v>
      </c>
      <c r="L74" s="255">
        <v>522560140.57999998</v>
      </c>
      <c r="M74" s="255">
        <v>569121810.71130002</v>
      </c>
      <c r="N74" s="255">
        <v>0</v>
      </c>
      <c r="P74">
        <v>-174955.49</v>
      </c>
    </row>
    <row r="75" spans="4:16">
      <c r="D75" s="175" t="s">
        <v>510</v>
      </c>
      <c r="E75" s="257" t="s">
        <v>514</v>
      </c>
      <c r="F75" s="257" t="s">
        <v>515</v>
      </c>
      <c r="G75" s="255">
        <v>-29150761.98</v>
      </c>
      <c r="H75" s="255"/>
      <c r="I75" s="255"/>
      <c r="J75" s="255">
        <v>-4224935.8123008003</v>
      </c>
      <c r="K75" s="255">
        <v>-238408.210964</v>
      </c>
      <c r="L75" s="255">
        <v>-8265237.1600000001</v>
      </c>
      <c r="M75" s="255"/>
      <c r="N75" s="257">
        <v>5484996.8735547997</v>
      </c>
    </row>
    <row r="76" spans="4:16">
      <c r="D76" s="175" t="s">
        <v>513</v>
      </c>
      <c r="E76" s="258" t="s">
        <v>517</v>
      </c>
      <c r="F76" s="258" t="s">
        <v>518</v>
      </c>
      <c r="G76" s="255"/>
      <c r="H76" s="255"/>
      <c r="I76" s="255"/>
      <c r="J76" s="255"/>
      <c r="K76" s="255"/>
      <c r="L76" s="255"/>
      <c r="M76" s="255"/>
      <c r="N76" s="258">
        <v>32259858085.95742</v>
      </c>
    </row>
    <row r="77" spans="4:16">
      <c r="D77" s="175" t="s">
        <v>516</v>
      </c>
      <c r="E77" s="255" t="s">
        <v>520</v>
      </c>
      <c r="F77" s="255" t="s">
        <v>521</v>
      </c>
      <c r="G77" s="256">
        <v>2048347132.74</v>
      </c>
      <c r="H77" s="256"/>
      <c r="I77" s="256"/>
      <c r="J77" s="256">
        <v>2738578267.742208</v>
      </c>
      <c r="K77" s="256">
        <v>240013829.492562</v>
      </c>
      <c r="L77" s="256">
        <v>514294903.42000002</v>
      </c>
      <c r="M77" s="256">
        <v>569121810.71130002</v>
      </c>
      <c r="N77" s="255">
        <v>13836871.089685</v>
      </c>
    </row>
    <row r="78" spans="4:16">
      <c r="D78" s="175" t="s">
        <v>519</v>
      </c>
      <c r="E78" s="255" t="s">
        <v>523</v>
      </c>
      <c r="F78" s="255" t="s">
        <v>524</v>
      </c>
      <c r="G78" s="255">
        <v>282534378.32999998</v>
      </c>
      <c r="H78" s="255">
        <v>30929139.870000001</v>
      </c>
      <c r="I78" s="255"/>
      <c r="J78" s="255">
        <v>617636595.50146556</v>
      </c>
      <c r="K78" s="255">
        <v>168554796.41766399</v>
      </c>
      <c r="L78" s="255">
        <v>77046068.879999995</v>
      </c>
      <c r="M78" s="255">
        <v>288516373.20292503</v>
      </c>
      <c r="N78" s="255">
        <v>-1413514.89</v>
      </c>
    </row>
    <row r="79" spans="4:16">
      <c r="D79" s="175" t="s">
        <v>522</v>
      </c>
      <c r="E79" s="256" t="s">
        <v>526</v>
      </c>
      <c r="F79" s="256" t="s">
        <v>521</v>
      </c>
      <c r="G79" s="255"/>
      <c r="H79" s="255"/>
      <c r="I79" s="255"/>
      <c r="J79" s="255"/>
      <c r="K79" s="255"/>
      <c r="L79" s="255"/>
      <c r="M79" s="255"/>
      <c r="N79" s="256">
        <v>12423356.199685</v>
      </c>
    </row>
    <row r="80" spans="4:16">
      <c r="D80" s="175" t="s">
        <v>525</v>
      </c>
      <c r="E80" s="255" t="s">
        <v>1168</v>
      </c>
      <c r="F80" s="255" t="s">
        <v>1169</v>
      </c>
      <c r="G80" s="255">
        <v>-24290659.190000001</v>
      </c>
      <c r="H80" s="255"/>
      <c r="I80" s="255"/>
      <c r="J80" s="255">
        <v>-12383029.98528</v>
      </c>
      <c r="K80" s="255"/>
      <c r="L80" s="255">
        <v>-6693884.4699999997</v>
      </c>
      <c r="M80" s="255"/>
      <c r="N80" s="255">
        <v>128092003.3397373</v>
      </c>
    </row>
    <row r="81" spans="4:14">
      <c r="D81" s="175" t="s">
        <v>527</v>
      </c>
      <c r="E81" s="255" t="s">
        <v>528</v>
      </c>
      <c r="F81" s="255" t="s">
        <v>529</v>
      </c>
      <c r="G81" s="256">
        <v>258243719.13999999</v>
      </c>
      <c r="H81" s="256">
        <v>30929139.870000001</v>
      </c>
      <c r="I81" s="256"/>
      <c r="J81" s="256">
        <v>605253565.51618564</v>
      </c>
      <c r="K81" s="256">
        <v>168554796.41766399</v>
      </c>
      <c r="L81" s="256">
        <v>70352184.409999996</v>
      </c>
      <c r="M81" s="256">
        <v>288516373.20292503</v>
      </c>
      <c r="N81" s="255">
        <v>127972159.1035165</v>
      </c>
    </row>
    <row r="82" spans="4:14">
      <c r="D82" s="175" t="s">
        <v>530</v>
      </c>
      <c r="E82" s="256" t="s">
        <v>531</v>
      </c>
      <c r="F82" s="256" t="s">
        <v>532</v>
      </c>
      <c r="G82" s="255">
        <v>415157284.24000001</v>
      </c>
      <c r="H82" s="255"/>
      <c r="I82" s="255"/>
      <c r="J82" s="255">
        <v>105826421.91482881</v>
      </c>
      <c r="K82" s="255">
        <v>120951800.604224</v>
      </c>
      <c r="L82" s="255">
        <v>77866773.909999996</v>
      </c>
      <c r="M82" s="255">
        <v>174770993.182275</v>
      </c>
      <c r="N82" s="256">
        <v>256064162.44325379</v>
      </c>
    </row>
    <row r="83" spans="4:14">
      <c r="D83" s="175" t="s">
        <v>533</v>
      </c>
      <c r="E83" s="257" t="s">
        <v>534</v>
      </c>
      <c r="F83" s="257" t="s">
        <v>535</v>
      </c>
      <c r="G83" s="255"/>
      <c r="H83" s="255"/>
      <c r="I83" s="255"/>
      <c r="J83" s="255"/>
      <c r="K83" s="255">
        <v>-454980.34616399999</v>
      </c>
      <c r="L83" s="255"/>
      <c r="M83" s="255"/>
      <c r="N83" s="257">
        <v>268487518.64293879</v>
      </c>
    </row>
    <row r="84" spans="4:14">
      <c r="D84" s="175" t="s">
        <v>536</v>
      </c>
      <c r="E84" s="255" t="s">
        <v>537</v>
      </c>
      <c r="F84" s="255" t="s">
        <v>538</v>
      </c>
      <c r="G84" s="255">
        <v>-3157883.36</v>
      </c>
      <c r="H84" s="255"/>
      <c r="I84" s="255"/>
      <c r="J84" s="255"/>
      <c r="K84" s="255"/>
      <c r="L84" s="255">
        <v>-687557.37</v>
      </c>
      <c r="M84" s="255"/>
      <c r="N84" s="255">
        <v>806957866.76627398</v>
      </c>
    </row>
    <row r="85" spans="4:14">
      <c r="D85" s="175" t="s">
        <v>539</v>
      </c>
      <c r="E85" s="256" t="s">
        <v>540</v>
      </c>
      <c r="F85" s="256" t="s">
        <v>541</v>
      </c>
      <c r="G85" s="256">
        <v>411999400.88</v>
      </c>
      <c r="H85" s="256"/>
      <c r="I85" s="256"/>
      <c r="J85" s="256">
        <v>105826421.91482881</v>
      </c>
      <c r="K85" s="256">
        <v>120496820.25805999</v>
      </c>
      <c r="L85" s="256">
        <v>77179216.540000007</v>
      </c>
      <c r="M85" s="256">
        <v>174770993.182275</v>
      </c>
      <c r="N85" s="256">
        <v>806957866.76627398</v>
      </c>
    </row>
    <row r="86" spans="4:14">
      <c r="D86" s="175" t="s">
        <v>542</v>
      </c>
      <c r="E86" s="257" t="s">
        <v>543</v>
      </c>
      <c r="F86" s="257" t="s">
        <v>544</v>
      </c>
      <c r="G86" s="255">
        <v>836734804.76999998</v>
      </c>
      <c r="H86" s="255"/>
      <c r="I86" s="255"/>
      <c r="J86" s="255">
        <v>295200490.48289281</v>
      </c>
      <c r="K86" s="255">
        <v>50476822.744419999</v>
      </c>
      <c r="L86" s="255">
        <v>69582478.859999999</v>
      </c>
      <c r="M86" s="255">
        <v>184271250.87630001</v>
      </c>
      <c r="N86" s="257">
        <v>806957866.76627398</v>
      </c>
    </row>
    <row r="87" spans="4:14">
      <c r="D87" s="175" t="s">
        <v>545</v>
      </c>
      <c r="E87" s="255" t="s">
        <v>546</v>
      </c>
      <c r="F87" s="255" t="s">
        <v>547</v>
      </c>
      <c r="G87" s="255"/>
      <c r="H87" s="255"/>
      <c r="I87" s="255"/>
      <c r="J87" s="255"/>
      <c r="K87" s="255"/>
      <c r="L87" s="255"/>
      <c r="M87" s="255"/>
      <c r="N87" s="255">
        <v>79363900</v>
      </c>
    </row>
    <row r="88" spans="4:14">
      <c r="D88" s="175" t="s">
        <v>548</v>
      </c>
      <c r="E88" s="255" t="s">
        <v>549</v>
      </c>
      <c r="F88" s="255" t="s">
        <v>550</v>
      </c>
      <c r="G88" s="255"/>
      <c r="H88" s="255"/>
      <c r="I88" s="255"/>
      <c r="J88" s="255"/>
      <c r="K88" s="255"/>
      <c r="L88" s="255"/>
      <c r="M88" s="255"/>
      <c r="N88" s="255">
        <v>56289118.309738003</v>
      </c>
    </row>
    <row r="89" spans="4:14">
      <c r="D89" s="175" t="s">
        <v>551</v>
      </c>
      <c r="E89" s="255" t="s">
        <v>552</v>
      </c>
      <c r="F89" s="255" t="s">
        <v>553</v>
      </c>
      <c r="G89" s="256">
        <v>836734804.76999998</v>
      </c>
      <c r="H89" s="256"/>
      <c r="I89" s="256"/>
      <c r="J89" s="256">
        <v>295200490.48289281</v>
      </c>
      <c r="K89" s="256">
        <v>50476822.744419999</v>
      </c>
      <c r="L89" s="256">
        <v>69582478.859999999</v>
      </c>
      <c r="M89" s="256">
        <v>184271250.87630001</v>
      </c>
      <c r="N89" s="255">
        <v>936435.95067509997</v>
      </c>
    </row>
    <row r="90" spans="4:14">
      <c r="D90" s="175" t="s">
        <v>554</v>
      </c>
      <c r="E90" s="255" t="s">
        <v>555</v>
      </c>
      <c r="F90" s="255" t="s">
        <v>556</v>
      </c>
      <c r="G90" s="255"/>
      <c r="H90" s="255"/>
      <c r="I90" s="255"/>
      <c r="J90" s="255"/>
      <c r="K90" s="255"/>
      <c r="L90" s="255"/>
      <c r="M90" s="255"/>
      <c r="N90" s="255">
        <v>113351058.64291491</v>
      </c>
    </row>
    <row r="91" spans="4:14">
      <c r="D91" s="175" t="s">
        <v>557</v>
      </c>
      <c r="E91" s="255" t="s">
        <v>558</v>
      </c>
      <c r="F91" s="255" t="s">
        <v>559</v>
      </c>
      <c r="G91" s="255"/>
      <c r="H91" s="255"/>
      <c r="I91" s="255"/>
      <c r="J91" s="255"/>
      <c r="K91" s="255"/>
      <c r="L91" s="255"/>
      <c r="M91" s="255"/>
      <c r="N91" s="255">
        <v>45448</v>
      </c>
    </row>
    <row r="92" spans="4:14">
      <c r="D92" s="175" t="s">
        <v>560</v>
      </c>
      <c r="E92" s="255" t="s">
        <v>561</v>
      </c>
      <c r="F92" s="255" t="s">
        <v>562</v>
      </c>
      <c r="G92" s="255"/>
      <c r="H92" s="255"/>
      <c r="I92" s="255"/>
      <c r="J92" s="255"/>
      <c r="K92" s="255"/>
      <c r="L92" s="255"/>
      <c r="M92" s="255"/>
      <c r="N92" s="255">
        <v>116625907.1118248</v>
      </c>
    </row>
    <row r="93" spans="4:14">
      <c r="D93" s="175" t="s">
        <v>563</v>
      </c>
      <c r="E93" s="256" t="s">
        <v>567</v>
      </c>
      <c r="F93" s="256" t="s">
        <v>568</v>
      </c>
      <c r="G93" s="256"/>
      <c r="H93" s="256"/>
      <c r="I93" s="256"/>
      <c r="J93" s="256"/>
      <c r="K93" s="256"/>
      <c r="L93" s="256"/>
      <c r="M93" s="256"/>
      <c r="N93" s="256">
        <v>366611868.01515281</v>
      </c>
    </row>
    <row r="94" spans="4:14">
      <c r="D94" s="175" t="s">
        <v>566</v>
      </c>
      <c r="E94" s="257" t="s">
        <v>570</v>
      </c>
      <c r="F94" s="257" t="s">
        <v>571</v>
      </c>
      <c r="G94" s="257">
        <v>5120379362.3199997</v>
      </c>
      <c r="H94" s="257">
        <v>30929139.870000001</v>
      </c>
      <c r="I94" s="257"/>
      <c r="J94" s="257">
        <v>5368205660.0690689</v>
      </c>
      <c r="K94" s="257">
        <v>775665945.67289197</v>
      </c>
      <c r="L94" s="257">
        <v>1145773016.49</v>
      </c>
      <c r="M94" s="257">
        <v>1718178567.2509501</v>
      </c>
      <c r="N94" s="257">
        <v>366611868.01515281</v>
      </c>
    </row>
    <row r="95" spans="4:14">
      <c r="D95" s="175" t="s">
        <v>569</v>
      </c>
      <c r="E95" s="255" t="s">
        <v>573</v>
      </c>
      <c r="F95" s="255" t="s">
        <v>574</v>
      </c>
      <c r="G95" s="255"/>
      <c r="H95" s="255"/>
      <c r="I95" s="255"/>
      <c r="J95" s="255"/>
      <c r="K95" s="255"/>
      <c r="L95" s="255"/>
      <c r="M95" s="255"/>
      <c r="N95" s="255">
        <v>109781150.55</v>
      </c>
    </row>
    <row r="96" spans="4:14">
      <c r="D96" s="175" t="s">
        <v>572</v>
      </c>
      <c r="E96" s="255" t="s">
        <v>576</v>
      </c>
      <c r="F96" s="255" t="s">
        <v>577</v>
      </c>
      <c r="G96" s="255"/>
      <c r="H96" s="255"/>
      <c r="I96" s="255"/>
      <c r="J96" s="255"/>
      <c r="K96" s="255"/>
      <c r="L96" s="255"/>
      <c r="M96" s="255"/>
      <c r="N96" s="255">
        <v>-51810942.789999999</v>
      </c>
    </row>
    <row r="97" spans="4:14">
      <c r="D97" s="175" t="s">
        <v>575</v>
      </c>
      <c r="E97" s="256" t="s">
        <v>579</v>
      </c>
      <c r="F97" s="256" t="s">
        <v>574</v>
      </c>
      <c r="G97" s="256"/>
      <c r="H97" s="256"/>
      <c r="I97" s="256"/>
      <c r="J97" s="256"/>
      <c r="K97" s="256"/>
      <c r="L97" s="256"/>
      <c r="M97" s="256"/>
      <c r="N97" s="256">
        <v>57970207.759999998</v>
      </c>
    </row>
    <row r="98" spans="4:14">
      <c r="D98" s="175" t="s">
        <v>578</v>
      </c>
      <c r="E98" s="257" t="s">
        <v>581</v>
      </c>
      <c r="F98" s="257" t="s">
        <v>582</v>
      </c>
      <c r="G98" s="255"/>
      <c r="H98" s="255"/>
      <c r="I98" s="255"/>
      <c r="J98" s="255"/>
      <c r="K98" s="255"/>
      <c r="L98" s="255"/>
      <c r="M98" s="255"/>
      <c r="N98" s="257">
        <v>57970207.759999998</v>
      </c>
    </row>
    <row r="99" spans="4:14">
      <c r="D99" s="175" t="s">
        <v>580</v>
      </c>
      <c r="E99" s="255" t="s">
        <v>584</v>
      </c>
      <c r="F99" s="255" t="s">
        <v>585</v>
      </c>
      <c r="G99" s="255"/>
      <c r="H99" s="255"/>
      <c r="I99" s="255"/>
      <c r="J99" s="255"/>
      <c r="K99" s="255"/>
      <c r="L99" s="255"/>
      <c r="M99" s="255"/>
      <c r="N99" s="255">
        <v>4161780343.0364337</v>
      </c>
    </row>
    <row r="100" spans="4:14">
      <c r="D100" s="175" t="s">
        <v>583</v>
      </c>
      <c r="E100" s="255" t="s">
        <v>587</v>
      </c>
      <c r="F100" s="255" t="s">
        <v>588</v>
      </c>
      <c r="G100" s="255"/>
      <c r="H100" s="255"/>
      <c r="I100" s="255"/>
      <c r="J100" s="255"/>
      <c r="K100" s="255"/>
      <c r="L100" s="255"/>
      <c r="M100" s="255"/>
      <c r="N100" s="255">
        <v>1497529948.7976291</v>
      </c>
    </row>
    <row r="101" spans="4:14">
      <c r="D101" s="175" t="s">
        <v>586</v>
      </c>
      <c r="E101" s="255" t="s">
        <v>590</v>
      </c>
      <c r="F101" s="255" t="s">
        <v>591</v>
      </c>
      <c r="G101" s="255"/>
      <c r="H101" s="255"/>
      <c r="I101" s="255"/>
      <c r="J101" s="255"/>
      <c r="K101" s="255"/>
      <c r="L101" s="255"/>
      <c r="M101" s="255"/>
      <c r="N101" s="255">
        <v>-772674346.48482895</v>
      </c>
    </row>
    <row r="102" spans="4:14">
      <c r="D102" s="175" t="s">
        <v>589</v>
      </c>
      <c r="E102" s="256" t="s">
        <v>593</v>
      </c>
      <c r="F102" s="256" t="s">
        <v>594</v>
      </c>
      <c r="G102" s="256"/>
      <c r="H102" s="256"/>
      <c r="I102" s="256"/>
      <c r="J102" s="256"/>
      <c r="K102" s="256"/>
      <c r="L102" s="256"/>
      <c r="M102" s="256"/>
      <c r="N102" s="256">
        <v>4886635945.3492336</v>
      </c>
    </row>
    <row r="103" spans="4:14">
      <c r="D103" s="175" t="s">
        <v>592</v>
      </c>
      <c r="E103" s="255" t="s">
        <v>596</v>
      </c>
      <c r="F103" s="255" t="s">
        <v>597</v>
      </c>
      <c r="G103" s="255"/>
      <c r="H103" s="255"/>
      <c r="I103" s="255"/>
      <c r="J103" s="255"/>
      <c r="K103" s="255"/>
      <c r="L103" s="255"/>
      <c r="M103" s="255"/>
      <c r="N103" s="255">
        <v>13988567749.97509</v>
      </c>
    </row>
    <row r="104" spans="4:14">
      <c r="D104" s="175" t="s">
        <v>595</v>
      </c>
      <c r="E104" s="255" t="s">
        <v>599</v>
      </c>
      <c r="F104" s="255" t="s">
        <v>600</v>
      </c>
      <c r="G104" s="255"/>
      <c r="H104" s="255"/>
      <c r="I104" s="255"/>
      <c r="J104" s="255"/>
      <c r="K104" s="255"/>
      <c r="L104" s="255"/>
      <c r="M104" s="255"/>
      <c r="N104" s="255">
        <v>-6385040242.0724115</v>
      </c>
    </row>
    <row r="105" spans="4:14">
      <c r="D105" s="175" t="s">
        <v>598</v>
      </c>
      <c r="E105" s="256" t="s">
        <v>602</v>
      </c>
      <c r="F105" s="256" t="s">
        <v>597</v>
      </c>
      <c r="G105" s="256"/>
      <c r="H105" s="256"/>
      <c r="I105" s="256"/>
      <c r="J105" s="256"/>
      <c r="K105" s="256"/>
      <c r="L105" s="256"/>
      <c r="M105" s="256"/>
      <c r="N105" s="256">
        <v>7603527507.9026804</v>
      </c>
    </row>
    <row r="106" spans="4:14">
      <c r="D106" s="175" t="s">
        <v>601</v>
      </c>
      <c r="E106" s="255" t="s">
        <v>604</v>
      </c>
      <c r="F106" s="255" t="s">
        <v>605</v>
      </c>
      <c r="G106" s="255"/>
      <c r="H106" s="255"/>
      <c r="I106" s="255"/>
      <c r="J106" s="255"/>
      <c r="K106" s="255"/>
      <c r="L106" s="255"/>
      <c r="M106" s="255">
        <v>144020816.19135001</v>
      </c>
      <c r="N106" s="255">
        <v>91282962870.708908</v>
      </c>
    </row>
    <row r="107" spans="4:14">
      <c r="D107" s="175" t="s">
        <v>603</v>
      </c>
      <c r="E107" s="255" t="s">
        <v>607</v>
      </c>
      <c r="F107" s="255" t="s">
        <v>608</v>
      </c>
      <c r="G107" s="255"/>
      <c r="H107" s="255"/>
      <c r="I107" s="255"/>
      <c r="J107" s="255"/>
      <c r="K107" s="255"/>
      <c r="L107" s="255"/>
      <c r="M107" s="255"/>
      <c r="N107" s="255">
        <v>-49618414531.267876</v>
      </c>
    </row>
    <row r="108" spans="4:14">
      <c r="D108" s="175" t="s">
        <v>606</v>
      </c>
      <c r="E108" s="255" t="s">
        <v>610</v>
      </c>
      <c r="F108" s="255" t="s">
        <v>611</v>
      </c>
      <c r="G108" s="256"/>
      <c r="H108" s="256"/>
      <c r="I108" s="256"/>
      <c r="J108" s="256"/>
      <c r="K108" s="256"/>
      <c r="L108" s="256"/>
      <c r="M108" s="256">
        <v>144020816.19135001</v>
      </c>
      <c r="N108" s="255">
        <v>-872844.94</v>
      </c>
    </row>
    <row r="109" spans="4:14">
      <c r="D109" s="175" t="s">
        <v>609</v>
      </c>
      <c r="E109" s="256" t="s">
        <v>613</v>
      </c>
      <c r="F109" s="256" t="s">
        <v>605</v>
      </c>
      <c r="G109" s="255"/>
      <c r="H109" s="255"/>
      <c r="I109" s="255"/>
      <c r="J109" s="255"/>
      <c r="K109" s="255"/>
      <c r="L109" s="255"/>
      <c r="M109" s="255"/>
      <c r="N109" s="256">
        <v>41663675494.501053</v>
      </c>
    </row>
    <row r="110" spans="4:14">
      <c r="D110" s="175" t="s">
        <v>612</v>
      </c>
      <c r="E110" s="255" t="s">
        <v>615</v>
      </c>
      <c r="F110" s="255" t="s">
        <v>616</v>
      </c>
      <c r="G110" s="255"/>
      <c r="H110" s="255"/>
      <c r="I110" s="255"/>
      <c r="J110" s="255"/>
      <c r="K110" s="255"/>
      <c r="L110" s="255"/>
      <c r="M110" s="255"/>
      <c r="N110" s="255">
        <v>358182912.68880618</v>
      </c>
    </row>
    <row r="111" spans="4:14">
      <c r="D111" s="175" t="s">
        <v>614</v>
      </c>
      <c r="E111" s="255" t="s">
        <v>618</v>
      </c>
      <c r="F111" s="255" t="s">
        <v>619</v>
      </c>
      <c r="G111" s="256"/>
      <c r="H111" s="256"/>
      <c r="I111" s="256"/>
      <c r="J111" s="256"/>
      <c r="K111" s="256"/>
      <c r="L111" s="256"/>
      <c r="M111" s="256"/>
      <c r="N111" s="255">
        <v>-308810693.2536217</v>
      </c>
    </row>
    <row r="112" spans="4:14">
      <c r="D112" s="175" t="s">
        <v>617</v>
      </c>
      <c r="E112" s="256" t="s">
        <v>621</v>
      </c>
      <c r="F112" s="256" t="s">
        <v>616</v>
      </c>
      <c r="G112" s="255"/>
      <c r="H112" s="255"/>
      <c r="I112" s="255"/>
      <c r="J112" s="255"/>
      <c r="K112" s="255"/>
      <c r="L112" s="255"/>
      <c r="M112" s="255"/>
      <c r="N112" s="256">
        <v>49372219.435184501</v>
      </c>
    </row>
    <row r="113" spans="4:14">
      <c r="D113" s="175" t="s">
        <v>620</v>
      </c>
      <c r="E113" s="255" t="s">
        <v>623</v>
      </c>
      <c r="F113" s="255" t="s">
        <v>624</v>
      </c>
      <c r="G113" s="255"/>
      <c r="H113" s="255"/>
      <c r="I113" s="255"/>
      <c r="J113" s="255"/>
      <c r="K113" s="255"/>
      <c r="L113" s="255"/>
      <c r="M113" s="255"/>
      <c r="N113" s="255">
        <v>1104655484.7979505</v>
      </c>
    </row>
    <row r="114" spans="4:14">
      <c r="D114" s="175" t="s">
        <v>622</v>
      </c>
      <c r="E114" s="255" t="s">
        <v>626</v>
      </c>
      <c r="F114" s="255" t="s">
        <v>627</v>
      </c>
      <c r="G114" s="256"/>
      <c r="H114" s="256"/>
      <c r="I114" s="256"/>
      <c r="J114" s="256"/>
      <c r="K114" s="256"/>
      <c r="L114" s="256"/>
      <c r="M114" s="256"/>
      <c r="N114" s="255">
        <v>-901887423.85544765</v>
      </c>
    </row>
    <row r="115" spans="4:14">
      <c r="D115" s="175" t="s">
        <v>625</v>
      </c>
      <c r="E115" s="256" t="s">
        <v>629</v>
      </c>
      <c r="F115" s="256" t="s">
        <v>624</v>
      </c>
      <c r="G115" s="255"/>
      <c r="H115" s="255"/>
      <c r="I115" s="255"/>
      <c r="J115" s="255"/>
      <c r="K115" s="255"/>
      <c r="L115" s="255"/>
      <c r="M115" s="255"/>
      <c r="N115" s="256">
        <v>202768060.94250259</v>
      </c>
    </row>
    <row r="116" spans="4:14">
      <c r="D116" s="175" t="s">
        <v>628</v>
      </c>
      <c r="E116" s="255" t="s">
        <v>631</v>
      </c>
      <c r="F116" s="255" t="s">
        <v>632</v>
      </c>
      <c r="G116" s="255"/>
      <c r="H116" s="255"/>
      <c r="I116" s="255"/>
      <c r="J116" s="255"/>
      <c r="K116" s="255"/>
      <c r="L116" s="255"/>
      <c r="M116" s="255"/>
      <c r="N116" s="255">
        <v>3498184810.7232757</v>
      </c>
    </row>
    <row r="117" spans="4:14">
      <c r="D117" s="175" t="s">
        <v>630</v>
      </c>
      <c r="E117" s="256" t="s">
        <v>634</v>
      </c>
      <c r="F117" s="256" t="s">
        <v>632</v>
      </c>
      <c r="G117" s="255"/>
      <c r="H117" s="255"/>
      <c r="I117" s="255"/>
      <c r="J117" s="255"/>
      <c r="K117" s="255"/>
      <c r="L117" s="255"/>
      <c r="M117" s="255"/>
      <c r="N117" s="256">
        <v>3498184810.7232757</v>
      </c>
    </row>
    <row r="118" spans="4:14">
      <c r="D118" s="175" t="s">
        <v>633</v>
      </c>
      <c r="E118" s="255" t="s">
        <v>636</v>
      </c>
      <c r="F118" s="255" t="s">
        <v>637</v>
      </c>
      <c r="G118" s="255"/>
      <c r="H118" s="255"/>
      <c r="I118" s="255"/>
      <c r="J118" s="255"/>
      <c r="K118" s="255"/>
      <c r="L118" s="255"/>
      <c r="M118" s="255"/>
      <c r="N118" s="255">
        <v>689781950.79217803</v>
      </c>
    </row>
    <row r="119" spans="4:14">
      <c r="D119" s="175" t="s">
        <v>635</v>
      </c>
      <c r="E119" s="255" t="s">
        <v>639</v>
      </c>
      <c r="F119" s="255" t="s">
        <v>640</v>
      </c>
      <c r="G119" s="255"/>
      <c r="H119" s="255"/>
      <c r="I119" s="255"/>
      <c r="J119" s="255"/>
      <c r="K119" s="255"/>
      <c r="L119" s="255"/>
      <c r="M119" s="255"/>
      <c r="N119" s="255">
        <v>-61966953.125849999</v>
      </c>
    </row>
    <row r="120" spans="4:14">
      <c r="D120" s="175" t="s">
        <v>638</v>
      </c>
      <c r="E120" s="256" t="s">
        <v>642</v>
      </c>
      <c r="F120" s="256" t="s">
        <v>637</v>
      </c>
      <c r="G120" s="255"/>
      <c r="H120" s="255"/>
      <c r="I120" s="255"/>
      <c r="J120" s="255"/>
      <c r="K120" s="255"/>
      <c r="L120" s="255"/>
      <c r="M120" s="255"/>
      <c r="N120" s="256">
        <v>627814997.66632795</v>
      </c>
    </row>
    <row r="121" spans="4:14">
      <c r="D121" s="175" t="s">
        <v>641</v>
      </c>
      <c r="E121" s="255" t="s">
        <v>644</v>
      </c>
      <c r="F121" s="255" t="s">
        <v>645</v>
      </c>
      <c r="G121" s="255"/>
      <c r="H121" s="255"/>
      <c r="I121" s="255"/>
      <c r="J121" s="255"/>
      <c r="K121" s="255"/>
      <c r="L121" s="255"/>
      <c r="M121" s="255"/>
      <c r="N121" s="255">
        <v>469214864.06324393</v>
      </c>
    </row>
    <row r="122" spans="4:14">
      <c r="D122" s="175" t="s">
        <v>643</v>
      </c>
      <c r="E122" s="255" t="s">
        <v>647</v>
      </c>
      <c r="F122" s="255" t="s">
        <v>648</v>
      </c>
      <c r="G122" s="255"/>
      <c r="H122" s="255"/>
      <c r="I122" s="255"/>
      <c r="J122" s="255"/>
      <c r="K122" s="255"/>
      <c r="L122" s="255"/>
      <c r="M122" s="255"/>
      <c r="N122" s="255">
        <v>-250006327.124116</v>
      </c>
    </row>
    <row r="123" spans="4:14">
      <c r="D123" s="175" t="s">
        <v>646</v>
      </c>
      <c r="E123" s="256" t="s">
        <v>650</v>
      </c>
      <c r="F123" s="256" t="s">
        <v>645</v>
      </c>
      <c r="G123" s="255"/>
      <c r="H123" s="255"/>
      <c r="I123" s="255"/>
      <c r="J123" s="255"/>
      <c r="K123" s="255"/>
      <c r="L123" s="255"/>
      <c r="M123" s="255"/>
      <c r="N123" s="256">
        <v>219208536.93912789</v>
      </c>
    </row>
    <row r="124" spans="4:14">
      <c r="D124" s="175" t="s">
        <v>649</v>
      </c>
      <c r="E124" s="255" t="s">
        <v>652</v>
      </c>
      <c r="F124" s="255" t="s">
        <v>653</v>
      </c>
      <c r="G124" s="256"/>
      <c r="H124" s="256"/>
      <c r="I124" s="256"/>
      <c r="J124" s="256"/>
      <c r="K124" s="256"/>
      <c r="L124" s="256"/>
      <c r="M124" s="256"/>
      <c r="N124" s="255">
        <v>21913865.690000001</v>
      </c>
    </row>
    <row r="125" spans="4:14">
      <c r="D125" s="175" t="s">
        <v>651</v>
      </c>
      <c r="E125" s="255" t="s">
        <v>655</v>
      </c>
      <c r="F125" s="255" t="s">
        <v>656</v>
      </c>
      <c r="G125" s="255"/>
      <c r="H125" s="255"/>
      <c r="I125" s="255"/>
      <c r="J125" s="255"/>
      <c r="K125" s="255"/>
      <c r="L125" s="255"/>
      <c r="M125" s="255"/>
      <c r="N125" s="255">
        <v>-10720079.67</v>
      </c>
    </row>
    <row r="126" spans="4:14">
      <c r="D126" s="175" t="s">
        <v>654</v>
      </c>
      <c r="E126" s="256" t="s">
        <v>658</v>
      </c>
      <c r="F126" s="256" t="s">
        <v>653</v>
      </c>
      <c r="G126" s="255">
        <v>1471262.1</v>
      </c>
      <c r="H126" s="255"/>
      <c r="I126" s="255"/>
      <c r="J126" s="255">
        <v>13034583.483187201</v>
      </c>
      <c r="K126" s="255"/>
      <c r="L126" s="255">
        <v>2166333.61</v>
      </c>
      <c r="M126" s="255"/>
      <c r="N126" s="256">
        <v>11193786.02</v>
      </c>
    </row>
    <row r="127" spans="4:14">
      <c r="D127" s="175" t="s">
        <v>657</v>
      </c>
      <c r="E127" s="255" t="s">
        <v>660</v>
      </c>
      <c r="F127" s="255" t="s">
        <v>661</v>
      </c>
      <c r="G127" s="255"/>
      <c r="H127" s="255"/>
      <c r="I127" s="255"/>
      <c r="J127" s="255">
        <v>23848982.726246402</v>
      </c>
      <c r="K127" s="255"/>
      <c r="L127" s="255"/>
      <c r="M127" s="255"/>
      <c r="N127" s="255">
        <v>200891616.8167963</v>
      </c>
    </row>
    <row r="128" spans="4:14">
      <c r="D128" s="175" t="s">
        <v>659</v>
      </c>
      <c r="E128" s="255" t="s">
        <v>663</v>
      </c>
      <c r="F128" s="255" t="s">
        <v>664</v>
      </c>
      <c r="G128" s="255"/>
      <c r="H128" s="255"/>
      <c r="I128" s="255"/>
      <c r="J128" s="255"/>
      <c r="K128" s="255"/>
      <c r="L128" s="255"/>
      <c r="M128" s="255"/>
      <c r="N128" s="255">
        <v>-89765316.035478204</v>
      </c>
    </row>
    <row r="129" spans="4:14">
      <c r="D129" s="175" t="s">
        <v>662</v>
      </c>
      <c r="E129" s="256" t="s">
        <v>666</v>
      </c>
      <c r="F129" s="256" t="s">
        <v>661</v>
      </c>
      <c r="G129" s="256">
        <v>1471262.1</v>
      </c>
      <c r="H129" s="256"/>
      <c r="I129" s="256"/>
      <c r="J129" s="256">
        <v>36883566.2094336</v>
      </c>
      <c r="K129" s="256"/>
      <c r="L129" s="256">
        <v>2166333.61</v>
      </c>
      <c r="M129" s="256"/>
      <c r="N129" s="256">
        <v>111126300.7813181</v>
      </c>
    </row>
    <row r="130" spans="4:14">
      <c r="D130" s="175" t="s">
        <v>665</v>
      </c>
      <c r="E130" s="255" t="s">
        <v>668</v>
      </c>
      <c r="F130" s="255" t="s">
        <v>669</v>
      </c>
      <c r="G130" s="257">
        <v>1471262.1</v>
      </c>
      <c r="H130" s="257"/>
      <c r="I130" s="257"/>
      <c r="J130" s="257">
        <v>36883566.2094336</v>
      </c>
      <c r="K130" s="257"/>
      <c r="L130" s="257">
        <v>2166333.61</v>
      </c>
      <c r="M130" s="257">
        <v>144020816.19135001</v>
      </c>
      <c r="N130" s="255">
        <v>33338028.699999999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9156615.7200000007</v>
      </c>
      <c r="H131" s="255">
        <v>0</v>
      </c>
      <c r="I131" s="255">
        <v>3707465.7736813999</v>
      </c>
      <c r="J131" s="255">
        <v>7178009.8965504002</v>
      </c>
      <c r="K131" s="255">
        <v>15267309.548508</v>
      </c>
      <c r="L131" s="255">
        <v>0</v>
      </c>
      <c r="M131" s="255"/>
      <c r="N131" s="255">
        <v>-10801069.130000001</v>
      </c>
    </row>
    <row r="132" spans="4:14">
      <c r="D132" s="175" t="s">
        <v>670</v>
      </c>
      <c r="E132" s="256" t="s">
        <v>674</v>
      </c>
      <c r="F132" s="256" t="s">
        <v>669</v>
      </c>
      <c r="G132" s="255"/>
      <c r="H132" s="255"/>
      <c r="I132" s="255"/>
      <c r="J132" s="255"/>
      <c r="K132" s="255">
        <v>45600101.235482</v>
      </c>
      <c r="L132" s="255"/>
      <c r="M132" s="255"/>
      <c r="N132" s="256">
        <v>22536959.57</v>
      </c>
    </row>
    <row r="133" spans="4:14">
      <c r="D133" s="175" t="s">
        <v>673</v>
      </c>
      <c r="E133" s="257" t="s">
        <v>676</v>
      </c>
      <c r="F133" s="257" t="s">
        <v>677</v>
      </c>
      <c r="G133" s="256">
        <v>9156615.7200000007</v>
      </c>
      <c r="H133" s="256">
        <v>0</v>
      </c>
      <c r="I133" s="256">
        <v>3707465.7736813999</v>
      </c>
      <c r="J133" s="256">
        <v>7178009.8965504002</v>
      </c>
      <c r="K133" s="256">
        <v>60867410.783990003</v>
      </c>
      <c r="L133" s="256">
        <v>0</v>
      </c>
      <c r="M133" s="256"/>
      <c r="N133" s="257">
        <v>58896044619.830696</v>
      </c>
    </row>
    <row r="134" spans="4:14">
      <c r="D134" s="175" t="s">
        <v>675</v>
      </c>
      <c r="E134" s="255" t="s">
        <v>679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55">
        <v>14043034951.905306</v>
      </c>
    </row>
    <row r="135" spans="4:14">
      <c r="D135" s="175" t="s">
        <v>678</v>
      </c>
      <c r="E135" s="256" t="s">
        <v>682</v>
      </c>
      <c r="F135" s="256" t="s">
        <v>680</v>
      </c>
      <c r="G135" s="256"/>
      <c r="H135" s="256"/>
      <c r="I135" s="256"/>
      <c r="J135" s="256"/>
      <c r="K135" s="256"/>
      <c r="L135" s="256"/>
      <c r="M135" s="256"/>
      <c r="N135" s="256">
        <v>14043034951.905306</v>
      </c>
    </row>
    <row r="136" spans="4:14">
      <c r="D136" s="175" t="s">
        <v>681</v>
      </c>
      <c r="E136" s="257" t="s">
        <v>684</v>
      </c>
      <c r="F136" s="257" t="s">
        <v>680</v>
      </c>
      <c r="G136" s="255"/>
      <c r="H136" s="255"/>
      <c r="I136" s="255"/>
      <c r="J136" s="255"/>
      <c r="K136" s="255"/>
      <c r="L136" s="255"/>
      <c r="M136" s="255"/>
      <c r="N136" s="257">
        <v>14043034951.905306</v>
      </c>
    </row>
    <row r="137" spans="4:14">
      <c r="D137" s="175" t="s">
        <v>683</v>
      </c>
      <c r="E137" s="255" t="s">
        <v>686</v>
      </c>
      <c r="F137" s="255" t="s">
        <v>687</v>
      </c>
      <c r="G137" s="255"/>
      <c r="H137" s="255"/>
      <c r="I137" s="255"/>
      <c r="J137" s="255"/>
      <c r="K137" s="255"/>
      <c r="L137" s="255"/>
      <c r="M137" s="255"/>
      <c r="N137" s="255">
        <v>668304884.35262573</v>
      </c>
    </row>
    <row r="138" spans="4:14">
      <c r="D138" s="175" t="s">
        <v>685</v>
      </c>
      <c r="E138" s="255" t="s">
        <v>689</v>
      </c>
      <c r="F138" s="255" t="s">
        <v>690</v>
      </c>
      <c r="G138" s="255"/>
      <c r="H138" s="255"/>
      <c r="I138" s="255"/>
      <c r="J138" s="255"/>
      <c r="K138" s="255"/>
      <c r="L138" s="255"/>
      <c r="M138" s="255"/>
      <c r="N138" s="255">
        <v>-549829566.506037</v>
      </c>
    </row>
    <row r="139" spans="4:14">
      <c r="D139" s="175" t="s">
        <v>688</v>
      </c>
      <c r="E139" s="256" t="s">
        <v>692</v>
      </c>
      <c r="F139" s="256" t="s">
        <v>687</v>
      </c>
      <c r="G139" s="256"/>
      <c r="H139" s="256"/>
      <c r="I139" s="256"/>
      <c r="J139" s="256"/>
      <c r="K139" s="256"/>
      <c r="L139" s="256"/>
      <c r="M139" s="256"/>
      <c r="N139" s="256">
        <v>118475317.8465887</v>
      </c>
    </row>
    <row r="140" spans="4:14">
      <c r="D140" s="175" t="s">
        <v>691</v>
      </c>
      <c r="E140" s="255" t="s">
        <v>694</v>
      </c>
      <c r="F140" s="255" t="s">
        <v>695</v>
      </c>
      <c r="G140" s="257">
        <v>9156615.7200000007</v>
      </c>
      <c r="H140" s="257">
        <v>0</v>
      </c>
      <c r="I140" s="257">
        <v>3707465.7736813999</v>
      </c>
      <c r="J140" s="257">
        <v>7178009.8965504002</v>
      </c>
      <c r="K140" s="257">
        <v>60867410.783990003</v>
      </c>
      <c r="L140" s="257">
        <v>0</v>
      </c>
      <c r="M140" s="257"/>
      <c r="N140" s="255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/>
      <c r="H141" s="255"/>
      <c r="I141" s="255"/>
      <c r="J141" s="255"/>
      <c r="K141" s="255"/>
      <c r="L141" s="255"/>
      <c r="M141" s="255"/>
      <c r="N141" s="255">
        <v>-1049424.6599999999</v>
      </c>
    </row>
    <row r="142" spans="4:14">
      <c r="D142" s="175" t="s">
        <v>696</v>
      </c>
      <c r="E142" s="256" t="s">
        <v>700</v>
      </c>
      <c r="F142" s="256" t="s">
        <v>695</v>
      </c>
      <c r="G142" s="256"/>
      <c r="H142" s="256"/>
      <c r="I142" s="256"/>
      <c r="J142" s="256"/>
      <c r="K142" s="256"/>
      <c r="L142" s="256"/>
      <c r="M142" s="256"/>
      <c r="N142" s="256">
        <v>1050575.3400000001</v>
      </c>
    </row>
    <row r="143" spans="4:14">
      <c r="D143" s="175" t="s">
        <v>699</v>
      </c>
      <c r="E143" s="255" t="s">
        <v>702</v>
      </c>
      <c r="F143" s="255" t="s">
        <v>703</v>
      </c>
      <c r="G143" s="255"/>
      <c r="H143" s="255"/>
      <c r="I143" s="255"/>
      <c r="J143" s="255"/>
      <c r="K143" s="255"/>
      <c r="L143" s="255"/>
      <c r="M143" s="255"/>
      <c r="N143" s="255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6"/>
      <c r="H144" s="256"/>
      <c r="I144" s="256"/>
      <c r="J144" s="256"/>
      <c r="K144" s="256"/>
      <c r="L144" s="256"/>
      <c r="M144" s="256"/>
      <c r="N144" s="255">
        <v>-484843.57</v>
      </c>
    </row>
    <row r="145" spans="4:16">
      <c r="D145" s="175" t="s">
        <v>704</v>
      </c>
      <c r="E145" s="256" t="s">
        <v>708</v>
      </c>
      <c r="F145" s="256" t="s">
        <v>703</v>
      </c>
      <c r="G145" s="255"/>
      <c r="H145" s="255"/>
      <c r="I145" s="255"/>
      <c r="J145" s="255"/>
      <c r="K145" s="255"/>
      <c r="L145" s="255"/>
      <c r="M145" s="255"/>
      <c r="N145" s="256">
        <v>11157781.73</v>
      </c>
    </row>
    <row r="146" spans="4:16">
      <c r="D146" s="175" t="s">
        <v>707</v>
      </c>
      <c r="E146" s="255" t="s">
        <v>710</v>
      </c>
      <c r="F146" s="255" t="s">
        <v>711</v>
      </c>
      <c r="G146" s="255"/>
      <c r="H146" s="255"/>
      <c r="I146" s="255"/>
      <c r="J146" s="255"/>
      <c r="K146" s="255"/>
      <c r="L146" s="255"/>
      <c r="M146" s="255"/>
      <c r="N146" s="255">
        <v>38072815.640000001</v>
      </c>
    </row>
    <row r="147" spans="4:16">
      <c r="D147" s="175" t="s">
        <v>709</v>
      </c>
      <c r="E147" s="255" t="s">
        <v>713</v>
      </c>
      <c r="F147" s="255" t="s">
        <v>714</v>
      </c>
      <c r="G147" s="255"/>
      <c r="H147" s="255"/>
      <c r="I147" s="255"/>
      <c r="J147" s="255"/>
      <c r="K147" s="255"/>
      <c r="L147" s="255"/>
      <c r="M147" s="255"/>
      <c r="N147" s="255">
        <v>-3334137.84</v>
      </c>
    </row>
    <row r="148" spans="4:16">
      <c r="D148" s="175" t="s">
        <v>712</v>
      </c>
      <c r="E148" s="256" t="s">
        <v>716</v>
      </c>
      <c r="F148" s="256" t="s">
        <v>711</v>
      </c>
      <c r="G148" s="255"/>
      <c r="H148" s="255"/>
      <c r="I148" s="255"/>
      <c r="J148" s="255"/>
      <c r="K148" s="255"/>
      <c r="L148" s="255"/>
      <c r="M148" s="255"/>
      <c r="N148" s="256">
        <v>34738677.799999997</v>
      </c>
      <c r="P148">
        <v>24000</v>
      </c>
    </row>
    <row r="149" spans="4:16">
      <c r="D149" s="175" t="s">
        <v>715</v>
      </c>
      <c r="E149" s="255" t="s">
        <v>718</v>
      </c>
      <c r="F149" s="255" t="s">
        <v>719</v>
      </c>
      <c r="G149" s="255"/>
      <c r="H149" s="255"/>
      <c r="I149" s="255"/>
      <c r="J149" s="255"/>
      <c r="K149" s="255"/>
      <c r="L149" s="255"/>
      <c r="M149" s="255"/>
      <c r="N149" s="255">
        <v>58835128.130000003</v>
      </c>
    </row>
    <row r="150" spans="4:16">
      <c r="D150" s="175" t="s">
        <v>717</v>
      </c>
      <c r="E150" s="256" t="s">
        <v>721</v>
      </c>
      <c r="F150" s="256" t="s">
        <v>719</v>
      </c>
      <c r="G150" s="255"/>
      <c r="H150" s="255"/>
      <c r="I150" s="255"/>
      <c r="J150" s="255"/>
      <c r="K150" s="255"/>
      <c r="L150" s="255"/>
      <c r="M150" s="255"/>
      <c r="N150" s="256">
        <v>58835128.130000003</v>
      </c>
    </row>
    <row r="151" spans="4:16">
      <c r="D151" s="175" t="s">
        <v>720</v>
      </c>
      <c r="E151" s="255" t="s">
        <v>723</v>
      </c>
      <c r="F151" s="255" t="s">
        <v>724</v>
      </c>
      <c r="G151" s="255"/>
      <c r="H151" s="255"/>
      <c r="I151" s="255"/>
      <c r="J151" s="255"/>
      <c r="K151" s="255"/>
      <c r="L151" s="255"/>
      <c r="M151" s="255"/>
      <c r="N151" s="255">
        <v>2900000</v>
      </c>
    </row>
    <row r="152" spans="4:16">
      <c r="D152" s="175" t="s">
        <v>722</v>
      </c>
      <c r="E152" s="255" t="s">
        <v>726</v>
      </c>
      <c r="F152" s="255" t="s">
        <v>727</v>
      </c>
      <c r="G152" s="255"/>
      <c r="H152" s="255"/>
      <c r="I152" s="255"/>
      <c r="J152" s="255"/>
      <c r="K152" s="255"/>
      <c r="L152" s="255"/>
      <c r="M152" s="255"/>
      <c r="N152" s="255">
        <v>-676251.02</v>
      </c>
    </row>
    <row r="153" spans="4:16">
      <c r="D153" s="175" t="s">
        <v>725</v>
      </c>
      <c r="E153" s="256" t="s">
        <v>729</v>
      </c>
      <c r="F153" s="256" t="s">
        <v>730</v>
      </c>
      <c r="G153" s="256"/>
      <c r="H153" s="256"/>
      <c r="I153" s="256"/>
      <c r="J153" s="256"/>
      <c r="K153" s="256"/>
      <c r="L153" s="256"/>
      <c r="M153" s="256"/>
      <c r="N153" s="256">
        <v>2223748.98</v>
      </c>
    </row>
    <row r="154" spans="4:16">
      <c r="D154" s="175" t="s">
        <v>728</v>
      </c>
      <c r="E154" s="257" t="s">
        <v>732</v>
      </c>
      <c r="F154" s="257" t="s">
        <v>733</v>
      </c>
      <c r="G154" s="255"/>
      <c r="H154" s="255"/>
      <c r="I154" s="255"/>
      <c r="J154" s="255"/>
      <c r="K154" s="255"/>
      <c r="L154" s="255"/>
      <c r="M154" s="255"/>
      <c r="N154" s="257">
        <v>226481229.82658869</v>
      </c>
    </row>
    <row r="155" spans="4:16">
      <c r="D155" s="175" t="s">
        <v>731</v>
      </c>
      <c r="E155" s="255" t="s">
        <v>735</v>
      </c>
      <c r="F155" s="255" t="s">
        <v>736</v>
      </c>
      <c r="G155" s="256"/>
      <c r="H155" s="256"/>
      <c r="I155" s="256"/>
      <c r="J155" s="256"/>
      <c r="K155" s="256"/>
      <c r="L155" s="256"/>
      <c r="M155" s="256"/>
      <c r="N155" s="255">
        <v>19645131.52</v>
      </c>
    </row>
    <row r="156" spans="4:16">
      <c r="D156" s="175" t="s">
        <v>734</v>
      </c>
      <c r="E156" s="255" t="s">
        <v>738</v>
      </c>
      <c r="F156" s="255" t="s">
        <v>739</v>
      </c>
      <c r="G156" s="257"/>
      <c r="H156" s="257"/>
      <c r="I156" s="257"/>
      <c r="J156" s="257"/>
      <c r="K156" s="257"/>
      <c r="L156" s="257"/>
      <c r="M156" s="257"/>
      <c r="N156" s="255">
        <v>14836265.0124752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/>
      <c r="H157" s="255"/>
      <c r="I157" s="255"/>
      <c r="J157" s="255"/>
      <c r="K157" s="255"/>
      <c r="L157" s="255"/>
      <c r="M157" s="255"/>
      <c r="N157" s="255">
        <v>92568.65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/>
      <c r="H158" s="255"/>
      <c r="I158" s="255"/>
      <c r="J158" s="255"/>
      <c r="K158" s="255"/>
      <c r="L158" s="255"/>
      <c r="M158" s="255"/>
      <c r="N158" s="255">
        <v>378556065.41212922</v>
      </c>
    </row>
    <row r="159" spans="4:16">
      <c r="D159" s="175" t="s">
        <v>743</v>
      </c>
      <c r="E159" s="255" t="s">
        <v>747</v>
      </c>
      <c r="F159" s="255" t="s">
        <v>748</v>
      </c>
      <c r="G159" s="255"/>
      <c r="H159" s="255"/>
      <c r="I159" s="255"/>
      <c r="J159" s="255"/>
      <c r="K159" s="255"/>
      <c r="L159" s="255"/>
      <c r="M159" s="255"/>
      <c r="N159" s="255">
        <v>68138547.874596998</v>
      </c>
    </row>
    <row r="160" spans="4:16">
      <c r="D160" s="175" t="s">
        <v>746</v>
      </c>
      <c r="E160" s="255" t="s">
        <v>750</v>
      </c>
      <c r="F160" s="255" t="s">
        <v>751</v>
      </c>
      <c r="G160" s="255"/>
      <c r="H160" s="255"/>
      <c r="I160" s="255"/>
      <c r="J160" s="255"/>
      <c r="K160" s="255"/>
      <c r="L160" s="255"/>
      <c r="M160" s="255"/>
      <c r="N160" s="255">
        <v>4130169.71</v>
      </c>
    </row>
    <row r="161" spans="4:16">
      <c r="D161" s="175" t="s">
        <v>749</v>
      </c>
      <c r="E161" s="255" t="s">
        <v>753</v>
      </c>
      <c r="F161" s="255" t="s">
        <v>754</v>
      </c>
      <c r="G161" s="255"/>
      <c r="H161" s="255"/>
      <c r="I161" s="255"/>
      <c r="J161" s="255"/>
      <c r="K161" s="255"/>
      <c r="L161" s="255"/>
      <c r="M161" s="255"/>
      <c r="N161" s="255">
        <v>1301931.26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55"/>
      <c r="K162" s="255"/>
      <c r="L162" s="255"/>
      <c r="M162" s="255"/>
      <c r="N162" s="255">
        <v>348753806.08324182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/>
      <c r="M163" s="255"/>
      <c r="N163" s="255">
        <v>342885.87</v>
      </c>
    </row>
    <row r="164" spans="4:16">
      <c r="D164" s="175" t="s">
        <v>758</v>
      </c>
      <c r="E164" s="255" t="s">
        <v>762</v>
      </c>
      <c r="F164" s="255" t="s">
        <v>763</v>
      </c>
      <c r="G164" s="255"/>
      <c r="H164" s="255"/>
      <c r="I164" s="255"/>
      <c r="J164" s="255"/>
      <c r="K164" s="255"/>
      <c r="L164" s="255"/>
      <c r="M164" s="255"/>
      <c r="N164" s="255">
        <v>-553959307.5674057</v>
      </c>
      <c r="P164">
        <v>1151935.78</v>
      </c>
    </row>
    <row r="165" spans="4:16">
      <c r="D165" s="175" t="s">
        <v>761</v>
      </c>
      <c r="E165" s="256" t="s">
        <v>765</v>
      </c>
      <c r="F165" s="256" t="s">
        <v>766</v>
      </c>
      <c r="G165" s="257"/>
      <c r="H165" s="257"/>
      <c r="I165" s="257"/>
      <c r="J165" s="257"/>
      <c r="K165" s="257"/>
      <c r="L165" s="257"/>
      <c r="M165" s="257"/>
      <c r="N165" s="256">
        <v>281838063.82503748</v>
      </c>
      <c r="P165">
        <v>1200.1600000000001</v>
      </c>
    </row>
    <row r="166" spans="4:16">
      <c r="D166" s="175" t="s">
        <v>764</v>
      </c>
      <c r="E166" s="257" t="s">
        <v>768</v>
      </c>
      <c r="F166" s="257" t="s">
        <v>766</v>
      </c>
      <c r="G166" s="258">
        <v>20455490608.560001</v>
      </c>
      <c r="H166" s="258">
        <v>134741721.84999999</v>
      </c>
      <c r="I166" s="258">
        <v>1728869244.1698885</v>
      </c>
      <c r="J166" s="258">
        <v>11584164597.910732</v>
      </c>
      <c r="K166" s="258">
        <v>2667657385.6258898</v>
      </c>
      <c r="L166" s="258">
        <v>2358746474.8899999</v>
      </c>
      <c r="M166" s="258">
        <v>6666811975.9237499</v>
      </c>
      <c r="N166" s="257">
        <v>281838063.82503748</v>
      </c>
      <c r="P166">
        <v>4728.96</v>
      </c>
    </row>
    <row r="167" spans="4:16">
      <c r="D167" s="175" t="s">
        <v>767</v>
      </c>
      <c r="E167" s="258" t="s">
        <v>770</v>
      </c>
      <c r="F167" s="258" t="s">
        <v>771</v>
      </c>
      <c r="G167" s="255"/>
      <c r="H167" s="255"/>
      <c r="I167" s="255"/>
      <c r="J167" s="255"/>
      <c r="K167" s="255"/>
      <c r="L167" s="255"/>
      <c r="M167" s="255"/>
      <c r="N167" s="258">
        <v>74947426326.571991</v>
      </c>
    </row>
    <row r="168" spans="4:16" s="128" customFormat="1">
      <c r="D168" s="203" t="s">
        <v>769</v>
      </c>
      <c r="E168" s="259" t="s">
        <v>773</v>
      </c>
      <c r="F168" s="259" t="s">
        <v>774</v>
      </c>
      <c r="G168" s="255"/>
      <c r="H168" s="255"/>
      <c r="I168" s="255"/>
      <c r="J168" s="255"/>
      <c r="K168" s="255"/>
      <c r="L168" s="255"/>
      <c r="M168" s="255"/>
      <c r="N168" s="259">
        <v>107207284412.52942</v>
      </c>
    </row>
    <row r="169" spans="4:16">
      <c r="D169" s="175" t="s">
        <v>772</v>
      </c>
      <c r="E169" s="255" t="s">
        <v>776</v>
      </c>
      <c r="F169" s="255" t="s">
        <v>777</v>
      </c>
      <c r="G169" s="256"/>
      <c r="H169" s="256"/>
      <c r="I169" s="256"/>
      <c r="J169" s="256"/>
      <c r="K169" s="256"/>
      <c r="L169" s="256"/>
      <c r="M169" s="256"/>
      <c r="N169" s="255">
        <v>-9844212992.0212688</v>
      </c>
      <c r="P169">
        <v>3570.6</v>
      </c>
    </row>
    <row r="170" spans="4:16">
      <c r="D170" s="175" t="s">
        <v>775</v>
      </c>
      <c r="E170" s="255" t="s">
        <v>779</v>
      </c>
      <c r="F170" s="255" t="s">
        <v>780</v>
      </c>
      <c r="G170" s="255"/>
      <c r="H170" s="255"/>
      <c r="I170" s="255"/>
      <c r="J170" s="255"/>
      <c r="K170" s="255"/>
      <c r="L170" s="255"/>
      <c r="M170" s="255"/>
      <c r="N170" s="255">
        <v>-742006552</v>
      </c>
    </row>
    <row r="171" spans="4:16">
      <c r="D171" s="175" t="s">
        <v>778</v>
      </c>
      <c r="E171" s="260" t="s">
        <v>782</v>
      </c>
      <c r="F171" s="260" t="s">
        <v>777</v>
      </c>
      <c r="G171" s="255"/>
      <c r="H171" s="255"/>
      <c r="I171" s="255"/>
      <c r="J171" s="255"/>
      <c r="K171" s="255"/>
      <c r="L171" s="255"/>
      <c r="M171" s="255"/>
      <c r="N171" s="260">
        <v>-10586219544.021269</v>
      </c>
    </row>
    <row r="172" spans="4:16">
      <c r="D172" s="175" t="s">
        <v>781</v>
      </c>
      <c r="E172" s="256" t="s">
        <v>784</v>
      </c>
      <c r="F172" s="256" t="s">
        <v>785</v>
      </c>
      <c r="G172" s="255"/>
      <c r="H172" s="255"/>
      <c r="I172" s="255"/>
      <c r="J172" s="255"/>
      <c r="K172" s="255"/>
      <c r="L172" s="255"/>
      <c r="M172" s="255"/>
      <c r="N172" s="256">
        <v>-10586219544.021269</v>
      </c>
    </row>
    <row r="173" spans="4:16">
      <c r="D173" s="175" t="s">
        <v>783</v>
      </c>
      <c r="E173" s="255" t="s">
        <v>787</v>
      </c>
      <c r="F173" s="255" t="s">
        <v>191</v>
      </c>
      <c r="G173" s="255"/>
      <c r="H173" s="255"/>
      <c r="I173" s="255"/>
      <c r="J173" s="255"/>
      <c r="K173" s="255"/>
      <c r="L173" s="255"/>
      <c r="M173" s="255"/>
      <c r="N173" s="255">
        <v>-1360515253.7064531</v>
      </c>
    </row>
    <row r="174" spans="4:16">
      <c r="D174" s="175" t="s">
        <v>786</v>
      </c>
      <c r="E174" s="255" t="s">
        <v>789</v>
      </c>
      <c r="F174" s="255" t="s">
        <v>207</v>
      </c>
      <c r="G174" s="256"/>
      <c r="H174" s="256"/>
      <c r="I174" s="256"/>
      <c r="J174" s="256"/>
      <c r="K174" s="256"/>
      <c r="L174" s="256"/>
      <c r="M174" s="256"/>
      <c r="N174" s="255">
        <v>-4668930485.2303648</v>
      </c>
    </row>
    <row r="175" spans="4:16">
      <c r="D175" s="175" t="s">
        <v>788</v>
      </c>
      <c r="E175" s="260" t="s">
        <v>791</v>
      </c>
      <c r="F175" s="260" t="s">
        <v>792</v>
      </c>
      <c r="G175" s="255"/>
      <c r="H175" s="255"/>
      <c r="I175" s="255"/>
      <c r="J175" s="255"/>
      <c r="K175" s="255"/>
      <c r="L175" s="255"/>
      <c r="M175" s="255"/>
      <c r="N175" s="260">
        <v>-6029445738.9368172</v>
      </c>
    </row>
    <row r="176" spans="4:16">
      <c r="D176" s="175" t="s">
        <v>790</v>
      </c>
      <c r="E176" s="255" t="s">
        <v>1170</v>
      </c>
      <c r="F176" s="255" t="s">
        <v>1171</v>
      </c>
      <c r="G176" s="255"/>
      <c r="H176" s="255"/>
      <c r="I176" s="255"/>
      <c r="J176" s="255"/>
      <c r="K176" s="255"/>
      <c r="L176" s="255"/>
      <c r="M176" s="255"/>
      <c r="N176" s="255">
        <v>0</v>
      </c>
    </row>
    <row r="177" spans="4:14">
      <c r="D177" s="175" t="s">
        <v>793</v>
      </c>
      <c r="E177" s="255" t="s">
        <v>794</v>
      </c>
      <c r="F177" s="255" t="s">
        <v>795</v>
      </c>
      <c r="G177" s="256"/>
      <c r="H177" s="256"/>
      <c r="I177" s="256"/>
      <c r="J177" s="256"/>
      <c r="K177" s="256"/>
      <c r="L177" s="256"/>
      <c r="M177" s="256"/>
      <c r="N177" s="255">
        <v>-344029726.51432002</v>
      </c>
    </row>
    <row r="178" spans="4:14">
      <c r="D178" s="175" t="s">
        <v>796</v>
      </c>
      <c r="E178" s="255" t="s">
        <v>797</v>
      </c>
      <c r="F178" s="255" t="s">
        <v>798</v>
      </c>
      <c r="G178" s="255"/>
      <c r="H178" s="255"/>
      <c r="I178" s="255"/>
      <c r="J178" s="255"/>
      <c r="K178" s="255"/>
      <c r="L178" s="255"/>
      <c r="M178" s="255"/>
      <c r="N178" s="255">
        <v>-555158700.15379739</v>
      </c>
    </row>
    <row r="179" spans="4:14">
      <c r="D179" s="175" t="s">
        <v>799</v>
      </c>
      <c r="E179" s="255" t="s">
        <v>800</v>
      </c>
      <c r="F179" s="255" t="s">
        <v>801</v>
      </c>
      <c r="G179" s="255"/>
      <c r="H179" s="255"/>
      <c r="I179" s="255"/>
      <c r="J179" s="255"/>
      <c r="K179" s="255"/>
      <c r="L179" s="255"/>
      <c r="M179" s="255"/>
      <c r="N179" s="255">
        <v>-1269039.467557</v>
      </c>
    </row>
    <row r="180" spans="4:14">
      <c r="D180" s="175" t="s">
        <v>802</v>
      </c>
      <c r="E180" s="255" t="s">
        <v>803</v>
      </c>
      <c r="F180" s="255" t="s">
        <v>804</v>
      </c>
      <c r="G180" s="256"/>
      <c r="H180" s="256"/>
      <c r="I180" s="256"/>
      <c r="J180" s="256"/>
      <c r="K180" s="256"/>
      <c r="L180" s="256"/>
      <c r="M180" s="256"/>
      <c r="N180" s="255">
        <v>-49190325.512420401</v>
      </c>
    </row>
    <row r="181" spans="4:14">
      <c r="D181" s="175" t="s">
        <v>805</v>
      </c>
      <c r="E181" s="255" t="s">
        <v>806</v>
      </c>
      <c r="F181" s="255" t="s">
        <v>807</v>
      </c>
      <c r="G181" s="255"/>
      <c r="H181" s="255"/>
      <c r="I181" s="255"/>
      <c r="J181" s="255"/>
      <c r="K181" s="255"/>
      <c r="L181" s="255"/>
      <c r="M181" s="255"/>
      <c r="N181" s="255">
        <v>-1834037.25</v>
      </c>
    </row>
    <row r="182" spans="4:14">
      <c r="D182" s="175" t="s">
        <v>808</v>
      </c>
      <c r="E182" s="255" t="s">
        <v>809</v>
      </c>
      <c r="F182" s="255" t="s">
        <v>810</v>
      </c>
      <c r="G182" s="255"/>
      <c r="H182" s="255"/>
      <c r="I182" s="255"/>
      <c r="J182" s="255"/>
      <c r="K182" s="255"/>
      <c r="L182" s="255"/>
      <c r="M182" s="255"/>
      <c r="N182" s="255">
        <v>-425431416.14400482</v>
      </c>
    </row>
    <row r="183" spans="4:14">
      <c r="D183" s="175" t="s">
        <v>811</v>
      </c>
      <c r="E183" s="255" t="s">
        <v>812</v>
      </c>
      <c r="F183" s="255" t="s">
        <v>813</v>
      </c>
      <c r="G183" s="256"/>
      <c r="H183" s="256"/>
      <c r="I183" s="256"/>
      <c r="J183" s="256"/>
      <c r="K183" s="256"/>
      <c r="L183" s="256"/>
      <c r="M183" s="256"/>
      <c r="N183" s="255">
        <v>-28437342.365378398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806957866.96000004</v>
      </c>
      <c r="H184" s="255"/>
      <c r="I184" s="255"/>
      <c r="J184" s="255"/>
      <c r="K184" s="255">
        <v>13978214.33759</v>
      </c>
      <c r="L184" s="255"/>
      <c r="M184" s="255"/>
      <c r="N184" s="255">
        <v>-185034675.05168459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330906513.94</v>
      </c>
      <c r="H185" s="255"/>
      <c r="I185" s="255"/>
      <c r="J185" s="255"/>
      <c r="K185" s="255"/>
      <c r="L185" s="255"/>
      <c r="M185" s="255"/>
      <c r="N185" s="255">
        <v>-31081273.059999999</v>
      </c>
    </row>
    <row r="186" spans="4:14">
      <c r="D186" s="175" t="s">
        <v>820</v>
      </c>
      <c r="E186" s="255" t="s">
        <v>821</v>
      </c>
      <c r="F186" s="255" t="s">
        <v>822</v>
      </c>
      <c r="G186" s="256">
        <v>1137864380.9000001</v>
      </c>
      <c r="H186" s="256"/>
      <c r="I186" s="256"/>
      <c r="J186" s="256"/>
      <c r="K186" s="256">
        <v>13978214.33759</v>
      </c>
      <c r="L186" s="256"/>
      <c r="M186" s="256"/>
      <c r="N186" s="255">
        <v>-12716898.269866999</v>
      </c>
    </row>
    <row r="187" spans="4:14">
      <c r="D187" s="175" t="s">
        <v>823</v>
      </c>
      <c r="E187" s="255" t="s">
        <v>824</v>
      </c>
      <c r="F187" s="255" t="s">
        <v>825</v>
      </c>
      <c r="G187" s="255"/>
      <c r="H187" s="255"/>
      <c r="I187" s="255"/>
      <c r="J187" s="255"/>
      <c r="K187" s="255"/>
      <c r="L187" s="255"/>
      <c r="M187" s="255"/>
      <c r="N187" s="255">
        <v>-224800419.33083069</v>
      </c>
    </row>
    <row r="188" spans="4:14">
      <c r="D188" s="175" t="s">
        <v>826</v>
      </c>
      <c r="E188" s="255" t="s">
        <v>827</v>
      </c>
      <c r="F188" s="255" t="s">
        <v>828</v>
      </c>
      <c r="G188" s="255"/>
      <c r="H188" s="255"/>
      <c r="I188" s="255"/>
      <c r="J188" s="255"/>
      <c r="K188" s="255"/>
      <c r="L188" s="255"/>
      <c r="M188" s="255"/>
      <c r="N188" s="255">
        <v>-10700675.963193299</v>
      </c>
    </row>
    <row r="189" spans="4:14">
      <c r="D189" s="175" t="s">
        <v>829</v>
      </c>
      <c r="E189" s="255" t="s">
        <v>830</v>
      </c>
      <c r="F189" s="255" t="s">
        <v>831</v>
      </c>
      <c r="G189" s="255"/>
      <c r="H189" s="255"/>
      <c r="I189" s="255"/>
      <c r="J189" s="255"/>
      <c r="K189" s="255"/>
      <c r="L189" s="255"/>
      <c r="M189" s="255"/>
      <c r="N189" s="255">
        <v>-344874.73435649998</v>
      </c>
    </row>
    <row r="190" spans="4:14">
      <c r="D190" s="175" t="s">
        <v>832</v>
      </c>
      <c r="E190" s="255" t="s">
        <v>833</v>
      </c>
      <c r="F190" s="255" t="s">
        <v>834</v>
      </c>
      <c r="G190" s="255"/>
      <c r="H190" s="255"/>
      <c r="I190" s="255"/>
      <c r="J190" s="255"/>
      <c r="K190" s="255"/>
      <c r="L190" s="255"/>
      <c r="M190" s="255"/>
      <c r="N190" s="255">
        <v>-2458222.7749999999</v>
      </c>
    </row>
    <row r="191" spans="4:14">
      <c r="D191" s="175" t="s">
        <v>835</v>
      </c>
      <c r="E191" s="255" t="s">
        <v>836</v>
      </c>
      <c r="F191" s="255" t="s">
        <v>837</v>
      </c>
      <c r="G191" s="255"/>
      <c r="H191" s="255"/>
      <c r="I191" s="255"/>
      <c r="J191" s="255"/>
      <c r="K191" s="255"/>
      <c r="L191" s="255"/>
      <c r="M191" s="255"/>
      <c r="N191" s="255">
        <v>-1142512.046025</v>
      </c>
    </row>
    <row r="192" spans="4:14">
      <c r="D192" s="175" t="s">
        <v>838</v>
      </c>
      <c r="E192" s="255" t="s">
        <v>839</v>
      </c>
      <c r="F192" s="255" t="s">
        <v>840</v>
      </c>
      <c r="G192" s="255"/>
      <c r="H192" s="255"/>
      <c r="I192" s="255"/>
      <c r="J192" s="255"/>
      <c r="K192" s="255"/>
      <c r="L192" s="255"/>
      <c r="M192" s="255"/>
      <c r="N192" s="255">
        <v>-181901398.41339359</v>
      </c>
    </row>
    <row r="193" spans="4:14">
      <c r="D193" s="175" t="s">
        <v>841</v>
      </c>
      <c r="E193" s="255" t="s">
        <v>842</v>
      </c>
      <c r="F193" s="255" t="s">
        <v>843</v>
      </c>
      <c r="G193" s="255"/>
      <c r="H193" s="255"/>
      <c r="I193" s="255"/>
      <c r="J193" s="255"/>
      <c r="K193" s="255"/>
      <c r="L193" s="255"/>
      <c r="M193" s="255"/>
      <c r="N193" s="255">
        <v>-21459174.457332902</v>
      </c>
    </row>
    <row r="194" spans="4:14">
      <c r="D194" s="175" t="s">
        <v>844</v>
      </c>
      <c r="E194" s="255" t="s">
        <v>845</v>
      </c>
      <c r="F194" s="255" t="s">
        <v>846</v>
      </c>
      <c r="G194" s="255"/>
      <c r="H194" s="255"/>
      <c r="I194" s="255"/>
      <c r="J194" s="255"/>
      <c r="K194" s="255"/>
      <c r="L194" s="255"/>
      <c r="M194" s="255"/>
      <c r="N194" s="255">
        <v>-7220600</v>
      </c>
    </row>
    <row r="195" spans="4:14">
      <c r="D195" s="175" t="s">
        <v>847</v>
      </c>
      <c r="E195" s="255" t="s">
        <v>848</v>
      </c>
      <c r="F195" s="255" t="s">
        <v>849</v>
      </c>
      <c r="G195" s="255"/>
      <c r="H195" s="255"/>
      <c r="I195" s="255"/>
      <c r="J195" s="255"/>
      <c r="K195" s="255"/>
      <c r="L195" s="255"/>
      <c r="M195" s="255"/>
      <c r="N195" s="255">
        <v>-12115221.418471999</v>
      </c>
    </row>
    <row r="196" spans="4:14">
      <c r="D196" s="175" t="s">
        <v>850</v>
      </c>
      <c r="E196" s="255" t="s">
        <v>851</v>
      </c>
      <c r="F196" s="255" t="s">
        <v>852</v>
      </c>
      <c r="G196" s="256"/>
      <c r="H196" s="256"/>
      <c r="I196" s="256"/>
      <c r="J196" s="256"/>
      <c r="K196" s="256"/>
      <c r="L196" s="256"/>
      <c r="M196" s="256"/>
      <c r="N196" s="255">
        <v>-17630.64</v>
      </c>
    </row>
    <row r="197" spans="4:14">
      <c r="D197" s="175" t="s">
        <v>853</v>
      </c>
      <c r="E197" s="255" t="s">
        <v>854</v>
      </c>
      <c r="F197" s="255" t="s">
        <v>855</v>
      </c>
      <c r="G197" s="255"/>
      <c r="H197" s="255"/>
      <c r="I197" s="255"/>
      <c r="J197" s="255"/>
      <c r="K197" s="255"/>
      <c r="L197" s="255"/>
      <c r="M197" s="255"/>
      <c r="N197" s="255">
        <v>-10231477.315633001</v>
      </c>
    </row>
    <row r="198" spans="4:14">
      <c r="D198" s="175" t="s">
        <v>856</v>
      </c>
      <c r="E198" s="255" t="s">
        <v>857</v>
      </c>
      <c r="F198" s="255" t="s">
        <v>858</v>
      </c>
      <c r="G198" s="255"/>
      <c r="H198" s="255"/>
      <c r="I198" s="255"/>
      <c r="J198" s="255">
        <v>20932323.923558399</v>
      </c>
      <c r="K198" s="255"/>
      <c r="L198" s="255"/>
      <c r="M198" s="255"/>
      <c r="N198" s="255">
        <v>-2176280.5551760001</v>
      </c>
    </row>
    <row r="199" spans="4:14" s="128" customFormat="1">
      <c r="D199" s="203" t="s">
        <v>859</v>
      </c>
      <c r="E199" s="255" t="s">
        <v>860</v>
      </c>
      <c r="F199" s="255" t="s">
        <v>861</v>
      </c>
      <c r="G199" s="255"/>
      <c r="H199" s="255"/>
      <c r="I199" s="255"/>
      <c r="J199" s="255">
        <v>83471439.544320002</v>
      </c>
      <c r="K199" s="255"/>
      <c r="L199" s="255"/>
      <c r="M199" s="255"/>
      <c r="N199" s="255">
        <v>-33113857.105652701</v>
      </c>
    </row>
    <row r="200" spans="4:14">
      <c r="D200" s="175" t="s">
        <v>862</v>
      </c>
      <c r="E200" s="255" t="s">
        <v>863</v>
      </c>
      <c r="F200" s="255" t="s">
        <v>864</v>
      </c>
      <c r="G200" s="255"/>
      <c r="H200" s="255"/>
      <c r="I200" s="255"/>
      <c r="J200" s="255"/>
      <c r="K200" s="255"/>
      <c r="L200" s="255"/>
      <c r="M200" s="255"/>
      <c r="N200" s="255">
        <v>-7682504.0700000003</v>
      </c>
    </row>
    <row r="201" spans="4:14">
      <c r="D201" s="175" t="s">
        <v>865</v>
      </c>
      <c r="E201" s="255" t="s">
        <v>866</v>
      </c>
      <c r="F201" s="255" t="s">
        <v>867</v>
      </c>
      <c r="G201" s="256"/>
      <c r="H201" s="256"/>
      <c r="I201" s="256"/>
      <c r="J201" s="256">
        <v>104403763.4678784</v>
      </c>
      <c r="K201" s="256"/>
      <c r="L201" s="256"/>
      <c r="M201" s="256"/>
      <c r="N201" s="255">
        <v>-3153515.91</v>
      </c>
    </row>
    <row r="202" spans="4:14">
      <c r="D202" s="175" t="s">
        <v>868</v>
      </c>
      <c r="E202" s="260" t="s">
        <v>869</v>
      </c>
      <c r="F202" s="260" t="s">
        <v>870</v>
      </c>
      <c r="G202" s="257">
        <v>1137864380.9000001</v>
      </c>
      <c r="H202" s="257"/>
      <c r="I202" s="257"/>
      <c r="J202" s="257">
        <v>104403763.4678784</v>
      </c>
      <c r="K202" s="257">
        <v>13978214.33759</v>
      </c>
      <c r="L202" s="257"/>
      <c r="M202" s="257"/>
      <c r="N202" s="260">
        <v>-2152701798.5240951</v>
      </c>
    </row>
    <row r="203" spans="4:14" s="128" customFormat="1">
      <c r="D203" s="203" t="s">
        <v>871</v>
      </c>
      <c r="E203" s="255" t="s">
        <v>872</v>
      </c>
      <c r="F203" s="255" t="s">
        <v>199</v>
      </c>
      <c r="G203" s="255">
        <v>23659679688.91</v>
      </c>
      <c r="H203" s="255"/>
      <c r="I203" s="255">
        <v>35396281806.582542</v>
      </c>
      <c r="J203" s="255"/>
      <c r="K203" s="255"/>
      <c r="L203" s="255"/>
      <c r="M203" s="255"/>
      <c r="N203" s="255">
        <v>-22299778.879999999</v>
      </c>
    </row>
    <row r="204" spans="4:14">
      <c r="D204" s="175" t="s">
        <v>873</v>
      </c>
      <c r="E204" s="260" t="s">
        <v>874</v>
      </c>
      <c r="F204" s="260" t="s">
        <v>875</v>
      </c>
      <c r="G204" s="255"/>
      <c r="H204" s="255"/>
      <c r="I204" s="255"/>
      <c r="J204" s="255"/>
      <c r="K204" s="255"/>
      <c r="L204" s="255"/>
      <c r="M204" s="255"/>
      <c r="N204" s="260">
        <v>-22299778.879999999</v>
      </c>
    </row>
    <row r="205" spans="4:14">
      <c r="D205" s="175" t="s">
        <v>876</v>
      </c>
      <c r="E205" s="256" t="s">
        <v>877</v>
      </c>
      <c r="F205" s="256" t="s">
        <v>878</v>
      </c>
      <c r="G205" s="256">
        <v>23659679688.91</v>
      </c>
      <c r="H205" s="256"/>
      <c r="I205" s="256">
        <v>35396281806.582542</v>
      </c>
      <c r="J205" s="256"/>
      <c r="K205" s="256"/>
      <c r="L205" s="256"/>
      <c r="M205" s="256"/>
      <c r="N205" s="256">
        <v>-8204447316.3409138</v>
      </c>
    </row>
    <row r="206" spans="4:14" s="128" customFormat="1">
      <c r="D206" s="203" t="s">
        <v>879</v>
      </c>
      <c r="E206" s="255" t="s">
        <v>880</v>
      </c>
      <c r="F206" s="255" t="s">
        <v>881</v>
      </c>
      <c r="G206" s="255"/>
      <c r="H206" s="255"/>
      <c r="I206" s="255"/>
      <c r="J206" s="255"/>
      <c r="K206" s="255"/>
      <c r="L206" s="255"/>
      <c r="M206" s="255"/>
      <c r="N206" s="255">
        <v>-1361579762.9130707</v>
      </c>
    </row>
    <row r="207" spans="4:14" s="143" customFormat="1">
      <c r="D207" s="251" t="s">
        <v>882</v>
      </c>
      <c r="E207" s="256" t="s">
        <v>883</v>
      </c>
      <c r="F207" s="256" t="s">
        <v>884</v>
      </c>
      <c r="G207" s="255"/>
      <c r="H207" s="255"/>
      <c r="I207" s="255"/>
      <c r="J207" s="255"/>
      <c r="K207" s="255"/>
      <c r="L207" s="255"/>
      <c r="M207" s="255"/>
      <c r="N207" s="256">
        <v>-1361579762.9130707</v>
      </c>
    </row>
    <row r="208" spans="4:14">
      <c r="D208" s="175" t="s">
        <v>885</v>
      </c>
      <c r="E208" s="255" t="s">
        <v>886</v>
      </c>
      <c r="F208" s="255" t="s">
        <v>887</v>
      </c>
      <c r="G208" s="255"/>
      <c r="H208" s="255"/>
      <c r="I208" s="255"/>
      <c r="J208" s="255"/>
      <c r="K208" s="255"/>
      <c r="L208" s="255"/>
      <c r="M208" s="255"/>
      <c r="N208" s="255">
        <v>-132519612.4547943</v>
      </c>
    </row>
    <row r="209" spans="4:64">
      <c r="D209" s="175" t="s">
        <v>888</v>
      </c>
      <c r="E209" s="255" t="s">
        <v>889</v>
      </c>
      <c r="F209" s="255" t="s">
        <v>890</v>
      </c>
      <c r="G209" s="255"/>
      <c r="H209" s="255"/>
      <c r="I209" s="255"/>
      <c r="J209" s="255"/>
      <c r="K209" s="255"/>
      <c r="L209" s="255"/>
      <c r="M209" s="255"/>
      <c r="N209" s="255">
        <v>24969087.5145505</v>
      </c>
    </row>
    <row r="210" spans="4:64">
      <c r="D210" s="175" t="s">
        <v>891</v>
      </c>
      <c r="E210" s="256" t="s">
        <v>892</v>
      </c>
      <c r="F210" s="256" t="s">
        <v>211</v>
      </c>
      <c r="G210" s="256"/>
      <c r="H210" s="256"/>
      <c r="I210" s="256"/>
      <c r="J210" s="256"/>
      <c r="K210" s="256"/>
      <c r="L210" s="256"/>
      <c r="M210" s="256"/>
      <c r="N210" s="256">
        <v>-107550524.9402438</v>
      </c>
    </row>
    <row r="211" spans="4:64">
      <c r="D211" s="175" t="s">
        <v>893</v>
      </c>
      <c r="E211" s="255" t="s">
        <v>894</v>
      </c>
      <c r="F211" s="255" t="s">
        <v>895</v>
      </c>
      <c r="G211" s="255"/>
      <c r="H211" s="255"/>
      <c r="I211" s="255"/>
      <c r="J211" s="255"/>
      <c r="K211" s="255"/>
      <c r="L211" s="255"/>
      <c r="M211" s="255"/>
      <c r="N211" s="255">
        <v>-32777072950.119999</v>
      </c>
    </row>
    <row r="212" spans="4:64">
      <c r="D212" s="175" t="s">
        <v>896</v>
      </c>
      <c r="E212" s="256" t="s">
        <v>897</v>
      </c>
      <c r="F212" s="256" t="s">
        <v>898</v>
      </c>
      <c r="G212" s="255"/>
      <c r="H212" s="255"/>
      <c r="I212" s="255"/>
      <c r="J212" s="255"/>
      <c r="K212" s="255"/>
      <c r="L212" s="255"/>
      <c r="M212" s="255"/>
      <c r="N212" s="256">
        <v>-32777072950.119999</v>
      </c>
    </row>
    <row r="213" spans="4:64">
      <c r="D213" s="175" t="s">
        <v>899</v>
      </c>
      <c r="E213" s="255" t="s">
        <v>900</v>
      </c>
      <c r="F213" s="255" t="s">
        <v>210</v>
      </c>
      <c r="G213" s="255"/>
      <c r="H213" s="255"/>
      <c r="I213" s="255"/>
      <c r="J213" s="255"/>
      <c r="K213" s="255"/>
      <c r="L213" s="255"/>
      <c r="M213" s="255"/>
      <c r="N213" s="255">
        <v>-284785133.19673651</v>
      </c>
    </row>
    <row r="214" spans="4:64">
      <c r="D214" s="175" t="s">
        <v>901</v>
      </c>
      <c r="E214" s="256" t="s">
        <v>902</v>
      </c>
      <c r="F214" s="256" t="s">
        <v>210</v>
      </c>
      <c r="G214" s="255"/>
      <c r="H214" s="255"/>
      <c r="I214" s="255"/>
      <c r="J214" s="255"/>
      <c r="K214" s="255"/>
      <c r="L214" s="255"/>
      <c r="M214" s="255"/>
      <c r="N214" s="256">
        <v>-284785133.19673651</v>
      </c>
    </row>
    <row r="215" spans="4:64">
      <c r="D215" s="175" t="s">
        <v>903</v>
      </c>
      <c r="E215" s="255" t="s">
        <v>904</v>
      </c>
      <c r="F215" s="255" t="s">
        <v>905</v>
      </c>
      <c r="G215" s="256"/>
      <c r="H215" s="256"/>
      <c r="I215" s="256"/>
      <c r="J215" s="256"/>
      <c r="K215" s="256"/>
      <c r="L215" s="256"/>
      <c r="M215" s="256"/>
      <c r="N215" s="255">
        <v>-26533594</v>
      </c>
    </row>
    <row r="216" spans="4:64">
      <c r="D216" s="175" t="s">
        <v>906</v>
      </c>
      <c r="E216" s="260" t="s">
        <v>907</v>
      </c>
      <c r="F216" s="260" t="s">
        <v>908</v>
      </c>
      <c r="G216" s="257">
        <v>23659679688.91</v>
      </c>
      <c r="H216" s="257"/>
      <c r="I216" s="257">
        <v>35396281806.582542</v>
      </c>
      <c r="J216" s="257"/>
      <c r="K216" s="257"/>
      <c r="L216" s="257"/>
      <c r="M216" s="257"/>
      <c r="N216" s="260">
        <v>-26533594</v>
      </c>
    </row>
    <row r="217" spans="4:64">
      <c r="D217" s="175" t="s">
        <v>909</v>
      </c>
      <c r="E217" s="255" t="s">
        <v>910</v>
      </c>
      <c r="F217" s="255" t="s">
        <v>911</v>
      </c>
      <c r="G217" s="255"/>
      <c r="H217" s="255"/>
      <c r="I217" s="255"/>
      <c r="J217" s="255"/>
      <c r="K217" s="255"/>
      <c r="L217" s="255"/>
      <c r="M217" s="255"/>
      <c r="N217" s="255">
        <v>5.2808000000000001E-2</v>
      </c>
      <c r="BL217">
        <v>3570.6</v>
      </c>
    </row>
    <row r="218" spans="4:64">
      <c r="D218" s="175" t="s">
        <v>912</v>
      </c>
      <c r="E218" s="260" t="s">
        <v>913</v>
      </c>
      <c r="F218" s="260" t="s">
        <v>914</v>
      </c>
      <c r="G218" s="255"/>
      <c r="H218" s="255"/>
      <c r="I218" s="255"/>
      <c r="J218" s="255"/>
      <c r="K218" s="255"/>
      <c r="L218" s="255"/>
      <c r="M218" s="255"/>
      <c r="N218" s="260">
        <v>5.2808000000000001E-2</v>
      </c>
    </row>
    <row r="219" spans="4:64">
      <c r="D219" s="175" t="s">
        <v>915</v>
      </c>
      <c r="E219" s="255" t="s">
        <v>916</v>
      </c>
      <c r="F219" s="255" t="s">
        <v>917</v>
      </c>
      <c r="G219" s="255"/>
      <c r="H219" s="255"/>
      <c r="I219" s="255"/>
      <c r="J219" s="255"/>
      <c r="K219" s="255"/>
      <c r="L219" s="255"/>
      <c r="M219" s="255"/>
      <c r="N219" s="255">
        <v>-6491448.2999999998</v>
      </c>
    </row>
    <row r="220" spans="4:64">
      <c r="D220" s="175" t="s">
        <v>918</v>
      </c>
      <c r="E220" s="260" t="s">
        <v>919</v>
      </c>
      <c r="F220" s="260" t="s">
        <v>920</v>
      </c>
      <c r="G220" s="255"/>
      <c r="H220" s="255"/>
      <c r="I220" s="255"/>
      <c r="J220" s="255"/>
      <c r="K220" s="255"/>
      <c r="L220" s="255"/>
      <c r="M220" s="255"/>
      <c r="N220" s="260">
        <v>-6491448.2999999998</v>
      </c>
    </row>
    <row r="221" spans="4:64">
      <c r="D221" s="175" t="s">
        <v>921</v>
      </c>
      <c r="E221" s="255" t="s">
        <v>922</v>
      </c>
      <c r="F221" s="255" t="s">
        <v>923</v>
      </c>
      <c r="G221" s="255"/>
      <c r="H221" s="255"/>
      <c r="I221" s="255"/>
      <c r="J221" s="255"/>
      <c r="K221" s="255"/>
      <c r="L221" s="255"/>
      <c r="M221" s="255"/>
      <c r="N221" s="255">
        <v>-50616999.077140398</v>
      </c>
    </row>
    <row r="222" spans="4:64">
      <c r="D222" s="175" t="s">
        <v>924</v>
      </c>
      <c r="E222" s="260" t="s">
        <v>925</v>
      </c>
      <c r="F222" s="260" t="s">
        <v>923</v>
      </c>
      <c r="G222" s="256"/>
      <c r="H222" s="256"/>
      <c r="I222" s="256"/>
      <c r="J222" s="256"/>
      <c r="K222" s="256"/>
      <c r="L222" s="256"/>
      <c r="M222" s="256"/>
      <c r="N222" s="260">
        <v>-50616999.077140398</v>
      </c>
    </row>
    <row r="223" spans="4:64">
      <c r="D223" s="175" t="s">
        <v>926</v>
      </c>
      <c r="E223" s="256" t="s">
        <v>927</v>
      </c>
      <c r="F223" s="256" t="s">
        <v>196</v>
      </c>
      <c r="G223" s="255"/>
      <c r="H223" s="255"/>
      <c r="I223" s="255"/>
      <c r="J223" s="255"/>
      <c r="K223" s="255">
        <v>82825000</v>
      </c>
      <c r="L223" s="255"/>
      <c r="M223" s="255"/>
      <c r="N223" s="256">
        <v>-83642041.324332401</v>
      </c>
      <c r="BL223">
        <v>1157864.8999999999</v>
      </c>
    </row>
    <row r="224" spans="4:64">
      <c r="D224" s="175" t="s">
        <v>928</v>
      </c>
      <c r="E224" s="255" t="s">
        <v>932</v>
      </c>
      <c r="F224" s="255" t="s">
        <v>933</v>
      </c>
      <c r="G224" s="255"/>
      <c r="H224" s="255"/>
      <c r="I224" s="255"/>
      <c r="J224" s="255"/>
      <c r="K224" s="255"/>
      <c r="L224" s="255"/>
      <c r="M224" s="255"/>
      <c r="N224" s="255">
        <v>-2524790.4855388999</v>
      </c>
      <c r="BL224">
        <v>1678291.54</v>
      </c>
    </row>
    <row r="225" spans="4:14">
      <c r="D225" s="175" t="s">
        <v>931</v>
      </c>
      <c r="E225" s="256" t="s">
        <v>941</v>
      </c>
      <c r="F225" s="256" t="s">
        <v>942</v>
      </c>
      <c r="G225" s="255"/>
      <c r="H225" s="255"/>
      <c r="I225" s="255"/>
      <c r="J225" s="255"/>
      <c r="K225" s="255"/>
      <c r="L225" s="255"/>
      <c r="M225" s="255"/>
      <c r="N225" s="256">
        <v>-2524790.4855388999</v>
      </c>
    </row>
    <row r="226" spans="4:14">
      <c r="D226" s="175" t="s">
        <v>934</v>
      </c>
      <c r="E226" s="257" t="s">
        <v>944</v>
      </c>
      <c r="F226" s="257" t="s">
        <v>945</v>
      </c>
      <c r="G226" s="255"/>
      <c r="H226" s="255"/>
      <c r="I226" s="255"/>
      <c r="J226" s="255"/>
      <c r="K226" s="255"/>
      <c r="L226" s="255"/>
      <c r="M226" s="255"/>
      <c r="N226" s="257">
        <v>-53407822063.342102</v>
      </c>
    </row>
    <row r="227" spans="4:14">
      <c r="D227" s="175" t="s">
        <v>937</v>
      </c>
      <c r="E227" s="255" t="s">
        <v>947</v>
      </c>
      <c r="F227" s="255" t="s">
        <v>948</v>
      </c>
      <c r="G227" s="255"/>
      <c r="H227" s="255"/>
      <c r="I227" s="255"/>
      <c r="J227" s="255"/>
      <c r="K227" s="255"/>
      <c r="L227" s="255"/>
      <c r="M227" s="255"/>
      <c r="N227" s="255">
        <v>-4541692505.2892799</v>
      </c>
    </row>
    <row r="228" spans="4:14">
      <c r="D228" s="175" t="s">
        <v>940</v>
      </c>
      <c r="E228" s="256" t="s">
        <v>950</v>
      </c>
      <c r="F228" s="256" t="s">
        <v>951</v>
      </c>
      <c r="G228" s="255"/>
      <c r="H228" s="255"/>
      <c r="I228" s="255"/>
      <c r="J228" s="255"/>
      <c r="K228" s="255"/>
      <c r="L228" s="255"/>
      <c r="M228" s="255"/>
      <c r="N228" s="256">
        <v>-4541692505.2892799</v>
      </c>
    </row>
    <row r="229" spans="4:14">
      <c r="D229" s="175" t="s">
        <v>943</v>
      </c>
      <c r="E229" s="255" t="s">
        <v>953</v>
      </c>
      <c r="F229" s="255" t="s">
        <v>954</v>
      </c>
      <c r="G229" s="255">
        <v>36032536.270000003</v>
      </c>
      <c r="H229" s="255"/>
      <c r="I229" s="255"/>
      <c r="J229" s="255"/>
      <c r="K229" s="255">
        <v>5670396.8090279996</v>
      </c>
      <c r="L229" s="255">
        <v>9170718.4800000004</v>
      </c>
      <c r="M229" s="255">
        <v>9883823.7219750006</v>
      </c>
      <c r="N229" s="255">
        <v>-1373448166.254236</v>
      </c>
    </row>
    <row r="230" spans="4:14">
      <c r="D230" s="175" t="s">
        <v>946</v>
      </c>
      <c r="E230" s="255" t="s">
        <v>956</v>
      </c>
      <c r="F230" s="255" t="s">
        <v>957</v>
      </c>
      <c r="G230" s="255"/>
      <c r="H230" s="255"/>
      <c r="I230" s="255"/>
      <c r="J230" s="255">
        <v>238480.33075200001</v>
      </c>
      <c r="K230" s="255"/>
      <c r="L230" s="255"/>
      <c r="M230" s="255"/>
      <c r="N230" s="255">
        <v>718586931.16704905</v>
      </c>
    </row>
    <row r="231" spans="4:14">
      <c r="D231" s="175" t="s">
        <v>949</v>
      </c>
      <c r="E231" s="256" t="s">
        <v>959</v>
      </c>
      <c r="F231" s="256" t="s">
        <v>205</v>
      </c>
      <c r="G231" s="255"/>
      <c r="H231" s="255"/>
      <c r="I231" s="255"/>
      <c r="J231" s="255">
        <v>708935.92166400002</v>
      </c>
      <c r="K231" s="255"/>
      <c r="L231" s="255"/>
      <c r="M231" s="255">
        <v>61105961.824424997</v>
      </c>
      <c r="N231" s="256">
        <v>-654861235.08718705</v>
      </c>
    </row>
    <row r="232" spans="4:14">
      <c r="D232" s="175" t="s">
        <v>952</v>
      </c>
      <c r="E232" s="255" t="s">
        <v>961</v>
      </c>
      <c r="F232" s="255" t="s">
        <v>962</v>
      </c>
      <c r="G232" s="255"/>
      <c r="H232" s="255"/>
      <c r="I232" s="255"/>
      <c r="J232" s="255"/>
      <c r="K232" s="255"/>
      <c r="L232" s="255"/>
      <c r="M232" s="255"/>
      <c r="N232" s="255">
        <v>-982917.26</v>
      </c>
    </row>
    <row r="233" spans="4:14">
      <c r="D233" s="175" t="s">
        <v>955</v>
      </c>
      <c r="E233" s="255" t="s">
        <v>964</v>
      </c>
      <c r="F233" s="255" t="s">
        <v>965</v>
      </c>
      <c r="G233" s="255"/>
      <c r="H233" s="255"/>
      <c r="I233" s="255"/>
      <c r="J233" s="255"/>
      <c r="K233" s="255"/>
      <c r="L233" s="255"/>
      <c r="M233" s="255"/>
      <c r="N233" s="255">
        <v>-10701675.224204</v>
      </c>
    </row>
    <row r="234" spans="4:14">
      <c r="D234" s="175" t="s">
        <v>958</v>
      </c>
      <c r="E234" s="260" t="s">
        <v>967</v>
      </c>
      <c r="F234" s="260" t="s">
        <v>968</v>
      </c>
      <c r="G234" s="255"/>
      <c r="H234" s="255"/>
      <c r="I234" s="255"/>
      <c r="J234" s="255"/>
      <c r="K234" s="255"/>
      <c r="L234" s="255"/>
      <c r="M234" s="255"/>
      <c r="N234" s="260">
        <v>-11684592.484204</v>
      </c>
    </row>
    <row r="235" spans="4:14">
      <c r="D235" s="175" t="s">
        <v>960</v>
      </c>
      <c r="E235" s="256" t="s">
        <v>970</v>
      </c>
      <c r="F235" s="256" t="s">
        <v>971</v>
      </c>
      <c r="G235" s="255"/>
      <c r="H235" s="255"/>
      <c r="I235" s="255"/>
      <c r="J235" s="255"/>
      <c r="K235" s="255"/>
      <c r="L235" s="255"/>
      <c r="M235" s="255"/>
      <c r="N235" s="256">
        <v>-11684592.484204</v>
      </c>
    </row>
    <row r="236" spans="4:14">
      <c r="D236" s="175" t="s">
        <v>963</v>
      </c>
      <c r="E236" s="255" t="s">
        <v>973</v>
      </c>
      <c r="F236" s="255" t="s">
        <v>974</v>
      </c>
      <c r="G236" s="255"/>
      <c r="H236" s="255"/>
      <c r="I236" s="255"/>
      <c r="J236" s="255"/>
      <c r="K236" s="255"/>
      <c r="L236" s="255"/>
      <c r="M236" s="255"/>
      <c r="N236" s="255">
        <v>-2462812.3199999998</v>
      </c>
    </row>
    <row r="237" spans="4:14">
      <c r="D237" s="175" t="s">
        <v>966</v>
      </c>
      <c r="E237" s="255" t="s">
        <v>976</v>
      </c>
      <c r="F237" s="255" t="s">
        <v>977</v>
      </c>
      <c r="G237" s="255"/>
      <c r="H237" s="255">
        <v>45448</v>
      </c>
      <c r="I237" s="255"/>
      <c r="J237" s="255"/>
      <c r="K237" s="255"/>
      <c r="L237" s="255"/>
      <c r="M237" s="255"/>
      <c r="N237" s="255">
        <v>0</v>
      </c>
    </row>
    <row r="238" spans="4:14">
      <c r="D238" s="175" t="s">
        <v>969</v>
      </c>
      <c r="E238" s="255" t="s">
        <v>979</v>
      </c>
      <c r="F238" s="255" t="s">
        <v>742</v>
      </c>
      <c r="G238" s="255">
        <v>1585295.73</v>
      </c>
      <c r="H238" s="255"/>
      <c r="I238" s="255">
        <v>133178.18379030001</v>
      </c>
      <c r="J238" s="255">
        <v>64708436.636467203</v>
      </c>
      <c r="K238" s="255">
        <v>45170376.696690001</v>
      </c>
      <c r="L238" s="255">
        <v>6000</v>
      </c>
      <c r="M238" s="255">
        <v>4884069.7820250001</v>
      </c>
      <c r="N238" s="255">
        <v>-3097173120.9524455</v>
      </c>
    </row>
    <row r="239" spans="4:14">
      <c r="D239" s="175" t="s">
        <v>972</v>
      </c>
      <c r="E239" s="255" t="s">
        <v>981</v>
      </c>
      <c r="F239" s="255" t="s">
        <v>982</v>
      </c>
      <c r="G239" s="255"/>
      <c r="H239" s="255"/>
      <c r="I239" s="255"/>
      <c r="J239" s="255"/>
      <c r="K239" s="255"/>
      <c r="L239" s="255"/>
      <c r="M239" s="255"/>
      <c r="N239" s="255">
        <v>-974049.11152579996</v>
      </c>
    </row>
    <row r="240" spans="4:14">
      <c r="D240" s="175" t="s">
        <v>975</v>
      </c>
      <c r="E240" s="255" t="s">
        <v>984</v>
      </c>
      <c r="F240" s="255" t="s">
        <v>754</v>
      </c>
      <c r="G240" s="255"/>
      <c r="H240" s="255"/>
      <c r="I240" s="255"/>
      <c r="J240" s="255"/>
      <c r="K240" s="255"/>
      <c r="L240" s="255"/>
      <c r="M240" s="255"/>
      <c r="N240" s="255">
        <v>-727943.22</v>
      </c>
    </row>
    <row r="241" spans="4:14">
      <c r="D241" s="175" t="s">
        <v>978</v>
      </c>
      <c r="E241" s="255" t="s">
        <v>986</v>
      </c>
      <c r="F241" s="255" t="s">
        <v>760</v>
      </c>
      <c r="G241" s="255"/>
      <c r="H241" s="255"/>
      <c r="I241" s="255"/>
      <c r="J241" s="255"/>
      <c r="K241" s="255"/>
      <c r="L241" s="255"/>
      <c r="M241" s="255"/>
      <c r="N241" s="255">
        <v>-20256546.0007318</v>
      </c>
    </row>
    <row r="242" spans="4:14">
      <c r="D242" s="175" t="s">
        <v>980</v>
      </c>
      <c r="E242" s="255" t="s">
        <v>988</v>
      </c>
      <c r="F242" s="255" t="s">
        <v>989</v>
      </c>
      <c r="G242" s="255"/>
      <c r="H242" s="255"/>
      <c r="I242" s="255"/>
      <c r="J242" s="255"/>
      <c r="K242" s="255"/>
      <c r="L242" s="255"/>
      <c r="M242" s="255"/>
      <c r="N242" s="255">
        <v>553959307.5674057</v>
      </c>
    </row>
    <row r="243" spans="4:14">
      <c r="D243" s="175" t="s">
        <v>983</v>
      </c>
      <c r="E243" s="255" t="s">
        <v>991</v>
      </c>
      <c r="F243" s="255" t="s">
        <v>992</v>
      </c>
      <c r="G243" s="255"/>
      <c r="H243" s="255"/>
      <c r="I243" s="255"/>
      <c r="J243" s="255"/>
      <c r="K243" s="255"/>
      <c r="L243" s="255"/>
      <c r="M243" s="255"/>
      <c r="N243" s="255">
        <v>-0.01</v>
      </c>
    </row>
    <row r="244" spans="4:14">
      <c r="D244" s="175" t="s">
        <v>985</v>
      </c>
      <c r="E244" s="256" t="s">
        <v>994</v>
      </c>
      <c r="F244" s="256" t="s">
        <v>217</v>
      </c>
      <c r="G244" s="255"/>
      <c r="H244" s="255"/>
      <c r="I244" s="255"/>
      <c r="J244" s="255"/>
      <c r="K244" s="255"/>
      <c r="L244" s="255"/>
      <c r="M244" s="255"/>
      <c r="N244" s="256">
        <v>-2567635164.0472975</v>
      </c>
    </row>
    <row r="245" spans="4:14">
      <c r="D245" s="175" t="s">
        <v>987</v>
      </c>
      <c r="E245" s="255" t="s">
        <v>996</v>
      </c>
      <c r="F245" s="255" t="s">
        <v>997</v>
      </c>
      <c r="G245" s="256">
        <v>37617832</v>
      </c>
      <c r="H245" s="256">
        <v>45448</v>
      </c>
      <c r="I245" s="256">
        <v>133178.18379030001</v>
      </c>
      <c r="J245" s="256">
        <v>65655852.888883203</v>
      </c>
      <c r="K245" s="256">
        <v>133665773.50571799</v>
      </c>
      <c r="L245" s="256">
        <v>9176718.4800000004</v>
      </c>
      <c r="M245" s="256">
        <v>75873855.328425005</v>
      </c>
      <c r="N245" s="255">
        <v>-1780579385.7839224</v>
      </c>
    </row>
    <row r="246" spans="4:14">
      <c r="D246" s="175" t="s">
        <v>990</v>
      </c>
      <c r="E246" s="255" t="s">
        <v>999</v>
      </c>
      <c r="F246" s="255" t="s">
        <v>1000</v>
      </c>
      <c r="G246" s="255"/>
      <c r="H246" s="255"/>
      <c r="I246" s="255"/>
      <c r="J246" s="255"/>
      <c r="K246" s="255"/>
      <c r="L246" s="255"/>
      <c r="M246" s="255"/>
      <c r="N246" s="255">
        <v>-31427092.579999998</v>
      </c>
    </row>
    <row r="247" spans="4:14">
      <c r="D247" s="175" t="s">
        <v>993</v>
      </c>
      <c r="E247" s="256" t="s">
        <v>1005</v>
      </c>
      <c r="F247" s="256" t="s">
        <v>1006</v>
      </c>
      <c r="G247" s="256"/>
      <c r="H247" s="256"/>
      <c r="I247" s="256"/>
      <c r="J247" s="256"/>
      <c r="K247" s="256"/>
      <c r="L247" s="256"/>
      <c r="M247" s="256"/>
      <c r="N247" s="256">
        <v>-1812006478.3639224</v>
      </c>
    </row>
    <row r="248" spans="4:14" s="192" customFormat="1">
      <c r="D248" s="193" t="s">
        <v>995</v>
      </c>
      <c r="E248" s="255" t="s">
        <v>1008</v>
      </c>
      <c r="F248" s="255" t="s">
        <v>1009</v>
      </c>
      <c r="G248" s="257">
        <v>37617832</v>
      </c>
      <c r="H248" s="257">
        <v>45448</v>
      </c>
      <c r="I248" s="257">
        <v>133178.18379030001</v>
      </c>
      <c r="J248" s="257">
        <v>65655852.888883203</v>
      </c>
      <c r="K248" s="257">
        <v>133665773.50571799</v>
      </c>
      <c r="L248" s="257">
        <v>9176718.4800000004</v>
      </c>
      <c r="M248" s="257">
        <v>75873855.328425005</v>
      </c>
      <c r="N248" s="255">
        <v>-18207.939999999999</v>
      </c>
    </row>
    <row r="249" spans="4:14">
      <c r="D249" s="175" t="s">
        <v>998</v>
      </c>
      <c r="E249" s="260" t="s">
        <v>1011</v>
      </c>
      <c r="F249" s="260" t="s">
        <v>1012</v>
      </c>
      <c r="G249" s="255"/>
      <c r="H249" s="255"/>
      <c r="I249" s="255"/>
      <c r="J249" s="255"/>
      <c r="K249" s="255"/>
      <c r="L249" s="255"/>
      <c r="M249" s="255"/>
      <c r="N249" s="260">
        <v>-18207.939999999999</v>
      </c>
    </row>
    <row r="250" spans="4:14">
      <c r="D250" s="175" t="s">
        <v>1001</v>
      </c>
      <c r="E250" s="256" t="s">
        <v>1020</v>
      </c>
      <c r="F250" s="256" t="s">
        <v>214</v>
      </c>
      <c r="G250" s="255"/>
      <c r="H250" s="255"/>
      <c r="I250" s="255"/>
      <c r="J250" s="255"/>
      <c r="K250" s="255"/>
      <c r="L250" s="255"/>
      <c r="M250" s="255"/>
      <c r="N250" s="256">
        <v>-18207.939999999999</v>
      </c>
    </row>
    <row r="251" spans="4:14">
      <c r="D251" s="175" t="s">
        <v>1004</v>
      </c>
      <c r="E251" s="257" t="s">
        <v>1022</v>
      </c>
      <c r="F251" s="257" t="s">
        <v>1023</v>
      </c>
      <c r="G251" s="257"/>
      <c r="H251" s="257"/>
      <c r="I251" s="257"/>
      <c r="J251" s="257"/>
      <c r="K251" s="257"/>
      <c r="L251" s="257"/>
      <c r="M251" s="257"/>
      <c r="N251" s="257">
        <v>-9587898183.2118912</v>
      </c>
    </row>
    <row r="252" spans="4:14">
      <c r="D252" s="175" t="s">
        <v>1007</v>
      </c>
      <c r="E252" s="258" t="s">
        <v>1025</v>
      </c>
      <c r="F252" s="258" t="s">
        <v>1026</v>
      </c>
      <c r="G252" s="255">
        <v>83405443.469999999</v>
      </c>
      <c r="H252" s="255"/>
      <c r="I252" s="255"/>
      <c r="J252" s="255"/>
      <c r="K252" s="255"/>
      <c r="L252" s="255">
        <v>33861797.5</v>
      </c>
      <c r="M252" s="255"/>
      <c r="N252" s="258">
        <v>-62995720246.553993</v>
      </c>
    </row>
    <row r="253" spans="4:14">
      <c r="D253" s="175" t="s">
        <v>1010</v>
      </c>
      <c r="E253" s="255" t="s">
        <v>1028</v>
      </c>
      <c r="F253" s="255" t="s">
        <v>148</v>
      </c>
      <c r="G253" s="255">
        <v>-51446876.159999996</v>
      </c>
      <c r="H253" s="255"/>
      <c r="I253" s="255"/>
      <c r="J253" s="255"/>
      <c r="K253" s="255"/>
      <c r="L253" s="255"/>
      <c r="M253" s="255"/>
      <c r="N253" s="255">
        <v>-4102014069.4277401</v>
      </c>
    </row>
    <row r="254" spans="4:14">
      <c r="D254" s="175" t="s">
        <v>1013</v>
      </c>
      <c r="E254" s="256" t="s">
        <v>1030</v>
      </c>
      <c r="F254" s="256" t="s">
        <v>148</v>
      </c>
      <c r="G254" s="255"/>
      <c r="H254" s="255"/>
      <c r="I254" s="255"/>
      <c r="J254" s="255"/>
      <c r="K254" s="255"/>
      <c r="L254" s="255"/>
      <c r="M254" s="255"/>
      <c r="N254" s="256">
        <v>-4102014069.4277401</v>
      </c>
    </row>
    <row r="255" spans="4:14">
      <c r="D255" s="175" t="s">
        <v>1016</v>
      </c>
      <c r="E255" s="255" t="s">
        <v>1032</v>
      </c>
      <c r="F255" s="255" t="s">
        <v>149</v>
      </c>
      <c r="G255" s="255"/>
      <c r="H255" s="255"/>
      <c r="I255" s="255"/>
      <c r="J255" s="255"/>
      <c r="K255" s="255"/>
      <c r="L255" s="255"/>
      <c r="M255" s="255"/>
      <c r="N255" s="255">
        <v>-9388184366.1486797</v>
      </c>
    </row>
    <row r="256" spans="4:14">
      <c r="D256" s="175" t="s">
        <v>1019</v>
      </c>
      <c r="E256" s="256" t="s">
        <v>1034</v>
      </c>
      <c r="F256" s="256" t="s">
        <v>149</v>
      </c>
      <c r="G256" s="255"/>
      <c r="H256" s="255"/>
      <c r="I256" s="255"/>
      <c r="J256" s="255"/>
      <c r="K256" s="255"/>
      <c r="L256" s="255"/>
      <c r="M256" s="255"/>
      <c r="N256" s="256">
        <v>-9388184366.1486797</v>
      </c>
    </row>
    <row r="257" spans="4:14">
      <c r="D257" s="175" t="s">
        <v>1021</v>
      </c>
      <c r="E257" s="255" t="s">
        <v>1036</v>
      </c>
      <c r="F257" s="255" t="s">
        <v>150</v>
      </c>
      <c r="G257" s="256">
        <v>31958567.309999999</v>
      </c>
      <c r="H257" s="256"/>
      <c r="I257" s="256"/>
      <c r="J257" s="256"/>
      <c r="K257" s="256"/>
      <c r="L257" s="256">
        <v>33861797.5</v>
      </c>
      <c r="M257" s="256"/>
      <c r="N257" s="255">
        <v>-1297266915.6468</v>
      </c>
    </row>
    <row r="258" spans="4:14">
      <c r="D258" s="175" t="s">
        <v>1024</v>
      </c>
      <c r="E258" s="256" t="s">
        <v>1038</v>
      </c>
      <c r="F258" s="256" t="s">
        <v>150</v>
      </c>
      <c r="G258" s="255"/>
      <c r="H258" s="255"/>
      <c r="I258" s="255"/>
      <c r="J258" s="255"/>
      <c r="K258" s="255"/>
      <c r="L258" s="255"/>
      <c r="M258" s="255"/>
      <c r="N258" s="256">
        <v>-1297266915.6468</v>
      </c>
    </row>
    <row r="259" spans="4:14">
      <c r="D259" s="175" t="s">
        <v>1027</v>
      </c>
      <c r="E259" s="255" t="s">
        <v>1040</v>
      </c>
      <c r="F259" s="255" t="s">
        <v>151</v>
      </c>
      <c r="G259" s="255"/>
      <c r="H259" s="255"/>
      <c r="I259" s="255"/>
      <c r="J259" s="255"/>
      <c r="K259" s="255"/>
      <c r="L259" s="255"/>
      <c r="M259" s="255"/>
      <c r="N259" s="255">
        <v>5349075793.8618336</v>
      </c>
    </row>
    <row r="260" spans="4:14" s="128" customFormat="1">
      <c r="D260" s="203" t="s">
        <v>1029</v>
      </c>
      <c r="E260" s="256" t="s">
        <v>1042</v>
      </c>
      <c r="F260" s="256" t="s">
        <v>151</v>
      </c>
      <c r="G260" s="255"/>
      <c r="H260" s="255"/>
      <c r="I260" s="255"/>
      <c r="J260" s="255"/>
      <c r="K260" s="255"/>
      <c r="L260" s="255"/>
      <c r="M260" s="255"/>
      <c r="N260" s="256">
        <v>5349075793.8618336</v>
      </c>
    </row>
    <row r="261" spans="4:14">
      <c r="D261" s="175" t="s">
        <v>1031</v>
      </c>
      <c r="E261" s="255" t="s">
        <v>1044</v>
      </c>
      <c r="F261" s="255" t="s">
        <v>159</v>
      </c>
      <c r="G261" s="255"/>
      <c r="H261" s="255"/>
      <c r="I261" s="255"/>
      <c r="J261" s="255"/>
      <c r="K261" s="255"/>
      <c r="L261" s="255"/>
      <c r="M261" s="255"/>
      <c r="N261" s="255">
        <v>-40900357.299999997</v>
      </c>
    </row>
    <row r="262" spans="4:14" s="128" customFormat="1">
      <c r="D262" s="203" t="s">
        <v>1033</v>
      </c>
      <c r="E262" s="256" t="s">
        <v>1046</v>
      </c>
      <c r="F262" s="256" t="s">
        <v>159</v>
      </c>
      <c r="G262" s="255"/>
      <c r="H262" s="255"/>
      <c r="I262" s="255"/>
      <c r="J262" s="255"/>
      <c r="K262" s="255"/>
      <c r="L262" s="255"/>
      <c r="M262" s="255"/>
      <c r="N262" s="256">
        <v>-40900357.299999997</v>
      </c>
    </row>
    <row r="263" spans="4:14">
      <c r="D263" s="175" t="s">
        <v>1035</v>
      </c>
      <c r="E263" s="255" t="s">
        <v>1048</v>
      </c>
      <c r="F263" s="255" t="s">
        <v>157</v>
      </c>
      <c r="G263" s="256"/>
      <c r="H263" s="256"/>
      <c r="I263" s="256"/>
      <c r="J263" s="256"/>
      <c r="K263" s="256"/>
      <c r="L263" s="256"/>
      <c r="M263" s="256"/>
      <c r="N263" s="255">
        <v>-737603140.97000003</v>
      </c>
    </row>
    <row r="264" spans="4:14" s="128" customFormat="1">
      <c r="D264" s="203" t="s">
        <v>1037</v>
      </c>
      <c r="E264" s="256" t="s">
        <v>1050</v>
      </c>
      <c r="F264" s="256" t="s">
        <v>157</v>
      </c>
      <c r="G264" s="255"/>
      <c r="H264" s="255"/>
      <c r="I264" s="255"/>
      <c r="J264" s="255"/>
      <c r="K264" s="255"/>
      <c r="L264" s="255"/>
      <c r="M264" s="255"/>
      <c r="N264" s="256">
        <v>-737603140.97000003</v>
      </c>
    </row>
    <row r="265" spans="4:14">
      <c r="D265" s="175" t="s">
        <v>1039</v>
      </c>
      <c r="E265" s="255" t="s">
        <v>1052</v>
      </c>
      <c r="F265" s="255" t="s">
        <v>1053</v>
      </c>
      <c r="G265" s="255"/>
      <c r="H265" s="255"/>
      <c r="I265" s="255"/>
      <c r="J265" s="255"/>
      <c r="K265" s="255"/>
      <c r="L265" s="255"/>
      <c r="M265" s="255"/>
      <c r="N265" s="255">
        <v>-21807171855.081219</v>
      </c>
    </row>
    <row r="266" spans="4:14" s="128" customFormat="1">
      <c r="D266" s="203" t="s">
        <v>1041</v>
      </c>
      <c r="E266" s="255" t="s">
        <v>1055</v>
      </c>
      <c r="F266" s="255" t="s">
        <v>1056</v>
      </c>
      <c r="G266" s="256"/>
      <c r="H266" s="256"/>
      <c r="I266" s="256"/>
      <c r="J266" s="256"/>
      <c r="K266" s="256"/>
      <c r="L266" s="256"/>
      <c r="M266" s="256"/>
      <c r="N266" s="255">
        <v>-266183732.86000341</v>
      </c>
    </row>
    <row r="267" spans="4:14">
      <c r="D267" s="175" t="s">
        <v>1043</v>
      </c>
      <c r="E267" s="255" t="s">
        <v>1058</v>
      </c>
      <c r="F267" s="255" t="s">
        <v>1059</v>
      </c>
      <c r="G267" s="255"/>
      <c r="H267" s="255"/>
      <c r="I267" s="255"/>
      <c r="J267" s="255"/>
      <c r="K267" s="255"/>
      <c r="L267" s="255"/>
      <c r="M267" s="255"/>
      <c r="N267" s="255">
        <v>-3047016827.4941702</v>
      </c>
    </row>
    <row r="268" spans="4:14" s="128" customFormat="1">
      <c r="D268" s="203" t="s">
        <v>1045</v>
      </c>
      <c r="E268" s="255" t="s">
        <v>1150</v>
      </c>
      <c r="F268" s="255" t="s">
        <v>1151</v>
      </c>
      <c r="G268" s="255"/>
      <c r="H268" s="255"/>
      <c r="I268" s="255"/>
      <c r="J268" s="255"/>
      <c r="K268" s="255"/>
      <c r="L268" s="255"/>
      <c r="M268" s="255"/>
      <c r="N268" s="255">
        <v>2017380581.5</v>
      </c>
    </row>
    <row r="269" spans="4:14">
      <c r="D269" s="175" t="s">
        <v>1047</v>
      </c>
      <c r="E269" s="255" t="s">
        <v>1152</v>
      </c>
      <c r="F269" s="255" t="s">
        <v>1153</v>
      </c>
      <c r="G269" s="255"/>
      <c r="H269" s="255"/>
      <c r="I269" s="255"/>
      <c r="J269" s="255"/>
      <c r="K269" s="255"/>
      <c r="L269" s="255"/>
      <c r="M269" s="255"/>
      <c r="N269" s="255">
        <v>45000000</v>
      </c>
    </row>
    <row r="270" spans="4:14" s="128" customFormat="1">
      <c r="D270" s="203" t="s">
        <v>1049</v>
      </c>
      <c r="E270" s="255" t="s">
        <v>1142</v>
      </c>
      <c r="F270" s="255" t="s">
        <v>1143</v>
      </c>
      <c r="G270" s="256"/>
      <c r="H270" s="256"/>
      <c r="I270" s="256"/>
      <c r="J270" s="256"/>
      <c r="K270" s="256"/>
      <c r="L270" s="256"/>
      <c r="M270" s="256"/>
      <c r="N270" s="255">
        <v>-18436492.993787799</v>
      </c>
    </row>
    <row r="271" spans="4:14">
      <c r="D271" s="175" t="s">
        <v>1051</v>
      </c>
      <c r="E271" s="256" t="s">
        <v>1061</v>
      </c>
      <c r="F271" s="256" t="s">
        <v>158</v>
      </c>
      <c r="G271" s="255"/>
      <c r="H271" s="255"/>
      <c r="I271" s="255"/>
      <c r="J271" s="255"/>
      <c r="K271" s="255"/>
      <c r="L271" s="255"/>
      <c r="M271" s="255"/>
      <c r="N271" s="256">
        <v>-23076428326.92918</v>
      </c>
    </row>
    <row r="272" spans="4:14">
      <c r="D272" s="175" t="s">
        <v>1054</v>
      </c>
      <c r="E272" s="255" t="s">
        <v>1063</v>
      </c>
      <c r="F272" s="255" t="s">
        <v>1064</v>
      </c>
      <c r="G272" s="255"/>
      <c r="H272" s="255"/>
      <c r="I272" s="255"/>
      <c r="J272" s="255"/>
      <c r="K272" s="255"/>
      <c r="L272" s="255"/>
      <c r="M272" s="255"/>
      <c r="N272" s="255">
        <v>-1380803884.9965906</v>
      </c>
    </row>
    <row r="273" spans="4:62">
      <c r="D273" s="175" t="s">
        <v>1057</v>
      </c>
      <c r="E273" s="255" t="s">
        <v>1066</v>
      </c>
      <c r="F273" s="255" t="s">
        <v>1067</v>
      </c>
      <c r="G273" s="255"/>
      <c r="H273" s="255"/>
      <c r="I273" s="255"/>
      <c r="J273" s="255"/>
      <c r="K273" s="255"/>
      <c r="L273" s="255"/>
      <c r="M273" s="255"/>
      <c r="N273" s="255">
        <v>1029682001.082673</v>
      </c>
    </row>
    <row r="274" spans="4:62" s="128" customFormat="1">
      <c r="D274" s="203" t="s">
        <v>1060</v>
      </c>
      <c r="E274" s="260" t="s">
        <v>1069</v>
      </c>
      <c r="F274" s="260" t="s">
        <v>152</v>
      </c>
      <c r="G274" s="256"/>
      <c r="H274" s="256"/>
      <c r="I274" s="256"/>
      <c r="J274" s="256"/>
      <c r="K274" s="256"/>
      <c r="L274" s="256"/>
      <c r="M274" s="256"/>
      <c r="N274" s="260">
        <v>-351121883.9139176</v>
      </c>
    </row>
    <row r="275" spans="4:62">
      <c r="D275" s="175" t="s">
        <v>1062</v>
      </c>
      <c r="E275" s="255" t="s">
        <v>1071</v>
      </c>
      <c r="F275" s="255" t="s">
        <v>1072</v>
      </c>
      <c r="G275" s="255"/>
      <c r="H275" s="255"/>
      <c r="I275" s="255"/>
      <c r="J275" s="255"/>
      <c r="K275" s="255"/>
      <c r="L275" s="255"/>
      <c r="M275" s="255"/>
      <c r="N275" s="255">
        <v>1413514.89</v>
      </c>
    </row>
    <row r="276" spans="4:62">
      <c r="D276" s="175" t="s">
        <v>1065</v>
      </c>
      <c r="E276" s="255" t="s">
        <v>1074</v>
      </c>
      <c r="F276" s="255" t="s">
        <v>1075</v>
      </c>
      <c r="G276" s="255"/>
      <c r="H276" s="255"/>
      <c r="I276" s="255"/>
      <c r="J276" s="255"/>
      <c r="K276" s="255"/>
      <c r="L276" s="255"/>
      <c r="M276" s="255"/>
      <c r="N276" s="255">
        <v>0</v>
      </c>
    </row>
    <row r="277" spans="4:62" s="128" customFormat="1">
      <c r="D277" s="203" t="s">
        <v>1068</v>
      </c>
      <c r="E277" s="255" t="s">
        <v>1077</v>
      </c>
      <c r="F277" s="255" t="s">
        <v>1078</v>
      </c>
      <c r="G277" s="255"/>
      <c r="H277" s="255"/>
      <c r="I277" s="255"/>
      <c r="J277" s="255"/>
      <c r="K277" s="255"/>
      <c r="L277" s="255"/>
      <c r="M277" s="255"/>
      <c r="N277" s="255">
        <v>1572002.61</v>
      </c>
    </row>
    <row r="278" spans="4:62">
      <c r="D278" s="175" t="s">
        <v>1070</v>
      </c>
      <c r="E278" s="260" t="s">
        <v>1080</v>
      </c>
      <c r="F278" s="260" t="s">
        <v>154</v>
      </c>
      <c r="G278" s="256"/>
      <c r="H278" s="256"/>
      <c r="I278" s="256"/>
      <c r="J278" s="256"/>
      <c r="K278" s="256"/>
      <c r="L278" s="256"/>
      <c r="M278" s="256"/>
      <c r="N278" s="260">
        <v>2985517.5</v>
      </c>
    </row>
    <row r="279" spans="4:62">
      <c r="D279" s="175" t="s">
        <v>1073</v>
      </c>
      <c r="E279" s="255" t="s">
        <v>1082</v>
      </c>
      <c r="F279" s="255" t="s">
        <v>1083</v>
      </c>
      <c r="G279" s="257">
        <v>31958567.309999999</v>
      </c>
      <c r="H279" s="257"/>
      <c r="I279" s="257"/>
      <c r="J279" s="257"/>
      <c r="K279" s="257"/>
      <c r="L279" s="257">
        <v>33861797.5</v>
      </c>
      <c r="M279" s="257"/>
      <c r="N279" s="255">
        <v>-2.8739999999999998E-3</v>
      </c>
    </row>
    <row r="280" spans="4:62">
      <c r="D280" s="175" t="s">
        <v>1076</v>
      </c>
      <c r="E280" s="260" t="s">
        <v>1085</v>
      </c>
      <c r="F280" s="260" t="s">
        <v>1086</v>
      </c>
      <c r="G280" s="255">
        <v>17685578.43</v>
      </c>
      <c r="H280" s="255"/>
      <c r="I280" s="255"/>
      <c r="J280" s="255">
        <v>1106387916.2290175</v>
      </c>
      <c r="K280" s="255"/>
      <c r="L280" s="255">
        <v>95396081.400000006</v>
      </c>
      <c r="M280" s="255"/>
      <c r="N280" s="260">
        <v>-2.8739999999999998E-3</v>
      </c>
    </row>
    <row r="281" spans="4:62" s="128" customFormat="1">
      <c r="D281" s="203" t="s">
        <v>1079</v>
      </c>
      <c r="E281" s="255" t="s">
        <v>1088</v>
      </c>
      <c r="F281" s="255" t="s">
        <v>1089</v>
      </c>
      <c r="G281" s="255"/>
      <c r="H281" s="255"/>
      <c r="I281" s="255"/>
      <c r="J281" s="255"/>
      <c r="K281" s="255"/>
      <c r="L281" s="255"/>
      <c r="M281" s="255"/>
      <c r="N281" s="255">
        <v>75215211.260000005</v>
      </c>
    </row>
    <row r="282" spans="4:62">
      <c r="D282" s="175" t="s">
        <v>1081</v>
      </c>
      <c r="E282" s="260" t="s">
        <v>1091</v>
      </c>
      <c r="F282" s="260" t="s">
        <v>156</v>
      </c>
      <c r="G282" s="255"/>
      <c r="H282" s="255"/>
      <c r="I282" s="255"/>
      <c r="J282" s="255"/>
      <c r="K282" s="255"/>
      <c r="L282" s="255"/>
      <c r="M282" s="255"/>
      <c r="N282" s="260">
        <v>75215211.260000005</v>
      </c>
    </row>
    <row r="283" spans="4:62">
      <c r="D283" s="175" t="s">
        <v>1084</v>
      </c>
      <c r="E283" s="256" t="s">
        <v>1093</v>
      </c>
      <c r="F283" s="256" t="s">
        <v>1094</v>
      </c>
      <c r="G283" s="255"/>
      <c r="H283" s="255"/>
      <c r="I283" s="255"/>
      <c r="J283" s="255"/>
      <c r="K283" s="255"/>
      <c r="L283" s="255"/>
      <c r="M283" s="255"/>
      <c r="N283" s="256">
        <v>-272921155.15679163</v>
      </c>
    </row>
    <row r="284" spans="4:62">
      <c r="D284" s="175" t="s">
        <v>1087</v>
      </c>
      <c r="E284" s="255" t="s">
        <v>1096</v>
      </c>
      <c r="F284" s="255" t="s">
        <v>1097</v>
      </c>
      <c r="G284" s="255">
        <v>837924345.53999996</v>
      </c>
      <c r="H284" s="255">
        <v>24651161.25</v>
      </c>
      <c r="I284" s="255"/>
      <c r="J284" s="255"/>
      <c r="K284" s="255">
        <v>273514307.66560602</v>
      </c>
      <c r="L284" s="255">
        <v>362540527.04000002</v>
      </c>
      <c r="M284" s="255"/>
      <c r="N284" s="255">
        <v>4.8532999999999996E-3</v>
      </c>
    </row>
    <row r="285" spans="4:62" s="128" customFormat="1">
      <c r="D285" s="203" t="s">
        <v>1090</v>
      </c>
      <c r="E285" s="256" t="s">
        <v>1099</v>
      </c>
      <c r="F285" s="256" t="s">
        <v>1100</v>
      </c>
      <c r="G285" s="255">
        <v>-447561133.38</v>
      </c>
      <c r="H285" s="255">
        <v>-4235932.88</v>
      </c>
      <c r="I285" s="255"/>
      <c r="J285" s="255"/>
      <c r="K285" s="255">
        <v>-68331416.442570001</v>
      </c>
      <c r="L285" s="255">
        <v>-237514226.71000001</v>
      </c>
      <c r="M285" s="255"/>
      <c r="N285" s="256">
        <v>4.8532999999999996E-3</v>
      </c>
      <c r="BJ285" s="128">
        <v>-24000</v>
      </c>
    </row>
    <row r="286" spans="4:62">
      <c r="D286" s="175" t="s">
        <v>1092</v>
      </c>
      <c r="E286" s="257" t="s">
        <v>1102</v>
      </c>
      <c r="F286" s="257" t="s">
        <v>160</v>
      </c>
      <c r="G286" s="255"/>
      <c r="H286" s="255"/>
      <c r="I286" s="255"/>
      <c r="J286" s="255"/>
      <c r="K286" s="255"/>
      <c r="L286" s="255"/>
      <c r="M286" s="255"/>
      <c r="N286" s="257">
        <v>-33566242537.712505</v>
      </c>
    </row>
    <row r="287" spans="4:62">
      <c r="D287" s="175" t="s">
        <v>1095</v>
      </c>
      <c r="E287" s="255" t="s">
        <v>1104</v>
      </c>
      <c r="F287" s="255" t="s">
        <v>161</v>
      </c>
      <c r="G287" s="255"/>
      <c r="H287" s="255"/>
      <c r="I287" s="255"/>
      <c r="J287" s="255"/>
      <c r="K287" s="255"/>
      <c r="L287" s="255"/>
      <c r="M287" s="255"/>
      <c r="N287" s="255">
        <v>-9156934133.6914616</v>
      </c>
    </row>
    <row r="288" spans="4:62">
      <c r="D288" s="175" t="s">
        <v>1098</v>
      </c>
      <c r="E288" s="260" t="s">
        <v>1106</v>
      </c>
      <c r="F288" s="260" t="s">
        <v>161</v>
      </c>
      <c r="G288" s="255"/>
      <c r="H288" s="255"/>
      <c r="I288" s="255"/>
      <c r="J288" s="255"/>
      <c r="K288" s="255"/>
      <c r="L288" s="255"/>
      <c r="M288" s="255"/>
      <c r="N288" s="260">
        <v>-9156934133.6914616</v>
      </c>
    </row>
    <row r="289" spans="4:62">
      <c r="D289" s="175" t="s">
        <v>1101</v>
      </c>
      <c r="E289" s="255" t="s">
        <v>1108</v>
      </c>
      <c r="F289" s="255" t="s">
        <v>162</v>
      </c>
      <c r="G289" s="255"/>
      <c r="H289" s="255"/>
      <c r="I289" s="255"/>
      <c r="J289" s="255"/>
      <c r="K289" s="255"/>
      <c r="L289" s="255"/>
      <c r="M289" s="255"/>
      <c r="N289" s="255">
        <v>-1515723780.3517306</v>
      </c>
    </row>
    <row r="290" spans="4:62">
      <c r="D290" s="175" t="s">
        <v>1103</v>
      </c>
      <c r="E290" s="260" t="s">
        <v>1110</v>
      </c>
      <c r="F290" s="260" t="s">
        <v>162</v>
      </c>
      <c r="G290" s="256">
        <v>408048790.58999997</v>
      </c>
      <c r="H290" s="256">
        <v>20415228.370000001</v>
      </c>
      <c r="I290" s="256"/>
      <c r="J290" s="256">
        <v>1106387916.2290175</v>
      </c>
      <c r="K290" s="256">
        <v>205182891.22303599</v>
      </c>
      <c r="L290" s="256">
        <v>220422381.72999999</v>
      </c>
      <c r="M290" s="256"/>
      <c r="N290" s="260">
        <v>-1515723780.3517306</v>
      </c>
    </row>
    <row r="291" spans="4:62">
      <c r="D291" s="175" t="s">
        <v>1105</v>
      </c>
      <c r="E291" s="255" t="s">
        <v>1112</v>
      </c>
      <c r="F291" s="255" t="s">
        <v>163</v>
      </c>
      <c r="G291" s="255"/>
      <c r="H291" s="255"/>
      <c r="I291" s="255"/>
      <c r="J291" s="255"/>
      <c r="K291" s="255"/>
      <c r="L291" s="255"/>
      <c r="M291" s="255"/>
      <c r="N291" s="255">
        <v>1054299940.0228601</v>
      </c>
    </row>
    <row r="292" spans="4:62">
      <c r="D292" s="175" t="s">
        <v>1107</v>
      </c>
      <c r="E292" s="260" t="s">
        <v>1114</v>
      </c>
      <c r="F292" s="260" t="s">
        <v>163</v>
      </c>
      <c r="G292" s="255"/>
      <c r="H292" s="255"/>
      <c r="I292" s="255"/>
      <c r="J292" s="255"/>
      <c r="K292" s="255"/>
      <c r="L292" s="255"/>
      <c r="M292" s="255"/>
      <c r="N292" s="260">
        <v>1054299940.0228601</v>
      </c>
    </row>
    <row r="293" spans="4:62">
      <c r="D293" s="175" t="s">
        <v>1109</v>
      </c>
      <c r="E293" s="255" t="s">
        <v>1116</v>
      </c>
      <c r="F293" s="255" t="s">
        <v>1117</v>
      </c>
      <c r="G293" s="255"/>
      <c r="H293" s="255"/>
      <c r="I293" s="255"/>
      <c r="J293" s="255"/>
      <c r="K293" s="255"/>
      <c r="L293" s="255"/>
      <c r="M293" s="255"/>
      <c r="N293" s="255">
        <v>-1030114546.912673</v>
      </c>
      <c r="BJ293">
        <v>153225.84</v>
      </c>
    </row>
    <row r="294" spans="4:62">
      <c r="D294" s="175" t="s">
        <v>1111</v>
      </c>
      <c r="E294" s="260" t="s">
        <v>1119</v>
      </c>
      <c r="F294" s="260" t="s">
        <v>164</v>
      </c>
      <c r="G294" s="255"/>
      <c r="H294" s="255"/>
      <c r="I294" s="255"/>
      <c r="J294" s="255"/>
      <c r="K294" s="255"/>
      <c r="L294" s="255"/>
      <c r="M294" s="255"/>
      <c r="N294" s="260">
        <v>-1030114546.912673</v>
      </c>
      <c r="BJ294">
        <v>-23900</v>
      </c>
    </row>
    <row r="295" spans="4:62">
      <c r="D295" s="175" t="s">
        <v>1113</v>
      </c>
      <c r="E295" s="255" t="s">
        <v>1121</v>
      </c>
      <c r="F295" s="255" t="s">
        <v>1122</v>
      </c>
      <c r="G295" s="255"/>
      <c r="H295" s="255"/>
      <c r="I295" s="255"/>
      <c r="J295" s="255"/>
      <c r="K295" s="255"/>
      <c r="L295" s="255"/>
      <c r="M295" s="255"/>
      <c r="N295" s="255">
        <v>-1153585.8600000001</v>
      </c>
    </row>
    <row r="296" spans="4:62">
      <c r="D296" s="175" t="s">
        <v>1115</v>
      </c>
      <c r="E296" s="255" t="s">
        <v>1124</v>
      </c>
      <c r="F296" s="255" t="s">
        <v>1125</v>
      </c>
      <c r="G296" s="256"/>
      <c r="H296" s="256"/>
      <c r="I296" s="256"/>
      <c r="J296" s="256"/>
      <c r="K296" s="256"/>
      <c r="L296" s="256"/>
      <c r="M296" s="256"/>
      <c r="N296" s="255">
        <v>4722895.0278728995</v>
      </c>
    </row>
    <row r="297" spans="4:62">
      <c r="D297" s="175" t="s">
        <v>1118</v>
      </c>
      <c r="E297" s="255" t="s">
        <v>1127</v>
      </c>
      <c r="F297" s="255" t="s">
        <v>1128</v>
      </c>
      <c r="G297" s="255">
        <v>5393805948.7799997</v>
      </c>
      <c r="H297" s="255">
        <v>232718056.28999999</v>
      </c>
      <c r="I297" s="255"/>
      <c r="J297" s="255">
        <v>2898826827.1239166</v>
      </c>
      <c r="K297" s="255">
        <v>2310095599.9901562</v>
      </c>
      <c r="L297" s="255">
        <v>1429041236.8900001</v>
      </c>
      <c r="M297" s="255">
        <v>1581874216.8689251</v>
      </c>
      <c r="N297" s="255">
        <v>-418416.747126</v>
      </c>
    </row>
    <row r="298" spans="4:62">
      <c r="D298" s="175" t="s">
        <v>1120</v>
      </c>
      <c r="E298" s="260" t="s">
        <v>1130</v>
      </c>
      <c r="F298" s="260" t="s">
        <v>166</v>
      </c>
      <c r="G298" s="255">
        <v>-3000362657.2199998</v>
      </c>
      <c r="H298" s="255">
        <v>-24956952.120000001</v>
      </c>
      <c r="I298" s="255"/>
      <c r="J298" s="255">
        <v>-996334353.45715201</v>
      </c>
      <c r="K298" s="255">
        <v>-547091407.63399005</v>
      </c>
      <c r="L298" s="255">
        <v>-1015864546.0700001</v>
      </c>
      <c r="M298" s="255">
        <v>-622398369.08812499</v>
      </c>
      <c r="N298" s="260">
        <v>3150892.4207469001</v>
      </c>
    </row>
    <row r="299" spans="4:62">
      <c r="D299" s="175" t="s">
        <v>1123</v>
      </c>
      <c r="E299" s="256" t="s">
        <v>1131</v>
      </c>
      <c r="F299" s="256" t="s">
        <v>1132</v>
      </c>
      <c r="G299" s="255"/>
      <c r="H299" s="255"/>
      <c r="I299" s="255"/>
      <c r="J299" s="255"/>
      <c r="K299" s="255"/>
      <c r="L299" s="255"/>
      <c r="M299" s="255"/>
      <c r="N299" s="256">
        <v>-10645321628.512259</v>
      </c>
    </row>
    <row r="300" spans="4:62">
      <c r="D300" s="175" t="s">
        <v>1126</v>
      </c>
      <c r="E300" s="257" t="s">
        <v>1133</v>
      </c>
      <c r="F300" s="257" t="s">
        <v>167</v>
      </c>
      <c r="G300" s="255"/>
      <c r="H300" s="255"/>
      <c r="I300" s="255"/>
      <c r="J300" s="255"/>
      <c r="K300" s="255"/>
      <c r="L300" s="255"/>
      <c r="M300" s="255"/>
      <c r="N300" s="257">
        <v>-10645321628.512259</v>
      </c>
    </row>
    <row r="301" spans="4:62" s="128" customFormat="1">
      <c r="D301" s="203" t="s">
        <v>1129</v>
      </c>
      <c r="E301" s="258" t="s">
        <v>1134</v>
      </c>
      <c r="F301" s="258" t="s">
        <v>168</v>
      </c>
      <c r="G301" s="255"/>
      <c r="H301" s="255"/>
      <c r="I301" s="255"/>
      <c r="J301" s="255"/>
      <c r="K301" s="255"/>
      <c r="L301" s="255"/>
      <c r="M301" s="255"/>
      <c r="N301" s="258">
        <v>-44211564166.22477</v>
      </c>
    </row>
    <row r="302" spans="4:62">
      <c r="E302" s="259" t="s">
        <v>1135</v>
      </c>
      <c r="F302" s="259" t="s">
        <v>1136</v>
      </c>
      <c r="G302" s="256">
        <v>2393443291.5599999</v>
      </c>
      <c r="H302" s="256">
        <v>207761104.16999999</v>
      </c>
      <c r="I302" s="256"/>
      <c r="J302" s="256">
        <v>1902492473.6667647</v>
      </c>
      <c r="K302" s="256">
        <v>1763004192.3561659</v>
      </c>
      <c r="L302" s="256">
        <v>413176690.81999999</v>
      </c>
      <c r="M302" s="256">
        <v>959475847.78079998</v>
      </c>
      <c r="N302" s="259">
        <v>-107207284412.77876</v>
      </c>
    </row>
    <row r="303" spans="4:62">
      <c r="E303" s="261" t="s">
        <v>1137</v>
      </c>
      <c r="F303" s="261" t="s">
        <v>1138</v>
      </c>
      <c r="G303" s="255">
        <v>33093739472.139999</v>
      </c>
      <c r="H303" s="255">
        <v>1688566966.3</v>
      </c>
      <c r="I303" s="255"/>
      <c r="J303" s="255">
        <v>22872484303.105228</v>
      </c>
      <c r="K303" s="255">
        <v>8368876175.5124702</v>
      </c>
      <c r="L303" s="255">
        <v>10280293243.889999</v>
      </c>
      <c r="M303" s="255">
        <v>8381120316.0677996</v>
      </c>
      <c r="N303" s="261">
        <v>-0.24934419999999999</v>
      </c>
    </row>
    <row r="304" spans="4:62" s="128" customFormat="1">
      <c r="E304" s="196" t="s">
        <v>1175</v>
      </c>
      <c r="F304" s="197"/>
      <c r="G304" s="255"/>
      <c r="H304" s="255"/>
      <c r="I304" s="255"/>
      <c r="J304" s="255"/>
      <c r="K304" s="255"/>
      <c r="L304" s="255"/>
      <c r="M304" s="255"/>
      <c r="N304"/>
    </row>
    <row r="305" spans="5:13">
      <c r="E305" s="196" t="s">
        <v>1158</v>
      </c>
      <c r="F305" s="197"/>
      <c r="G305" s="255">
        <v>-22056885945.57</v>
      </c>
      <c r="H305" s="255">
        <v>-262934958.91</v>
      </c>
      <c r="I305" s="255"/>
      <c r="J305" s="255">
        <v>-8439315643.593523</v>
      </c>
      <c r="K305" s="255">
        <v>-4655514524.8043699</v>
      </c>
      <c r="L305" s="255">
        <v>-7493214946.0200005</v>
      </c>
      <c r="M305" s="255">
        <v>-5513466072.1565247</v>
      </c>
    </row>
    <row r="306" spans="5:13">
      <c r="E306" s="196" t="s">
        <v>1174</v>
      </c>
      <c r="F306" s="197"/>
      <c r="G306" s="255"/>
      <c r="H306" s="255"/>
      <c r="I306" s="255"/>
      <c r="J306" s="255"/>
      <c r="K306" s="255"/>
      <c r="L306" s="255">
        <v>-16117535.210000001</v>
      </c>
      <c r="M306" s="255"/>
    </row>
    <row r="307" spans="5:13">
      <c r="G307" s="255"/>
      <c r="H307" s="255"/>
      <c r="I307" s="255"/>
      <c r="J307" s="255"/>
      <c r="K307" s="255"/>
      <c r="L307" s="255"/>
      <c r="M307" s="255"/>
    </row>
    <row r="308" spans="5:13">
      <c r="G308" s="255"/>
      <c r="H308" s="255"/>
      <c r="I308" s="255"/>
      <c r="J308" s="255"/>
      <c r="K308" s="255"/>
      <c r="L308" s="255"/>
      <c r="M308" s="255"/>
    </row>
    <row r="309" spans="5:13">
      <c r="G309" s="256">
        <v>11036853526.57</v>
      </c>
      <c r="H309" s="256">
        <v>1425632007.3900001</v>
      </c>
      <c r="I309" s="256"/>
      <c r="J309" s="256">
        <v>14433168659.511705</v>
      </c>
      <c r="K309" s="256">
        <v>3713361650.7081008</v>
      </c>
      <c r="L309" s="256">
        <v>2770960762.6599998</v>
      </c>
      <c r="M309" s="256">
        <v>2867654243.9112754</v>
      </c>
    </row>
    <row r="310" spans="5:13">
      <c r="G310" s="255">
        <v>111236774.81999999</v>
      </c>
      <c r="H310" s="255"/>
      <c r="I310" s="255"/>
      <c r="J310" s="255">
        <v>173228612.10009599</v>
      </c>
      <c r="K310" s="255">
        <v>10054836.699395999</v>
      </c>
      <c r="L310" s="255">
        <v>56124956.409999996</v>
      </c>
      <c r="M310" s="255">
        <v>5907199.4730000002</v>
      </c>
    </row>
    <row r="311" spans="5:13">
      <c r="G311" s="255">
        <v>-69185087.439999998</v>
      </c>
      <c r="H311" s="255"/>
      <c r="I311" s="255"/>
      <c r="J311" s="255">
        <v>-169503844.5674496</v>
      </c>
      <c r="K311" s="255">
        <v>-7038178.2348180003</v>
      </c>
      <c r="L311" s="255">
        <v>-50719186.049999997</v>
      </c>
      <c r="M311" s="255">
        <v>-5907199.4730000002</v>
      </c>
    </row>
    <row r="312" spans="5:13">
      <c r="G312" s="255"/>
      <c r="H312" s="255"/>
      <c r="I312" s="255"/>
      <c r="J312" s="255"/>
      <c r="K312" s="255"/>
      <c r="L312" s="255"/>
      <c r="M312" s="255"/>
    </row>
    <row r="313" spans="5:13">
      <c r="G313" s="255"/>
      <c r="H313" s="255"/>
      <c r="I313" s="255"/>
      <c r="J313" s="255"/>
      <c r="K313" s="255"/>
      <c r="L313" s="255"/>
      <c r="M313" s="255"/>
    </row>
    <row r="314" spans="5:13">
      <c r="G314" s="255"/>
      <c r="H314" s="255"/>
      <c r="I314" s="255"/>
      <c r="J314" s="255"/>
      <c r="K314" s="255"/>
      <c r="L314" s="255"/>
      <c r="M314" s="255"/>
    </row>
    <row r="315" spans="5:13">
      <c r="G315" s="256">
        <v>42051687.380000003</v>
      </c>
      <c r="H315" s="256"/>
      <c r="I315" s="256"/>
      <c r="J315" s="256">
        <v>3724767.5326463999</v>
      </c>
      <c r="K315" s="256">
        <v>3016658.4645779999</v>
      </c>
      <c r="L315" s="256">
        <v>5405770.3600000003</v>
      </c>
      <c r="M315" s="256">
        <v>0</v>
      </c>
    </row>
    <row r="316" spans="5:13">
      <c r="G316" s="255">
        <v>648043806.95000005</v>
      </c>
      <c r="H316" s="255">
        <v>7686449.2199999997</v>
      </c>
      <c r="I316" s="255"/>
      <c r="J316" s="255">
        <v>217394998.35801601</v>
      </c>
      <c r="K316" s="255">
        <v>83142964.651546001</v>
      </c>
      <c r="L316" s="255">
        <v>183388429.21000001</v>
      </c>
      <c r="M316" s="255">
        <v>12997777.471875001</v>
      </c>
    </row>
    <row r="317" spans="5:13">
      <c r="G317" s="255">
        <v>-552460671.61000001</v>
      </c>
      <c r="H317" s="255">
        <v>-3409942.69</v>
      </c>
      <c r="I317" s="255"/>
      <c r="J317" s="255">
        <v>-157924989.68002561</v>
      </c>
      <c r="K317" s="255">
        <v>-65065709.067001998</v>
      </c>
      <c r="L317" s="255">
        <v>-155007396.80000001</v>
      </c>
      <c r="M317" s="255">
        <v>-8354599.46055</v>
      </c>
    </row>
    <row r="318" spans="5:13">
      <c r="G318" s="255"/>
      <c r="H318" s="255"/>
      <c r="I318" s="255"/>
      <c r="J318" s="255"/>
      <c r="K318" s="255"/>
      <c r="L318" s="255"/>
      <c r="M318" s="255"/>
    </row>
    <row r="319" spans="5:13">
      <c r="G319" s="255"/>
      <c r="H319" s="255"/>
      <c r="I319" s="255"/>
      <c r="J319" s="255"/>
      <c r="K319" s="255"/>
      <c r="L319" s="255"/>
      <c r="M319" s="255"/>
    </row>
    <row r="320" spans="5:13">
      <c r="G320" s="255"/>
      <c r="H320" s="255"/>
      <c r="I320" s="255"/>
      <c r="J320" s="255"/>
      <c r="K320" s="255"/>
      <c r="L320" s="255"/>
      <c r="M320" s="255"/>
    </row>
    <row r="321" spans="7:13">
      <c r="G321" s="256">
        <v>95583135.340000004</v>
      </c>
      <c r="H321" s="256">
        <v>4276506.53</v>
      </c>
      <c r="I321" s="256"/>
      <c r="J321" s="256">
        <v>59470008.677990399</v>
      </c>
      <c r="K321" s="256">
        <v>18077255.584543999</v>
      </c>
      <c r="L321" s="256">
        <v>28381032.41</v>
      </c>
      <c r="M321" s="256">
        <v>4643178.0113249999</v>
      </c>
    </row>
    <row r="322" spans="7:13">
      <c r="G322" s="255">
        <v>1028747387.24</v>
      </c>
      <c r="H322" s="255">
        <v>104229158.37</v>
      </c>
      <c r="I322" s="255"/>
      <c r="J322" s="255">
        <v>1017014912.65536</v>
      </c>
      <c r="K322" s="255">
        <v>161940162.63156</v>
      </c>
      <c r="L322" s="255">
        <v>284450440.04000002</v>
      </c>
      <c r="M322" s="255">
        <v>462052766.17552501</v>
      </c>
    </row>
    <row r="323" spans="7:13">
      <c r="G323" s="255"/>
      <c r="H323" s="255"/>
      <c r="I323" s="255"/>
      <c r="J323" s="255"/>
      <c r="K323" s="255"/>
      <c r="L323" s="255"/>
      <c r="M323" s="255"/>
    </row>
    <row r="324" spans="7:13">
      <c r="G324" s="255"/>
      <c r="H324" s="255"/>
      <c r="I324" s="255"/>
      <c r="J324" s="255"/>
      <c r="K324" s="255"/>
      <c r="L324" s="255"/>
      <c r="M324" s="255"/>
    </row>
    <row r="325" spans="7:13">
      <c r="G325" s="255"/>
      <c r="H325" s="255"/>
      <c r="I325" s="255"/>
      <c r="J325" s="255"/>
      <c r="K325" s="255"/>
      <c r="L325" s="255"/>
      <c r="M325" s="255"/>
    </row>
    <row r="326" spans="7:13">
      <c r="G326" s="256">
        <v>1028747387.24</v>
      </c>
      <c r="H326" s="256">
        <v>104229158.37</v>
      </c>
      <c r="I326" s="256"/>
      <c r="J326" s="256">
        <v>1017014912.65536</v>
      </c>
      <c r="K326" s="256">
        <v>161940162.63156</v>
      </c>
      <c r="L326" s="256">
        <v>284450440.04000002</v>
      </c>
      <c r="M326" s="256">
        <v>462052766.17552501</v>
      </c>
    </row>
    <row r="327" spans="7:13">
      <c r="G327" s="255"/>
      <c r="H327" s="255"/>
      <c r="I327" s="255"/>
      <c r="J327" s="255"/>
      <c r="K327" s="255"/>
      <c r="L327" s="255"/>
      <c r="M327" s="255"/>
    </row>
    <row r="328" spans="7:13">
      <c r="G328" s="255"/>
      <c r="H328" s="255"/>
      <c r="I328" s="255"/>
      <c r="J328" s="255"/>
      <c r="K328" s="255"/>
      <c r="L328" s="255"/>
      <c r="M328" s="255"/>
    </row>
    <row r="329" spans="7:13">
      <c r="G329" s="255"/>
      <c r="H329" s="255"/>
      <c r="I329" s="255"/>
      <c r="J329" s="255"/>
      <c r="K329" s="255"/>
      <c r="L329" s="255"/>
      <c r="M329" s="255"/>
    </row>
    <row r="330" spans="7:13">
      <c r="G330" s="255"/>
      <c r="H330" s="255"/>
      <c r="I330" s="255"/>
      <c r="J330" s="255"/>
      <c r="K330" s="255"/>
      <c r="L330" s="255"/>
      <c r="M330" s="255"/>
    </row>
    <row r="331" spans="7:13">
      <c r="G331" s="255"/>
      <c r="H331" s="255"/>
      <c r="I331" s="255"/>
      <c r="J331" s="255"/>
      <c r="K331" s="255"/>
      <c r="L331" s="255"/>
      <c r="M331" s="255"/>
    </row>
    <row r="332" spans="7:13">
      <c r="G332" s="256"/>
      <c r="H332" s="256"/>
      <c r="I332" s="256"/>
      <c r="J332" s="256"/>
      <c r="K332" s="256"/>
      <c r="L332" s="256"/>
      <c r="M332" s="256"/>
    </row>
    <row r="333" spans="7:13">
      <c r="G333" s="255"/>
      <c r="H333" s="255"/>
      <c r="I333" s="255"/>
      <c r="J333" s="255"/>
      <c r="K333" s="255"/>
      <c r="L333" s="255"/>
      <c r="M333" s="255"/>
    </row>
    <row r="334" spans="7:13">
      <c r="G334" s="256"/>
      <c r="H334" s="256"/>
      <c r="I334" s="256"/>
      <c r="J334" s="256"/>
      <c r="K334" s="256"/>
      <c r="L334" s="256"/>
      <c r="M334" s="256"/>
    </row>
    <row r="335" spans="7:13">
      <c r="G335" s="255">
        <v>489979836.31999999</v>
      </c>
      <c r="H335" s="255">
        <v>10150335.33</v>
      </c>
      <c r="I335" s="255"/>
      <c r="J335" s="255"/>
      <c r="K335" s="255">
        <v>108921846.883826</v>
      </c>
      <c r="L335" s="255"/>
      <c r="M335" s="255">
        <v>95950203.340949997</v>
      </c>
    </row>
    <row r="336" spans="7:13">
      <c r="G336" s="255">
        <v>-40111607.630000003</v>
      </c>
      <c r="H336" s="255">
        <v>-1271132.05</v>
      </c>
      <c r="I336" s="255"/>
      <c r="J336" s="255"/>
      <c r="K336" s="255">
        <v>-10873684.756573999</v>
      </c>
      <c r="L336" s="255"/>
      <c r="M336" s="255">
        <v>-6878621.8840500005</v>
      </c>
    </row>
    <row r="337" spans="7:13">
      <c r="G337" s="255"/>
      <c r="H337" s="255"/>
      <c r="I337" s="255"/>
      <c r="J337" s="255"/>
      <c r="K337" s="255"/>
      <c r="L337" s="255"/>
      <c r="M337" s="255"/>
    </row>
    <row r="338" spans="7:13">
      <c r="G338" s="256">
        <v>449868228.69</v>
      </c>
      <c r="H338" s="256">
        <v>8879203.2799999993</v>
      </c>
      <c r="I338" s="256"/>
      <c r="J338" s="256"/>
      <c r="K338" s="256">
        <v>98048162.127251998</v>
      </c>
      <c r="L338" s="256"/>
      <c r="M338" s="256">
        <v>89071581.456900001</v>
      </c>
    </row>
    <row r="339" spans="7:13">
      <c r="G339" s="255">
        <v>62801630.609999999</v>
      </c>
      <c r="H339" s="255">
        <v>1408246.37</v>
      </c>
      <c r="I339" s="255"/>
      <c r="J339" s="255">
        <v>377433638.71703041</v>
      </c>
      <c r="K339" s="255">
        <v>15316718.961282</v>
      </c>
      <c r="L339" s="255"/>
      <c r="M339" s="255">
        <v>6044964.5875500003</v>
      </c>
    </row>
    <row r="340" spans="7:13">
      <c r="G340" s="255">
        <v>-41677817.409999996</v>
      </c>
      <c r="H340" s="255">
        <v>-478339.31</v>
      </c>
      <c r="I340" s="255"/>
      <c r="J340" s="255">
        <v>-171737866.641408</v>
      </c>
      <c r="K340" s="255">
        <v>-8614974.0278099999</v>
      </c>
      <c r="L340" s="255"/>
      <c r="M340" s="255">
        <v>-4806409.4426250001</v>
      </c>
    </row>
    <row r="341" spans="7:13">
      <c r="G341" s="255"/>
      <c r="H341" s="255"/>
      <c r="I341" s="255"/>
      <c r="J341" s="255"/>
      <c r="K341" s="255"/>
      <c r="L341" s="255"/>
      <c r="M341" s="255"/>
    </row>
    <row r="342" spans="7:13">
      <c r="G342" s="256">
        <v>21123813.199999999</v>
      </c>
      <c r="H342" s="256">
        <v>929907.06</v>
      </c>
      <c r="I342" s="256"/>
      <c r="J342" s="256">
        <v>205695772.07562241</v>
      </c>
      <c r="K342" s="256">
        <v>6701744.9334720001</v>
      </c>
      <c r="L342" s="256"/>
      <c r="M342" s="256">
        <v>1238555.1449249999</v>
      </c>
    </row>
    <row r="343" spans="7:13">
      <c r="G343" s="255">
        <v>9793715.25</v>
      </c>
      <c r="H343" s="255"/>
      <c r="I343" s="255"/>
      <c r="J343" s="255"/>
      <c r="K343" s="255"/>
      <c r="L343" s="255">
        <v>10731889.439999999</v>
      </c>
      <c r="M343" s="255"/>
    </row>
    <row r="344" spans="7:13">
      <c r="G344" s="255">
        <v>-2622685.96</v>
      </c>
      <c r="H344" s="255"/>
      <c r="I344" s="255"/>
      <c r="J344" s="255"/>
      <c r="K344" s="255"/>
      <c r="L344" s="255">
        <v>-6673163.6699999999</v>
      </c>
      <c r="M344" s="255"/>
    </row>
    <row r="345" spans="7:13">
      <c r="G345" s="255"/>
      <c r="H345" s="255"/>
      <c r="I345" s="255"/>
      <c r="J345" s="255"/>
      <c r="K345" s="255"/>
      <c r="L345" s="255"/>
      <c r="M345" s="255"/>
    </row>
    <row r="346" spans="7:13">
      <c r="G346" s="256">
        <v>7171029.29</v>
      </c>
      <c r="H346" s="256"/>
      <c r="I346" s="256"/>
      <c r="J346" s="256"/>
      <c r="K346" s="256"/>
      <c r="L346" s="256">
        <v>4058725.77</v>
      </c>
      <c r="M346" s="256"/>
    </row>
    <row r="347" spans="7:13">
      <c r="G347" s="255">
        <v>75535072.260000005</v>
      </c>
      <c r="H347" s="255">
        <v>2367008</v>
      </c>
      <c r="I347" s="255"/>
      <c r="J347" s="255">
        <v>97436650.303488001</v>
      </c>
      <c r="K347" s="255"/>
      <c r="L347" s="255">
        <v>24977222.850000001</v>
      </c>
      <c r="M347" s="255"/>
    </row>
    <row r="348" spans="7:13">
      <c r="G348" s="255">
        <v>-25603926.68</v>
      </c>
      <c r="H348" s="255">
        <v>-426720.43</v>
      </c>
      <c r="I348" s="255"/>
      <c r="J348" s="255">
        <v>-42937146.804633602</v>
      </c>
      <c r="K348" s="255"/>
      <c r="L348" s="255">
        <v>-19517694.059999999</v>
      </c>
      <c r="M348" s="255"/>
    </row>
    <row r="349" spans="7:13">
      <c r="G349" s="255"/>
      <c r="H349" s="255"/>
      <c r="I349" s="255"/>
      <c r="J349" s="255"/>
      <c r="K349" s="255"/>
      <c r="L349" s="255"/>
      <c r="M349" s="255"/>
    </row>
    <row r="350" spans="7:13">
      <c r="G350" s="256">
        <v>49931145.579999998</v>
      </c>
      <c r="H350" s="256">
        <v>1940287.57</v>
      </c>
      <c r="I350" s="256"/>
      <c r="J350" s="256">
        <v>54499503.498854399</v>
      </c>
      <c r="K350" s="256"/>
      <c r="L350" s="256">
        <v>5459528.79</v>
      </c>
      <c r="M350" s="256"/>
    </row>
    <row r="351" spans="7:13">
      <c r="G351" s="255">
        <v>16112943.83</v>
      </c>
      <c r="H351" s="255"/>
      <c r="I351" s="255"/>
      <c r="J351" s="255"/>
      <c r="K351" s="255"/>
      <c r="L351" s="255">
        <v>3327769.26</v>
      </c>
      <c r="M351" s="255"/>
    </row>
    <row r="352" spans="7:13">
      <c r="G352" s="255">
        <v>-8170306.7699999996</v>
      </c>
      <c r="H352" s="255"/>
      <c r="I352" s="255"/>
      <c r="J352" s="255"/>
      <c r="K352" s="255"/>
      <c r="L352" s="255">
        <v>-926669.11</v>
      </c>
      <c r="M352" s="255"/>
    </row>
    <row r="353" spans="7:13">
      <c r="G353" s="255"/>
      <c r="H353" s="255"/>
      <c r="I353" s="255"/>
      <c r="J353" s="255"/>
      <c r="K353" s="255"/>
      <c r="L353" s="255"/>
      <c r="M353" s="255"/>
    </row>
    <row r="354" spans="7:13">
      <c r="G354" s="256">
        <v>7942637.0599999996</v>
      </c>
      <c r="H354" s="256"/>
      <c r="I354" s="256"/>
      <c r="J354" s="256"/>
      <c r="K354" s="256"/>
      <c r="L354" s="256">
        <v>2401100.15</v>
      </c>
      <c r="M354" s="256"/>
    </row>
    <row r="355" spans="7:13">
      <c r="G355" s="257">
        <v>15540764672.5</v>
      </c>
      <c r="H355" s="257">
        <v>1774063402.74</v>
      </c>
      <c r="I355" s="257"/>
      <c r="J355" s="257">
        <v>18782454013.847961</v>
      </c>
      <c r="K355" s="257">
        <v>5969332718.0287085</v>
      </c>
      <c r="L355" s="257">
        <v>3734716432.73</v>
      </c>
      <c r="M355" s="257">
        <v>4384136172.4807501</v>
      </c>
    </row>
    <row r="356" spans="7:13">
      <c r="G356" s="255"/>
      <c r="H356" s="255"/>
      <c r="I356" s="255"/>
      <c r="J356" s="255"/>
      <c r="K356" s="255"/>
      <c r="L356" s="255"/>
      <c r="M356" s="255"/>
    </row>
    <row r="357" spans="7:13">
      <c r="G357" s="255"/>
      <c r="H357" s="255"/>
      <c r="I357" s="255"/>
      <c r="J357" s="255"/>
      <c r="K357" s="255"/>
      <c r="L357" s="255"/>
      <c r="M357" s="255"/>
    </row>
    <row r="358" spans="7:13">
      <c r="G358" s="256"/>
      <c r="H358" s="256"/>
      <c r="I358" s="256"/>
      <c r="J358" s="256"/>
      <c r="K358" s="256"/>
      <c r="L358" s="256"/>
      <c r="M358" s="256"/>
    </row>
    <row r="359" spans="7:13">
      <c r="G359" s="257"/>
      <c r="H359" s="257"/>
      <c r="I359" s="257"/>
      <c r="J359" s="257"/>
      <c r="K359" s="257"/>
      <c r="L359" s="257"/>
      <c r="M359" s="257"/>
    </row>
    <row r="360" spans="7:13">
      <c r="G360" s="255">
        <v>450458821.26999998</v>
      </c>
      <c r="H360" s="255">
        <v>1597280</v>
      </c>
      <c r="I360" s="255"/>
      <c r="J360" s="255">
        <v>91275215.403417602</v>
      </c>
      <c r="K360" s="255">
        <v>7522431.2882120004</v>
      </c>
      <c r="L360" s="255">
        <v>93018459.189999998</v>
      </c>
      <c r="M360" s="255">
        <v>22006361.035574999</v>
      </c>
    </row>
    <row r="361" spans="7:13">
      <c r="G361" s="255">
        <v>-363736477.12</v>
      </c>
      <c r="H361" s="255">
        <v>-280922.07</v>
      </c>
      <c r="I361" s="255"/>
      <c r="J361" s="255">
        <v>-79148025.254707202</v>
      </c>
      <c r="K361" s="255">
        <v>-5534206.3893360002</v>
      </c>
      <c r="L361" s="255">
        <v>-80134973.379999995</v>
      </c>
      <c r="M361" s="255">
        <v>-12885250.647150001</v>
      </c>
    </row>
    <row r="362" spans="7:13">
      <c r="G362" s="255"/>
      <c r="H362" s="255"/>
      <c r="I362" s="255"/>
      <c r="J362" s="255"/>
      <c r="K362" s="255"/>
      <c r="L362" s="255"/>
      <c r="M362" s="255"/>
    </row>
    <row r="363" spans="7:13">
      <c r="G363" s="255"/>
      <c r="H363" s="255"/>
      <c r="I363" s="255"/>
      <c r="J363" s="255"/>
      <c r="K363" s="255"/>
      <c r="L363" s="255"/>
      <c r="M363" s="255"/>
    </row>
    <row r="364" spans="7:13">
      <c r="G364" s="255"/>
      <c r="H364" s="255"/>
      <c r="I364" s="255"/>
      <c r="J364" s="255"/>
      <c r="K364" s="255"/>
      <c r="L364" s="255"/>
      <c r="M364" s="255"/>
    </row>
    <row r="365" spans="7:13">
      <c r="G365" s="256">
        <v>86722344.150000006</v>
      </c>
      <c r="H365" s="256">
        <v>1316357.93</v>
      </c>
      <c r="I365" s="256"/>
      <c r="J365" s="256">
        <v>12127190.1487104</v>
      </c>
      <c r="K365" s="256">
        <v>1988224.898876</v>
      </c>
      <c r="L365" s="256">
        <v>12883485.810000001</v>
      </c>
      <c r="M365" s="256">
        <v>9121110.388425</v>
      </c>
    </row>
    <row r="366" spans="7:13">
      <c r="G366" s="255">
        <v>2100000</v>
      </c>
      <c r="H366" s="255"/>
      <c r="I366" s="255"/>
      <c r="J366" s="255"/>
      <c r="K366" s="255"/>
      <c r="L366" s="255"/>
      <c r="M366" s="255"/>
    </row>
    <row r="367" spans="7:13">
      <c r="G367" s="255">
        <v>-996493.15</v>
      </c>
      <c r="H367" s="255"/>
      <c r="I367" s="255"/>
      <c r="J367" s="255"/>
      <c r="K367" s="255"/>
      <c r="L367" s="255"/>
      <c r="M367" s="255"/>
    </row>
    <row r="368" spans="7:13">
      <c r="G368" s="255"/>
      <c r="H368" s="255"/>
      <c r="I368" s="255"/>
      <c r="J368" s="255"/>
      <c r="K368" s="255"/>
      <c r="L368" s="255"/>
      <c r="M368" s="255"/>
    </row>
    <row r="369" spans="7:13">
      <c r="G369" s="255"/>
      <c r="H369" s="255"/>
      <c r="I369" s="255"/>
      <c r="J369" s="255"/>
      <c r="K369" s="255"/>
      <c r="L369" s="255"/>
      <c r="M369" s="255"/>
    </row>
    <row r="370" spans="7:13">
      <c r="G370" s="255"/>
      <c r="H370" s="255"/>
      <c r="I370" s="255"/>
      <c r="J370" s="255"/>
      <c r="K370" s="255"/>
      <c r="L370" s="255"/>
      <c r="M370" s="255"/>
    </row>
    <row r="371" spans="7:13">
      <c r="G371" s="256">
        <v>1103506.8500000001</v>
      </c>
      <c r="H371" s="256"/>
      <c r="I371" s="256"/>
      <c r="J371" s="256"/>
      <c r="K371" s="256"/>
      <c r="L371" s="256"/>
      <c r="M371" s="256"/>
    </row>
    <row r="372" spans="7:13">
      <c r="G372" s="255">
        <v>11642625.300000001</v>
      </c>
      <c r="H372" s="255"/>
      <c r="I372" s="255"/>
      <c r="J372" s="255"/>
      <c r="K372" s="255"/>
      <c r="L372" s="255"/>
      <c r="M372" s="255"/>
    </row>
    <row r="373" spans="7:13" ht="18" customHeight="1">
      <c r="G373" s="255">
        <v>-338114.6</v>
      </c>
      <c r="H373" s="255"/>
      <c r="I373" s="255"/>
      <c r="J373" s="255"/>
      <c r="K373" s="255"/>
      <c r="L373" s="255"/>
      <c r="M373" s="255"/>
    </row>
    <row r="374" spans="7:13" ht="18" customHeight="1">
      <c r="G374" s="255"/>
      <c r="H374" s="255"/>
      <c r="I374" s="255"/>
      <c r="J374" s="255"/>
      <c r="K374" s="255"/>
      <c r="L374" s="255"/>
      <c r="M374" s="255"/>
    </row>
    <row r="375" spans="7:13" ht="18" customHeight="1">
      <c r="G375" s="255"/>
      <c r="H375" s="255"/>
      <c r="I375" s="255"/>
      <c r="J375" s="255"/>
      <c r="K375" s="255"/>
      <c r="L375" s="255"/>
      <c r="M375" s="255"/>
    </row>
    <row r="376" spans="7:13" ht="18" customHeight="1">
      <c r="G376" s="255"/>
      <c r="H376" s="255"/>
      <c r="I376" s="255"/>
      <c r="J376" s="255"/>
      <c r="K376" s="255"/>
      <c r="L376" s="255"/>
      <c r="M376" s="255"/>
    </row>
    <row r="377" spans="7:13" ht="18" customHeight="1">
      <c r="G377" s="256">
        <v>11304510.699999999</v>
      </c>
      <c r="H377" s="256"/>
      <c r="I377" s="256"/>
      <c r="J377" s="256"/>
      <c r="K377" s="256"/>
      <c r="L377" s="256"/>
      <c r="M377" s="256"/>
    </row>
    <row r="378" spans="7:13" ht="18" customHeight="1">
      <c r="G378" s="255"/>
      <c r="H378" s="255"/>
      <c r="I378" s="255"/>
      <c r="J378" s="255"/>
      <c r="K378" s="255"/>
      <c r="L378" s="255"/>
      <c r="M378" s="255"/>
    </row>
    <row r="379" spans="7:13" ht="18" customHeight="1">
      <c r="G379" s="255"/>
      <c r="H379" s="255"/>
      <c r="I379" s="255"/>
      <c r="J379" s="255"/>
      <c r="K379" s="255"/>
      <c r="L379" s="255"/>
      <c r="M379" s="255"/>
    </row>
    <row r="380" spans="7:13" ht="18" customHeight="1">
      <c r="G380" s="255"/>
      <c r="H380" s="255"/>
      <c r="I380" s="255"/>
      <c r="J380" s="255"/>
      <c r="K380" s="255"/>
      <c r="L380" s="255"/>
      <c r="M380" s="255"/>
    </row>
    <row r="381" spans="7:13" ht="18" customHeight="1">
      <c r="G381" s="255"/>
      <c r="H381" s="255"/>
      <c r="I381" s="255"/>
      <c r="J381" s="255"/>
      <c r="K381" s="255"/>
      <c r="L381" s="255"/>
      <c r="M381" s="255"/>
    </row>
    <row r="382" spans="7:13" ht="18" customHeight="1">
      <c r="G382" s="255"/>
      <c r="H382" s="255"/>
      <c r="I382" s="255"/>
      <c r="J382" s="255"/>
      <c r="K382" s="255"/>
      <c r="L382" s="255"/>
      <c r="M382" s="255"/>
    </row>
    <row r="383" spans="7:13" ht="18" customHeight="1">
      <c r="G383" s="256"/>
      <c r="H383" s="256"/>
      <c r="I383" s="256"/>
      <c r="J383" s="256"/>
      <c r="K383" s="256"/>
      <c r="L383" s="256"/>
      <c r="M383" s="256"/>
    </row>
    <row r="384" spans="7:13" ht="18" customHeight="1">
      <c r="G384" s="255">
        <v>38072815.640000001</v>
      </c>
      <c r="H384" s="255"/>
      <c r="I384" s="255"/>
      <c r="J384" s="255"/>
      <c r="K384" s="255"/>
      <c r="L384" s="255"/>
      <c r="M384" s="255"/>
    </row>
    <row r="385" spans="7:13" ht="18" customHeight="1">
      <c r="G385" s="255">
        <v>-2374494.27</v>
      </c>
      <c r="H385" s="255"/>
      <c r="I385" s="255"/>
      <c r="J385" s="255"/>
      <c r="K385" s="255"/>
      <c r="L385" s="255"/>
      <c r="M385" s="255"/>
    </row>
    <row r="386" spans="7:13" ht="18" customHeight="1">
      <c r="G386" s="255"/>
      <c r="H386" s="255"/>
      <c r="I386" s="255"/>
      <c r="J386" s="255"/>
      <c r="K386" s="255"/>
      <c r="L386" s="255"/>
      <c r="M386" s="255"/>
    </row>
    <row r="387" spans="7:13" ht="18" customHeight="1">
      <c r="G387" s="255"/>
      <c r="H387" s="255"/>
      <c r="I387" s="255"/>
      <c r="J387" s="255"/>
      <c r="K387" s="255"/>
      <c r="L387" s="255"/>
      <c r="M387" s="255"/>
    </row>
    <row r="388" spans="7:13" ht="18" customHeight="1">
      <c r="G388" s="255"/>
      <c r="H388" s="255"/>
      <c r="I388" s="255"/>
      <c r="J388" s="255"/>
      <c r="K388" s="255"/>
      <c r="L388" s="255"/>
      <c r="M388" s="255"/>
    </row>
    <row r="389" spans="7:13" ht="18" customHeight="1">
      <c r="G389" s="256">
        <v>35698321.369999997</v>
      </c>
      <c r="H389" s="256"/>
      <c r="I389" s="256"/>
      <c r="J389" s="256"/>
      <c r="K389" s="256"/>
      <c r="L389" s="256"/>
      <c r="M389" s="256"/>
    </row>
    <row r="390" spans="7:13" ht="18" customHeight="1">
      <c r="G390" s="255">
        <v>42492150.880000003</v>
      </c>
      <c r="H390" s="255"/>
      <c r="I390" s="255"/>
      <c r="J390" s="255"/>
      <c r="K390" s="255"/>
      <c r="L390" s="255">
        <v>14634369.73</v>
      </c>
      <c r="M390" s="255"/>
    </row>
    <row r="391" spans="7:13" ht="18" customHeight="1">
      <c r="G391" s="255"/>
      <c r="H391" s="255"/>
      <c r="I391" s="255"/>
      <c r="J391" s="255"/>
      <c r="K391" s="255"/>
      <c r="L391" s="255"/>
      <c r="M391" s="255"/>
    </row>
    <row r="392" spans="7:13" ht="18" customHeight="1">
      <c r="G392" s="255"/>
      <c r="H392" s="255"/>
      <c r="I392" s="255"/>
      <c r="J392" s="255"/>
      <c r="K392" s="255"/>
      <c r="L392" s="255"/>
      <c r="M392" s="255"/>
    </row>
    <row r="393" spans="7:13" ht="18" customHeight="1">
      <c r="G393" s="255"/>
      <c r="H393" s="255"/>
      <c r="I393" s="255"/>
      <c r="J393" s="255"/>
      <c r="K393" s="255"/>
      <c r="L393" s="255"/>
      <c r="M393" s="255"/>
    </row>
    <row r="394" spans="7:13" ht="18" customHeight="1">
      <c r="G394" s="256">
        <v>42492150.880000003</v>
      </c>
      <c r="H394" s="256"/>
      <c r="I394" s="256"/>
      <c r="J394" s="256"/>
      <c r="K394" s="256"/>
      <c r="L394" s="256">
        <v>14634369.73</v>
      </c>
      <c r="M394" s="256"/>
    </row>
    <row r="395" spans="7:13" ht="18" customHeight="1">
      <c r="G395" s="255"/>
      <c r="H395" s="255"/>
      <c r="I395" s="255"/>
      <c r="J395" s="255"/>
      <c r="K395" s="255"/>
      <c r="L395" s="255"/>
      <c r="M395" s="255"/>
    </row>
    <row r="396" spans="7:13" ht="18" customHeight="1">
      <c r="G396" s="255"/>
      <c r="H396" s="255"/>
      <c r="I396" s="255"/>
      <c r="J396" s="255"/>
      <c r="K396" s="255"/>
      <c r="L396" s="255"/>
      <c r="M396" s="255"/>
    </row>
    <row r="397" spans="7:13" ht="18" customHeight="1">
      <c r="G397" s="255"/>
      <c r="H397" s="255"/>
      <c r="I397" s="255"/>
      <c r="J397" s="255"/>
      <c r="K397" s="255"/>
      <c r="L397" s="255"/>
      <c r="M397" s="255"/>
    </row>
    <row r="398" spans="7:13" ht="18" customHeight="1">
      <c r="G398" s="255"/>
      <c r="H398" s="255"/>
      <c r="I398" s="255"/>
      <c r="J398" s="255"/>
      <c r="K398" s="255"/>
      <c r="L398" s="255"/>
      <c r="M398" s="255"/>
    </row>
    <row r="399" spans="7:13" ht="18" customHeight="1">
      <c r="G399" s="255"/>
      <c r="H399" s="255"/>
      <c r="I399" s="255"/>
      <c r="J399" s="255"/>
      <c r="K399" s="255"/>
      <c r="L399" s="255"/>
      <c r="M399" s="255"/>
    </row>
    <row r="400" spans="7:13" ht="18" customHeight="1">
      <c r="G400" s="256"/>
      <c r="H400" s="256"/>
      <c r="I400" s="256"/>
      <c r="J400" s="256"/>
      <c r="K400" s="256"/>
      <c r="L400" s="256"/>
      <c r="M400" s="256"/>
    </row>
    <row r="401" spans="7:13" ht="18" customHeight="1">
      <c r="G401" s="255"/>
      <c r="H401" s="255"/>
      <c r="I401" s="255"/>
      <c r="J401" s="255"/>
      <c r="K401" s="255"/>
      <c r="L401" s="255"/>
      <c r="M401" s="255"/>
    </row>
    <row r="402" spans="7:13" ht="18" customHeight="1">
      <c r="G402" s="255"/>
      <c r="H402" s="255"/>
      <c r="I402" s="255"/>
      <c r="J402" s="255"/>
      <c r="K402" s="255"/>
      <c r="L402" s="255"/>
      <c r="M402" s="255"/>
    </row>
    <row r="403" spans="7:13" ht="18" customHeight="1">
      <c r="G403" s="255"/>
      <c r="H403" s="255"/>
      <c r="I403" s="255"/>
      <c r="J403" s="255"/>
      <c r="K403" s="255"/>
      <c r="L403" s="255"/>
      <c r="M403" s="255"/>
    </row>
    <row r="404" spans="7:13" ht="18" customHeight="1">
      <c r="G404" s="255"/>
      <c r="H404" s="255"/>
      <c r="I404" s="255"/>
      <c r="J404" s="255"/>
      <c r="K404" s="255"/>
      <c r="L404" s="255"/>
      <c r="M404" s="255"/>
    </row>
    <row r="405" spans="7:13" ht="18" customHeight="1">
      <c r="G405" s="255"/>
      <c r="H405" s="255"/>
      <c r="I405" s="255"/>
      <c r="J405" s="255"/>
      <c r="K405" s="255"/>
      <c r="L405" s="255"/>
      <c r="M405" s="255"/>
    </row>
    <row r="406" spans="7:13" ht="18" customHeight="1">
      <c r="G406" s="256"/>
      <c r="H406" s="256"/>
      <c r="I406" s="256"/>
      <c r="J406" s="256"/>
      <c r="K406" s="256"/>
      <c r="L406" s="256"/>
      <c r="M406" s="256"/>
    </row>
    <row r="407" spans="7:13" ht="18" customHeight="1">
      <c r="G407" s="255"/>
      <c r="H407" s="255"/>
      <c r="I407" s="255"/>
      <c r="J407" s="255"/>
      <c r="K407" s="255"/>
      <c r="L407" s="255"/>
      <c r="M407" s="255"/>
    </row>
    <row r="408" spans="7:13" ht="18" customHeight="1">
      <c r="G408" s="255"/>
      <c r="H408" s="255"/>
      <c r="I408" s="255"/>
      <c r="J408" s="255"/>
      <c r="K408" s="255"/>
      <c r="L408" s="255"/>
      <c r="M408" s="255"/>
    </row>
    <row r="409" spans="7:13" ht="18" customHeight="1">
      <c r="G409" s="255"/>
      <c r="H409" s="255"/>
      <c r="I409" s="255"/>
      <c r="J409" s="255"/>
      <c r="K409" s="255"/>
      <c r="L409" s="255"/>
      <c r="M409" s="255"/>
    </row>
    <row r="410" spans="7:13" ht="18" customHeight="1">
      <c r="G410" s="255"/>
      <c r="H410" s="255"/>
      <c r="I410" s="255"/>
      <c r="J410" s="255"/>
      <c r="K410" s="255"/>
      <c r="L410" s="255"/>
      <c r="M410" s="255"/>
    </row>
    <row r="411" spans="7:13" ht="18" customHeight="1">
      <c r="G411" s="255"/>
      <c r="H411" s="255"/>
      <c r="I411" s="255"/>
      <c r="J411" s="255"/>
      <c r="K411" s="255"/>
      <c r="L411" s="255"/>
      <c r="M411" s="255"/>
    </row>
    <row r="412" spans="7:13" ht="18" customHeight="1">
      <c r="G412" s="256"/>
      <c r="H412" s="256"/>
      <c r="I412" s="256"/>
      <c r="J412" s="256"/>
      <c r="K412" s="256"/>
      <c r="L412" s="256"/>
      <c r="M412" s="256"/>
    </row>
    <row r="413" spans="7:13" ht="18" customHeight="1">
      <c r="G413" s="255">
        <v>1000000</v>
      </c>
      <c r="H413" s="255"/>
      <c r="I413" s="255"/>
      <c r="J413" s="255"/>
      <c r="K413" s="255"/>
      <c r="L413" s="255">
        <v>1900000</v>
      </c>
      <c r="M413" s="255"/>
    </row>
    <row r="414" spans="7:13" ht="18" customHeight="1">
      <c r="G414" s="255">
        <v>-433219.02</v>
      </c>
      <c r="H414" s="255"/>
      <c r="I414" s="255"/>
      <c r="J414" s="255"/>
      <c r="K414" s="255"/>
      <c r="L414" s="255">
        <v>-96821.92</v>
      </c>
      <c r="M414" s="255"/>
    </row>
    <row r="415" spans="7:13" ht="18" customHeight="1">
      <c r="G415" s="255"/>
      <c r="H415" s="255"/>
      <c r="I415" s="255"/>
      <c r="J415" s="255"/>
      <c r="K415" s="255"/>
      <c r="L415" s="255"/>
      <c r="M415" s="255"/>
    </row>
    <row r="416" spans="7:13" ht="18" customHeight="1">
      <c r="G416" s="255"/>
      <c r="H416" s="255"/>
      <c r="I416" s="255"/>
      <c r="J416" s="255"/>
      <c r="K416" s="255"/>
      <c r="L416" s="255"/>
      <c r="M416" s="255"/>
    </row>
    <row r="417" spans="7:13" ht="18" customHeight="1">
      <c r="G417" s="255"/>
      <c r="H417" s="255"/>
      <c r="I417" s="255"/>
      <c r="J417" s="255"/>
      <c r="K417" s="255"/>
      <c r="L417" s="255"/>
      <c r="M417" s="255"/>
    </row>
    <row r="418" spans="7:13" ht="18" customHeight="1">
      <c r="G418" s="256">
        <v>566780.98</v>
      </c>
      <c r="H418" s="256"/>
      <c r="I418" s="256"/>
      <c r="J418" s="256"/>
      <c r="K418" s="256"/>
      <c r="L418" s="256">
        <v>1803178.08</v>
      </c>
      <c r="M418" s="256"/>
    </row>
    <row r="419" spans="7:13" ht="18" customHeight="1">
      <c r="G419" s="257">
        <v>177887614.93000001</v>
      </c>
      <c r="H419" s="257">
        <v>1316357.93</v>
      </c>
      <c r="I419" s="257"/>
      <c r="J419" s="257">
        <v>12127190.1487104</v>
      </c>
      <c r="K419" s="257">
        <v>1988224.898876</v>
      </c>
      <c r="L419" s="257">
        <v>29321033.620000001</v>
      </c>
      <c r="M419" s="257">
        <v>9121110.388425</v>
      </c>
    </row>
    <row r="420" spans="7:13" ht="18" customHeight="1">
      <c r="G420" s="255">
        <v>18744533.829999998</v>
      </c>
      <c r="H420" s="255"/>
      <c r="I420" s="255"/>
      <c r="J420" s="255"/>
      <c r="K420" s="255"/>
      <c r="L420" s="255">
        <v>900597.69</v>
      </c>
      <c r="M420" s="255"/>
    </row>
    <row r="421" spans="7:13" ht="18" customHeight="1">
      <c r="G421" s="255">
        <v>13944406.41</v>
      </c>
      <c r="H421" s="255"/>
      <c r="I421" s="255"/>
      <c r="J421" s="255">
        <v>3570838.6369536002</v>
      </c>
      <c r="K421" s="255"/>
      <c r="L421" s="255">
        <v>4003568.03</v>
      </c>
      <c r="M421" s="255"/>
    </row>
    <row r="422" spans="7:13" ht="18" customHeight="1">
      <c r="G422" s="255"/>
      <c r="H422" s="255"/>
      <c r="I422" s="255"/>
      <c r="J422" s="255"/>
      <c r="K422" s="255"/>
      <c r="L422" s="255"/>
      <c r="M422" s="255"/>
    </row>
    <row r="423" spans="7:13" ht="18" customHeight="1">
      <c r="G423" s="255">
        <v>1071.23</v>
      </c>
      <c r="H423" s="255"/>
      <c r="I423" s="255"/>
      <c r="J423" s="255"/>
      <c r="K423" s="255"/>
      <c r="L423" s="255">
        <v>2264574.39</v>
      </c>
      <c r="M423" s="255"/>
    </row>
    <row r="424" spans="7:13" ht="18" customHeight="1">
      <c r="G424" s="255"/>
      <c r="H424" s="255"/>
      <c r="I424" s="255"/>
      <c r="J424" s="255"/>
      <c r="K424" s="255"/>
      <c r="L424" s="255"/>
      <c r="M424" s="255"/>
    </row>
    <row r="425" spans="7:13" ht="18" customHeight="1">
      <c r="G425" s="255">
        <v>120408826.83</v>
      </c>
      <c r="H425" s="255"/>
      <c r="I425" s="255"/>
      <c r="J425" s="255">
        <v>200968137.06608641</v>
      </c>
      <c r="K425" s="255">
        <v>23400195.409400001</v>
      </c>
      <c r="L425" s="255">
        <v>25242770.309999999</v>
      </c>
      <c r="M425" s="255">
        <v>222456.19409999999</v>
      </c>
    </row>
    <row r="426" spans="7:13" ht="18" customHeight="1">
      <c r="G426" s="255">
        <v>42868296.539999999</v>
      </c>
      <c r="H426" s="255"/>
      <c r="I426" s="255"/>
      <c r="J426" s="255">
        <v>21481915.839283202</v>
      </c>
      <c r="K426" s="255"/>
      <c r="L426" s="255">
        <v>8340914.2699999996</v>
      </c>
      <c r="M426" s="255"/>
    </row>
    <row r="427" spans="7:13" ht="18" customHeight="1">
      <c r="G427" s="255"/>
      <c r="H427" s="255"/>
      <c r="I427" s="255"/>
      <c r="J427" s="255"/>
      <c r="K427" s="255"/>
      <c r="L427" s="255"/>
      <c r="M427" s="255"/>
    </row>
    <row r="428" spans="7:13" ht="18" customHeight="1">
      <c r="G428" s="255">
        <v>3445813.98</v>
      </c>
      <c r="H428" s="255">
        <v>87603.71</v>
      </c>
      <c r="I428" s="255"/>
      <c r="J428" s="255"/>
      <c r="K428" s="255"/>
      <c r="L428" s="255">
        <v>236290.38</v>
      </c>
      <c r="M428" s="255"/>
    </row>
    <row r="429" spans="7:13" ht="18" customHeight="1">
      <c r="G429" s="255">
        <v>4823687.6900000004</v>
      </c>
      <c r="H429" s="255"/>
      <c r="I429" s="255"/>
      <c r="J429" s="255"/>
      <c r="K429" s="255"/>
      <c r="L429" s="255">
        <v>7985.08</v>
      </c>
      <c r="M429" s="255"/>
    </row>
    <row r="430" spans="7:13" ht="18" customHeight="1">
      <c r="G430" s="255"/>
      <c r="H430" s="255"/>
      <c r="I430" s="255"/>
      <c r="J430" s="255">
        <v>286786380.32240641</v>
      </c>
      <c r="K430" s="255"/>
      <c r="L430" s="255"/>
      <c r="M430" s="255"/>
    </row>
    <row r="431" spans="7:13" ht="18" customHeight="1">
      <c r="G431" s="255"/>
      <c r="H431" s="255"/>
      <c r="I431" s="255"/>
      <c r="J431" s="255"/>
      <c r="K431" s="255"/>
      <c r="L431" s="255">
        <v>5227540.7300000004</v>
      </c>
      <c r="M431" s="255"/>
    </row>
    <row r="432" spans="7:13" ht="18" customHeight="1">
      <c r="G432" s="255">
        <v>-204236636.50999999</v>
      </c>
      <c r="H432" s="255"/>
      <c r="I432" s="255"/>
      <c r="J432" s="255">
        <v>-280935843.22805762</v>
      </c>
      <c r="K432" s="255">
        <v>-19099698.411370002</v>
      </c>
      <c r="L432" s="255">
        <v>-43801911.939999998</v>
      </c>
      <c r="M432" s="255"/>
    </row>
    <row r="433" spans="7:13" ht="18" customHeight="1">
      <c r="G433" s="256">
        <v>0</v>
      </c>
      <c r="H433" s="256">
        <v>87603.71</v>
      </c>
      <c r="I433" s="256"/>
      <c r="J433" s="256">
        <v>231871428.63667199</v>
      </c>
      <c r="K433" s="256">
        <v>4300496.9980300004</v>
      </c>
      <c r="L433" s="256">
        <v>2422328.94</v>
      </c>
      <c r="M433" s="256">
        <v>222456.19409999999</v>
      </c>
    </row>
    <row r="434" spans="7:13" ht="18" customHeight="1">
      <c r="G434" s="257">
        <v>0</v>
      </c>
      <c r="H434" s="257">
        <v>87603.71</v>
      </c>
      <c r="I434" s="257"/>
      <c r="J434" s="257">
        <v>231871428.63667199</v>
      </c>
      <c r="K434" s="257">
        <v>4300496.9980300004</v>
      </c>
      <c r="L434" s="257">
        <v>2422328.94</v>
      </c>
      <c r="M434" s="257">
        <v>222456.19409999999</v>
      </c>
    </row>
    <row r="435" spans="7:13" ht="18" customHeight="1">
      <c r="G435" s="255"/>
      <c r="H435" s="255"/>
      <c r="I435" s="255"/>
      <c r="J435" s="255"/>
      <c r="K435" s="255"/>
      <c r="L435" s="255"/>
      <c r="M435" s="255"/>
    </row>
    <row r="436" spans="7:13" ht="18" customHeight="1">
      <c r="G436" s="256"/>
      <c r="H436" s="256"/>
      <c r="I436" s="256"/>
      <c r="J436" s="256"/>
      <c r="K436" s="256"/>
      <c r="L436" s="256"/>
      <c r="M436" s="256"/>
    </row>
    <row r="437" spans="7:13" ht="18" customHeight="1">
      <c r="G437" s="255"/>
      <c r="H437" s="255"/>
      <c r="I437" s="255"/>
      <c r="J437" s="255"/>
      <c r="K437" s="255"/>
      <c r="L437" s="255"/>
      <c r="M437" s="255"/>
    </row>
    <row r="438" spans="7:13" ht="18" customHeight="1">
      <c r="G438" s="256"/>
      <c r="H438" s="256"/>
      <c r="I438" s="256"/>
      <c r="J438" s="256"/>
      <c r="K438" s="256"/>
      <c r="L438" s="256"/>
      <c r="M438" s="256"/>
    </row>
    <row r="439" spans="7:13" ht="18" customHeight="1">
      <c r="G439" s="255"/>
      <c r="H439" s="255"/>
      <c r="I439" s="255"/>
      <c r="J439" s="255"/>
      <c r="K439" s="255"/>
      <c r="L439" s="255"/>
      <c r="M439" s="255"/>
    </row>
    <row r="440" spans="7:13" ht="18" customHeight="1">
      <c r="G440" s="256"/>
      <c r="H440" s="256"/>
      <c r="I440" s="256"/>
      <c r="J440" s="256"/>
      <c r="K440" s="256"/>
      <c r="L440" s="256"/>
      <c r="M440" s="256"/>
    </row>
    <row r="441" spans="7:13" ht="18" customHeight="1">
      <c r="G441" s="255"/>
      <c r="H441" s="255"/>
      <c r="I441" s="255"/>
      <c r="J441" s="255"/>
      <c r="K441" s="255"/>
      <c r="L441" s="255"/>
      <c r="M441" s="255"/>
    </row>
    <row r="442" spans="7:13" ht="18" customHeight="1">
      <c r="G442" s="256"/>
      <c r="H442" s="256"/>
      <c r="I442" s="256"/>
      <c r="J442" s="256"/>
      <c r="K442" s="256"/>
      <c r="L442" s="256"/>
      <c r="M442" s="256"/>
    </row>
    <row r="443" spans="7:13" ht="18" customHeight="1">
      <c r="G443" s="255"/>
      <c r="H443" s="255"/>
      <c r="I443" s="255"/>
      <c r="J443" s="255"/>
      <c r="K443" s="255"/>
      <c r="L443" s="255"/>
      <c r="M443" s="255"/>
    </row>
    <row r="444" spans="7:13" ht="18" customHeight="1">
      <c r="G444" s="256"/>
      <c r="H444" s="256"/>
      <c r="I444" s="256"/>
      <c r="J444" s="256"/>
      <c r="K444" s="256"/>
      <c r="L444" s="256"/>
      <c r="M444" s="256"/>
    </row>
    <row r="445" spans="7:13" ht="18" customHeight="1">
      <c r="G445" s="255"/>
      <c r="H445" s="255"/>
      <c r="I445" s="255"/>
      <c r="J445" s="255"/>
      <c r="K445" s="255"/>
      <c r="L445" s="255"/>
      <c r="M445" s="255"/>
    </row>
    <row r="446" spans="7:13" ht="18" customHeight="1">
      <c r="G446" s="255"/>
      <c r="H446" s="255"/>
      <c r="I446" s="255"/>
      <c r="J446" s="255"/>
      <c r="K446" s="255"/>
      <c r="L446" s="255"/>
      <c r="M446" s="255"/>
    </row>
    <row r="447" spans="7:13" ht="18" customHeight="1">
      <c r="G447" s="255"/>
      <c r="H447" s="255"/>
      <c r="I447" s="255"/>
      <c r="J447" s="255"/>
      <c r="K447" s="255"/>
      <c r="L447" s="255"/>
      <c r="M447" s="255"/>
    </row>
    <row r="448" spans="7:13" ht="18" customHeight="1">
      <c r="G448" s="255"/>
      <c r="H448" s="255"/>
      <c r="I448" s="255"/>
      <c r="J448" s="255"/>
      <c r="K448" s="255"/>
      <c r="L448" s="255"/>
      <c r="M448" s="255"/>
    </row>
    <row r="449" spans="7:13" ht="18" customHeight="1">
      <c r="G449" s="255"/>
      <c r="H449" s="255"/>
      <c r="I449" s="255"/>
      <c r="J449" s="255"/>
      <c r="K449" s="255"/>
      <c r="L449" s="255"/>
      <c r="M449" s="255"/>
    </row>
    <row r="450" spans="7:13" ht="18" customHeight="1">
      <c r="G450" s="255"/>
      <c r="H450" s="255"/>
      <c r="I450" s="255"/>
      <c r="J450" s="255"/>
      <c r="K450" s="255"/>
      <c r="L450" s="255"/>
      <c r="M450" s="255"/>
    </row>
    <row r="451" spans="7:13" ht="18" customHeight="1">
      <c r="G451" s="256"/>
      <c r="H451" s="256"/>
      <c r="I451" s="256"/>
      <c r="J451" s="256"/>
      <c r="K451" s="256"/>
      <c r="L451" s="256"/>
      <c r="M451" s="256"/>
    </row>
    <row r="452" spans="7:13" ht="18" customHeight="1">
      <c r="G452" s="255"/>
      <c r="H452" s="255"/>
      <c r="I452" s="255"/>
      <c r="J452" s="255"/>
      <c r="K452" s="255"/>
      <c r="L452" s="255"/>
      <c r="M452" s="255"/>
    </row>
    <row r="453" spans="7:13" ht="18" customHeight="1">
      <c r="G453" s="255"/>
      <c r="H453" s="255"/>
      <c r="I453" s="255"/>
      <c r="J453" s="255"/>
      <c r="K453" s="255"/>
      <c r="L453" s="255"/>
      <c r="M453" s="255"/>
    </row>
    <row r="454" spans="7:13" ht="18" customHeight="1">
      <c r="G454" s="256"/>
      <c r="H454" s="256"/>
      <c r="I454" s="256"/>
      <c r="J454" s="256"/>
      <c r="K454" s="256"/>
      <c r="L454" s="256"/>
      <c r="M454" s="256"/>
    </row>
    <row r="455" spans="7:13" ht="18" customHeight="1">
      <c r="G455" s="257"/>
      <c r="H455" s="257"/>
      <c r="I455" s="257"/>
      <c r="J455" s="257"/>
      <c r="K455" s="257"/>
      <c r="L455" s="257"/>
      <c r="M455" s="257"/>
    </row>
    <row r="456" spans="7:13" ht="18" customHeight="1">
      <c r="G456" s="255"/>
      <c r="H456" s="255"/>
      <c r="I456" s="255"/>
      <c r="J456" s="255"/>
      <c r="K456" s="255"/>
      <c r="L456" s="255"/>
      <c r="M456" s="255"/>
    </row>
    <row r="457" spans="7:13" ht="18" customHeight="1">
      <c r="G457" s="255"/>
      <c r="H457" s="255"/>
      <c r="I457" s="255"/>
      <c r="J457" s="255"/>
      <c r="K457" s="255"/>
      <c r="L457" s="255"/>
      <c r="M457" s="255"/>
    </row>
    <row r="458" spans="7:13" ht="18" customHeight="1">
      <c r="G458" s="255"/>
      <c r="H458" s="255"/>
      <c r="I458" s="255"/>
      <c r="J458" s="255"/>
      <c r="K458" s="255"/>
      <c r="L458" s="255"/>
      <c r="M458" s="255"/>
    </row>
    <row r="459" spans="7:13" ht="18" customHeight="1">
      <c r="G459" s="257"/>
      <c r="H459" s="257"/>
      <c r="I459" s="257"/>
      <c r="J459" s="257"/>
      <c r="K459" s="257"/>
      <c r="L459" s="257"/>
      <c r="M459" s="257"/>
    </row>
    <row r="460" spans="7:13" ht="18" customHeight="1">
      <c r="G460" s="258">
        <v>40585772756.550003</v>
      </c>
      <c r="H460" s="258">
        <v>1775512812.3800001</v>
      </c>
      <c r="I460" s="258">
        <v>35396414984.766335</v>
      </c>
      <c r="J460" s="258">
        <v>19196512248.990105</v>
      </c>
      <c r="K460" s="258">
        <v>6123265427.7689228</v>
      </c>
      <c r="L460" s="258">
        <v>3809498311.27</v>
      </c>
      <c r="M460" s="258">
        <v>4469353594.3916998</v>
      </c>
    </row>
    <row r="461" spans="7:13" ht="18" customHeight="1">
      <c r="G461" s="259">
        <v>61041263365.110001</v>
      </c>
      <c r="H461" s="259">
        <v>1910254534.23</v>
      </c>
      <c r="I461" s="259">
        <v>37125284228.936226</v>
      </c>
      <c r="J461" s="259">
        <v>30780676846.900837</v>
      </c>
      <c r="K461" s="259">
        <v>8790922813.3948135</v>
      </c>
      <c r="L461" s="259">
        <v>6168244786.1599998</v>
      </c>
      <c r="M461" s="259">
        <v>11136165570.315449</v>
      </c>
    </row>
    <row r="462" spans="7:13" ht="18" customHeight="1">
      <c r="G462" s="255">
        <v>0</v>
      </c>
      <c r="H462" s="255"/>
      <c r="I462" s="255"/>
      <c r="J462" s="255">
        <v>-9288453.7835520003</v>
      </c>
      <c r="K462" s="255"/>
      <c r="L462" s="255"/>
      <c r="M462" s="255"/>
    </row>
    <row r="463" spans="7:13" ht="18" customHeight="1">
      <c r="G463" s="260">
        <v>0</v>
      </c>
      <c r="H463" s="260"/>
      <c r="I463" s="260"/>
      <c r="J463" s="260">
        <v>-9288453.7835520003</v>
      </c>
      <c r="K463" s="260"/>
      <c r="L463" s="260"/>
      <c r="M463" s="260"/>
    </row>
    <row r="464" spans="7:13" ht="18" customHeight="1">
      <c r="G464" s="255"/>
      <c r="H464" s="255"/>
      <c r="I464" s="255"/>
      <c r="J464" s="255">
        <v>-10683187200</v>
      </c>
      <c r="K464" s="255"/>
      <c r="L464" s="255"/>
      <c r="M464" s="255">
        <v>-866289393.731475</v>
      </c>
    </row>
    <row r="465" spans="7:13" ht="18" customHeight="1">
      <c r="G465" s="255"/>
      <c r="H465" s="255"/>
      <c r="I465" s="255"/>
      <c r="J465" s="255"/>
      <c r="K465" s="255">
        <v>-421970184</v>
      </c>
      <c r="L465" s="255">
        <v>-145000000</v>
      </c>
      <c r="M465" s="255"/>
    </row>
    <row r="466" spans="7:13" ht="18" customHeight="1">
      <c r="G466" s="260"/>
      <c r="H466" s="260"/>
      <c r="I466" s="260"/>
      <c r="J466" s="260">
        <v>-10683187200</v>
      </c>
      <c r="K466" s="260">
        <v>-421970184</v>
      </c>
      <c r="L466" s="260">
        <v>-145000000</v>
      </c>
      <c r="M466" s="260">
        <v>-866289393.731475</v>
      </c>
    </row>
    <row r="467" spans="7:13" ht="18" customHeight="1">
      <c r="G467" s="256">
        <v>0</v>
      </c>
      <c r="H467" s="256"/>
      <c r="I467" s="256"/>
      <c r="J467" s="256">
        <v>-10692475653.783552</v>
      </c>
      <c r="K467" s="256">
        <v>-421970184</v>
      </c>
      <c r="L467" s="256">
        <v>-145000000</v>
      </c>
      <c r="M467" s="256">
        <v>-866289393.731475</v>
      </c>
    </row>
    <row r="468" spans="7:13" ht="18" customHeight="1">
      <c r="G468" s="255">
        <v>-1744970375.51</v>
      </c>
      <c r="H468" s="255"/>
      <c r="I468" s="255"/>
      <c r="J468" s="255">
        <v>-61499474.885836802</v>
      </c>
      <c r="K468" s="255">
        <v>-118854217.8955</v>
      </c>
      <c r="L468" s="255">
        <v>-301205558.67000002</v>
      </c>
      <c r="M468" s="255">
        <v>-319680473.38762498</v>
      </c>
    </row>
    <row r="469" spans="7:13" ht="18" customHeight="1">
      <c r="G469" s="255">
        <v>-2054165256.8900001</v>
      </c>
      <c r="H469" s="255">
        <v>-420887.85</v>
      </c>
      <c r="I469" s="255"/>
      <c r="J469" s="255">
        <v>-1460545854.1879296</v>
      </c>
      <c r="K469" s="255">
        <v>-532503298.61409408</v>
      </c>
      <c r="L469" s="255">
        <v>-326754769.08999997</v>
      </c>
      <c r="M469" s="255">
        <v>-619653062.99452496</v>
      </c>
    </row>
    <row r="470" spans="7:13" ht="18" customHeight="1">
      <c r="G470" s="255"/>
      <c r="H470" s="255"/>
      <c r="I470" s="255"/>
      <c r="J470" s="255"/>
      <c r="K470" s="255"/>
      <c r="L470" s="255"/>
      <c r="M470" s="255"/>
    </row>
    <row r="471" spans="7:13" ht="18" customHeight="1">
      <c r="G471" s="260">
        <v>-3799135632.4000001</v>
      </c>
      <c r="H471" s="260">
        <v>-420887.85</v>
      </c>
      <c r="I471" s="260"/>
      <c r="J471" s="260">
        <v>-1522045329.0737665</v>
      </c>
      <c r="K471" s="260">
        <v>-651357516.50959408</v>
      </c>
      <c r="L471" s="260">
        <v>-627960327.75999999</v>
      </c>
      <c r="M471" s="260">
        <v>-939333536.38215005</v>
      </c>
    </row>
    <row r="472" spans="7:13" ht="18" customHeight="1">
      <c r="G472" s="255"/>
      <c r="H472" s="255"/>
      <c r="I472" s="255">
        <v>-22632807.400486901</v>
      </c>
      <c r="J472" s="255"/>
      <c r="K472" s="255"/>
      <c r="L472" s="255"/>
      <c r="M472" s="255"/>
    </row>
    <row r="473" spans="7:13" ht="18" customHeight="1">
      <c r="G473" s="255">
        <v>-61328720.329999998</v>
      </c>
      <c r="H473" s="255">
        <v>-65544155.200000003</v>
      </c>
      <c r="I473" s="255"/>
      <c r="J473" s="255"/>
      <c r="K473" s="255">
        <v>-212143614.24114001</v>
      </c>
      <c r="L473" s="255">
        <v>-17900421.199999999</v>
      </c>
      <c r="M473" s="255">
        <v>-25849300.453200001</v>
      </c>
    </row>
    <row r="474" spans="7:13" ht="18" customHeight="1">
      <c r="G474" s="255"/>
      <c r="H474" s="255"/>
      <c r="I474" s="255"/>
      <c r="J474" s="255"/>
      <c r="K474" s="255"/>
      <c r="L474" s="255"/>
      <c r="M474" s="255"/>
    </row>
    <row r="475" spans="7:13" ht="18" customHeight="1">
      <c r="G475" s="255">
        <v>-280924536.13</v>
      </c>
      <c r="H475" s="255">
        <v>-12673727.289999999</v>
      </c>
      <c r="I475" s="255"/>
      <c r="J475" s="255">
        <v>-363236028.05145597</v>
      </c>
      <c r="K475" s="255">
        <v>-63268906.134272002</v>
      </c>
      <c r="L475" s="255">
        <v>-74142671.200000003</v>
      </c>
      <c r="M475" s="255">
        <v>-18869986.62675</v>
      </c>
    </row>
    <row r="476" spans="7:13" ht="18" customHeight="1">
      <c r="G476" s="255">
        <v>-1144071.1299999999</v>
      </c>
      <c r="H476" s="255">
        <v>-14175</v>
      </c>
      <c r="I476" s="255"/>
      <c r="J476" s="255"/>
      <c r="K476" s="255">
        <v>-87119.807549999998</v>
      </c>
      <c r="L476" s="255">
        <v>-150187.29999999999</v>
      </c>
      <c r="M476" s="255"/>
    </row>
    <row r="477" spans="7:13" ht="18" customHeight="1">
      <c r="G477" s="255"/>
      <c r="H477" s="255"/>
      <c r="I477" s="255"/>
      <c r="J477" s="255"/>
      <c r="K477" s="255"/>
      <c r="L477" s="255"/>
      <c r="M477" s="255"/>
    </row>
    <row r="478" spans="7:13" ht="18" customHeight="1">
      <c r="G478" s="255">
        <v>-14821688.869999999</v>
      </c>
      <c r="H478" s="255">
        <v>-124893.55</v>
      </c>
      <c r="I478" s="255">
        <v>-37769432.898564003</v>
      </c>
      <c r="J478" s="255">
        <v>-24347267.992780801</v>
      </c>
      <c r="K478" s="255">
        <v>-1786332.838952</v>
      </c>
      <c r="L478" s="255">
        <v>-14500</v>
      </c>
      <c r="M478" s="255"/>
    </row>
    <row r="479" spans="7:13" ht="18" customHeight="1">
      <c r="G479" s="255">
        <v>-1778797.32</v>
      </c>
      <c r="H479" s="255">
        <v>-15242.7</v>
      </c>
      <c r="I479" s="255"/>
      <c r="J479" s="255"/>
      <c r="K479" s="255"/>
      <c r="L479" s="255">
        <v>-11829.15</v>
      </c>
      <c r="M479" s="255"/>
    </row>
    <row r="480" spans="7:13" ht="18" customHeight="1">
      <c r="G480" s="255">
        <v>-223086740.72999999</v>
      </c>
      <c r="H480" s="255"/>
      <c r="I480" s="255"/>
      <c r="J480" s="255">
        <v>-49409864.3288064</v>
      </c>
      <c r="K480" s="255">
        <v>-19008600.704597998</v>
      </c>
      <c r="L480" s="255">
        <v>-43582327.530000001</v>
      </c>
      <c r="M480" s="255">
        <v>-24548317.299460001</v>
      </c>
    </row>
    <row r="481" spans="7:13" ht="18" customHeight="1">
      <c r="G481" s="255">
        <v>-4939875.45</v>
      </c>
      <c r="H481" s="255"/>
      <c r="I481" s="255"/>
      <c r="J481" s="255">
        <v>-26383755.234508801</v>
      </c>
      <c r="K481" s="255">
        <v>-1237133.356928</v>
      </c>
      <c r="L481" s="255">
        <v>-7275544.9199999999</v>
      </c>
      <c r="M481" s="255"/>
    </row>
    <row r="482" spans="7:13" ht="18" customHeight="1">
      <c r="G482" s="255">
        <v>-85769668.280000001</v>
      </c>
      <c r="H482" s="255"/>
      <c r="I482" s="255"/>
      <c r="J482" s="255">
        <v>-119369207.980032</v>
      </c>
      <c r="K482" s="255">
        <v>-47617669.547633998</v>
      </c>
      <c r="L482" s="255"/>
      <c r="M482" s="255"/>
    </row>
    <row r="483" spans="7:13" ht="18" customHeight="1">
      <c r="G483" s="255">
        <v>-13935267.789999999</v>
      </c>
      <c r="H483" s="255"/>
      <c r="I483" s="255"/>
      <c r="J483" s="255"/>
      <c r="K483" s="255"/>
      <c r="L483" s="255"/>
      <c r="M483" s="255"/>
    </row>
    <row r="484" spans="7:13" ht="18" customHeight="1">
      <c r="G484" s="255">
        <v>-6691715.8200000003</v>
      </c>
      <c r="H484" s="255"/>
      <c r="I484" s="255"/>
      <c r="J484" s="255">
        <v>-6300133.9920383999</v>
      </c>
      <c r="K484" s="255"/>
      <c r="L484" s="255"/>
      <c r="M484" s="255">
        <v>-520764.93315</v>
      </c>
    </row>
    <row r="485" spans="7:13" ht="18" customHeight="1">
      <c r="G485" s="255"/>
      <c r="H485" s="255"/>
      <c r="I485" s="255"/>
      <c r="J485" s="255"/>
      <c r="K485" s="255"/>
      <c r="L485" s="255"/>
      <c r="M485" s="255"/>
    </row>
    <row r="486" spans="7:13" ht="18" customHeight="1">
      <c r="G486" s="255">
        <v>-3561158.93</v>
      </c>
      <c r="H486" s="255"/>
      <c r="I486" s="255"/>
      <c r="J486" s="255">
        <v>-289175341.48116481</v>
      </c>
      <c r="K486" s="255">
        <v>-3023515.897506</v>
      </c>
      <c r="L486" s="255">
        <v>-1577521.91</v>
      </c>
      <c r="M486" s="255"/>
    </row>
    <row r="487" spans="7:13" ht="18" customHeight="1">
      <c r="G487" s="255">
        <v>-608416.68999999994</v>
      </c>
      <c r="H487" s="255">
        <v>-330166.69</v>
      </c>
      <c r="I487" s="255">
        <v>-78522124.874133199</v>
      </c>
      <c r="J487" s="255">
        <v>-3060634.7280383999</v>
      </c>
      <c r="K487" s="255">
        <v>-2570967.1343180002</v>
      </c>
      <c r="L487" s="255">
        <v>-463750</v>
      </c>
      <c r="M487" s="255">
        <v>-527280.17264999996</v>
      </c>
    </row>
    <row r="488" spans="7:13" ht="18" customHeight="1">
      <c r="G488" s="255"/>
      <c r="H488" s="255"/>
      <c r="I488" s="255"/>
      <c r="J488" s="255"/>
      <c r="K488" s="255"/>
      <c r="L488" s="255"/>
      <c r="M488" s="255">
        <v>-368229.38827499998</v>
      </c>
    </row>
    <row r="489" spans="7:13" ht="18" customHeight="1">
      <c r="G489" s="255">
        <v>-268874</v>
      </c>
      <c r="H489" s="255"/>
      <c r="I489" s="255"/>
      <c r="J489" s="255">
        <v>-1127280.955392</v>
      </c>
      <c r="K489" s="255"/>
      <c r="L489" s="255">
        <v>-13711</v>
      </c>
      <c r="M489" s="255">
        <v>-4787375.67</v>
      </c>
    </row>
    <row r="490" spans="7:13" ht="18" customHeight="1">
      <c r="G490" s="255"/>
      <c r="H490" s="255"/>
      <c r="I490" s="255"/>
      <c r="J490" s="255"/>
      <c r="K490" s="255"/>
      <c r="L490" s="255"/>
      <c r="M490" s="255"/>
    </row>
    <row r="491" spans="7:13" ht="18" customHeight="1">
      <c r="G491" s="255"/>
      <c r="H491" s="255"/>
      <c r="I491" s="255"/>
      <c r="J491" s="255"/>
      <c r="K491" s="255"/>
      <c r="L491" s="255"/>
      <c r="M491" s="255"/>
    </row>
    <row r="492" spans="7:13" ht="18" customHeight="1">
      <c r="G492" s="255"/>
      <c r="H492" s="255"/>
      <c r="I492" s="255"/>
      <c r="J492" s="255"/>
      <c r="K492" s="255">
        <v>-1137618.0791460001</v>
      </c>
      <c r="L492" s="255"/>
      <c r="M492" s="255"/>
    </row>
    <row r="493" spans="7:13" ht="18" customHeight="1">
      <c r="G493" s="255">
        <v>-42493060.920000002</v>
      </c>
      <c r="H493" s="255">
        <v>-18651846.649999999</v>
      </c>
      <c r="I493" s="255"/>
      <c r="J493" s="255">
        <v>-25293896.822783999</v>
      </c>
      <c r="K493" s="255">
        <v>-15698527.753350001</v>
      </c>
      <c r="L493" s="255">
        <v>-5522238.6399999997</v>
      </c>
      <c r="M493" s="255"/>
    </row>
    <row r="494" spans="7:13" ht="18" customHeight="1">
      <c r="G494" s="255">
        <v>-1207374.8</v>
      </c>
      <c r="H494" s="255">
        <v>-776440.49</v>
      </c>
      <c r="I494" s="255">
        <v>-1414639.5967840999</v>
      </c>
      <c r="J494" s="255">
        <v>-59064681.507225603</v>
      </c>
      <c r="K494" s="255">
        <v>-1403096.8263620001</v>
      </c>
      <c r="L494" s="255"/>
      <c r="M494" s="255">
        <v>-2592984.4589249999</v>
      </c>
    </row>
    <row r="495" spans="7:13" ht="18" customHeight="1">
      <c r="G495" s="255"/>
      <c r="H495" s="255"/>
      <c r="I495" s="255"/>
      <c r="J495" s="255"/>
      <c r="K495" s="255"/>
      <c r="L495" s="255"/>
      <c r="M495" s="255"/>
    </row>
    <row r="496" spans="7:13" ht="18" customHeight="1">
      <c r="G496" s="255">
        <v>-2495000</v>
      </c>
      <c r="H496" s="255"/>
      <c r="I496" s="255"/>
      <c r="J496" s="255"/>
      <c r="K496" s="255"/>
      <c r="L496" s="255">
        <v>-188600</v>
      </c>
      <c r="M496" s="255"/>
    </row>
    <row r="497" spans="7:13" ht="18" customHeight="1">
      <c r="G497" s="255">
        <v>-21040542.719999999</v>
      </c>
      <c r="H497" s="255"/>
      <c r="I497" s="255"/>
      <c r="J497" s="255"/>
      <c r="K497" s="255">
        <v>-2282707.9671919998</v>
      </c>
      <c r="L497" s="255">
        <v>-222000</v>
      </c>
      <c r="M497" s="255"/>
    </row>
    <row r="498" spans="7:13" ht="18" customHeight="1">
      <c r="G498" s="255">
        <v>-58333.31</v>
      </c>
      <c r="H498" s="255"/>
      <c r="I498" s="255"/>
      <c r="J498" s="255">
        <v>-44236.800000000003</v>
      </c>
      <c r="K498" s="255"/>
      <c r="L498" s="255">
        <v>-121250</v>
      </c>
      <c r="M498" s="255"/>
    </row>
    <row r="499" spans="7:13" ht="18" customHeight="1">
      <c r="G499" s="255"/>
      <c r="H499" s="255"/>
      <c r="I499" s="255"/>
      <c r="J499" s="255"/>
      <c r="K499" s="255"/>
      <c r="L499" s="255"/>
      <c r="M499" s="255"/>
    </row>
    <row r="500" spans="7:13" ht="18" customHeight="1">
      <c r="G500" s="255"/>
      <c r="H500" s="255"/>
      <c r="I500" s="255"/>
      <c r="J500" s="255"/>
      <c r="K500" s="255"/>
      <c r="L500" s="255"/>
      <c r="M500" s="255"/>
    </row>
    <row r="501" spans="7:13" ht="18" customHeight="1">
      <c r="G501" s="255">
        <v>-5487205.0800000001</v>
      </c>
      <c r="H501" s="255">
        <v>-12084.1</v>
      </c>
      <c r="I501" s="255"/>
      <c r="J501" s="255"/>
      <c r="K501" s="255"/>
      <c r="L501" s="255">
        <v>-1003818.15</v>
      </c>
      <c r="M501" s="255">
        <v>-2104993.6803000001</v>
      </c>
    </row>
    <row r="502" spans="7:13" ht="18" customHeight="1">
      <c r="G502" s="255"/>
      <c r="H502" s="255"/>
      <c r="I502" s="255"/>
      <c r="J502" s="255"/>
      <c r="K502" s="255">
        <v>-2104614.6506139999</v>
      </c>
      <c r="L502" s="255"/>
      <c r="M502" s="255"/>
    </row>
    <row r="503" spans="7:13" ht="18" customHeight="1">
      <c r="G503" s="255">
        <v>-11479971.58</v>
      </c>
      <c r="H503" s="255">
        <v>-1272</v>
      </c>
      <c r="I503" s="255"/>
      <c r="J503" s="255">
        <v>-18604825.610649601</v>
      </c>
      <c r="K503" s="255">
        <v>-5834282.6762840003</v>
      </c>
      <c r="L503" s="255">
        <v>-1630058.77</v>
      </c>
      <c r="M503" s="255">
        <v>-435740.40247500001</v>
      </c>
    </row>
    <row r="504" spans="7:13" ht="18" customHeight="1">
      <c r="G504" s="255">
        <v>0</v>
      </c>
      <c r="H504" s="255">
        <v>-2330427.2200000002</v>
      </c>
      <c r="I504" s="255">
        <v>-6.6961900000000005E-2</v>
      </c>
      <c r="J504" s="255"/>
      <c r="K504" s="255"/>
      <c r="L504" s="255">
        <v>-4571352.83</v>
      </c>
      <c r="M504" s="255"/>
    </row>
    <row r="505" spans="7:13" ht="18" customHeight="1">
      <c r="G505" s="255">
        <v>-409560.63</v>
      </c>
      <c r="H505" s="255">
        <v>-2663495.17</v>
      </c>
      <c r="I505" s="255"/>
      <c r="J505" s="255"/>
      <c r="K505" s="255"/>
      <c r="L505" s="255">
        <v>-56542.36</v>
      </c>
      <c r="M505" s="255"/>
    </row>
    <row r="506" spans="7:13" ht="18" customHeight="1">
      <c r="G506" s="260">
        <v>-783530580.50999999</v>
      </c>
      <c r="H506" s="260">
        <v>-103137926.06</v>
      </c>
      <c r="I506" s="260">
        <v>-140339004.8369301</v>
      </c>
      <c r="J506" s="260">
        <v>-985417155.48487675</v>
      </c>
      <c r="K506" s="260">
        <v>-379204707.61584598</v>
      </c>
      <c r="L506" s="260">
        <v>-158448324.96000001</v>
      </c>
      <c r="M506" s="260">
        <v>-80604973.085185006</v>
      </c>
    </row>
    <row r="507" spans="7:13" ht="18" customHeight="1">
      <c r="G507" s="255">
        <v>-32987400.140000001</v>
      </c>
      <c r="H507" s="255"/>
      <c r="I507" s="255"/>
      <c r="J507" s="255"/>
      <c r="K507" s="255"/>
      <c r="L507" s="255"/>
      <c r="M507" s="255"/>
    </row>
    <row r="508" spans="7:13" ht="18" customHeight="1">
      <c r="G508" s="260">
        <v>-32987400.140000001</v>
      </c>
      <c r="H508" s="260"/>
      <c r="I508" s="260"/>
      <c r="J508" s="260"/>
      <c r="K508" s="260"/>
      <c r="L508" s="260"/>
      <c r="M508" s="260"/>
    </row>
    <row r="509" spans="7:13" ht="18" customHeight="1">
      <c r="G509" s="256">
        <v>-4615653613.0500002</v>
      </c>
      <c r="H509" s="256">
        <v>-103558813.91</v>
      </c>
      <c r="I509" s="256">
        <v>-140339004.8369301</v>
      </c>
      <c r="J509" s="256">
        <v>-2507462484.5586433</v>
      </c>
      <c r="K509" s="256">
        <v>-1030562224.12544</v>
      </c>
      <c r="L509" s="256">
        <v>-786408652.72000003</v>
      </c>
      <c r="M509" s="256">
        <v>-1019938509.467335</v>
      </c>
    </row>
    <row r="510" spans="7:13" ht="18" customHeight="1">
      <c r="G510" s="255"/>
      <c r="H510" s="255"/>
      <c r="I510" s="255"/>
      <c r="J510" s="255"/>
      <c r="K510" s="255"/>
      <c r="L510" s="255"/>
      <c r="M510" s="255"/>
    </row>
    <row r="511" spans="7:13" ht="18" customHeight="1">
      <c r="G511" s="255"/>
      <c r="H511" s="255"/>
      <c r="I511" s="255"/>
      <c r="J511" s="255">
        <v>-1331910807.5986943</v>
      </c>
      <c r="K511" s="255"/>
      <c r="L511" s="255"/>
      <c r="M511" s="255"/>
    </row>
    <row r="512" spans="7:13" ht="18" customHeight="1">
      <c r="G512" s="256"/>
      <c r="H512" s="256"/>
      <c r="I512" s="256"/>
      <c r="J512" s="256">
        <v>-1331910807.5986943</v>
      </c>
      <c r="K512" s="256"/>
      <c r="L512" s="256"/>
      <c r="M512" s="256"/>
    </row>
    <row r="513" spans="7:13" ht="18" customHeight="1">
      <c r="G513" s="255"/>
      <c r="H513" s="255"/>
      <c r="I513" s="255"/>
      <c r="J513" s="255"/>
      <c r="K513" s="255"/>
      <c r="L513" s="255"/>
      <c r="M513" s="255"/>
    </row>
    <row r="514" spans="7:13" ht="18" customHeight="1">
      <c r="G514" s="255"/>
      <c r="H514" s="255"/>
      <c r="I514" s="255"/>
      <c r="J514" s="255"/>
      <c r="K514" s="255"/>
      <c r="L514" s="255"/>
      <c r="M514" s="255"/>
    </row>
    <row r="515" spans="7:13" ht="18" customHeight="1">
      <c r="G515" s="256"/>
      <c r="H515" s="256"/>
      <c r="I515" s="256"/>
      <c r="J515" s="256"/>
      <c r="K515" s="256"/>
      <c r="L515" s="256"/>
      <c r="M515" s="256"/>
    </row>
    <row r="516" spans="7:13" ht="18" customHeight="1">
      <c r="G516" s="255">
        <v>-68217473.840000004</v>
      </c>
      <c r="H516" s="255">
        <v>-1769513</v>
      </c>
      <c r="I516" s="255"/>
      <c r="J516" s="255">
        <v>-40713215.459328003</v>
      </c>
      <c r="K516" s="255">
        <v>-6723556.6785639999</v>
      </c>
      <c r="L516" s="255">
        <v>-8948748</v>
      </c>
      <c r="M516" s="255">
        <v>-1367906.4</v>
      </c>
    </row>
    <row r="517" spans="7:13" ht="18" customHeight="1">
      <c r="G517" s="255">
        <v>22029571.879999999</v>
      </c>
      <c r="H517" s="255">
        <v>400555.66</v>
      </c>
      <c r="I517" s="255"/>
      <c r="J517" s="255"/>
      <c r="K517" s="255">
        <v>5569434.6050000004</v>
      </c>
      <c r="L517" s="255">
        <v>207563.91</v>
      </c>
      <c r="M517" s="255">
        <v>31133.176200000002</v>
      </c>
    </row>
    <row r="518" spans="7:13" ht="18" customHeight="1">
      <c r="G518" s="256">
        <v>-46187901.960000001</v>
      </c>
      <c r="H518" s="256">
        <v>-1368957.34</v>
      </c>
      <c r="I518" s="256"/>
      <c r="J518" s="256">
        <v>-40713215.459328003</v>
      </c>
      <c r="K518" s="256">
        <v>-1154122.073564</v>
      </c>
      <c r="L518" s="256">
        <v>-8741184.0899999999</v>
      </c>
      <c r="M518" s="256">
        <v>-1336773.2238</v>
      </c>
    </row>
    <row r="519" spans="7:13" ht="18" customHeight="1">
      <c r="G519" s="255">
        <v>-33319827337.48</v>
      </c>
      <c r="H519" s="255">
        <v>-281661344.45999998</v>
      </c>
      <c r="I519" s="255">
        <v>-8552403070.94561</v>
      </c>
      <c r="J519" s="255"/>
      <c r="K519" s="255"/>
      <c r="L519" s="255"/>
      <c r="M519" s="255"/>
    </row>
    <row r="520" spans="7:13" ht="18" customHeight="1">
      <c r="G520" s="255"/>
      <c r="H520" s="255"/>
      <c r="I520" s="255"/>
      <c r="J520" s="255"/>
      <c r="K520" s="255"/>
      <c r="L520" s="255"/>
      <c r="M520" s="255"/>
    </row>
    <row r="521" spans="7:13" ht="18" customHeight="1">
      <c r="G521" s="256">
        <v>-33319827337.48</v>
      </c>
      <c r="H521" s="256">
        <v>-281661344.45999998</v>
      </c>
      <c r="I521" s="256">
        <v>-8552403070.94561</v>
      </c>
      <c r="J521" s="256"/>
      <c r="K521" s="256"/>
      <c r="L521" s="256"/>
      <c r="M521" s="256"/>
    </row>
    <row r="522" spans="7:13" ht="18" customHeight="1">
      <c r="G522" s="255">
        <v>-532429222.99000001</v>
      </c>
      <c r="H522" s="255">
        <v>-1316961.3</v>
      </c>
      <c r="I522" s="255"/>
      <c r="J522" s="255"/>
      <c r="K522" s="255"/>
      <c r="L522" s="255">
        <v>-67279469.329999998</v>
      </c>
      <c r="M522" s="255">
        <v>-19123966.560825001</v>
      </c>
    </row>
    <row r="523" spans="7:13" ht="18" customHeight="1">
      <c r="G523" s="256">
        <v>-532429222.99000001</v>
      </c>
      <c r="H523" s="256">
        <v>-1316961.3</v>
      </c>
      <c r="I523" s="256"/>
      <c r="J523" s="256"/>
      <c r="K523" s="256"/>
      <c r="L523" s="256">
        <v>-67279469.329999998</v>
      </c>
      <c r="M523" s="256">
        <v>-19123966.560825001</v>
      </c>
    </row>
    <row r="524" spans="7:13" ht="18" customHeight="1">
      <c r="G524" s="255">
        <v>-22500503</v>
      </c>
      <c r="H524" s="255"/>
      <c r="I524" s="255"/>
      <c r="J524" s="255"/>
      <c r="K524" s="255"/>
      <c r="L524" s="255">
        <v>-4033091</v>
      </c>
      <c r="M524" s="255"/>
    </row>
    <row r="525" spans="7:13" ht="18" customHeight="1">
      <c r="G525" s="255"/>
      <c r="H525" s="255"/>
      <c r="I525" s="255"/>
      <c r="J525" s="255"/>
      <c r="K525" s="255"/>
      <c r="L525" s="255"/>
      <c r="M525" s="255"/>
    </row>
    <row r="526" spans="7:13" ht="18" customHeight="1">
      <c r="G526" s="260">
        <v>-22500503</v>
      </c>
      <c r="H526" s="260"/>
      <c r="I526" s="260"/>
      <c r="J526" s="260"/>
      <c r="K526" s="260"/>
      <c r="L526" s="260">
        <v>-4033091</v>
      </c>
      <c r="M526" s="260"/>
    </row>
    <row r="527" spans="7:13" ht="18" customHeight="1">
      <c r="G527" s="255"/>
      <c r="H527" s="255"/>
      <c r="I527" s="255">
        <v>-42063339.213400498</v>
      </c>
      <c r="J527" s="255"/>
      <c r="K527" s="255"/>
      <c r="L527" s="255"/>
      <c r="M527" s="255"/>
    </row>
    <row r="528" spans="7:13" ht="18" customHeight="1">
      <c r="G528" s="255"/>
      <c r="H528" s="255"/>
      <c r="I528" s="255"/>
      <c r="J528" s="255"/>
      <c r="K528" s="255"/>
      <c r="L528" s="255"/>
      <c r="M528" s="255"/>
    </row>
    <row r="529" spans="7:13" ht="18" customHeight="1">
      <c r="G529" s="260"/>
      <c r="H529" s="260"/>
      <c r="I529" s="260">
        <v>-42063339.213400498</v>
      </c>
      <c r="J529" s="260"/>
      <c r="K529" s="260"/>
      <c r="L529" s="260"/>
      <c r="M529" s="260"/>
    </row>
    <row r="530" spans="7:13" ht="18" customHeight="1">
      <c r="G530" s="255"/>
      <c r="H530" s="255"/>
      <c r="I530" s="255"/>
      <c r="J530" s="255"/>
      <c r="K530" s="255"/>
      <c r="L530" s="255"/>
      <c r="M530" s="255"/>
    </row>
    <row r="531" spans="7:13" ht="18" customHeight="1">
      <c r="G531" s="255">
        <v>-24118438.469999999</v>
      </c>
      <c r="H531" s="255"/>
      <c r="I531" s="255"/>
      <c r="J531" s="255">
        <v>-6755149.9100160003</v>
      </c>
      <c r="K531" s="255"/>
      <c r="L531" s="255">
        <v>-39925.39</v>
      </c>
      <c r="M531" s="255"/>
    </row>
    <row r="532" spans="7:13" ht="18" customHeight="1">
      <c r="G532" s="255"/>
      <c r="H532" s="255"/>
      <c r="I532" s="255"/>
      <c r="J532" s="255"/>
      <c r="K532" s="255"/>
      <c r="L532" s="255"/>
      <c r="M532" s="255"/>
    </row>
    <row r="533" spans="7:13" ht="18" customHeight="1">
      <c r="G533" s="255"/>
      <c r="H533" s="255"/>
      <c r="I533" s="255"/>
      <c r="J533" s="255"/>
      <c r="K533" s="255"/>
      <c r="L533" s="255"/>
      <c r="M533" s="255"/>
    </row>
    <row r="534" spans="7:13" ht="18" customHeight="1">
      <c r="G534" s="260">
        <v>-24118438.469999999</v>
      </c>
      <c r="H534" s="260"/>
      <c r="I534" s="260"/>
      <c r="J534" s="260">
        <v>-6755149.9100160003</v>
      </c>
      <c r="K534" s="260"/>
      <c r="L534" s="260">
        <v>-39925.39</v>
      </c>
      <c r="M534" s="260"/>
    </row>
    <row r="535" spans="7:13" ht="18" customHeight="1">
      <c r="G535" s="255"/>
      <c r="H535" s="255"/>
      <c r="I535" s="255"/>
      <c r="J535" s="255"/>
      <c r="K535" s="255"/>
      <c r="L535" s="255"/>
      <c r="M535" s="255"/>
    </row>
    <row r="536" spans="7:13" ht="18" customHeight="1">
      <c r="G536" s="260"/>
      <c r="H536" s="260"/>
      <c r="I536" s="260"/>
      <c r="J536" s="260"/>
      <c r="K536" s="260"/>
      <c r="L536" s="260"/>
      <c r="M536" s="260"/>
    </row>
    <row r="537" spans="7:13" ht="18" customHeight="1">
      <c r="G537" s="255"/>
      <c r="H537" s="255"/>
      <c r="I537" s="255"/>
      <c r="J537" s="255">
        <v>-2956222.5917952</v>
      </c>
      <c r="K537" s="255"/>
      <c r="L537" s="255"/>
      <c r="M537" s="255"/>
    </row>
    <row r="538" spans="7:13" ht="18" customHeight="1">
      <c r="G538" s="260"/>
      <c r="H538" s="260"/>
      <c r="I538" s="260"/>
      <c r="J538" s="260">
        <v>-2956222.5917952</v>
      </c>
      <c r="K538" s="260"/>
      <c r="L538" s="260"/>
      <c r="M538" s="260"/>
    </row>
    <row r="539" spans="7:13" ht="18" customHeight="1">
      <c r="G539" s="256">
        <v>-46618941.469999999</v>
      </c>
      <c r="H539" s="256"/>
      <c r="I539" s="256">
        <v>-42063339.213400498</v>
      </c>
      <c r="J539" s="256">
        <v>-9711372.5018112008</v>
      </c>
      <c r="K539" s="256"/>
      <c r="L539" s="256">
        <v>-4073016.39</v>
      </c>
      <c r="M539" s="256"/>
    </row>
    <row r="540" spans="7:13" ht="18" customHeight="1">
      <c r="G540" s="255"/>
      <c r="H540" s="255"/>
      <c r="I540" s="255"/>
      <c r="J540" s="255"/>
      <c r="K540" s="255"/>
      <c r="L540" s="255"/>
      <c r="M540" s="255"/>
    </row>
    <row r="541" spans="7:13" ht="18" customHeight="1">
      <c r="G541" s="255"/>
      <c r="H541" s="255"/>
      <c r="I541" s="255"/>
      <c r="J541" s="255"/>
      <c r="K541" s="255"/>
      <c r="L541" s="255"/>
      <c r="M541" s="255"/>
    </row>
    <row r="542" spans="7:13" ht="18" customHeight="1">
      <c r="G542" s="255"/>
      <c r="H542" s="255"/>
      <c r="I542" s="255"/>
      <c r="J542" s="255"/>
      <c r="K542" s="255"/>
      <c r="L542" s="255"/>
      <c r="M542" s="255"/>
    </row>
    <row r="543" spans="7:13" ht="18" customHeight="1">
      <c r="G543" s="255"/>
      <c r="H543" s="255"/>
      <c r="I543" s="255"/>
      <c r="J543" s="255"/>
      <c r="K543" s="255"/>
      <c r="L543" s="255"/>
      <c r="M543" s="255"/>
    </row>
    <row r="544" spans="7:13" ht="18" customHeight="1">
      <c r="G544" s="255"/>
      <c r="H544" s="255"/>
      <c r="I544" s="255"/>
      <c r="J544" s="255"/>
      <c r="K544" s="255"/>
      <c r="L544" s="255"/>
      <c r="M544" s="255"/>
    </row>
    <row r="545" spans="7:13" ht="18" customHeight="1">
      <c r="G545" s="255"/>
      <c r="H545" s="255"/>
      <c r="I545" s="255"/>
      <c r="J545" s="255"/>
      <c r="K545" s="255"/>
      <c r="L545" s="255"/>
      <c r="M545" s="255"/>
    </row>
    <row r="546" spans="7:13" ht="18" customHeight="1">
      <c r="G546" s="255"/>
      <c r="H546" s="255"/>
      <c r="I546" s="255"/>
      <c r="J546" s="255"/>
      <c r="K546" s="255"/>
      <c r="L546" s="255"/>
      <c r="M546" s="255"/>
    </row>
    <row r="547" spans="7:13" ht="18" customHeight="1">
      <c r="G547" s="255"/>
      <c r="H547" s="255"/>
      <c r="I547" s="255"/>
      <c r="J547" s="255"/>
      <c r="K547" s="255"/>
      <c r="L547" s="255"/>
      <c r="M547" s="255"/>
    </row>
    <row r="548" spans="7:13" ht="18" customHeight="1">
      <c r="G548" s="256"/>
      <c r="H548" s="256"/>
      <c r="I548" s="256"/>
      <c r="J548" s="256"/>
      <c r="K548" s="256"/>
      <c r="L548" s="256"/>
      <c r="M548" s="256"/>
    </row>
    <row r="549" spans="7:13" ht="18" customHeight="1">
      <c r="G549" s="257">
        <v>-38560717016.950005</v>
      </c>
      <c r="H549" s="257">
        <v>-387906077.00999999</v>
      </c>
      <c r="I549" s="257">
        <v>-8734805414.9959393</v>
      </c>
      <c r="J549" s="257">
        <v>-14582273533.902029</v>
      </c>
      <c r="K549" s="257">
        <v>-1453686530.1990039</v>
      </c>
      <c r="L549" s="257">
        <v>-1011502322.53</v>
      </c>
      <c r="M549" s="257">
        <v>-1906688642.9834352</v>
      </c>
    </row>
    <row r="550" spans="7:13" ht="18" customHeight="1">
      <c r="G550" s="255"/>
      <c r="H550" s="255"/>
      <c r="I550" s="255"/>
      <c r="J550" s="255"/>
      <c r="K550" s="255"/>
      <c r="L550" s="255"/>
      <c r="M550" s="255"/>
    </row>
    <row r="551" spans="7:13" ht="18" customHeight="1">
      <c r="G551" s="255"/>
      <c r="H551" s="255"/>
      <c r="I551" s="255"/>
      <c r="J551" s="255">
        <v>-4779281232.9099264</v>
      </c>
      <c r="K551" s="255"/>
      <c r="L551" s="255"/>
      <c r="M551" s="255"/>
    </row>
    <row r="552" spans="7:13" ht="18" customHeight="1">
      <c r="G552" s="256"/>
      <c r="H552" s="256"/>
      <c r="I552" s="256"/>
      <c r="J552" s="256">
        <v>-4779281232.9099264</v>
      </c>
      <c r="K552" s="256"/>
      <c r="L552" s="256"/>
      <c r="M552" s="256"/>
    </row>
    <row r="553" spans="7:13" ht="18" customHeight="1">
      <c r="G553" s="255">
        <v>-921890840.85000002</v>
      </c>
      <c r="H553" s="255">
        <v>-17989151.899999999</v>
      </c>
      <c r="I553" s="255"/>
      <c r="J553" s="255">
        <v>-24452850.465177599</v>
      </c>
      <c r="K553" s="255">
        <v>-421645404.600218</v>
      </c>
      <c r="L553" s="255">
        <v>-4293253.55</v>
      </c>
      <c r="M553" s="255"/>
    </row>
    <row r="554" spans="7:13" ht="18" customHeight="1">
      <c r="G554" s="255">
        <v>417847501.27999997</v>
      </c>
      <c r="H554" s="255">
        <v>7417107.6399999997</v>
      </c>
      <c r="I554" s="255"/>
      <c r="J554" s="255"/>
      <c r="K554" s="255">
        <v>308117488.64148599</v>
      </c>
      <c r="L554" s="255">
        <v>119672.47</v>
      </c>
      <c r="M554" s="255"/>
    </row>
    <row r="555" spans="7:13" ht="18" customHeight="1">
      <c r="G555" s="256">
        <v>-504043339.56999999</v>
      </c>
      <c r="H555" s="256">
        <v>-10572044.26</v>
      </c>
      <c r="I555" s="256"/>
      <c r="J555" s="256">
        <v>-24452850.465177599</v>
      </c>
      <c r="K555" s="256">
        <v>-113527915.95873199</v>
      </c>
      <c r="L555" s="256">
        <v>-4173581.08</v>
      </c>
      <c r="M555" s="256"/>
    </row>
    <row r="556" spans="7:13" ht="18" customHeight="1">
      <c r="G556" s="255"/>
      <c r="H556" s="255"/>
      <c r="I556" s="255"/>
      <c r="J556" s="255"/>
      <c r="K556" s="255"/>
      <c r="L556" s="255"/>
      <c r="M556" s="255"/>
    </row>
    <row r="557" spans="7:13" ht="18" customHeight="1">
      <c r="G557" s="255"/>
      <c r="H557" s="255"/>
      <c r="I557" s="255"/>
      <c r="J557" s="255"/>
      <c r="K557" s="255"/>
      <c r="L557" s="255"/>
      <c r="M557" s="255"/>
    </row>
    <row r="558" spans="7:13" ht="18" customHeight="1">
      <c r="G558" s="255"/>
      <c r="H558" s="255"/>
      <c r="I558" s="255"/>
      <c r="J558" s="255"/>
      <c r="K558" s="255"/>
      <c r="L558" s="255"/>
      <c r="M558" s="255"/>
    </row>
    <row r="559" spans="7:13" ht="18" customHeight="1">
      <c r="G559" s="260"/>
      <c r="H559" s="260"/>
      <c r="I559" s="260"/>
      <c r="J559" s="260"/>
      <c r="K559" s="260"/>
      <c r="L559" s="260"/>
      <c r="M559" s="260"/>
    </row>
    <row r="560" spans="7:13" ht="18" customHeight="1">
      <c r="G560" s="255"/>
      <c r="H560" s="255"/>
      <c r="I560" s="255"/>
      <c r="J560" s="255"/>
      <c r="K560" s="255"/>
      <c r="L560" s="255"/>
      <c r="M560" s="255"/>
    </row>
    <row r="561" spans="7:13" ht="18" customHeight="1">
      <c r="G561" s="255"/>
      <c r="H561" s="255"/>
      <c r="I561" s="255"/>
      <c r="J561" s="255"/>
      <c r="K561" s="255"/>
      <c r="L561" s="255"/>
      <c r="M561" s="255"/>
    </row>
    <row r="562" spans="7:13" ht="18" customHeight="1">
      <c r="G562" s="255"/>
      <c r="H562" s="255"/>
      <c r="I562" s="255"/>
      <c r="J562" s="255"/>
      <c r="K562" s="255"/>
      <c r="L562" s="255"/>
      <c r="M562" s="255"/>
    </row>
    <row r="563" spans="7:13" ht="18" customHeight="1">
      <c r="G563" s="255"/>
      <c r="H563" s="255"/>
      <c r="I563" s="255"/>
      <c r="J563" s="255"/>
      <c r="K563" s="255"/>
      <c r="L563" s="255">
        <v>-917081.48</v>
      </c>
      <c r="M563" s="255"/>
    </row>
    <row r="564" spans="7:13" ht="18" customHeight="1">
      <c r="G564" s="255"/>
      <c r="H564" s="255"/>
      <c r="I564" s="255"/>
      <c r="J564" s="255"/>
      <c r="K564" s="255"/>
      <c r="L564" s="255"/>
      <c r="M564" s="255"/>
    </row>
    <row r="565" spans="7:13" ht="18" customHeight="1">
      <c r="G565" s="255">
        <v>-3866499.01</v>
      </c>
      <c r="H565" s="255"/>
      <c r="I565" s="255"/>
      <c r="J565" s="255"/>
      <c r="K565" s="255">
        <v>-4170465.0676560001</v>
      </c>
      <c r="L565" s="255">
        <v>-588722.5</v>
      </c>
      <c r="M565" s="255"/>
    </row>
    <row r="566" spans="7:13" ht="18" customHeight="1">
      <c r="G566" s="255"/>
      <c r="H566" s="255"/>
      <c r="I566" s="255"/>
      <c r="J566" s="255"/>
      <c r="K566" s="255"/>
      <c r="L566" s="255"/>
      <c r="M566" s="255"/>
    </row>
    <row r="567" spans="7:13" ht="18" customHeight="1">
      <c r="G567" s="255"/>
      <c r="H567" s="255"/>
      <c r="I567" s="255"/>
      <c r="J567" s="255"/>
      <c r="K567" s="255"/>
      <c r="L567" s="255"/>
      <c r="M567" s="255"/>
    </row>
    <row r="568" spans="7:13" ht="18" customHeight="1">
      <c r="G568" s="255"/>
      <c r="H568" s="255"/>
      <c r="I568" s="255"/>
      <c r="J568" s="255"/>
      <c r="K568" s="255"/>
      <c r="L568" s="255"/>
      <c r="M568" s="255"/>
    </row>
    <row r="569" spans="7:13" ht="18" customHeight="1">
      <c r="G569" s="260">
        <v>-3866499.01</v>
      </c>
      <c r="H569" s="260"/>
      <c r="I569" s="260"/>
      <c r="J569" s="260"/>
      <c r="K569" s="260">
        <v>-4170465.0676560001</v>
      </c>
      <c r="L569" s="260">
        <v>-1505803.98</v>
      </c>
      <c r="M569" s="260"/>
    </row>
    <row r="570" spans="7:13" ht="18" customHeight="1">
      <c r="G570" s="255"/>
      <c r="H570" s="255"/>
      <c r="I570" s="255"/>
      <c r="J570" s="255"/>
      <c r="K570" s="255"/>
      <c r="L570" s="255"/>
      <c r="M570" s="255"/>
    </row>
    <row r="571" spans="7:13" ht="18" customHeight="1">
      <c r="G571" s="260"/>
      <c r="H571" s="260"/>
      <c r="I571" s="260"/>
      <c r="J571" s="260"/>
      <c r="K571" s="260"/>
      <c r="L571" s="260"/>
      <c r="M571" s="260"/>
    </row>
    <row r="572" spans="7:13" ht="18" customHeight="1">
      <c r="G572" s="256">
        <v>-3866499.01</v>
      </c>
      <c r="H572" s="256"/>
      <c r="I572" s="256"/>
      <c r="J572" s="256"/>
      <c r="K572" s="256">
        <v>-4170465.0676560001</v>
      </c>
      <c r="L572" s="256">
        <v>-1505803.98</v>
      </c>
      <c r="M572" s="256"/>
    </row>
    <row r="573" spans="7:13" ht="18" customHeight="1">
      <c r="G573" s="255"/>
      <c r="H573" s="255"/>
      <c r="I573" s="255"/>
      <c r="J573" s="255"/>
      <c r="K573" s="255"/>
      <c r="L573" s="255"/>
      <c r="M573" s="255"/>
    </row>
    <row r="574" spans="7:13" ht="18" customHeight="1">
      <c r="G574" s="255"/>
      <c r="H574" s="255"/>
      <c r="I574" s="255"/>
      <c r="J574" s="255"/>
      <c r="K574" s="255"/>
      <c r="L574" s="255"/>
      <c r="M574" s="255"/>
    </row>
    <row r="575" spans="7:13" ht="18" customHeight="1">
      <c r="G575" s="255"/>
      <c r="H575" s="255"/>
      <c r="I575" s="255"/>
      <c r="J575" s="255"/>
      <c r="K575" s="255"/>
      <c r="L575" s="255"/>
      <c r="M575" s="255"/>
    </row>
    <row r="576" spans="7:13" ht="18" customHeight="1">
      <c r="G576" s="256"/>
      <c r="H576" s="256"/>
      <c r="I576" s="256"/>
      <c r="J576" s="256"/>
      <c r="K576" s="256"/>
      <c r="L576" s="256"/>
      <c r="M576" s="256"/>
    </row>
    <row r="577" spans="7:13" ht="18" customHeight="1">
      <c r="G577" s="255"/>
      <c r="H577" s="255"/>
      <c r="I577" s="255"/>
      <c r="J577" s="255"/>
      <c r="K577" s="255"/>
      <c r="L577" s="255"/>
      <c r="M577" s="255"/>
    </row>
    <row r="578" spans="7:13" ht="18" customHeight="1">
      <c r="G578" s="255"/>
      <c r="H578" s="255"/>
      <c r="I578" s="255"/>
      <c r="J578" s="255"/>
      <c r="K578" s="255"/>
      <c r="L578" s="255"/>
      <c r="M578" s="255"/>
    </row>
    <row r="579" spans="7:13" ht="18" customHeight="1">
      <c r="G579" s="255">
        <v>-2747448.43</v>
      </c>
      <c r="H579" s="255"/>
      <c r="I579" s="255"/>
      <c r="J579" s="255"/>
      <c r="K579" s="255"/>
      <c r="L579" s="255"/>
      <c r="M579" s="255"/>
    </row>
    <row r="580" spans="7:13" ht="18" customHeight="1">
      <c r="G580" s="255">
        <v>-66181302.789999999</v>
      </c>
      <c r="H580" s="255"/>
      <c r="I580" s="255"/>
      <c r="J580" s="255"/>
      <c r="K580" s="255"/>
      <c r="L580" s="255"/>
      <c r="M580" s="255"/>
    </row>
    <row r="581" spans="7:13" ht="18" customHeight="1">
      <c r="G581" s="255">
        <v>-305508646.68000001</v>
      </c>
      <c r="H581" s="255"/>
      <c r="I581" s="255"/>
      <c r="J581" s="255">
        <v>-1363389795.5377152</v>
      </c>
      <c r="K581" s="255"/>
      <c r="L581" s="255">
        <v>-43368645.219999999</v>
      </c>
      <c r="M581" s="255"/>
    </row>
    <row r="582" spans="7:13" ht="18" customHeight="1">
      <c r="G582" s="255"/>
      <c r="H582" s="255"/>
      <c r="I582" s="255"/>
      <c r="J582" s="255">
        <v>-874102.87902720005</v>
      </c>
      <c r="K582" s="255"/>
      <c r="L582" s="255"/>
      <c r="M582" s="255"/>
    </row>
    <row r="583" spans="7:13" ht="18" customHeight="1">
      <c r="G583" s="255"/>
      <c r="H583" s="255"/>
      <c r="I583" s="255"/>
      <c r="J583" s="255"/>
      <c r="K583" s="255"/>
      <c r="L583" s="255"/>
      <c r="M583" s="255"/>
    </row>
    <row r="584" spans="7:13" ht="18" customHeight="1">
      <c r="G584" s="255"/>
      <c r="H584" s="255"/>
      <c r="I584" s="255"/>
      <c r="J584" s="255"/>
      <c r="K584" s="255"/>
      <c r="L584" s="255"/>
      <c r="M584" s="255"/>
    </row>
    <row r="585" spans="7:13" ht="18" customHeight="1">
      <c r="G585" s="255">
        <v>-294252.42</v>
      </c>
      <c r="H585" s="255"/>
      <c r="I585" s="255"/>
      <c r="J585" s="255"/>
      <c r="K585" s="255"/>
      <c r="L585" s="255">
        <v>-433266.72</v>
      </c>
      <c r="M585" s="255"/>
    </row>
    <row r="586" spans="7:13" ht="18" customHeight="1">
      <c r="G586" s="255"/>
      <c r="H586" s="255"/>
      <c r="I586" s="255"/>
      <c r="J586" s="255">
        <v>-1521230.8955136</v>
      </c>
      <c r="K586" s="255">
        <v>-19099698.411370002</v>
      </c>
      <c r="L586" s="255"/>
      <c r="M586" s="255"/>
    </row>
    <row r="587" spans="7:13" ht="18" customHeight="1">
      <c r="G587" s="255">
        <v>204236636.50999999</v>
      </c>
      <c r="H587" s="255"/>
      <c r="I587" s="255"/>
      <c r="J587" s="255">
        <v>280935843.22805762</v>
      </c>
      <c r="K587" s="255">
        <v>19099698.411370002</v>
      </c>
      <c r="L587" s="255">
        <v>43801911.939999998</v>
      </c>
      <c r="M587" s="255"/>
    </row>
    <row r="588" spans="7:13" ht="18" customHeight="1">
      <c r="G588" s="255">
        <v>-0.01</v>
      </c>
      <c r="H588" s="255"/>
      <c r="I588" s="255"/>
      <c r="J588" s="255"/>
      <c r="K588" s="255"/>
      <c r="L588" s="255"/>
      <c r="M588" s="255"/>
    </row>
    <row r="589" spans="7:13" ht="18" customHeight="1">
      <c r="G589" s="256">
        <v>-170495013.81999999</v>
      </c>
      <c r="H589" s="256"/>
      <c r="I589" s="256"/>
      <c r="J589" s="256">
        <v>-1084849286.0841985</v>
      </c>
      <c r="K589" s="256">
        <v>0</v>
      </c>
      <c r="L589" s="256">
        <v>0</v>
      </c>
      <c r="M589" s="256"/>
    </row>
    <row r="590" spans="7:13" ht="18" customHeight="1">
      <c r="G590" s="255">
        <v>-552912148.60000002</v>
      </c>
      <c r="H590" s="255"/>
      <c r="I590" s="255"/>
      <c r="J590" s="255">
        <v>-913491532.12170243</v>
      </c>
      <c r="K590" s="255">
        <v>-154928441.00096399</v>
      </c>
      <c r="L590" s="255">
        <v>-114961580.27</v>
      </c>
      <c r="M590" s="255">
        <v>-1112280.9689249999</v>
      </c>
    </row>
    <row r="591" spans="7:13" ht="18" customHeight="1">
      <c r="G591" s="255"/>
      <c r="H591" s="255"/>
      <c r="I591" s="255"/>
      <c r="J591" s="255"/>
      <c r="K591" s="255"/>
      <c r="L591" s="255"/>
      <c r="M591" s="255"/>
    </row>
    <row r="592" spans="7:13" ht="18" customHeight="1">
      <c r="G592" s="255">
        <v>-21919167.48</v>
      </c>
      <c r="H592" s="255"/>
      <c r="I592" s="255"/>
      <c r="J592" s="255"/>
      <c r="K592" s="255"/>
      <c r="L592" s="255">
        <v>-7219180.3200000003</v>
      </c>
      <c r="M592" s="255"/>
    </row>
    <row r="593" spans="7:13" ht="18" customHeight="1">
      <c r="G593" s="255"/>
      <c r="H593" s="255"/>
      <c r="I593" s="255"/>
      <c r="J593" s="255"/>
      <c r="K593" s="255"/>
      <c r="L593" s="255"/>
      <c r="M593" s="255"/>
    </row>
    <row r="594" spans="7:13" ht="18" customHeight="1">
      <c r="G594" s="255"/>
      <c r="H594" s="255"/>
      <c r="I594" s="255"/>
      <c r="J594" s="255"/>
      <c r="K594" s="255"/>
      <c r="L594" s="255"/>
      <c r="M594" s="255"/>
    </row>
    <row r="595" spans="7:13" ht="18" customHeight="1">
      <c r="G595" s="256">
        <v>-574831316.08000004</v>
      </c>
      <c r="H595" s="256"/>
      <c r="I595" s="256"/>
      <c r="J595" s="256">
        <v>-913491532.12170243</v>
      </c>
      <c r="K595" s="256">
        <v>-154928441.00096399</v>
      </c>
      <c r="L595" s="256">
        <v>-122180760.59</v>
      </c>
      <c r="M595" s="256">
        <v>-1112280.9689249999</v>
      </c>
    </row>
    <row r="596" spans="7:13" ht="18" customHeight="1">
      <c r="G596" s="255"/>
      <c r="H596" s="255"/>
      <c r="I596" s="255"/>
      <c r="J596" s="255"/>
      <c r="K596" s="255"/>
      <c r="L596" s="255"/>
      <c r="M596" s="255"/>
    </row>
    <row r="597" spans="7:13" ht="18" customHeight="1">
      <c r="G597" s="255"/>
      <c r="H597" s="255"/>
      <c r="I597" s="255"/>
      <c r="J597" s="255"/>
      <c r="K597" s="255"/>
      <c r="L597" s="255"/>
      <c r="M597" s="255"/>
    </row>
    <row r="598" spans="7:13" ht="18" customHeight="1">
      <c r="G598" s="255"/>
      <c r="H598" s="255"/>
      <c r="I598" s="255"/>
      <c r="J598" s="255"/>
      <c r="K598" s="255"/>
      <c r="L598" s="255"/>
      <c r="M598" s="255"/>
    </row>
    <row r="599" spans="7:13" ht="18" customHeight="1">
      <c r="G599" s="255"/>
      <c r="H599" s="255"/>
      <c r="I599" s="255"/>
      <c r="J599" s="255"/>
      <c r="K599" s="255"/>
      <c r="L599" s="255"/>
      <c r="M599" s="255"/>
    </row>
    <row r="600" spans="7:13" ht="18" customHeight="1">
      <c r="G600" s="260"/>
      <c r="H600" s="260"/>
      <c r="I600" s="260"/>
      <c r="J600" s="260"/>
      <c r="K600" s="260"/>
      <c r="L600" s="260"/>
      <c r="M600" s="260"/>
    </row>
    <row r="601" spans="7:13" ht="18" customHeight="1">
      <c r="G601" s="255"/>
      <c r="H601" s="255"/>
      <c r="I601" s="255"/>
      <c r="J601" s="255"/>
      <c r="K601" s="255"/>
      <c r="L601" s="255"/>
      <c r="M601" s="255"/>
    </row>
    <row r="602" spans="7:13" ht="18" customHeight="1">
      <c r="G602" s="255"/>
      <c r="H602" s="255"/>
      <c r="I602" s="255"/>
      <c r="J602" s="255"/>
      <c r="K602" s="255"/>
      <c r="L602" s="255"/>
      <c r="M602" s="255"/>
    </row>
    <row r="603" spans="7:13" ht="18" customHeight="1">
      <c r="G603" s="255"/>
      <c r="H603" s="255"/>
      <c r="I603" s="255"/>
      <c r="J603" s="255"/>
      <c r="K603" s="255"/>
      <c r="L603" s="255"/>
      <c r="M603" s="255"/>
    </row>
    <row r="604" spans="7:13" ht="18" customHeight="1">
      <c r="G604" s="255"/>
      <c r="H604" s="255"/>
      <c r="I604" s="255"/>
      <c r="J604" s="255"/>
      <c r="K604" s="255"/>
      <c r="L604" s="255"/>
      <c r="M604" s="255"/>
    </row>
    <row r="605" spans="7:13" ht="18" customHeight="1">
      <c r="G605" s="260"/>
      <c r="H605" s="260"/>
      <c r="I605" s="260"/>
      <c r="J605" s="260"/>
      <c r="K605" s="260"/>
      <c r="L605" s="260"/>
      <c r="M605" s="260"/>
    </row>
    <row r="606" spans="7:13" ht="18" customHeight="1">
      <c r="G606" s="256"/>
      <c r="H606" s="256"/>
      <c r="I606" s="256"/>
      <c r="J606" s="256"/>
      <c r="K606" s="256"/>
      <c r="L606" s="256"/>
      <c r="M606" s="256"/>
    </row>
    <row r="607" spans="7:13" ht="18" customHeight="1">
      <c r="G607" s="255"/>
      <c r="H607" s="255"/>
      <c r="I607" s="255"/>
      <c r="J607" s="255"/>
      <c r="K607" s="255"/>
      <c r="L607" s="255"/>
      <c r="M607" s="255"/>
    </row>
    <row r="608" spans="7:13" ht="18" customHeight="1">
      <c r="G608" s="255"/>
      <c r="H608" s="255"/>
      <c r="I608" s="255"/>
      <c r="J608" s="255"/>
      <c r="K608" s="255"/>
      <c r="L608" s="255"/>
      <c r="M608" s="255"/>
    </row>
    <row r="609" spans="7:13" ht="18" customHeight="1">
      <c r="G609" s="255"/>
      <c r="H609" s="255"/>
      <c r="I609" s="255"/>
      <c r="J609" s="255"/>
      <c r="K609" s="255"/>
      <c r="L609" s="255"/>
      <c r="M609" s="255"/>
    </row>
    <row r="610" spans="7:13" ht="18" customHeight="1">
      <c r="G610" s="256"/>
      <c r="H610" s="256"/>
      <c r="I610" s="256"/>
      <c r="J610" s="256"/>
      <c r="K610" s="256"/>
      <c r="L610" s="256"/>
      <c r="M610" s="256"/>
    </row>
    <row r="611" spans="7:13" ht="18" customHeight="1">
      <c r="G611" s="257">
        <v>-1253236168.48</v>
      </c>
      <c r="H611" s="257">
        <v>-10572044.26</v>
      </c>
      <c r="I611" s="257"/>
      <c r="J611" s="257">
        <v>-6802074901.5810051</v>
      </c>
      <c r="K611" s="257">
        <v>-272626822.02735198</v>
      </c>
      <c r="L611" s="257">
        <v>-127860145.65000001</v>
      </c>
      <c r="M611" s="257">
        <v>-1112280.9689249999</v>
      </c>
    </row>
    <row r="612" spans="7:13" ht="18" customHeight="1">
      <c r="G612" s="258">
        <v>-39813953185.43</v>
      </c>
      <c r="H612" s="258">
        <v>-398478121.26999998</v>
      </c>
      <c r="I612" s="258">
        <v>-8734805414.9959393</v>
      </c>
      <c r="J612" s="258">
        <v>-21384348435.483032</v>
      </c>
      <c r="K612" s="258">
        <v>-1726313352.226356</v>
      </c>
      <c r="L612" s="258">
        <v>-1139362468.1800001</v>
      </c>
      <c r="M612" s="258">
        <v>-1907800923.9523599</v>
      </c>
    </row>
    <row r="613" spans="7:13" ht="18" customHeight="1">
      <c r="G613" s="255"/>
      <c r="H613" s="255"/>
      <c r="I613" s="255"/>
      <c r="J613" s="255"/>
      <c r="K613" s="255">
        <v>-4102014069.4277401</v>
      </c>
      <c r="L613" s="255"/>
      <c r="M613" s="255"/>
    </row>
    <row r="614" spans="7:13" ht="18" customHeight="1">
      <c r="G614" s="256"/>
      <c r="H614" s="256"/>
      <c r="I614" s="256"/>
      <c r="J614" s="256"/>
      <c r="K614" s="256">
        <v>-4102014069.4277401</v>
      </c>
      <c r="L614" s="256"/>
      <c r="M614" s="256"/>
    </row>
    <row r="615" spans="7:13" ht="18" customHeight="1">
      <c r="G615" s="255">
        <v>-3450000000</v>
      </c>
      <c r="H615" s="255">
        <v>-890000000</v>
      </c>
      <c r="I615" s="255">
        <v>-21735991497.939995</v>
      </c>
      <c r="J615" s="255">
        <v>-2712544855.1300001</v>
      </c>
      <c r="K615" s="255">
        <v>-1465647156.52192</v>
      </c>
      <c r="L615" s="255">
        <v>-3582537210</v>
      </c>
      <c r="M615" s="255">
        <v>-8126071142.8599997</v>
      </c>
    </row>
    <row r="616" spans="7:13" ht="18" customHeight="1">
      <c r="G616" s="256">
        <v>-3450000000</v>
      </c>
      <c r="H616" s="256">
        <v>-890000000</v>
      </c>
      <c r="I616" s="256">
        <v>-21735991497.939995</v>
      </c>
      <c r="J616" s="256">
        <v>-2712544855.1300001</v>
      </c>
      <c r="K616" s="256">
        <v>-1465647156.52192</v>
      </c>
      <c r="L616" s="256">
        <v>-3582537210</v>
      </c>
      <c r="M616" s="256">
        <v>-8126071142.8599997</v>
      </c>
    </row>
    <row r="617" spans="7:13" ht="18" customHeight="1">
      <c r="G617" s="255"/>
      <c r="H617" s="255"/>
      <c r="I617" s="255"/>
      <c r="J617" s="255"/>
      <c r="K617" s="255">
        <v>-1297266915.6468</v>
      </c>
      <c r="L617" s="255"/>
      <c r="M617" s="255"/>
    </row>
    <row r="618" spans="7:13" ht="18" customHeight="1">
      <c r="G618" s="256"/>
      <c r="H618" s="256"/>
      <c r="I618" s="256"/>
      <c r="J618" s="256"/>
      <c r="K618" s="256">
        <v>-1297266915.6468</v>
      </c>
      <c r="L618" s="256"/>
      <c r="M618" s="256"/>
    </row>
    <row r="619" spans="7:13" ht="18" customHeight="1">
      <c r="G619" s="255"/>
      <c r="H619" s="255"/>
      <c r="I619" s="255"/>
      <c r="J619" s="255">
        <v>-7795857.5</v>
      </c>
      <c r="K619" s="255">
        <v>-1350254152.5448201</v>
      </c>
      <c r="L619" s="255">
        <v>-355000000</v>
      </c>
      <c r="M619" s="255"/>
    </row>
    <row r="620" spans="7:13" ht="18" customHeight="1">
      <c r="G620" s="256"/>
      <c r="H620" s="256"/>
      <c r="I620" s="256"/>
      <c r="J620" s="256">
        <v>-7795857.5</v>
      </c>
      <c r="K620" s="256">
        <v>-1350254152.5448201</v>
      </c>
      <c r="L620" s="256">
        <v>-355000000</v>
      </c>
      <c r="M620" s="256"/>
    </row>
    <row r="621" spans="7:13" ht="18" customHeight="1">
      <c r="G621" s="255"/>
      <c r="H621" s="255"/>
      <c r="I621" s="255"/>
      <c r="J621" s="255"/>
      <c r="K621" s="255"/>
      <c r="L621" s="255"/>
      <c r="M621" s="255"/>
    </row>
    <row r="622" spans="7:13" ht="18" customHeight="1">
      <c r="G622" s="255"/>
      <c r="H622" s="255"/>
      <c r="I622" s="255"/>
      <c r="J622" s="255"/>
      <c r="K622" s="255"/>
      <c r="L622" s="255"/>
      <c r="M622" s="255"/>
    </row>
    <row r="623" spans="7:13" ht="18" customHeight="1">
      <c r="G623" s="255"/>
      <c r="H623" s="255"/>
      <c r="I623" s="255"/>
      <c r="J623" s="255"/>
      <c r="K623" s="255"/>
      <c r="L623" s="255"/>
      <c r="M623" s="255"/>
    </row>
    <row r="624" spans="7:13" ht="18" customHeight="1">
      <c r="G624" s="256"/>
      <c r="H624" s="256"/>
      <c r="I624" s="256"/>
      <c r="J624" s="256"/>
      <c r="K624" s="256"/>
      <c r="L624" s="256"/>
      <c r="M624" s="256"/>
    </row>
    <row r="625" spans="7:13" ht="18" customHeight="1">
      <c r="G625" s="255"/>
      <c r="H625" s="255"/>
      <c r="I625" s="255"/>
      <c r="J625" s="255"/>
      <c r="K625" s="255"/>
      <c r="L625" s="255"/>
      <c r="M625" s="255"/>
    </row>
    <row r="626" spans="7:13" ht="18" customHeight="1">
      <c r="G626" s="256"/>
      <c r="H626" s="256"/>
      <c r="I626" s="256"/>
      <c r="J626" s="256"/>
      <c r="K626" s="256"/>
      <c r="L626" s="256"/>
      <c r="M626" s="256"/>
    </row>
    <row r="627" spans="7:13" ht="18" customHeight="1">
      <c r="G627" s="255"/>
      <c r="H627" s="255"/>
      <c r="I627" s="255"/>
      <c r="J627" s="255"/>
      <c r="K627" s="255"/>
      <c r="L627" s="255"/>
      <c r="M627" s="255"/>
    </row>
    <row r="628" spans="7:13" ht="18" customHeight="1">
      <c r="G628" s="256"/>
      <c r="H628" s="256"/>
      <c r="I628" s="256"/>
      <c r="J628" s="256"/>
      <c r="K628" s="256"/>
      <c r="L628" s="256"/>
      <c r="M628" s="256"/>
    </row>
    <row r="629" spans="7:13" ht="18" customHeight="1">
      <c r="G629" s="255">
        <v>-345468200</v>
      </c>
      <c r="H629" s="255">
        <v>-45000000</v>
      </c>
      <c r="I629" s="255"/>
      <c r="J629" s="255">
        <v>-4404280</v>
      </c>
      <c r="K629" s="255"/>
      <c r="L629" s="255">
        <v>-347603140.97000003</v>
      </c>
      <c r="M629" s="255"/>
    </row>
    <row r="630" spans="7:13" ht="18" customHeight="1">
      <c r="G630" s="256">
        <v>-345468200</v>
      </c>
      <c r="H630" s="256">
        <v>-45000000</v>
      </c>
      <c r="I630" s="256"/>
      <c r="J630" s="256">
        <v>-4404280</v>
      </c>
      <c r="K630" s="256"/>
      <c r="L630" s="256">
        <v>-347603140.97000003</v>
      </c>
      <c r="M630" s="256"/>
    </row>
    <row r="631" spans="7:13" ht="18" customHeight="1">
      <c r="G631" s="255"/>
      <c r="H631" s="255"/>
      <c r="I631" s="255"/>
      <c r="J631" s="255"/>
      <c r="K631" s="255"/>
      <c r="L631" s="255"/>
      <c r="M631" s="255"/>
    </row>
    <row r="632" spans="7:13" ht="18" customHeight="1">
      <c r="G632" s="256"/>
      <c r="H632" s="256"/>
      <c r="I632" s="256"/>
      <c r="J632" s="256"/>
      <c r="K632" s="256"/>
      <c r="L632" s="256"/>
      <c r="M632" s="256"/>
    </row>
    <row r="633" spans="7:13" ht="18" customHeight="1">
      <c r="G633" s="255">
        <v>-16085899077.879999</v>
      </c>
      <c r="H633" s="255">
        <v>-895731397.22000003</v>
      </c>
      <c r="I633" s="255">
        <v>-1798678062.9981391</v>
      </c>
      <c r="J633" s="255">
        <v>-5627775458.428504</v>
      </c>
      <c r="K633" s="255">
        <v>769915906.74646378</v>
      </c>
      <c r="L633" s="255">
        <v>-1010044898.35</v>
      </c>
      <c r="M633" s="255">
        <v>-1359911780.0163927</v>
      </c>
    </row>
    <row r="634" spans="7:13" ht="18" customHeight="1">
      <c r="G634" s="255"/>
      <c r="H634" s="255"/>
      <c r="I634" s="255"/>
      <c r="J634" s="255"/>
      <c r="K634" s="255">
        <v>-4.5000000000000001E-6</v>
      </c>
      <c r="L634" s="255"/>
      <c r="M634" s="255"/>
    </row>
    <row r="635" spans="7:13" ht="18" customHeight="1">
      <c r="G635" s="255">
        <v>-2116685890.6500001</v>
      </c>
      <c r="H635" s="255">
        <v>-171045015.74000001</v>
      </c>
      <c r="I635" s="255">
        <v>-428543024.80177939</v>
      </c>
      <c r="J635" s="255">
        <v>-717283004.90632665</v>
      </c>
      <c r="K635" s="255">
        <v>-114439883.0199171</v>
      </c>
      <c r="L635" s="255">
        <v>-271077650.16000003</v>
      </c>
      <c r="M635" s="255">
        <v>-24526161.227508001</v>
      </c>
    </row>
    <row r="636" spans="7:13" ht="18" customHeight="1">
      <c r="G636" s="255">
        <v>1035000000</v>
      </c>
      <c r="H636" s="255">
        <v>445000000</v>
      </c>
      <c r="I636" s="255"/>
      <c r="J636" s="255">
        <v>690287780.39367294</v>
      </c>
      <c r="K636" s="255"/>
      <c r="L636" s="255">
        <v>537380581.5</v>
      </c>
      <c r="M636" s="255">
        <v>88877000</v>
      </c>
    </row>
    <row r="637" spans="7:13" ht="18" customHeight="1">
      <c r="G637" s="255"/>
      <c r="H637" s="255"/>
      <c r="I637" s="255"/>
      <c r="J637" s="255"/>
      <c r="K637" s="255"/>
      <c r="L637" s="255"/>
      <c r="M637" s="255"/>
    </row>
    <row r="638" spans="7:13" ht="18" customHeight="1">
      <c r="G638" s="255"/>
      <c r="H638" s="255"/>
      <c r="I638" s="255"/>
      <c r="J638" s="255"/>
      <c r="K638" s="255"/>
      <c r="L638" s="255"/>
      <c r="M638" s="255"/>
    </row>
    <row r="639" spans="7:13" ht="18" customHeight="1">
      <c r="G639" s="255"/>
      <c r="H639" s="255"/>
      <c r="I639" s="255"/>
      <c r="J639" s="255"/>
      <c r="K639" s="255"/>
      <c r="L639" s="255"/>
      <c r="M639" s="255"/>
    </row>
    <row r="640" spans="7:13" ht="18" customHeight="1">
      <c r="G640" s="255">
        <v>468200</v>
      </c>
      <c r="H640" s="255">
        <v>45000000</v>
      </c>
      <c r="I640" s="255"/>
      <c r="J640" s="255">
        <v>468200</v>
      </c>
      <c r="K640" s="255"/>
      <c r="L640" s="255"/>
      <c r="M640" s="255"/>
    </row>
    <row r="641" spans="7:13" ht="18" customHeight="1">
      <c r="G641" s="255"/>
      <c r="H641" s="255"/>
      <c r="I641" s="255"/>
      <c r="J641" s="255"/>
      <c r="K641" s="255"/>
      <c r="L641" s="255"/>
      <c r="M641" s="255"/>
    </row>
    <row r="642" spans="7:13" ht="18" customHeight="1">
      <c r="G642" s="255"/>
      <c r="H642" s="255"/>
      <c r="I642" s="255"/>
      <c r="J642" s="255">
        <v>-10822142.5280765</v>
      </c>
      <c r="K642" s="255">
        <v>-10535993.039999999</v>
      </c>
      <c r="L642" s="255"/>
      <c r="M642" s="255"/>
    </row>
    <row r="643" spans="7:13" ht="18" customHeight="1">
      <c r="G643" s="256">
        <v>-17167116768.530001</v>
      </c>
      <c r="H643" s="256">
        <v>-576776412.96000004</v>
      </c>
      <c r="I643" s="256">
        <v>-2227221087.7999187</v>
      </c>
      <c r="J643" s="256">
        <v>-5665124625.4692345</v>
      </c>
      <c r="K643" s="256">
        <v>644940030.68654215</v>
      </c>
      <c r="L643" s="256">
        <v>-743741967.00999999</v>
      </c>
      <c r="M643" s="256">
        <v>-1295560941.2439008</v>
      </c>
    </row>
    <row r="644" spans="7:13" ht="18" customHeight="1">
      <c r="G644" s="255"/>
      <c r="H644" s="255"/>
      <c r="I644" s="255"/>
      <c r="J644" s="255"/>
      <c r="K644" s="255"/>
      <c r="L644" s="255"/>
      <c r="M644" s="255"/>
    </row>
    <row r="645" spans="7:13" ht="18" customHeight="1">
      <c r="G645" s="256"/>
      <c r="H645" s="256"/>
      <c r="I645" s="256"/>
      <c r="J645" s="256"/>
      <c r="K645" s="256"/>
      <c r="L645" s="256"/>
      <c r="M645" s="256"/>
    </row>
    <row r="646" spans="7:13" ht="18" customHeight="1">
      <c r="G646" s="255"/>
      <c r="H646" s="255"/>
      <c r="I646" s="255"/>
      <c r="J646" s="255"/>
      <c r="K646" s="255"/>
      <c r="L646" s="255"/>
      <c r="M646" s="255"/>
    </row>
    <row r="647" spans="7:13" ht="18" customHeight="1">
      <c r="G647" s="256"/>
      <c r="H647" s="256"/>
      <c r="I647" s="256"/>
      <c r="J647" s="256"/>
      <c r="K647" s="256"/>
      <c r="L647" s="256"/>
      <c r="M647" s="256"/>
    </row>
    <row r="648" spans="7:13" ht="18" customHeight="1">
      <c r="G648" s="255"/>
      <c r="H648" s="255"/>
      <c r="I648" s="255"/>
      <c r="J648" s="255"/>
      <c r="K648" s="255"/>
      <c r="L648" s="255"/>
      <c r="M648" s="255"/>
    </row>
    <row r="649" spans="7:13" ht="18" customHeight="1">
      <c r="G649" s="255"/>
      <c r="H649" s="255"/>
      <c r="I649" s="255"/>
      <c r="J649" s="255"/>
      <c r="K649" s="255"/>
      <c r="L649" s="255"/>
      <c r="M649" s="255"/>
    </row>
    <row r="650" spans="7:13" ht="18" customHeight="1">
      <c r="G650" s="260"/>
      <c r="H650" s="260"/>
      <c r="I650" s="260"/>
      <c r="J650" s="260"/>
      <c r="K650" s="260"/>
      <c r="L650" s="260"/>
      <c r="M650" s="260"/>
    </row>
    <row r="651" spans="7:13" ht="18" customHeight="1">
      <c r="G651" s="255"/>
      <c r="H651" s="255"/>
      <c r="I651" s="255"/>
      <c r="J651" s="255"/>
      <c r="K651" s="255"/>
      <c r="L651" s="255"/>
      <c r="M651" s="255"/>
    </row>
    <row r="652" spans="7:13" ht="18" customHeight="1">
      <c r="G652" s="260"/>
      <c r="H652" s="260"/>
      <c r="I652" s="260"/>
      <c r="J652" s="260"/>
      <c r="K652" s="260"/>
      <c r="L652" s="260"/>
      <c r="M652" s="260"/>
    </row>
    <row r="653" spans="7:13" ht="18" customHeight="1">
      <c r="G653" s="256"/>
      <c r="H653" s="256"/>
      <c r="I653" s="256"/>
      <c r="J653" s="256"/>
      <c r="K653" s="256"/>
      <c r="L653" s="256"/>
      <c r="M653" s="256"/>
    </row>
    <row r="654" spans="7:13" ht="18" customHeight="1">
      <c r="G654" s="255"/>
      <c r="H654" s="255"/>
      <c r="I654" s="255">
        <v>-4427266228.200366</v>
      </c>
      <c r="J654" s="255">
        <v>-1006458756.4289148</v>
      </c>
      <c r="K654" s="255">
        <v>505632802.03449368</v>
      </c>
      <c r="L654" s="255"/>
      <c r="M654" s="255">
        <v>193267437.74070641</v>
      </c>
    </row>
    <row r="655" spans="7:13" ht="18" customHeight="1">
      <c r="G655" s="255"/>
      <c r="H655" s="255"/>
      <c r="I655" s="255"/>
      <c r="J655" s="255"/>
      <c r="K655" s="255"/>
      <c r="L655" s="255"/>
      <c r="M655" s="255"/>
    </row>
    <row r="656" spans="7:13" ht="18" customHeight="1">
      <c r="G656" s="255"/>
      <c r="H656" s="255"/>
      <c r="I656" s="255"/>
      <c r="J656" s="255"/>
      <c r="K656" s="255"/>
      <c r="L656" s="255"/>
      <c r="M656" s="255"/>
    </row>
    <row r="657" spans="7:13" ht="18" customHeight="1">
      <c r="G657" s="255"/>
      <c r="H657" s="255"/>
      <c r="I657" s="255"/>
      <c r="J657" s="255"/>
      <c r="K657" s="255"/>
      <c r="L657" s="255"/>
      <c r="M657" s="255"/>
    </row>
    <row r="658" spans="7:13" ht="18" customHeight="1">
      <c r="G658" s="260"/>
      <c r="H658" s="260"/>
      <c r="I658" s="260">
        <v>-4427266228.200366</v>
      </c>
      <c r="J658" s="260">
        <v>-1006458756.4289148</v>
      </c>
      <c r="K658" s="260">
        <v>505632802.03449368</v>
      </c>
      <c r="L658" s="260"/>
      <c r="M658" s="260">
        <v>193267437.74070641</v>
      </c>
    </row>
    <row r="659" spans="7:13" ht="18" customHeight="1">
      <c r="G659" s="255"/>
      <c r="H659" s="255"/>
      <c r="I659" s="255"/>
      <c r="J659" s="255"/>
      <c r="K659" s="255"/>
      <c r="L659" s="255"/>
      <c r="M659" s="255"/>
    </row>
    <row r="660" spans="7:13" ht="18" customHeight="1">
      <c r="G660" s="255"/>
      <c r="H660" s="255"/>
      <c r="I660" s="255"/>
      <c r="J660" s="255"/>
      <c r="K660" s="255"/>
      <c r="L660" s="255"/>
      <c r="M660" s="255"/>
    </row>
    <row r="661" spans="7:13" ht="18" customHeight="1">
      <c r="G661" s="255"/>
      <c r="H661" s="255"/>
      <c r="I661" s="255"/>
      <c r="J661" s="255"/>
      <c r="K661" s="255"/>
      <c r="L661" s="255"/>
      <c r="M661" s="255"/>
    </row>
    <row r="662" spans="7:13" ht="18" customHeight="1">
      <c r="G662" s="260"/>
      <c r="H662" s="260"/>
      <c r="I662" s="260"/>
      <c r="J662" s="260"/>
      <c r="K662" s="260"/>
      <c r="L662" s="260"/>
      <c r="M662" s="260"/>
    </row>
    <row r="663" spans="7:13">
      <c r="G663" s="255"/>
      <c r="H663" s="255"/>
      <c r="I663" s="255"/>
      <c r="J663" s="255"/>
      <c r="K663" s="255"/>
      <c r="L663" s="255"/>
      <c r="M663" s="255"/>
    </row>
    <row r="664" spans="7:13">
      <c r="G664" s="255"/>
      <c r="H664" s="255"/>
      <c r="I664" s="255"/>
      <c r="J664" s="255"/>
      <c r="K664" s="255"/>
      <c r="L664" s="255"/>
      <c r="M664" s="255"/>
    </row>
    <row r="665" spans="7:13">
      <c r="G665" s="255"/>
      <c r="H665" s="255"/>
      <c r="I665" s="255"/>
      <c r="J665" s="255"/>
      <c r="K665" s="255"/>
      <c r="L665" s="255"/>
      <c r="M665" s="255"/>
    </row>
    <row r="666" spans="7:13">
      <c r="G666" s="260"/>
      <c r="H666" s="260"/>
      <c r="I666" s="260"/>
      <c r="J666" s="260"/>
      <c r="K666" s="260"/>
      <c r="L666" s="260"/>
      <c r="M666" s="260"/>
    </row>
    <row r="667" spans="7:13">
      <c r="G667" s="255"/>
      <c r="H667" s="255"/>
      <c r="I667" s="255"/>
      <c r="J667" s="255"/>
      <c r="K667" s="255"/>
      <c r="L667" s="255"/>
      <c r="M667" s="255"/>
    </row>
    <row r="668" spans="7:13">
      <c r="G668" s="255"/>
      <c r="H668" s="255"/>
      <c r="I668" s="255"/>
      <c r="J668" s="255"/>
      <c r="K668" s="255"/>
      <c r="L668" s="255"/>
      <c r="M668" s="255"/>
    </row>
    <row r="669" spans="7:13">
      <c r="G669" s="255"/>
      <c r="H669" s="255"/>
      <c r="I669" s="255"/>
      <c r="J669" s="255"/>
      <c r="K669" s="255"/>
      <c r="L669" s="255"/>
      <c r="M669" s="255"/>
    </row>
    <row r="670" spans="7:13">
      <c r="G670" s="255"/>
      <c r="H670" s="255"/>
      <c r="I670" s="255"/>
      <c r="J670" s="255"/>
      <c r="K670" s="255"/>
      <c r="L670" s="255"/>
      <c r="M670" s="255"/>
    </row>
    <row r="671" spans="7:13">
      <c r="G671" s="255"/>
      <c r="H671" s="255"/>
      <c r="I671" s="255"/>
      <c r="J671" s="255"/>
      <c r="K671" s="255"/>
      <c r="L671" s="255"/>
      <c r="M671" s="255"/>
    </row>
    <row r="672" spans="7:13">
      <c r="G672" s="255"/>
      <c r="H672" s="255"/>
      <c r="I672" s="255"/>
      <c r="J672" s="255"/>
      <c r="K672" s="255"/>
      <c r="L672" s="255"/>
      <c r="M672" s="255"/>
    </row>
    <row r="673" spans="7:13">
      <c r="G673" s="260"/>
      <c r="H673" s="260"/>
      <c r="I673" s="260"/>
      <c r="J673" s="260"/>
      <c r="K673" s="260"/>
      <c r="L673" s="260"/>
      <c r="M673" s="260"/>
    </row>
    <row r="674" spans="7:13">
      <c r="G674" s="255"/>
      <c r="H674" s="255"/>
      <c r="I674" s="255"/>
      <c r="J674" s="255"/>
      <c r="K674" s="255"/>
      <c r="L674" s="255"/>
      <c r="M674" s="255"/>
    </row>
    <row r="675" spans="7:13">
      <c r="G675" s="255"/>
      <c r="H675" s="255"/>
      <c r="I675" s="255"/>
      <c r="J675" s="255"/>
      <c r="K675" s="255"/>
      <c r="L675" s="255"/>
      <c r="M675" s="255"/>
    </row>
    <row r="676" spans="7:13">
      <c r="G676" s="255"/>
      <c r="H676" s="255"/>
      <c r="I676" s="255"/>
      <c r="J676" s="255"/>
      <c r="K676" s="255"/>
      <c r="L676" s="255"/>
      <c r="M676" s="255"/>
    </row>
    <row r="677" spans="7:13">
      <c r="G677" s="255"/>
      <c r="H677" s="255"/>
      <c r="I677" s="255"/>
      <c r="J677" s="255"/>
      <c r="K677" s="255"/>
      <c r="L677" s="255"/>
      <c r="M677" s="255"/>
    </row>
    <row r="678" spans="7:13">
      <c r="G678" s="255"/>
      <c r="H678" s="255"/>
      <c r="I678" s="255"/>
      <c r="J678" s="255"/>
      <c r="K678" s="255"/>
      <c r="L678" s="255"/>
      <c r="M678" s="255"/>
    </row>
    <row r="679" spans="7:13">
      <c r="G679" s="255"/>
      <c r="H679" s="255"/>
      <c r="I679" s="255"/>
      <c r="J679" s="255"/>
      <c r="K679" s="255"/>
      <c r="L679" s="255"/>
      <c r="M679" s="255"/>
    </row>
    <row r="680" spans="7:13">
      <c r="G680" s="260"/>
      <c r="H680" s="260"/>
      <c r="I680" s="260"/>
      <c r="J680" s="260"/>
      <c r="K680" s="260"/>
      <c r="L680" s="260"/>
      <c r="M680" s="260"/>
    </row>
    <row r="681" spans="7:13">
      <c r="G681" s="255"/>
      <c r="H681" s="255"/>
      <c r="I681" s="255"/>
      <c r="J681" s="255"/>
      <c r="K681" s="255"/>
      <c r="L681" s="255"/>
      <c r="M681" s="255"/>
    </row>
    <row r="682" spans="7:13">
      <c r="G682" s="255"/>
      <c r="H682" s="255"/>
      <c r="I682" s="255"/>
      <c r="J682" s="255"/>
      <c r="K682" s="255"/>
      <c r="L682" s="255"/>
      <c r="M682" s="255"/>
    </row>
    <row r="683" spans="7:13">
      <c r="G683" s="255"/>
      <c r="H683" s="255"/>
      <c r="I683" s="255"/>
      <c r="J683" s="255"/>
      <c r="K683" s="255"/>
      <c r="L683" s="255"/>
      <c r="M683" s="255"/>
    </row>
    <row r="684" spans="7:13">
      <c r="G684" s="255"/>
      <c r="H684" s="255"/>
      <c r="I684" s="255"/>
      <c r="J684" s="255"/>
      <c r="K684" s="255"/>
      <c r="L684" s="255"/>
      <c r="M684" s="255"/>
    </row>
    <row r="685" spans="7:13">
      <c r="G685" s="255"/>
      <c r="H685" s="255"/>
      <c r="I685" s="255"/>
      <c r="J685" s="255"/>
      <c r="K685" s="255"/>
      <c r="L685" s="255"/>
      <c r="M685" s="255"/>
    </row>
    <row r="686" spans="7:13">
      <c r="G686" s="255"/>
      <c r="H686" s="255"/>
      <c r="I686" s="255"/>
      <c r="J686" s="255"/>
      <c r="K686" s="255"/>
      <c r="L686" s="255"/>
      <c r="M686" s="255"/>
    </row>
    <row r="687" spans="7:13">
      <c r="G687" s="260"/>
      <c r="H687" s="260"/>
      <c r="I687" s="260"/>
      <c r="J687" s="260"/>
      <c r="K687" s="260"/>
      <c r="L687" s="260"/>
      <c r="M687" s="260"/>
    </row>
    <row r="688" spans="7:13">
      <c r="G688" s="255"/>
      <c r="H688" s="255"/>
      <c r="I688" s="255"/>
      <c r="J688" s="255"/>
      <c r="K688" s="255"/>
      <c r="L688" s="255"/>
      <c r="M688" s="255"/>
    </row>
    <row r="689" spans="7:13">
      <c r="G689" s="255"/>
      <c r="H689" s="255"/>
      <c r="I689" s="255"/>
      <c r="J689" s="255"/>
      <c r="K689" s="255"/>
      <c r="L689" s="255"/>
      <c r="M689" s="255"/>
    </row>
    <row r="690" spans="7:13">
      <c r="G690" s="255"/>
      <c r="H690" s="255"/>
      <c r="I690" s="255"/>
      <c r="J690" s="255"/>
      <c r="K690" s="255"/>
      <c r="L690" s="255"/>
      <c r="M690" s="255"/>
    </row>
    <row r="691" spans="7:13">
      <c r="G691" s="260"/>
      <c r="H691" s="260"/>
      <c r="I691" s="260"/>
      <c r="J691" s="260"/>
      <c r="K691" s="260"/>
      <c r="L691" s="260"/>
      <c r="M691" s="260"/>
    </row>
    <row r="692" spans="7:13">
      <c r="G692" s="255">
        <v>-330906513.94</v>
      </c>
      <c r="H692" s="255"/>
      <c r="I692" s="255"/>
      <c r="J692" s="255"/>
      <c r="K692" s="255"/>
      <c r="L692" s="255"/>
      <c r="M692" s="255"/>
    </row>
    <row r="693" spans="7:13">
      <c r="G693" s="255">
        <v>66181302.789999999</v>
      </c>
      <c r="H693" s="255"/>
      <c r="I693" s="255"/>
      <c r="J693" s="255"/>
      <c r="K693" s="255"/>
      <c r="L693" s="255"/>
      <c r="M693" s="255"/>
    </row>
    <row r="694" spans="7:13">
      <c r="G694" s="255"/>
      <c r="H694" s="255"/>
      <c r="I694" s="255"/>
      <c r="J694" s="255"/>
      <c r="K694" s="255"/>
      <c r="L694" s="255"/>
      <c r="M694" s="255"/>
    </row>
    <row r="695" spans="7:13">
      <c r="G695" s="260">
        <v>-264725211.15000001</v>
      </c>
      <c r="H695" s="260"/>
      <c r="I695" s="260"/>
      <c r="J695" s="260"/>
      <c r="K695" s="260"/>
      <c r="L695" s="260"/>
      <c r="M695" s="260"/>
    </row>
    <row r="696" spans="7:13">
      <c r="G696" s="255"/>
      <c r="H696" s="255"/>
      <c r="I696" s="255"/>
      <c r="J696" s="255"/>
      <c r="K696" s="255"/>
      <c r="L696" s="255"/>
      <c r="M696" s="255"/>
    </row>
    <row r="697" spans="7:13">
      <c r="G697" s="255"/>
      <c r="H697" s="255"/>
      <c r="I697" s="255"/>
      <c r="J697" s="255"/>
      <c r="K697" s="255"/>
      <c r="L697" s="255"/>
      <c r="M697" s="255"/>
    </row>
    <row r="698" spans="7:13">
      <c r="G698" s="255"/>
      <c r="H698" s="255"/>
      <c r="I698" s="255"/>
      <c r="J698" s="255"/>
      <c r="K698" s="255"/>
      <c r="L698" s="255"/>
      <c r="M698" s="255"/>
    </row>
    <row r="699" spans="7:13">
      <c r="G699" s="260"/>
      <c r="H699" s="260"/>
      <c r="I699" s="260"/>
      <c r="J699" s="260"/>
      <c r="K699" s="260"/>
      <c r="L699" s="260"/>
      <c r="M699" s="260"/>
    </row>
    <row r="700" spans="7:13">
      <c r="G700" s="255"/>
      <c r="H700" s="255"/>
      <c r="I700" s="255"/>
      <c r="J700" s="255">
        <v>0</v>
      </c>
      <c r="K700" s="255"/>
      <c r="L700" s="255"/>
      <c r="M700" s="255"/>
    </row>
    <row r="701" spans="7:13">
      <c r="G701" s="255"/>
      <c r="H701" s="255"/>
      <c r="I701" s="255"/>
      <c r="J701" s="255">
        <v>0</v>
      </c>
      <c r="K701" s="255"/>
      <c r="L701" s="255"/>
      <c r="M701" s="255"/>
    </row>
    <row r="702" spans="7:13">
      <c r="G702" s="255"/>
      <c r="H702" s="255"/>
      <c r="I702" s="255"/>
      <c r="J702" s="255">
        <v>0</v>
      </c>
      <c r="K702" s="255"/>
      <c r="L702" s="255"/>
      <c r="M702" s="255"/>
    </row>
    <row r="703" spans="7:13">
      <c r="G703" s="260"/>
      <c r="H703" s="260"/>
      <c r="I703" s="260"/>
      <c r="J703" s="260">
        <v>0</v>
      </c>
      <c r="K703" s="260"/>
      <c r="L703" s="260"/>
      <c r="M703" s="260"/>
    </row>
    <row r="704" spans="7:13">
      <c r="G704" s="255"/>
      <c r="H704" s="255"/>
      <c r="I704" s="255"/>
      <c r="J704" s="255"/>
      <c r="K704" s="255"/>
      <c r="L704" s="255"/>
      <c r="M704" s="255"/>
    </row>
    <row r="705" spans="7:13">
      <c r="G705" s="255"/>
      <c r="H705" s="255"/>
      <c r="I705" s="255"/>
      <c r="J705" s="255"/>
      <c r="K705" s="255"/>
      <c r="L705" s="255"/>
      <c r="M705" s="255"/>
    </row>
    <row r="706" spans="7:13">
      <c r="G706" s="255"/>
      <c r="H706" s="255"/>
      <c r="I706" s="255"/>
      <c r="J706" s="255"/>
      <c r="K706" s="255"/>
      <c r="L706" s="255"/>
      <c r="M706" s="255"/>
    </row>
    <row r="707" spans="7:13">
      <c r="G707" s="255"/>
      <c r="H707" s="255"/>
      <c r="I707" s="255"/>
      <c r="J707" s="255"/>
      <c r="K707" s="255"/>
      <c r="L707" s="255"/>
      <c r="M707" s="255"/>
    </row>
    <row r="708" spans="7:13">
      <c r="G708" s="255"/>
      <c r="H708" s="255"/>
      <c r="I708" s="255"/>
      <c r="J708" s="255"/>
      <c r="K708" s="255"/>
      <c r="L708" s="255"/>
      <c r="M708" s="255"/>
    </row>
    <row r="709" spans="7:13">
      <c r="G709" s="255"/>
      <c r="H709" s="255"/>
      <c r="I709" s="255"/>
      <c r="J709" s="255"/>
      <c r="K709" s="255"/>
      <c r="L709" s="255"/>
      <c r="M709" s="255"/>
    </row>
    <row r="710" spans="7:13">
      <c r="G710" s="260"/>
      <c r="H710" s="260"/>
      <c r="I710" s="260"/>
      <c r="J710" s="260"/>
      <c r="K710" s="260"/>
      <c r="L710" s="260"/>
      <c r="M710" s="260"/>
    </row>
    <row r="711" spans="7:13">
      <c r="G711" s="255"/>
      <c r="H711" s="255"/>
      <c r="I711" s="255"/>
      <c r="J711" s="255"/>
      <c r="K711" s="255"/>
      <c r="L711" s="255"/>
      <c r="M711" s="255"/>
    </row>
    <row r="712" spans="7:13">
      <c r="G712" s="255"/>
      <c r="H712" s="255"/>
      <c r="I712" s="255"/>
      <c r="J712" s="255"/>
      <c r="K712" s="255"/>
      <c r="L712" s="255"/>
      <c r="M712" s="255"/>
    </row>
    <row r="713" spans="7:13">
      <c r="G713" s="255"/>
      <c r="H713" s="255"/>
      <c r="I713" s="255"/>
      <c r="J713" s="255"/>
      <c r="K713" s="255"/>
      <c r="L713" s="255"/>
      <c r="M713" s="255"/>
    </row>
    <row r="714" spans="7:13">
      <c r="G714" s="260"/>
      <c r="H714" s="260"/>
      <c r="I714" s="260"/>
      <c r="J714" s="260"/>
      <c r="K714" s="260"/>
      <c r="L714" s="260"/>
      <c r="M714" s="260"/>
    </row>
    <row r="715" spans="7:13">
      <c r="G715" s="255"/>
      <c r="H715" s="255"/>
      <c r="I715" s="255"/>
      <c r="J715" s="255"/>
      <c r="K715" s="255"/>
      <c r="L715" s="255"/>
      <c r="M715" s="255"/>
    </row>
    <row r="716" spans="7:13">
      <c r="G716" s="255"/>
      <c r="H716" s="255"/>
      <c r="I716" s="255"/>
      <c r="J716" s="255"/>
      <c r="K716" s="255"/>
      <c r="L716" s="255"/>
      <c r="M716" s="255"/>
    </row>
    <row r="717" spans="7:13">
      <c r="G717" s="255"/>
      <c r="H717" s="255"/>
      <c r="I717" s="255"/>
      <c r="J717" s="255"/>
      <c r="K717" s="255"/>
      <c r="L717" s="255"/>
      <c r="M717" s="255"/>
    </row>
    <row r="718" spans="7:13">
      <c r="G718" s="255"/>
      <c r="H718" s="255"/>
      <c r="I718" s="255"/>
      <c r="J718" s="255"/>
      <c r="K718" s="255"/>
      <c r="L718" s="255"/>
      <c r="M718" s="255"/>
    </row>
    <row r="719" spans="7:13">
      <c r="G719" s="255"/>
      <c r="H719" s="255"/>
      <c r="I719" s="255"/>
      <c r="J719" s="255"/>
      <c r="K719" s="255"/>
      <c r="L719" s="255"/>
      <c r="M719" s="255"/>
    </row>
    <row r="720" spans="7:13">
      <c r="G720" s="255"/>
      <c r="H720" s="255"/>
      <c r="I720" s="255"/>
      <c r="J720" s="255"/>
      <c r="K720" s="255"/>
      <c r="L720" s="255"/>
      <c r="M720" s="255"/>
    </row>
    <row r="721" spans="7:13">
      <c r="G721" s="255"/>
      <c r="H721" s="255"/>
      <c r="I721" s="255"/>
      <c r="J721" s="255"/>
      <c r="K721" s="255"/>
      <c r="L721" s="255"/>
      <c r="M721" s="255"/>
    </row>
    <row r="722" spans="7:13">
      <c r="G722" s="260"/>
      <c r="H722" s="260"/>
      <c r="I722" s="260"/>
      <c r="J722" s="260"/>
      <c r="K722" s="260"/>
      <c r="L722" s="260"/>
      <c r="M722" s="260"/>
    </row>
    <row r="723" spans="7:13">
      <c r="G723" s="255"/>
      <c r="H723" s="255"/>
      <c r="I723" s="255"/>
      <c r="J723" s="255"/>
      <c r="K723" s="255"/>
      <c r="L723" s="255"/>
      <c r="M723" s="255"/>
    </row>
    <row r="724" spans="7:13">
      <c r="G724" s="255"/>
      <c r="H724" s="255"/>
      <c r="I724" s="255"/>
      <c r="J724" s="255"/>
      <c r="K724" s="255"/>
      <c r="L724" s="255"/>
      <c r="M724" s="255"/>
    </row>
    <row r="725" spans="7:13">
      <c r="G725" s="255"/>
      <c r="H725" s="255"/>
      <c r="I725" s="255"/>
      <c r="J725" s="255"/>
      <c r="K725" s="255"/>
      <c r="L725" s="255"/>
      <c r="M725" s="255"/>
    </row>
    <row r="726" spans="7:13">
      <c r="G726" s="255"/>
      <c r="H726" s="255"/>
      <c r="I726" s="255"/>
      <c r="J726" s="255"/>
      <c r="K726" s="255"/>
      <c r="L726" s="255"/>
      <c r="M726" s="255"/>
    </row>
    <row r="727" spans="7:13">
      <c r="G727" s="255"/>
      <c r="H727" s="255"/>
      <c r="I727" s="255"/>
      <c r="J727" s="255"/>
      <c r="K727" s="255"/>
      <c r="L727" s="255"/>
      <c r="M727" s="255"/>
    </row>
    <row r="728" spans="7:13">
      <c r="G728" s="255"/>
      <c r="H728" s="255"/>
      <c r="I728" s="255"/>
      <c r="J728" s="255"/>
      <c r="K728" s="255"/>
      <c r="L728" s="255"/>
      <c r="M728" s="255"/>
    </row>
    <row r="729" spans="7:13">
      <c r="G729" s="255"/>
      <c r="H729" s="255"/>
      <c r="I729" s="255"/>
      <c r="J729" s="255"/>
      <c r="K729" s="255"/>
      <c r="L729" s="255"/>
      <c r="M729" s="255"/>
    </row>
    <row r="730" spans="7:13">
      <c r="G730" s="260"/>
      <c r="H730" s="260"/>
      <c r="I730" s="260"/>
      <c r="J730" s="260"/>
      <c r="K730" s="260"/>
      <c r="L730" s="260"/>
      <c r="M730" s="260"/>
    </row>
    <row r="731" spans="7:13">
      <c r="G731" s="255"/>
      <c r="H731" s="255"/>
      <c r="I731" s="255"/>
      <c r="J731" s="255"/>
      <c r="K731" s="255"/>
      <c r="L731" s="255"/>
      <c r="M731" s="255"/>
    </row>
    <row r="732" spans="7:13">
      <c r="G732" s="255"/>
      <c r="H732" s="255"/>
      <c r="I732" s="255"/>
      <c r="J732" s="255"/>
      <c r="K732" s="255"/>
      <c r="L732" s="255"/>
      <c r="M732" s="255"/>
    </row>
    <row r="733" spans="7:13">
      <c r="G733" s="255"/>
      <c r="H733" s="255"/>
      <c r="I733" s="255"/>
      <c r="J733" s="255"/>
      <c r="K733" s="255"/>
      <c r="L733" s="255"/>
      <c r="M733" s="255"/>
    </row>
    <row r="734" spans="7:13">
      <c r="G734" s="260"/>
      <c r="H734" s="260"/>
      <c r="I734" s="260"/>
      <c r="J734" s="260"/>
      <c r="K734" s="260"/>
      <c r="L734" s="260"/>
      <c r="M734" s="260"/>
    </row>
    <row r="735" spans="7:13">
      <c r="G735" s="255"/>
      <c r="H735" s="255"/>
      <c r="I735" s="255"/>
      <c r="J735" s="255"/>
      <c r="K735" s="255"/>
      <c r="L735" s="255"/>
      <c r="M735" s="255"/>
    </row>
    <row r="736" spans="7:13">
      <c r="G736" s="260"/>
      <c r="H736" s="260"/>
      <c r="I736" s="260"/>
      <c r="J736" s="260"/>
      <c r="K736" s="260"/>
      <c r="L736" s="260"/>
      <c r="M736" s="260"/>
    </row>
    <row r="737" spans="7:13">
      <c r="G737" s="256">
        <v>-264725211.15000001</v>
      </c>
      <c r="H737" s="256"/>
      <c r="I737" s="256">
        <v>-4427266228.200366</v>
      </c>
      <c r="J737" s="256">
        <v>-1006458756.4289148</v>
      </c>
      <c r="K737" s="256">
        <v>505632802.03449368</v>
      </c>
      <c r="L737" s="256"/>
      <c r="M737" s="256">
        <v>193267437.74070641</v>
      </c>
    </row>
    <row r="738" spans="7:13">
      <c r="G738" s="255"/>
      <c r="H738" s="255"/>
      <c r="I738" s="255"/>
      <c r="J738" s="255"/>
      <c r="K738" s="255"/>
      <c r="L738" s="255"/>
      <c r="M738" s="255"/>
    </row>
    <row r="739" spans="7:13">
      <c r="G739" s="256"/>
      <c r="H739" s="256"/>
      <c r="I739" s="256"/>
      <c r="J739" s="256"/>
      <c r="K739" s="256"/>
      <c r="L739" s="256"/>
      <c r="M739" s="256"/>
    </row>
    <row r="740" spans="7:13">
      <c r="G740" s="255"/>
      <c r="H740" s="255"/>
      <c r="I740" s="255"/>
      <c r="J740" s="255"/>
      <c r="K740" s="255"/>
      <c r="L740" s="255"/>
      <c r="M740" s="255"/>
    </row>
    <row r="741" spans="7:13">
      <c r="G741" s="255"/>
      <c r="H741" s="255"/>
      <c r="I741" s="255"/>
      <c r="J741" s="255"/>
      <c r="K741" s="255"/>
      <c r="L741" s="255"/>
      <c r="M741" s="255"/>
    </row>
    <row r="742" spans="7:13">
      <c r="G742" s="256"/>
      <c r="H742" s="256"/>
      <c r="I742" s="256"/>
      <c r="J742" s="256"/>
      <c r="K742" s="256"/>
      <c r="L742" s="256"/>
      <c r="M742" s="256"/>
    </row>
    <row r="743" spans="7:13">
      <c r="G743" s="257">
        <v>-21227310179.68</v>
      </c>
      <c r="H743" s="257">
        <v>-1511776412.96</v>
      </c>
      <c r="I743" s="257">
        <v>-28390478813.940277</v>
      </c>
      <c r="J743" s="257">
        <v>-9396328374.5281487</v>
      </c>
      <c r="K743" s="257">
        <v>-7064609461.4202442</v>
      </c>
      <c r="L743" s="257">
        <v>-5028882317.9799995</v>
      </c>
      <c r="M743" s="257">
        <v>-9228364646.3631954</v>
      </c>
    </row>
    <row r="744" spans="7:13">
      <c r="G744" s="255"/>
      <c r="H744" s="255"/>
      <c r="I744" s="255"/>
      <c r="J744" s="255">
        <v>3.3733461</v>
      </c>
      <c r="K744" s="255"/>
      <c r="L744" s="255"/>
      <c r="M744" s="255"/>
    </row>
    <row r="745" spans="7:13">
      <c r="G745" s="260"/>
      <c r="H745" s="260"/>
      <c r="I745" s="260"/>
      <c r="J745" s="260">
        <v>3.3733461</v>
      </c>
      <c r="K745" s="260"/>
      <c r="L745" s="260"/>
      <c r="M745" s="260"/>
    </row>
    <row r="746" spans="7:13">
      <c r="G746" s="255"/>
      <c r="H746" s="255"/>
      <c r="I746" s="255"/>
      <c r="J746" s="255">
        <v>-40.263001699999997</v>
      </c>
      <c r="K746" s="255"/>
      <c r="L746" s="255"/>
      <c r="M746" s="255"/>
    </row>
    <row r="747" spans="7:13">
      <c r="G747" s="260"/>
      <c r="H747" s="260"/>
      <c r="I747" s="260"/>
      <c r="J747" s="260">
        <v>-40.263001699999997</v>
      </c>
      <c r="K747" s="260"/>
      <c r="L747" s="260"/>
      <c r="M747" s="260"/>
    </row>
    <row r="748" spans="7:13">
      <c r="G748" s="255"/>
      <c r="H748" s="255"/>
      <c r="I748" s="255"/>
      <c r="J748" s="255"/>
      <c r="K748" s="255"/>
      <c r="L748" s="255"/>
      <c r="M748" s="255"/>
    </row>
    <row r="749" spans="7:13">
      <c r="G749" s="260"/>
      <c r="H749" s="260"/>
      <c r="I749" s="260"/>
      <c r="J749" s="260"/>
      <c r="K749" s="260"/>
      <c r="L749" s="260"/>
      <c r="M749" s="260"/>
    </row>
    <row r="750" spans="7:13">
      <c r="G750" s="255"/>
      <c r="H750" s="255"/>
      <c r="I750" s="255"/>
      <c r="J750" s="255"/>
      <c r="K750" s="255"/>
      <c r="L750" s="255"/>
      <c r="M750" s="255"/>
    </row>
    <row r="751" spans="7:13">
      <c r="G751" s="255"/>
      <c r="H751" s="255"/>
      <c r="I751" s="255"/>
      <c r="J751" s="255"/>
      <c r="K751" s="255"/>
      <c r="L751" s="255"/>
      <c r="M751" s="255"/>
    </row>
    <row r="752" spans="7:13">
      <c r="G752" s="255"/>
      <c r="H752" s="255"/>
      <c r="I752" s="255"/>
      <c r="J752" s="255"/>
      <c r="K752" s="255"/>
      <c r="L752" s="255"/>
      <c r="M752" s="255"/>
    </row>
    <row r="753" spans="7:13">
      <c r="G753" s="255"/>
      <c r="H753" s="255"/>
      <c r="I753" s="255"/>
      <c r="J753" s="255"/>
      <c r="K753" s="255"/>
      <c r="L753" s="255"/>
      <c r="M753" s="255"/>
    </row>
    <row r="754" spans="7:13">
      <c r="G754" s="255"/>
      <c r="H754" s="255"/>
      <c r="I754" s="255"/>
      <c r="J754" s="255"/>
      <c r="K754" s="255"/>
      <c r="L754" s="255"/>
      <c r="M754" s="255"/>
    </row>
    <row r="755" spans="7:13">
      <c r="G755" s="260"/>
      <c r="H755" s="260"/>
      <c r="I755" s="260"/>
      <c r="J755" s="260"/>
      <c r="K755" s="260"/>
      <c r="L755" s="260"/>
      <c r="M755" s="260"/>
    </row>
    <row r="756" spans="7:13">
      <c r="G756" s="255"/>
      <c r="H756" s="255"/>
      <c r="I756" s="255"/>
      <c r="J756" s="255"/>
      <c r="K756" s="255"/>
      <c r="L756" s="255"/>
      <c r="M756" s="255"/>
    </row>
    <row r="757" spans="7:13">
      <c r="G757" s="255"/>
      <c r="H757" s="255"/>
      <c r="I757" s="255"/>
      <c r="J757" s="255"/>
      <c r="K757" s="255"/>
      <c r="L757" s="255"/>
      <c r="M757" s="255"/>
    </row>
    <row r="758" spans="7:13">
      <c r="G758" s="255"/>
      <c r="H758" s="255"/>
      <c r="I758" s="255"/>
      <c r="J758" s="255"/>
      <c r="K758" s="255"/>
      <c r="L758" s="255"/>
      <c r="M758" s="255"/>
    </row>
    <row r="759" spans="7:13">
      <c r="G759" s="255"/>
      <c r="H759" s="255"/>
      <c r="I759" s="255"/>
      <c r="J759" s="255"/>
      <c r="K759" s="255"/>
      <c r="L759" s="255"/>
      <c r="M759" s="255"/>
    </row>
    <row r="760" spans="7:13">
      <c r="G760" s="255"/>
      <c r="H760" s="255"/>
      <c r="I760" s="255"/>
      <c r="J760" s="255"/>
      <c r="K760" s="255"/>
      <c r="L760" s="255"/>
      <c r="M760" s="255"/>
    </row>
    <row r="761" spans="7:13">
      <c r="G761" s="255"/>
      <c r="H761" s="255"/>
      <c r="I761" s="255"/>
      <c r="J761" s="255"/>
      <c r="K761" s="255"/>
      <c r="L761" s="255"/>
      <c r="M761" s="255"/>
    </row>
    <row r="762" spans="7:13">
      <c r="G762" s="260"/>
      <c r="H762" s="260"/>
      <c r="I762" s="260"/>
      <c r="J762" s="260"/>
      <c r="K762" s="260"/>
      <c r="L762" s="260"/>
      <c r="M762" s="260"/>
    </row>
    <row r="763" spans="7:13">
      <c r="G763" s="255"/>
      <c r="H763" s="255"/>
      <c r="I763" s="255"/>
      <c r="J763" s="255"/>
      <c r="K763" s="255"/>
      <c r="L763" s="255"/>
      <c r="M763" s="255"/>
    </row>
    <row r="764" spans="7:13">
      <c r="G764" s="260"/>
      <c r="H764" s="260"/>
      <c r="I764" s="260"/>
      <c r="J764" s="260"/>
      <c r="K764" s="260"/>
      <c r="L764" s="260"/>
      <c r="M764" s="260"/>
    </row>
    <row r="765" spans="7:13">
      <c r="G765" s="256"/>
      <c r="H765" s="256"/>
      <c r="I765" s="256"/>
      <c r="J765" s="256">
        <v>-36.889655599999998</v>
      </c>
      <c r="K765" s="256"/>
      <c r="L765" s="256"/>
      <c r="M765" s="256"/>
    </row>
    <row r="766" spans="7:13">
      <c r="G766" s="257"/>
      <c r="H766" s="257"/>
      <c r="I766" s="257"/>
      <c r="J766" s="257">
        <v>-36.889655599999998</v>
      </c>
      <c r="K766" s="257"/>
      <c r="L766" s="257"/>
      <c r="M766" s="257"/>
    </row>
    <row r="767" spans="7:13">
      <c r="G767" s="258">
        <v>-21227310179.68</v>
      </c>
      <c r="H767" s="258">
        <v>-1511776412.96</v>
      </c>
      <c r="I767" s="258">
        <v>-28390478813.940277</v>
      </c>
      <c r="J767" s="258">
        <v>-9396328411.4178047</v>
      </c>
      <c r="K767" s="258">
        <v>-7064609461.4202442</v>
      </c>
      <c r="L767" s="258">
        <v>-5028882317.9799995</v>
      </c>
      <c r="M767" s="258">
        <v>-9228364646.3631954</v>
      </c>
    </row>
    <row r="768" spans="7:13">
      <c r="G768" s="259">
        <v>-61041263365.110001</v>
      </c>
      <c r="H768" s="259">
        <v>-1910254534.23</v>
      </c>
      <c r="I768" s="259">
        <v>-37125284228.936218</v>
      </c>
      <c r="J768" s="259">
        <v>-30780676846.900837</v>
      </c>
      <c r="K768" s="259">
        <v>-8790922813.6466007</v>
      </c>
      <c r="L768" s="259">
        <v>-6168244786.1599998</v>
      </c>
      <c r="M768" s="259">
        <v>-11136165570.315556</v>
      </c>
    </row>
    <row r="769" spans="7:13">
      <c r="G769" s="261">
        <v>0</v>
      </c>
      <c r="H769" s="261">
        <v>0</v>
      </c>
      <c r="I769" s="261">
        <v>3.8999999999999999E-6</v>
      </c>
      <c r="J769" s="261">
        <v>0</v>
      </c>
      <c r="K769" s="261">
        <v>-0.2517875</v>
      </c>
      <c r="L769" s="261">
        <v>0</v>
      </c>
      <c r="M769" s="261">
        <v>-1.0450000000000001E-4</v>
      </c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6D27-1891-400E-AD59-CB0C94CB800A}">
  <dimension ref="A1:CH776"/>
  <sheetViews>
    <sheetView topLeftCell="E3" zoomScale="70" zoomScaleNormal="70" workbookViewId="0">
      <selection activeCell="N9" sqref="N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1160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1058192.8943616</v>
      </c>
      <c r="K5" s="255">
        <v>160135214.07211199</v>
      </c>
      <c r="L5" s="255"/>
      <c r="M5" s="255">
        <v>366552.9</v>
      </c>
      <c r="N5" s="255">
        <v>161879214.32019421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81078146.920000002</v>
      </c>
      <c r="H6" s="255">
        <v>119550.6</v>
      </c>
      <c r="I6" s="255">
        <v>997404975.02960241</v>
      </c>
      <c r="J6" s="255">
        <v>215694390.1999104</v>
      </c>
      <c r="K6" s="255">
        <v>91352843.492765993</v>
      </c>
      <c r="L6" s="255">
        <v>15213666.07</v>
      </c>
      <c r="M6" s="255">
        <v>84923152.511399999</v>
      </c>
      <c r="N6" s="255">
        <v>1599157031.6795421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39.57</v>
      </c>
      <c r="H7" s="255"/>
      <c r="I7" s="255"/>
      <c r="J7" s="255"/>
      <c r="K7" s="255">
        <v>49402871.222369999</v>
      </c>
      <c r="L7" s="255">
        <v>47663636.630000003</v>
      </c>
      <c r="M7" s="255"/>
      <c r="N7" s="255">
        <v>46535148.155904502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81078186.489999995</v>
      </c>
      <c r="H8" s="256">
        <v>119550.6</v>
      </c>
      <c r="I8" s="256">
        <v>997404975.02960241</v>
      </c>
      <c r="J8" s="256">
        <v>216752583.09427199</v>
      </c>
      <c r="K8" s="256">
        <v>300890928.78724802</v>
      </c>
      <c r="L8" s="256">
        <v>62877302.700000003</v>
      </c>
      <c r="M8" s="256">
        <v>85289705.411400005</v>
      </c>
      <c r="N8" s="256">
        <v>1807571394.1556408</v>
      </c>
    </row>
    <row r="9" spans="1:86">
      <c r="A9" s="99" t="s">
        <v>296</v>
      </c>
      <c r="B9" s="99" t="s">
        <v>297</v>
      </c>
      <c r="D9" s="175" t="s">
        <v>298</v>
      </c>
      <c r="E9" s="255" t="s">
        <v>1176</v>
      </c>
      <c r="F9" s="255" t="s">
        <v>1177</v>
      </c>
      <c r="G9" s="255"/>
      <c r="H9" s="255"/>
      <c r="I9" s="255"/>
      <c r="J9" s="255"/>
      <c r="K9" s="255"/>
      <c r="L9" s="255"/>
      <c r="M9" s="255"/>
      <c r="N9" s="255"/>
    </row>
    <row r="10" spans="1:86">
      <c r="A10" s="99" t="s">
        <v>227</v>
      </c>
      <c r="B10" s="99" t="s">
        <v>301</v>
      </c>
      <c r="D10" s="175" t="s">
        <v>302</v>
      </c>
      <c r="E10" s="255" t="s">
        <v>299</v>
      </c>
      <c r="F10" s="255" t="s">
        <v>300</v>
      </c>
      <c r="G10" s="255">
        <v>0</v>
      </c>
      <c r="H10" s="255"/>
      <c r="I10" s="255"/>
      <c r="J10" s="255"/>
      <c r="K10" s="255"/>
      <c r="L10" s="255">
        <v>0</v>
      </c>
      <c r="M10" s="255"/>
      <c r="N10" s="255">
        <v>0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1178</v>
      </c>
      <c r="F11" s="256" t="s">
        <v>1179</v>
      </c>
      <c r="G11" s="255"/>
      <c r="H11" s="255"/>
      <c r="I11" s="255"/>
      <c r="J11" s="255"/>
      <c r="K11" s="255"/>
      <c r="L11" s="255"/>
      <c r="M11" s="255"/>
      <c r="N11" s="256"/>
    </row>
    <row r="12" spans="1:86">
      <c r="A12" s="99" t="s">
        <v>310</v>
      </c>
      <c r="B12" s="99" t="s">
        <v>311</v>
      </c>
      <c r="D12" s="175" t="s">
        <v>312</v>
      </c>
      <c r="E12" s="257" t="s">
        <v>303</v>
      </c>
      <c r="F12" s="257" t="s">
        <v>304</v>
      </c>
      <c r="G12" s="255"/>
      <c r="H12" s="255"/>
      <c r="I12" s="255"/>
      <c r="J12" s="255"/>
      <c r="K12" s="255">
        <v>40956937.327826001</v>
      </c>
      <c r="L12" s="255"/>
      <c r="M12" s="255">
        <v>2187675000</v>
      </c>
      <c r="N12" s="257">
        <v>1955708398.00826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1180</v>
      </c>
      <c r="F13" s="255" t="s">
        <v>1181</v>
      </c>
      <c r="G13" s="255"/>
      <c r="H13" s="255"/>
      <c r="I13" s="255"/>
      <c r="J13" s="255"/>
      <c r="K13" s="255"/>
      <c r="L13" s="255"/>
      <c r="M13" s="255"/>
      <c r="N13" s="255"/>
    </row>
    <row r="14" spans="1:86">
      <c r="A14" s="99" t="s">
        <v>319</v>
      </c>
      <c r="B14" s="99" t="s">
        <v>320</v>
      </c>
      <c r="D14" s="175" t="s">
        <v>321</v>
      </c>
      <c r="E14" s="255" t="s">
        <v>308</v>
      </c>
      <c r="F14" s="255" t="s">
        <v>309</v>
      </c>
      <c r="G14" s="256">
        <v>0</v>
      </c>
      <c r="H14" s="256"/>
      <c r="I14" s="256"/>
      <c r="J14" s="256"/>
      <c r="K14" s="256">
        <v>40956937.327826001</v>
      </c>
      <c r="L14" s="256">
        <v>0</v>
      </c>
      <c r="M14" s="256">
        <v>2187675000</v>
      </c>
      <c r="N14" s="255">
        <v>1955708398.00826</v>
      </c>
    </row>
    <row r="15" spans="1:86">
      <c r="D15" s="175" t="s">
        <v>324</v>
      </c>
      <c r="E15" s="255" t="s">
        <v>313</v>
      </c>
      <c r="F15" s="255" t="s">
        <v>314</v>
      </c>
      <c r="G15" s="257">
        <v>81078186.489999995</v>
      </c>
      <c r="H15" s="257">
        <v>119550.6</v>
      </c>
      <c r="I15" s="257">
        <v>997404975.02960241</v>
      </c>
      <c r="J15" s="257">
        <v>216752583.09427199</v>
      </c>
      <c r="K15" s="257">
        <v>341847866.11507398</v>
      </c>
      <c r="L15" s="257">
        <v>62877302.700000003</v>
      </c>
      <c r="M15" s="257">
        <v>2272964705.4113998</v>
      </c>
      <c r="N15" s="255">
        <v>3763279792.1639009</v>
      </c>
    </row>
    <row r="16" spans="1:86">
      <c r="D16" s="175" t="s">
        <v>327</v>
      </c>
      <c r="E16" s="255" t="s">
        <v>317</v>
      </c>
      <c r="F16" s="255" t="s">
        <v>318</v>
      </c>
      <c r="G16" s="255">
        <v>2618224113.5999999</v>
      </c>
      <c r="H16" s="255">
        <v>12583217.140000001</v>
      </c>
      <c r="I16" s="255"/>
      <c r="J16" s="255">
        <v>1301390660.7095809</v>
      </c>
      <c r="K16" s="255">
        <v>70917567.486578003</v>
      </c>
      <c r="L16" s="255">
        <v>665713298.70000005</v>
      </c>
      <c r="M16" s="255">
        <v>952629115.33440006</v>
      </c>
      <c r="N16" s="255">
        <v>4086464147.8012834</v>
      </c>
    </row>
    <row r="17" spans="1:14">
      <c r="D17" s="175" t="s">
        <v>330</v>
      </c>
      <c r="E17" s="256" t="s">
        <v>1182</v>
      </c>
      <c r="F17" s="256" t="s">
        <v>1183</v>
      </c>
      <c r="G17" s="255"/>
      <c r="H17" s="255"/>
      <c r="I17" s="255"/>
      <c r="J17" s="255"/>
      <c r="K17" s="255"/>
      <c r="L17" s="255"/>
      <c r="M17" s="255"/>
      <c r="N17" s="256"/>
    </row>
    <row r="18" spans="1:14">
      <c r="D18" s="175" t="s">
        <v>333</v>
      </c>
      <c r="E18" s="255" t="s">
        <v>322</v>
      </c>
      <c r="F18" s="255" t="s">
        <v>323</v>
      </c>
      <c r="G18" s="255">
        <v>3405441968.5300002</v>
      </c>
      <c r="H18" s="255">
        <v>40326742.850000001</v>
      </c>
      <c r="I18" s="255"/>
      <c r="J18" s="255">
        <v>3997758172.925952</v>
      </c>
      <c r="K18" s="255">
        <v>909539967.01037598</v>
      </c>
      <c r="L18" s="255">
        <v>438739556.11000001</v>
      </c>
      <c r="M18" s="255">
        <v>785313348.10267496</v>
      </c>
      <c r="N18" s="255">
        <v>7923229172.9373789</v>
      </c>
    </row>
    <row r="19" spans="1:14">
      <c r="D19" s="175" t="s">
        <v>336</v>
      </c>
      <c r="E19" s="255" t="s">
        <v>325</v>
      </c>
      <c r="F19" s="255" t="s">
        <v>326</v>
      </c>
      <c r="G19" s="255">
        <v>-75479223.079999998</v>
      </c>
      <c r="H19" s="255"/>
      <c r="I19" s="255"/>
      <c r="J19" s="255"/>
      <c r="K19" s="255">
        <v>-27235135.626814</v>
      </c>
      <c r="L19" s="255">
        <v>-4502988.46</v>
      </c>
      <c r="M19" s="255"/>
      <c r="N19" s="255">
        <v>-106565791.15831</v>
      </c>
    </row>
    <row r="20" spans="1:14">
      <c r="D20" s="175" t="s">
        <v>339</v>
      </c>
      <c r="E20" s="255" t="s">
        <v>328</v>
      </c>
      <c r="F20" s="255" t="s">
        <v>329</v>
      </c>
      <c r="G20" s="255">
        <v>6738234.7400000002</v>
      </c>
      <c r="H20" s="255"/>
      <c r="I20" s="255"/>
      <c r="J20" s="255"/>
      <c r="K20" s="255"/>
      <c r="L20" s="255"/>
      <c r="M20" s="255"/>
      <c r="N20" s="255">
        <v>8616349.0899999999</v>
      </c>
    </row>
    <row r="21" spans="1:14">
      <c r="A21" s="271" t="s">
        <v>342</v>
      </c>
      <c r="B21" s="272"/>
      <c r="D21" s="175" t="s">
        <v>343</v>
      </c>
      <c r="E21" s="255" t="s">
        <v>331</v>
      </c>
      <c r="F21" s="255" t="s">
        <v>332</v>
      </c>
      <c r="G21" s="256">
        <v>5954925093.79</v>
      </c>
      <c r="H21" s="256">
        <v>52909959.990000002</v>
      </c>
      <c r="I21" s="256"/>
      <c r="J21" s="256">
        <v>5299148833.6355324</v>
      </c>
      <c r="K21" s="256">
        <v>953222398.87013996</v>
      </c>
      <c r="L21" s="256">
        <v>1099949866.3499999</v>
      </c>
      <c r="M21" s="256">
        <v>1737942463.4370749</v>
      </c>
      <c r="N21" s="255">
        <v>11911743878.670353</v>
      </c>
    </row>
    <row r="22" spans="1:14">
      <c r="A22" s="270" t="s">
        <v>346</v>
      </c>
      <c r="B22" s="270"/>
      <c r="D22" s="175" t="s">
        <v>347</v>
      </c>
      <c r="E22" s="255" t="s">
        <v>1184</v>
      </c>
      <c r="F22" s="255" t="s">
        <v>1185</v>
      </c>
      <c r="G22" s="255"/>
      <c r="H22" s="255"/>
      <c r="I22" s="255"/>
      <c r="J22" s="255"/>
      <c r="K22" s="255"/>
      <c r="L22" s="255"/>
      <c r="M22" s="255"/>
      <c r="N22" s="255"/>
    </row>
    <row r="23" spans="1:14">
      <c r="A23" s="99" t="s">
        <v>350</v>
      </c>
      <c r="B23" s="99" t="s">
        <v>351</v>
      </c>
      <c r="D23" s="175" t="s">
        <v>352</v>
      </c>
      <c r="E23" s="255" t="s">
        <v>334</v>
      </c>
      <c r="F23" s="255" t="s">
        <v>335</v>
      </c>
      <c r="G23" s="255">
        <v>1351453.21</v>
      </c>
      <c r="H23" s="255">
        <v>183708</v>
      </c>
      <c r="I23" s="255">
        <v>27.279123899999998</v>
      </c>
      <c r="J23" s="255"/>
      <c r="K23" s="255">
        <v>106324.698714</v>
      </c>
      <c r="L23" s="255">
        <v>122072.43</v>
      </c>
      <c r="M23" s="255">
        <v>129701.25</v>
      </c>
      <c r="N23" s="255">
        <v>2547769.1601739</v>
      </c>
    </row>
    <row r="24" spans="1:14">
      <c r="A24" s="99"/>
      <c r="B24" s="99"/>
      <c r="D24" s="175" t="s">
        <v>355</v>
      </c>
      <c r="E24" s="255" t="s">
        <v>337</v>
      </c>
      <c r="F24" s="255" t="s">
        <v>338</v>
      </c>
      <c r="G24" s="255">
        <v>473202857.93000001</v>
      </c>
      <c r="H24" s="255"/>
      <c r="I24" s="255"/>
      <c r="J24" s="255">
        <v>696373.07351040002</v>
      </c>
      <c r="K24" s="255">
        <v>3830531.0517299999</v>
      </c>
      <c r="L24" s="255">
        <v>10555221.800000001</v>
      </c>
      <c r="M24" s="255">
        <v>1621127.41875</v>
      </c>
      <c r="N24" s="255">
        <v>389844486.36943012</v>
      </c>
    </row>
    <row r="25" spans="1:14">
      <c r="A25" s="99"/>
      <c r="B25" s="99"/>
      <c r="D25" s="175" t="s">
        <v>358</v>
      </c>
      <c r="E25" s="255" t="s">
        <v>340</v>
      </c>
      <c r="F25" s="255" t="s">
        <v>341</v>
      </c>
      <c r="G25" s="255">
        <v>-18243446.059999999</v>
      </c>
      <c r="H25" s="255"/>
      <c r="I25" s="255"/>
      <c r="J25" s="255"/>
      <c r="K25" s="255">
        <v>-66260.364430000001</v>
      </c>
      <c r="L25" s="255"/>
      <c r="M25" s="255"/>
      <c r="N25" s="255">
        <v>-18308181.416042499</v>
      </c>
    </row>
    <row r="26" spans="1:14">
      <c r="A26" s="99"/>
      <c r="B26" s="99"/>
      <c r="D26" s="175" t="s">
        <v>361</v>
      </c>
      <c r="E26" s="255" t="s">
        <v>1186</v>
      </c>
      <c r="F26" s="255" t="s">
        <v>1187</v>
      </c>
      <c r="G26" s="255"/>
      <c r="H26" s="255"/>
      <c r="I26" s="255"/>
      <c r="J26" s="255"/>
      <c r="K26" s="255"/>
      <c r="L26" s="255"/>
      <c r="M26" s="255"/>
      <c r="N26" s="255"/>
    </row>
    <row r="27" spans="1:14">
      <c r="D27" s="175" t="s">
        <v>364</v>
      </c>
      <c r="E27" s="255" t="s">
        <v>1188</v>
      </c>
      <c r="F27" s="255" t="s">
        <v>1189</v>
      </c>
      <c r="G27" s="255"/>
      <c r="H27" s="255"/>
      <c r="I27" s="255"/>
      <c r="J27" s="255"/>
      <c r="K27" s="255"/>
      <c r="L27" s="255"/>
      <c r="M27" s="255"/>
      <c r="N27" s="255"/>
    </row>
    <row r="28" spans="1:14">
      <c r="D28" s="175" t="s">
        <v>367</v>
      </c>
      <c r="E28" s="255" t="s">
        <v>1146</v>
      </c>
      <c r="F28" s="255" t="s">
        <v>1147</v>
      </c>
      <c r="G28" s="255"/>
      <c r="H28" s="255"/>
      <c r="I28" s="255"/>
      <c r="J28" s="255"/>
      <c r="K28" s="255"/>
      <c r="L28" s="255"/>
      <c r="M28" s="255"/>
      <c r="N28" s="255"/>
    </row>
    <row r="29" spans="1:14">
      <c r="A29" s="271" t="s">
        <v>370</v>
      </c>
      <c r="B29" s="272"/>
      <c r="D29" s="175" t="s">
        <v>371</v>
      </c>
      <c r="E29" s="255" t="s">
        <v>344</v>
      </c>
      <c r="F29" s="255" t="s">
        <v>345</v>
      </c>
      <c r="G29" s="255">
        <v>37597928.329999998</v>
      </c>
      <c r="H29" s="255"/>
      <c r="I29" s="255">
        <v>2882322.6087394999</v>
      </c>
      <c r="J29" s="255"/>
      <c r="K29" s="255">
        <v>20800533.374930002</v>
      </c>
      <c r="L29" s="255"/>
      <c r="M29" s="255"/>
      <c r="N29" s="255">
        <v>23152066.681339499</v>
      </c>
    </row>
    <row r="30" spans="1:14">
      <c r="A30" s="270" t="s">
        <v>374</v>
      </c>
      <c r="B30" s="270"/>
      <c r="D30" s="175" t="s">
        <v>375</v>
      </c>
      <c r="E30" s="255" t="s">
        <v>1190</v>
      </c>
      <c r="F30" s="255" t="s">
        <v>1191</v>
      </c>
      <c r="G30" s="255"/>
      <c r="H30" s="255"/>
      <c r="I30" s="255"/>
      <c r="J30" s="255"/>
      <c r="K30" s="255"/>
      <c r="L30" s="255"/>
      <c r="M30" s="255"/>
      <c r="N30" s="255"/>
    </row>
    <row r="31" spans="1:14">
      <c r="A31" s="99" t="s">
        <v>378</v>
      </c>
      <c r="B31" s="185" t="s">
        <v>379</v>
      </c>
      <c r="D31" s="175" t="s">
        <v>380</v>
      </c>
      <c r="E31" s="255" t="s">
        <v>348</v>
      </c>
      <c r="F31" s="255" t="s">
        <v>349</v>
      </c>
      <c r="G31" s="255">
        <v>13737242.15</v>
      </c>
      <c r="H31" s="255"/>
      <c r="I31" s="255"/>
      <c r="J31" s="255"/>
      <c r="K31" s="255"/>
      <c r="L31" s="255"/>
      <c r="M31" s="255"/>
      <c r="N31" s="255">
        <v>11555004.560000001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353</v>
      </c>
      <c r="F32" s="255" t="s">
        <v>354</v>
      </c>
      <c r="G32" s="255">
        <v>13291871.279999999</v>
      </c>
      <c r="H32" s="255"/>
      <c r="I32" s="255"/>
      <c r="J32" s="255"/>
      <c r="K32" s="255">
        <v>2617084.9490720001</v>
      </c>
      <c r="L32" s="255">
        <v>3581714.24</v>
      </c>
      <c r="M32" s="255">
        <v>3705950.1401999998</v>
      </c>
      <c r="N32" s="255">
        <v>23172858.623640001</v>
      </c>
    </row>
    <row r="33" spans="1:14">
      <c r="A33" s="99"/>
      <c r="B33" s="185"/>
      <c r="D33" s="175" t="s">
        <v>388</v>
      </c>
      <c r="E33" s="255" t="s">
        <v>356</v>
      </c>
      <c r="F33" s="255" t="s">
        <v>357</v>
      </c>
      <c r="G33" s="255">
        <v>1612697.9</v>
      </c>
      <c r="H33" s="255">
        <v>3</v>
      </c>
      <c r="I33" s="255"/>
      <c r="J33" s="255"/>
      <c r="K33" s="255"/>
      <c r="L33" s="255">
        <v>622815</v>
      </c>
      <c r="M33" s="255"/>
      <c r="N33" s="255">
        <v>1343080.07</v>
      </c>
    </row>
    <row r="34" spans="1:14">
      <c r="A34" s="99"/>
      <c r="B34" s="185"/>
      <c r="D34" s="175" t="s">
        <v>391</v>
      </c>
      <c r="E34" s="255" t="s">
        <v>359</v>
      </c>
      <c r="F34" s="255" t="s">
        <v>360</v>
      </c>
      <c r="G34" s="255">
        <v>229220.79</v>
      </c>
      <c r="H34" s="255"/>
      <c r="I34" s="255"/>
      <c r="J34" s="255">
        <v>25272250.311475199</v>
      </c>
      <c r="K34" s="255"/>
      <c r="L34" s="255">
        <v>80281.61</v>
      </c>
      <c r="M34" s="255"/>
      <c r="N34" s="255">
        <v>47855589.8014272</v>
      </c>
    </row>
    <row r="35" spans="1:14">
      <c r="D35" s="175" t="s">
        <v>394</v>
      </c>
      <c r="E35" s="255" t="s">
        <v>362</v>
      </c>
      <c r="F35" s="255" t="s">
        <v>363</v>
      </c>
      <c r="G35" s="255">
        <v>81177242.150000006</v>
      </c>
      <c r="H35" s="255">
        <v>7006297.8099999996</v>
      </c>
      <c r="I35" s="255"/>
      <c r="J35" s="255">
        <v>103473672.9145344</v>
      </c>
      <c r="K35" s="255">
        <v>22971012.837652002</v>
      </c>
      <c r="L35" s="255">
        <v>19633000.809999999</v>
      </c>
      <c r="M35" s="255">
        <v>21592361.066849999</v>
      </c>
      <c r="N35" s="255">
        <v>244686183.56472179</v>
      </c>
    </row>
    <row r="36" spans="1:14">
      <c r="D36" s="175" t="s">
        <v>397</v>
      </c>
      <c r="E36" s="255" t="s">
        <v>365</v>
      </c>
      <c r="F36" s="255" t="s">
        <v>366</v>
      </c>
      <c r="G36" s="255">
        <v>1298100.8899999999</v>
      </c>
      <c r="H36" s="255"/>
      <c r="I36" s="255"/>
      <c r="J36" s="255"/>
      <c r="K36" s="255"/>
      <c r="L36" s="255">
        <v>19811.400000000001</v>
      </c>
      <c r="M36" s="255">
        <v>19406815.5141</v>
      </c>
      <c r="N36" s="255">
        <v>17750718.829484999</v>
      </c>
    </row>
    <row r="37" spans="1:14">
      <c r="D37" s="175" t="s">
        <v>400</v>
      </c>
      <c r="E37" s="256" t="s">
        <v>368</v>
      </c>
      <c r="F37" s="256" t="s">
        <v>369</v>
      </c>
      <c r="G37" s="255">
        <v>25810755.890000001</v>
      </c>
      <c r="H37" s="255"/>
      <c r="I37" s="255"/>
      <c r="J37" s="255">
        <v>51427550.574182399</v>
      </c>
      <c r="K37" s="255">
        <v>14507414.921618</v>
      </c>
      <c r="L37" s="255">
        <v>5867676.8899999997</v>
      </c>
      <c r="M37" s="255">
        <v>347766496.48912501</v>
      </c>
      <c r="N37" s="256">
        <v>495882987.71935117</v>
      </c>
    </row>
    <row r="38" spans="1:14">
      <c r="A38" s="271" t="s">
        <v>403</v>
      </c>
      <c r="B38" s="272"/>
      <c r="D38" s="175" t="s">
        <v>404</v>
      </c>
      <c r="E38" s="255" t="s">
        <v>1192</v>
      </c>
      <c r="F38" s="255" t="s">
        <v>1193</v>
      </c>
      <c r="G38" s="255"/>
      <c r="H38" s="255"/>
      <c r="I38" s="255"/>
      <c r="J38" s="255"/>
      <c r="K38" s="255"/>
      <c r="L38" s="255"/>
      <c r="M38" s="255"/>
      <c r="N38" s="255"/>
    </row>
    <row r="39" spans="1:14">
      <c r="A39" s="270" t="s">
        <v>374</v>
      </c>
      <c r="B39" s="270"/>
      <c r="D39" s="175" t="s">
        <v>407</v>
      </c>
      <c r="E39" s="256" t="s">
        <v>1166</v>
      </c>
      <c r="F39" s="256" t="s">
        <v>1167</v>
      </c>
      <c r="G39" s="255"/>
      <c r="H39" s="255"/>
      <c r="I39" s="255"/>
      <c r="J39" s="255"/>
      <c r="K39" s="255"/>
      <c r="L39" s="255"/>
      <c r="M39" s="255"/>
      <c r="N39" s="256">
        <v>0</v>
      </c>
    </row>
    <row r="40" spans="1:14">
      <c r="A40" s="99" t="s">
        <v>378</v>
      </c>
      <c r="B40" s="185" t="s">
        <v>410</v>
      </c>
      <c r="D40" s="175" t="s">
        <v>411</v>
      </c>
      <c r="E40" s="257" t="s">
        <v>372</v>
      </c>
      <c r="F40" s="257" t="s">
        <v>373</v>
      </c>
      <c r="G40" s="255"/>
      <c r="H40" s="255"/>
      <c r="I40" s="255"/>
      <c r="J40" s="255">
        <v>3427429.8077183999</v>
      </c>
      <c r="K40" s="255"/>
      <c r="L40" s="255"/>
      <c r="M40" s="255"/>
      <c r="N40" s="257">
        <v>2259278.7276144</v>
      </c>
    </row>
    <row r="41" spans="1:14">
      <c r="A41" s="99" t="s">
        <v>383</v>
      </c>
      <c r="B41" s="185" t="s">
        <v>414</v>
      </c>
      <c r="D41" s="175" t="s">
        <v>415</v>
      </c>
      <c r="E41" s="255" t="s">
        <v>376</v>
      </c>
      <c r="F41" s="255" t="s">
        <v>377</v>
      </c>
      <c r="G41" s="255">
        <v>443158.6</v>
      </c>
      <c r="H41" s="255"/>
      <c r="I41" s="255"/>
      <c r="J41" s="255"/>
      <c r="K41" s="255"/>
      <c r="L41" s="255">
        <v>129345.79</v>
      </c>
      <c r="M41" s="255"/>
      <c r="N41" s="255">
        <v>543504.39</v>
      </c>
    </row>
    <row r="42" spans="1:14">
      <c r="A42" s="99"/>
      <c r="B42" s="185"/>
      <c r="D42" s="175" t="s">
        <v>418</v>
      </c>
      <c r="E42" s="256" t="s">
        <v>1194</v>
      </c>
      <c r="F42" s="256" t="s">
        <v>1195</v>
      </c>
      <c r="G42" s="255"/>
      <c r="H42" s="255"/>
      <c r="I42" s="255"/>
      <c r="J42" s="255"/>
      <c r="K42" s="255"/>
      <c r="L42" s="255"/>
      <c r="M42" s="255"/>
      <c r="N42" s="256"/>
    </row>
    <row r="43" spans="1:14">
      <c r="A43" s="99"/>
      <c r="B43" s="185"/>
      <c r="D43" s="175" t="s">
        <v>421</v>
      </c>
      <c r="E43" s="257" t="s">
        <v>1196</v>
      </c>
      <c r="F43" s="257" t="s">
        <v>1197</v>
      </c>
      <c r="G43" s="255"/>
      <c r="H43" s="255"/>
      <c r="I43" s="255"/>
      <c r="J43" s="255"/>
      <c r="K43" s="255"/>
      <c r="L43" s="255"/>
      <c r="M43" s="255"/>
      <c r="N43" s="257"/>
    </row>
    <row r="44" spans="1:14">
      <c r="D44" s="175" t="s">
        <v>424</v>
      </c>
      <c r="E44" s="255" t="s">
        <v>1198</v>
      </c>
      <c r="F44" s="255" t="s">
        <v>1199</v>
      </c>
      <c r="G44" s="255"/>
      <c r="H44" s="255"/>
      <c r="I44" s="255"/>
      <c r="J44" s="255"/>
      <c r="K44" s="255"/>
      <c r="L44" s="255"/>
      <c r="M44" s="255"/>
      <c r="N44" s="255"/>
    </row>
    <row r="45" spans="1:14">
      <c r="D45" s="175" t="s">
        <v>427</v>
      </c>
      <c r="E45" s="255" t="s">
        <v>1200</v>
      </c>
      <c r="F45" s="255" t="s">
        <v>1201</v>
      </c>
      <c r="G45" s="255"/>
      <c r="H45" s="255"/>
      <c r="I45" s="255"/>
      <c r="J45" s="255"/>
      <c r="K45" s="255"/>
      <c r="L45" s="255"/>
      <c r="M45" s="255"/>
      <c r="N45" s="255"/>
    </row>
    <row r="46" spans="1:14">
      <c r="D46" s="175" t="s">
        <v>429</v>
      </c>
      <c r="E46" s="256" t="s">
        <v>1202</v>
      </c>
      <c r="F46" s="256" t="s">
        <v>1203</v>
      </c>
      <c r="G46" s="255"/>
      <c r="H46" s="255"/>
      <c r="I46" s="255"/>
      <c r="J46" s="255"/>
      <c r="K46" s="255"/>
      <c r="L46" s="255"/>
      <c r="M46" s="255"/>
      <c r="N46" s="256"/>
    </row>
    <row r="47" spans="1:14">
      <c r="D47" s="175" t="s">
        <v>432</v>
      </c>
      <c r="E47" s="255" t="s">
        <v>381</v>
      </c>
      <c r="F47" s="255" t="s">
        <v>382</v>
      </c>
      <c r="G47" s="255">
        <v>96558439.739999995</v>
      </c>
      <c r="H47" s="255">
        <v>785483.94</v>
      </c>
      <c r="I47" s="255"/>
      <c r="J47" s="255">
        <v>377744631.01747203</v>
      </c>
      <c r="K47" s="255"/>
      <c r="L47" s="255">
        <v>71045.119999999995</v>
      </c>
      <c r="M47" s="255"/>
      <c r="N47" s="255">
        <v>499603945.25343603</v>
      </c>
    </row>
    <row r="48" spans="1:14">
      <c r="D48" s="175" t="s">
        <v>435</v>
      </c>
      <c r="E48" s="255" t="s">
        <v>386</v>
      </c>
      <c r="F48" s="255" t="s">
        <v>387</v>
      </c>
      <c r="G48" s="255">
        <v>8205908.71</v>
      </c>
      <c r="H48" s="255">
        <v>0</v>
      </c>
      <c r="I48" s="255">
        <v>0</v>
      </c>
      <c r="J48" s="255">
        <v>93954037.306982398</v>
      </c>
      <c r="K48" s="255">
        <v>468520565.29683399</v>
      </c>
      <c r="L48" s="255">
        <v>0</v>
      </c>
      <c r="M48" s="255">
        <v>395141546.87437499</v>
      </c>
      <c r="N48" s="255">
        <v>949306404.61778116</v>
      </c>
    </row>
    <row r="49" spans="4:16">
      <c r="D49" s="175" t="s">
        <v>437</v>
      </c>
      <c r="E49" s="256" t="s">
        <v>389</v>
      </c>
      <c r="F49" s="256" t="s">
        <v>390</v>
      </c>
      <c r="G49" s="255">
        <v>18391540.66</v>
      </c>
      <c r="H49" s="255">
        <v>3818440.62</v>
      </c>
      <c r="I49" s="255"/>
      <c r="J49" s="255"/>
      <c r="K49" s="255">
        <v>2766557.4176739999</v>
      </c>
      <c r="L49" s="255">
        <v>1663983.21</v>
      </c>
      <c r="M49" s="255">
        <v>3612708.3746250002</v>
      </c>
      <c r="N49" s="256">
        <v>35363482.239937998</v>
      </c>
    </row>
    <row r="50" spans="4:16">
      <c r="D50" s="175" t="s">
        <v>440</v>
      </c>
      <c r="E50" s="255" t="s">
        <v>392</v>
      </c>
      <c r="F50" s="255" t="s">
        <v>393</v>
      </c>
      <c r="G50" s="255"/>
      <c r="H50" s="255"/>
      <c r="I50" s="255"/>
      <c r="J50" s="255"/>
      <c r="K50" s="255"/>
      <c r="L50" s="255"/>
      <c r="M50" s="255">
        <v>728716.50494999997</v>
      </c>
      <c r="N50" s="255">
        <v>187157.11241599999</v>
      </c>
    </row>
    <row r="51" spans="4:16">
      <c r="D51" s="175" t="s">
        <v>443</v>
      </c>
      <c r="E51" s="255" t="s">
        <v>395</v>
      </c>
      <c r="F51" s="255" t="s">
        <v>396</v>
      </c>
      <c r="G51" s="255">
        <v>5046076.1500000004</v>
      </c>
      <c r="H51" s="255"/>
      <c r="I51" s="255"/>
      <c r="J51" s="255"/>
      <c r="K51" s="255"/>
      <c r="L51" s="255"/>
      <c r="M51" s="255"/>
      <c r="N51" s="255">
        <v>9829168.5199999996</v>
      </c>
    </row>
    <row r="52" spans="4:16">
      <c r="D52" s="175" t="s">
        <v>445</v>
      </c>
      <c r="E52" s="256" t="s">
        <v>398</v>
      </c>
      <c r="F52" s="256" t="s">
        <v>399</v>
      </c>
      <c r="G52" s="256">
        <v>759711048.32000005</v>
      </c>
      <c r="H52" s="256">
        <v>11793933.369999999</v>
      </c>
      <c r="I52" s="256">
        <v>2882349.8878633999</v>
      </c>
      <c r="J52" s="256">
        <v>655995945.00587523</v>
      </c>
      <c r="K52" s="256">
        <v>536053764.18379402</v>
      </c>
      <c r="L52" s="256">
        <v>42346968.299999997</v>
      </c>
      <c r="M52" s="256">
        <v>793705423.63297498</v>
      </c>
      <c r="N52" s="256">
        <v>2736575504.8247118</v>
      </c>
    </row>
    <row r="53" spans="4:16">
      <c r="D53" s="175" t="s">
        <v>448</v>
      </c>
      <c r="E53" s="255" t="s">
        <v>401</v>
      </c>
      <c r="F53" s="255" t="s">
        <v>402</v>
      </c>
      <c r="G53" s="255">
        <v>15200978.130000001</v>
      </c>
      <c r="H53" s="255">
        <v>38989138.020000003</v>
      </c>
      <c r="I53" s="255"/>
      <c r="J53" s="255"/>
      <c r="K53" s="255"/>
      <c r="L53" s="255">
        <v>5632987.4400000004</v>
      </c>
      <c r="M53" s="255"/>
      <c r="N53" s="255">
        <v>124075389.63</v>
      </c>
    </row>
    <row r="54" spans="4:16">
      <c r="D54" s="175" t="s">
        <v>451</v>
      </c>
      <c r="E54" s="255" t="s">
        <v>405</v>
      </c>
      <c r="F54" s="255" t="s">
        <v>406</v>
      </c>
      <c r="G54" s="256">
        <v>15200978.130000001</v>
      </c>
      <c r="H54" s="256">
        <v>38989138.020000003</v>
      </c>
      <c r="I54" s="256"/>
      <c r="J54" s="256"/>
      <c r="K54" s="256"/>
      <c r="L54" s="256">
        <v>5632987.4400000004</v>
      </c>
      <c r="M54" s="256"/>
      <c r="N54" s="255">
        <v>124075389.63</v>
      </c>
    </row>
    <row r="55" spans="4:16">
      <c r="D55" s="175" t="s">
        <v>453</v>
      </c>
      <c r="E55" s="256" t="s">
        <v>408</v>
      </c>
      <c r="F55" s="256" t="s">
        <v>409</v>
      </c>
      <c r="G55" s="257">
        <v>6729837120.2399998</v>
      </c>
      <c r="H55" s="257">
        <v>103693031.38</v>
      </c>
      <c r="I55" s="257">
        <v>2882349.8878633999</v>
      </c>
      <c r="J55" s="257">
        <v>5955144778.641408</v>
      </c>
      <c r="K55" s="257">
        <v>1489276163.0539341</v>
      </c>
      <c r="L55" s="257">
        <v>1147929822.0899999</v>
      </c>
      <c r="M55" s="257">
        <v>2531647887.0700498</v>
      </c>
      <c r="N55" s="256">
        <v>14772394773.125063</v>
      </c>
      <c r="P55">
        <v>780478.08</v>
      </c>
    </row>
    <row r="56" spans="4:16">
      <c r="D56" s="175" t="s">
        <v>456</v>
      </c>
      <c r="E56" s="255" t="s">
        <v>1204</v>
      </c>
      <c r="F56" s="255" t="s">
        <v>1205</v>
      </c>
      <c r="G56" s="255"/>
      <c r="H56" s="255"/>
      <c r="I56" s="255"/>
      <c r="J56" s="255"/>
      <c r="K56" s="255"/>
      <c r="L56" s="255"/>
      <c r="M56" s="255"/>
      <c r="N56" s="255"/>
    </row>
    <row r="57" spans="4:16">
      <c r="D57" s="175" t="s">
        <v>459</v>
      </c>
      <c r="E57" s="255" t="s">
        <v>1206</v>
      </c>
      <c r="F57" s="255" t="s">
        <v>1207</v>
      </c>
      <c r="G57" s="255"/>
      <c r="H57" s="255"/>
      <c r="I57" s="255"/>
      <c r="J57" s="255"/>
      <c r="K57" s="255"/>
      <c r="L57" s="255"/>
      <c r="M57" s="255"/>
      <c r="N57" s="255"/>
      <c r="P57">
        <v>781774.08</v>
      </c>
    </row>
    <row r="58" spans="4:16">
      <c r="D58" s="175" t="s">
        <v>462</v>
      </c>
      <c r="E58" s="255" t="s">
        <v>1208</v>
      </c>
      <c r="F58" s="255" t="s">
        <v>1209</v>
      </c>
      <c r="G58" s="256"/>
      <c r="H58" s="256"/>
      <c r="I58" s="256"/>
      <c r="J58" s="256"/>
      <c r="K58" s="256"/>
      <c r="L58" s="256"/>
      <c r="M58" s="256"/>
      <c r="N58" s="255"/>
    </row>
    <row r="59" spans="4:16">
      <c r="D59" s="175" t="s">
        <v>464</v>
      </c>
      <c r="E59" s="256" t="s">
        <v>412</v>
      </c>
      <c r="F59" s="256" t="s">
        <v>413</v>
      </c>
      <c r="G59" s="255">
        <v>8513568061.6899996</v>
      </c>
      <c r="H59" s="255"/>
      <c r="I59" s="255">
        <v>724874453.47874141</v>
      </c>
      <c r="J59" s="255"/>
      <c r="K59" s="255"/>
      <c r="L59" s="255"/>
      <c r="M59" s="255"/>
      <c r="N59" s="256">
        <v>748924488.38396704</v>
      </c>
    </row>
    <row r="60" spans="4:16">
      <c r="D60" s="175" t="s">
        <v>467</v>
      </c>
      <c r="E60" s="255" t="s">
        <v>1210</v>
      </c>
      <c r="F60" s="255" t="s">
        <v>1211</v>
      </c>
      <c r="G60" s="255"/>
      <c r="H60" s="255"/>
      <c r="I60" s="255"/>
      <c r="J60" s="255"/>
      <c r="K60" s="255"/>
      <c r="L60" s="255"/>
      <c r="M60" s="255"/>
      <c r="N60" s="255"/>
    </row>
    <row r="61" spans="4:16">
      <c r="D61" s="175" t="s">
        <v>469</v>
      </c>
      <c r="E61" s="256" t="s">
        <v>416</v>
      </c>
      <c r="F61" s="256" t="s">
        <v>417</v>
      </c>
      <c r="G61" s="256">
        <v>8513568061.6899996</v>
      </c>
      <c r="H61" s="256"/>
      <c r="I61" s="256">
        <v>724874453.47874141</v>
      </c>
      <c r="J61" s="256"/>
      <c r="K61" s="256"/>
      <c r="L61" s="256"/>
      <c r="M61" s="256"/>
      <c r="N61" s="256">
        <v>748924488.38396704</v>
      </c>
    </row>
    <row r="62" spans="4:16">
      <c r="D62" s="175" t="s">
        <v>472</v>
      </c>
      <c r="E62" s="257" t="s">
        <v>419</v>
      </c>
      <c r="F62" s="257" t="s">
        <v>420</v>
      </c>
      <c r="G62" s="257">
        <v>8513568061.6899996</v>
      </c>
      <c r="H62" s="257"/>
      <c r="I62" s="257">
        <v>724874453.47874141</v>
      </c>
      <c r="J62" s="257"/>
      <c r="K62" s="257"/>
      <c r="L62" s="257"/>
      <c r="M62" s="257"/>
      <c r="N62" s="257">
        <v>748924488.38396704</v>
      </c>
    </row>
    <row r="63" spans="4:16">
      <c r="D63" s="175" t="s">
        <v>475</v>
      </c>
      <c r="E63" s="255" t="s">
        <v>422</v>
      </c>
      <c r="F63" s="255" t="s">
        <v>423</v>
      </c>
      <c r="G63" s="255">
        <v>1484889976.02</v>
      </c>
      <c r="H63" s="255"/>
      <c r="I63" s="255"/>
      <c r="J63" s="255">
        <v>1621409729.5171585</v>
      </c>
      <c r="K63" s="255">
        <v>130441308.633494</v>
      </c>
      <c r="L63" s="255">
        <v>417674989.87</v>
      </c>
      <c r="M63" s="255">
        <v>479320975.42245001</v>
      </c>
      <c r="N63" s="255">
        <v>3989427227.1449218</v>
      </c>
    </row>
    <row r="64" spans="4:16">
      <c r="D64" s="175" t="s">
        <v>477</v>
      </c>
      <c r="E64" s="256" t="s">
        <v>425</v>
      </c>
      <c r="F64" s="256" t="s">
        <v>426</v>
      </c>
      <c r="G64" s="255">
        <v>-9339823.3300000001</v>
      </c>
      <c r="H64" s="255"/>
      <c r="I64" s="255"/>
      <c r="J64" s="255">
        <v>-12006148.9053696</v>
      </c>
      <c r="K64" s="255"/>
      <c r="L64" s="255">
        <v>-4253033.67</v>
      </c>
      <c r="M64" s="255"/>
      <c r="N64" s="256">
        <v>-31081513.157193601</v>
      </c>
      <c r="P64">
        <v>6592901702.2600002</v>
      </c>
    </row>
    <row r="65" spans="4:16">
      <c r="D65" s="175" t="s">
        <v>480</v>
      </c>
      <c r="E65" s="255" t="s">
        <v>1212</v>
      </c>
      <c r="F65" s="255" t="s">
        <v>1213</v>
      </c>
      <c r="G65" s="255"/>
      <c r="H65" s="255"/>
      <c r="I65" s="255"/>
      <c r="J65" s="255"/>
      <c r="K65" s="255"/>
      <c r="L65" s="255"/>
      <c r="M65" s="255"/>
      <c r="N65" s="255"/>
      <c r="P65">
        <v>48949946.780000001</v>
      </c>
    </row>
    <row r="66" spans="4:16">
      <c r="D66" s="175" t="s">
        <v>483</v>
      </c>
      <c r="E66" s="255" t="s">
        <v>428</v>
      </c>
      <c r="F66" s="255" t="s">
        <v>423</v>
      </c>
      <c r="G66" s="256">
        <v>1475550152.6900001</v>
      </c>
      <c r="H66" s="256"/>
      <c r="I66" s="256"/>
      <c r="J66" s="256">
        <v>1609403580.6117887</v>
      </c>
      <c r="K66" s="256">
        <v>130441308.633494</v>
      </c>
      <c r="L66" s="256">
        <v>413421956.19999999</v>
      </c>
      <c r="M66" s="256">
        <v>479320975.42245001</v>
      </c>
      <c r="N66" s="255">
        <v>3958345713.9877281</v>
      </c>
      <c r="P66">
        <v>-420062.2</v>
      </c>
    </row>
    <row r="67" spans="4:16">
      <c r="D67" s="175" t="s">
        <v>486</v>
      </c>
      <c r="E67" s="256" t="s">
        <v>430</v>
      </c>
      <c r="F67" s="256" t="s">
        <v>431</v>
      </c>
      <c r="G67" s="255">
        <v>93287056.230000004</v>
      </c>
      <c r="H67" s="255"/>
      <c r="I67" s="255"/>
      <c r="J67" s="255">
        <v>13943333.8011648</v>
      </c>
      <c r="K67" s="255">
        <v>65682368.126691997</v>
      </c>
      <c r="L67" s="255">
        <v>1060404.6000000001</v>
      </c>
      <c r="M67" s="255">
        <v>22177163.855700001</v>
      </c>
      <c r="N67" s="256">
        <v>256089961.86723</v>
      </c>
    </row>
    <row r="68" spans="4:16">
      <c r="D68" s="175" t="s">
        <v>489</v>
      </c>
      <c r="E68" s="257" t="s">
        <v>433</v>
      </c>
      <c r="F68" s="257" t="s">
        <v>434</v>
      </c>
      <c r="G68" s="255">
        <v>-3782904.13</v>
      </c>
      <c r="H68" s="255"/>
      <c r="I68" s="255"/>
      <c r="J68" s="255"/>
      <c r="K68" s="255"/>
      <c r="L68" s="255">
        <v>-118127.54</v>
      </c>
      <c r="M68" s="255"/>
      <c r="N68" s="257">
        <v>-505722.25</v>
      </c>
    </row>
    <row r="69" spans="4:16">
      <c r="D69" s="175" t="s">
        <v>492</v>
      </c>
      <c r="E69" s="255" t="s">
        <v>1214</v>
      </c>
      <c r="F69" s="255" t="s">
        <v>1215</v>
      </c>
      <c r="G69" s="255"/>
      <c r="H69" s="255"/>
      <c r="I69" s="255"/>
      <c r="J69" s="255"/>
      <c r="K69" s="255"/>
      <c r="L69" s="255"/>
      <c r="M69" s="255"/>
      <c r="N69" s="255"/>
      <c r="P69">
        <v>48535894.579999998</v>
      </c>
    </row>
    <row r="70" spans="4:16">
      <c r="D70" s="175" t="s">
        <v>495</v>
      </c>
      <c r="E70" s="255" t="s">
        <v>1216</v>
      </c>
      <c r="F70" s="255" t="s">
        <v>1217</v>
      </c>
      <c r="G70" s="255"/>
      <c r="H70" s="255"/>
      <c r="I70" s="255"/>
      <c r="J70" s="255"/>
      <c r="K70" s="255"/>
      <c r="L70" s="255"/>
      <c r="M70" s="255"/>
      <c r="N70" s="255"/>
      <c r="P70">
        <v>-42116121.969999999</v>
      </c>
    </row>
    <row r="71" spans="4:16">
      <c r="D71" s="175" t="s">
        <v>498</v>
      </c>
      <c r="E71" s="256" t="s">
        <v>1218</v>
      </c>
      <c r="F71" s="256" t="s">
        <v>1219</v>
      </c>
      <c r="G71" s="255"/>
      <c r="H71" s="255"/>
      <c r="I71" s="255"/>
      <c r="J71" s="255"/>
      <c r="K71" s="255"/>
      <c r="L71" s="255"/>
      <c r="M71" s="255"/>
      <c r="N71" s="256"/>
      <c r="P71">
        <v>-42116121.969999999</v>
      </c>
    </row>
    <row r="72" spans="4:16">
      <c r="D72" s="175" t="s">
        <v>501</v>
      </c>
      <c r="E72" s="257" t="s">
        <v>1220</v>
      </c>
      <c r="F72" s="257" t="s">
        <v>1221</v>
      </c>
      <c r="G72" s="255"/>
      <c r="H72" s="255"/>
      <c r="I72" s="255"/>
      <c r="J72" s="255"/>
      <c r="K72" s="255"/>
      <c r="L72" s="255"/>
      <c r="M72" s="255"/>
      <c r="N72" s="257"/>
      <c r="P72">
        <v>-174955.49</v>
      </c>
    </row>
    <row r="73" spans="4:16">
      <c r="D73" s="175" t="s">
        <v>504</v>
      </c>
      <c r="E73" s="255" t="s">
        <v>436</v>
      </c>
      <c r="F73" s="255" t="s">
        <v>431</v>
      </c>
      <c r="G73" s="256">
        <v>89504152.099999994</v>
      </c>
      <c r="H73" s="256"/>
      <c r="I73" s="256"/>
      <c r="J73" s="256">
        <v>13943333.8011648</v>
      </c>
      <c r="K73" s="256">
        <v>65682368.126691997</v>
      </c>
      <c r="L73" s="256">
        <v>942277.06</v>
      </c>
      <c r="M73" s="256">
        <v>22177163.855700001</v>
      </c>
      <c r="N73" s="255">
        <v>255584239.61723</v>
      </c>
      <c r="P73">
        <v>48529884.579999998</v>
      </c>
    </row>
    <row r="74" spans="4:16">
      <c r="D74" s="175" t="s">
        <v>507</v>
      </c>
      <c r="E74" s="255" t="s">
        <v>438</v>
      </c>
      <c r="F74" s="255" t="s">
        <v>439</v>
      </c>
      <c r="G74" s="255">
        <v>2077497894.72</v>
      </c>
      <c r="H74" s="255"/>
      <c r="I74" s="255"/>
      <c r="J74" s="255">
        <v>2742803203.5545087</v>
      </c>
      <c r="K74" s="255">
        <v>240252237.70352599</v>
      </c>
      <c r="L74" s="255">
        <v>522560140.57999998</v>
      </c>
      <c r="M74" s="255">
        <v>569121810.71130002</v>
      </c>
      <c r="N74" s="255">
        <v>5720182997.8558674</v>
      </c>
      <c r="P74">
        <v>-174955.49</v>
      </c>
    </row>
    <row r="75" spans="4:16">
      <c r="D75" s="175" t="s">
        <v>510</v>
      </c>
      <c r="E75" s="257" t="s">
        <v>441</v>
      </c>
      <c r="F75" s="257" t="s">
        <v>442</v>
      </c>
      <c r="G75" s="255">
        <v>-29150761.98</v>
      </c>
      <c r="H75" s="255"/>
      <c r="I75" s="255"/>
      <c r="J75" s="255">
        <v>-4224935.8123008003</v>
      </c>
      <c r="K75" s="255">
        <v>-238408.210964</v>
      </c>
      <c r="L75" s="255">
        <v>-8265237.1600000001</v>
      </c>
      <c r="M75" s="255"/>
      <c r="N75" s="257">
        <v>-26396931.278224599</v>
      </c>
    </row>
    <row r="76" spans="4:16">
      <c r="D76" s="175" t="s">
        <v>513</v>
      </c>
      <c r="E76" s="258" t="s">
        <v>1222</v>
      </c>
      <c r="F76" s="258" t="s">
        <v>1223</v>
      </c>
      <c r="G76" s="255"/>
      <c r="H76" s="255"/>
      <c r="I76" s="255"/>
      <c r="J76" s="255"/>
      <c r="K76" s="255"/>
      <c r="L76" s="255"/>
      <c r="M76" s="255"/>
      <c r="N76" s="258"/>
    </row>
    <row r="77" spans="4:16">
      <c r="D77" s="175" t="s">
        <v>516</v>
      </c>
      <c r="E77" s="255" t="s">
        <v>444</v>
      </c>
      <c r="F77" s="255" t="s">
        <v>439</v>
      </c>
      <c r="G77" s="256">
        <v>2048347132.74</v>
      </c>
      <c r="H77" s="256"/>
      <c r="I77" s="256"/>
      <c r="J77" s="256">
        <v>2738578267.742208</v>
      </c>
      <c r="K77" s="256">
        <v>240013829.492562</v>
      </c>
      <c r="L77" s="256">
        <v>514294903.42000002</v>
      </c>
      <c r="M77" s="256">
        <v>569121810.71130002</v>
      </c>
      <c r="N77" s="255">
        <v>5693786066.5776424</v>
      </c>
    </row>
    <row r="78" spans="4:16">
      <c r="D78" s="175" t="s">
        <v>519</v>
      </c>
      <c r="E78" s="255" t="s">
        <v>446</v>
      </c>
      <c r="F78" s="255" t="s">
        <v>447</v>
      </c>
      <c r="G78" s="255">
        <v>282534378.32999998</v>
      </c>
      <c r="H78" s="255">
        <v>30929139.870000001</v>
      </c>
      <c r="I78" s="255"/>
      <c r="J78" s="255">
        <v>617636595.50146556</v>
      </c>
      <c r="K78" s="255">
        <v>168554796.41766399</v>
      </c>
      <c r="L78" s="255">
        <v>77046068.879999995</v>
      </c>
      <c r="M78" s="255">
        <v>288516373.20292503</v>
      </c>
      <c r="N78" s="255">
        <v>1531365528.2624435</v>
      </c>
    </row>
    <row r="79" spans="4:16">
      <c r="D79" s="175" t="s">
        <v>522</v>
      </c>
      <c r="E79" s="256" t="s">
        <v>1224</v>
      </c>
      <c r="F79" s="256" t="s">
        <v>1225</v>
      </c>
      <c r="G79" s="255"/>
      <c r="H79" s="255"/>
      <c r="I79" s="255"/>
      <c r="J79" s="255"/>
      <c r="K79" s="255"/>
      <c r="L79" s="255"/>
      <c r="M79" s="255"/>
      <c r="N79" s="256"/>
    </row>
    <row r="80" spans="4:16">
      <c r="D80" s="175" t="s">
        <v>525</v>
      </c>
      <c r="E80" s="255" t="s">
        <v>449</v>
      </c>
      <c r="F80" s="255" t="s">
        <v>450</v>
      </c>
      <c r="G80" s="255">
        <v>-24290659.190000001</v>
      </c>
      <c r="H80" s="255"/>
      <c r="I80" s="255"/>
      <c r="J80" s="255">
        <v>-12383029.98528</v>
      </c>
      <c r="K80" s="255"/>
      <c r="L80" s="255">
        <v>-6693884.4699999997</v>
      </c>
      <c r="M80" s="255"/>
      <c r="N80" s="255">
        <v>-24804233.259380799</v>
      </c>
    </row>
    <row r="81" spans="4:14">
      <c r="D81" s="175" t="s">
        <v>527</v>
      </c>
      <c r="E81" s="255" t="s">
        <v>452</v>
      </c>
      <c r="F81" s="255" t="s">
        <v>447</v>
      </c>
      <c r="G81" s="256">
        <v>258243719.13999999</v>
      </c>
      <c r="H81" s="256">
        <v>30929139.870000001</v>
      </c>
      <c r="I81" s="256"/>
      <c r="J81" s="256">
        <v>605253565.51618564</v>
      </c>
      <c r="K81" s="256">
        <v>168554796.41766399</v>
      </c>
      <c r="L81" s="256">
        <v>70352184.409999996</v>
      </c>
      <c r="M81" s="256">
        <v>288516373.20292503</v>
      </c>
      <c r="N81" s="255">
        <v>1506561295.0030627</v>
      </c>
    </row>
    <row r="82" spans="4:14">
      <c r="D82" s="175" t="s">
        <v>530</v>
      </c>
      <c r="E82" s="256" t="s">
        <v>454</v>
      </c>
      <c r="F82" s="256" t="s">
        <v>455</v>
      </c>
      <c r="G82" s="255">
        <v>415157284.24000001</v>
      </c>
      <c r="H82" s="255"/>
      <c r="I82" s="255"/>
      <c r="J82" s="255">
        <v>105826421.91482881</v>
      </c>
      <c r="K82" s="255">
        <v>120951800.604224</v>
      </c>
      <c r="L82" s="255">
        <v>77866773.909999996</v>
      </c>
      <c r="M82" s="255">
        <v>174770993.182275</v>
      </c>
      <c r="N82" s="256">
        <v>903678227.47616875</v>
      </c>
    </row>
    <row r="83" spans="4:14">
      <c r="D83" s="175" t="s">
        <v>533</v>
      </c>
      <c r="E83" s="257" t="s">
        <v>457</v>
      </c>
      <c r="F83" s="257" t="s">
        <v>458</v>
      </c>
      <c r="G83" s="255"/>
      <c r="H83" s="255"/>
      <c r="I83" s="255"/>
      <c r="J83" s="255"/>
      <c r="K83" s="255">
        <v>-454980.34616399999</v>
      </c>
      <c r="L83" s="255"/>
      <c r="M83" s="255"/>
      <c r="N83" s="257">
        <v>-444508.79427900002</v>
      </c>
    </row>
    <row r="84" spans="4:14">
      <c r="D84" s="175" t="s">
        <v>536</v>
      </c>
      <c r="E84" s="255" t="s">
        <v>460</v>
      </c>
      <c r="F84" s="255" t="s">
        <v>461</v>
      </c>
      <c r="G84" s="255">
        <v>-3157883.36</v>
      </c>
      <c r="H84" s="255"/>
      <c r="I84" s="255"/>
      <c r="J84" s="255"/>
      <c r="K84" s="255"/>
      <c r="L84" s="255">
        <v>-687557.37</v>
      </c>
      <c r="M84" s="255"/>
      <c r="N84" s="255">
        <v>-3557091.57</v>
      </c>
    </row>
    <row r="85" spans="4:14">
      <c r="D85" s="175" t="s">
        <v>539</v>
      </c>
      <c r="E85" s="256" t="s">
        <v>463</v>
      </c>
      <c r="F85" s="256" t="s">
        <v>455</v>
      </c>
      <c r="G85" s="256">
        <v>411999400.88</v>
      </c>
      <c r="H85" s="256"/>
      <c r="I85" s="256"/>
      <c r="J85" s="256">
        <v>105826421.91482881</v>
      </c>
      <c r="K85" s="256">
        <v>120496820.25805999</v>
      </c>
      <c r="L85" s="256">
        <v>77179216.540000007</v>
      </c>
      <c r="M85" s="256">
        <v>174770993.182275</v>
      </c>
      <c r="N85" s="256">
        <v>899676627.11188984</v>
      </c>
    </row>
    <row r="86" spans="4:14">
      <c r="D86" s="175" t="s">
        <v>542</v>
      </c>
      <c r="E86" s="257" t="s">
        <v>465</v>
      </c>
      <c r="F86" s="257" t="s">
        <v>466</v>
      </c>
      <c r="G86" s="255">
        <v>836734804.76999998</v>
      </c>
      <c r="H86" s="255"/>
      <c r="I86" s="255"/>
      <c r="J86" s="255">
        <v>295200490.48289281</v>
      </c>
      <c r="K86" s="255">
        <v>50476822.744419999</v>
      </c>
      <c r="L86" s="255">
        <v>69582478.859999999</v>
      </c>
      <c r="M86" s="255">
        <v>184271250.87630001</v>
      </c>
      <c r="N86" s="257">
        <v>1653658424.9448624</v>
      </c>
    </row>
    <row r="87" spans="4:14">
      <c r="D87" s="175" t="s">
        <v>545</v>
      </c>
      <c r="E87" s="255" t="s">
        <v>1226</v>
      </c>
      <c r="F87" s="255" t="s">
        <v>1227</v>
      </c>
      <c r="G87" s="255"/>
      <c r="H87" s="255"/>
      <c r="I87" s="255"/>
      <c r="J87" s="255"/>
      <c r="K87" s="255"/>
      <c r="L87" s="255"/>
      <c r="M87" s="255"/>
      <c r="N87" s="255"/>
    </row>
    <row r="88" spans="4:14">
      <c r="D88" s="175" t="s">
        <v>548</v>
      </c>
      <c r="E88" s="255" t="s">
        <v>1228</v>
      </c>
      <c r="F88" s="255" t="s">
        <v>1229</v>
      </c>
      <c r="G88" s="255"/>
      <c r="H88" s="255"/>
      <c r="I88" s="255"/>
      <c r="J88" s="255"/>
      <c r="K88" s="255"/>
      <c r="L88" s="255"/>
      <c r="M88" s="255"/>
      <c r="N88" s="255"/>
    </row>
    <row r="89" spans="4:14">
      <c r="D89" s="175" t="s">
        <v>551</v>
      </c>
      <c r="E89" s="255" t="s">
        <v>468</v>
      </c>
      <c r="F89" s="255" t="s">
        <v>466</v>
      </c>
      <c r="G89" s="256">
        <v>836734804.76999998</v>
      </c>
      <c r="H89" s="256"/>
      <c r="I89" s="256"/>
      <c r="J89" s="256">
        <v>295200490.48289281</v>
      </c>
      <c r="K89" s="256">
        <v>50476822.744419999</v>
      </c>
      <c r="L89" s="256">
        <v>69582478.859999999</v>
      </c>
      <c r="M89" s="256">
        <v>184271250.87630001</v>
      </c>
      <c r="N89" s="255">
        <v>1653658424.9448624</v>
      </c>
    </row>
    <row r="90" spans="4:14">
      <c r="D90" s="175" t="s">
        <v>554</v>
      </c>
      <c r="E90" s="255" t="s">
        <v>1230</v>
      </c>
      <c r="F90" s="255" t="s">
        <v>1231</v>
      </c>
      <c r="G90" s="255"/>
      <c r="H90" s="255"/>
      <c r="I90" s="255"/>
      <c r="J90" s="255"/>
      <c r="K90" s="255"/>
      <c r="L90" s="255"/>
      <c r="M90" s="255"/>
      <c r="N90" s="255"/>
    </row>
    <row r="91" spans="4:14">
      <c r="D91" s="175" t="s">
        <v>557</v>
      </c>
      <c r="E91" s="255" t="s">
        <v>1232</v>
      </c>
      <c r="F91" s="255" t="s">
        <v>1233</v>
      </c>
      <c r="G91" s="255"/>
      <c r="H91" s="255"/>
      <c r="I91" s="255"/>
      <c r="J91" s="255"/>
      <c r="K91" s="255"/>
      <c r="L91" s="255"/>
      <c r="M91" s="255"/>
      <c r="N91" s="255"/>
    </row>
    <row r="92" spans="4:14">
      <c r="D92" s="175" t="s">
        <v>560</v>
      </c>
      <c r="E92" s="255" t="s">
        <v>1234</v>
      </c>
      <c r="F92" s="255" t="s">
        <v>1235</v>
      </c>
      <c r="G92" s="255"/>
      <c r="H92" s="255"/>
      <c r="I92" s="255"/>
      <c r="J92" s="255"/>
      <c r="K92" s="255"/>
      <c r="L92" s="255"/>
      <c r="M92" s="255"/>
      <c r="N92" s="255"/>
    </row>
    <row r="93" spans="4:14">
      <c r="D93" s="175" t="s">
        <v>563</v>
      </c>
      <c r="E93" s="256" t="s">
        <v>1236</v>
      </c>
      <c r="F93" s="256" t="s">
        <v>1231</v>
      </c>
      <c r="G93" s="256"/>
      <c r="H93" s="256"/>
      <c r="I93" s="256"/>
      <c r="J93" s="256"/>
      <c r="K93" s="256"/>
      <c r="L93" s="256"/>
      <c r="M93" s="256"/>
      <c r="N93" s="256"/>
    </row>
    <row r="94" spans="4:14">
      <c r="D94" s="175" t="s">
        <v>566</v>
      </c>
      <c r="E94" s="257" t="s">
        <v>470</v>
      </c>
      <c r="F94" s="257" t="s">
        <v>471</v>
      </c>
      <c r="G94" s="257">
        <v>5120379362.3199997</v>
      </c>
      <c r="H94" s="257">
        <v>30929139.870000001</v>
      </c>
      <c r="I94" s="257"/>
      <c r="J94" s="257">
        <v>5368205660.0690689</v>
      </c>
      <c r="K94" s="257">
        <v>775665945.67289197</v>
      </c>
      <c r="L94" s="257">
        <v>1145773016.49</v>
      </c>
      <c r="M94" s="257">
        <v>1718178567.2509501</v>
      </c>
      <c r="N94" s="257">
        <v>13967612367.242416</v>
      </c>
    </row>
    <row r="95" spans="4:14">
      <c r="D95" s="175" t="s">
        <v>569</v>
      </c>
      <c r="E95" s="255" t="s">
        <v>1237</v>
      </c>
      <c r="F95" s="255" t="s">
        <v>1238</v>
      </c>
      <c r="G95" s="255"/>
      <c r="H95" s="255"/>
      <c r="I95" s="255"/>
      <c r="J95" s="255"/>
      <c r="K95" s="255"/>
      <c r="L95" s="255"/>
      <c r="M95" s="255"/>
      <c r="N95" s="255"/>
    </row>
    <row r="96" spans="4:14">
      <c r="D96" s="175" t="s">
        <v>572</v>
      </c>
      <c r="E96" s="255" t="s">
        <v>1239</v>
      </c>
      <c r="F96" s="255" t="s">
        <v>1240</v>
      </c>
      <c r="G96" s="255"/>
      <c r="H96" s="255"/>
      <c r="I96" s="255"/>
      <c r="J96" s="255"/>
      <c r="K96" s="255"/>
      <c r="L96" s="255"/>
      <c r="M96" s="255"/>
      <c r="N96" s="255"/>
    </row>
    <row r="97" spans="4:14">
      <c r="D97" s="175" t="s">
        <v>575</v>
      </c>
      <c r="E97" s="256" t="s">
        <v>1241</v>
      </c>
      <c r="F97" s="256" t="s">
        <v>1242</v>
      </c>
      <c r="G97" s="256"/>
      <c r="H97" s="256"/>
      <c r="I97" s="256"/>
      <c r="J97" s="256"/>
      <c r="K97" s="256"/>
      <c r="L97" s="256"/>
      <c r="M97" s="256"/>
      <c r="N97" s="256"/>
    </row>
    <row r="98" spans="4:14">
      <c r="D98" s="175" t="s">
        <v>578</v>
      </c>
      <c r="E98" s="257" t="s">
        <v>1243</v>
      </c>
      <c r="F98" s="257" t="s">
        <v>1244</v>
      </c>
      <c r="G98" s="255"/>
      <c r="H98" s="255"/>
      <c r="I98" s="255"/>
      <c r="J98" s="255"/>
      <c r="K98" s="255"/>
      <c r="L98" s="255"/>
      <c r="M98" s="255"/>
      <c r="N98" s="257"/>
    </row>
    <row r="99" spans="4:14">
      <c r="D99" s="175" t="s">
        <v>580</v>
      </c>
      <c r="E99" s="255" t="s">
        <v>1245</v>
      </c>
      <c r="F99" s="255" t="s">
        <v>1246</v>
      </c>
      <c r="G99" s="255"/>
      <c r="H99" s="255"/>
      <c r="I99" s="255"/>
      <c r="J99" s="255"/>
      <c r="K99" s="255"/>
      <c r="L99" s="255"/>
      <c r="M99" s="255"/>
      <c r="N99" s="255"/>
    </row>
    <row r="100" spans="4:14">
      <c r="D100" s="175" t="s">
        <v>583</v>
      </c>
      <c r="E100" s="255" t="s">
        <v>1247</v>
      </c>
      <c r="F100" s="255" t="s">
        <v>1248</v>
      </c>
      <c r="G100" s="255"/>
      <c r="H100" s="255"/>
      <c r="I100" s="255"/>
      <c r="J100" s="255"/>
      <c r="K100" s="255"/>
      <c r="L100" s="255"/>
      <c r="M100" s="255"/>
      <c r="N100" s="255"/>
    </row>
    <row r="101" spans="4:14">
      <c r="D101" s="175" t="s">
        <v>586</v>
      </c>
      <c r="E101" s="255" t="s">
        <v>1249</v>
      </c>
      <c r="F101" s="255" t="s">
        <v>1250</v>
      </c>
      <c r="G101" s="255"/>
      <c r="H101" s="255"/>
      <c r="I101" s="255"/>
      <c r="J101" s="255"/>
      <c r="K101" s="255"/>
      <c r="L101" s="255"/>
      <c r="M101" s="255"/>
      <c r="N101" s="255"/>
    </row>
    <row r="102" spans="4:14">
      <c r="D102" s="175" t="s">
        <v>589</v>
      </c>
      <c r="E102" s="256" t="s">
        <v>1251</v>
      </c>
      <c r="F102" s="256" t="s">
        <v>1244</v>
      </c>
      <c r="G102" s="256"/>
      <c r="H102" s="256"/>
      <c r="I102" s="256"/>
      <c r="J102" s="256"/>
      <c r="K102" s="256"/>
      <c r="L102" s="256"/>
      <c r="M102" s="256"/>
      <c r="N102" s="256"/>
    </row>
    <row r="103" spans="4:14">
      <c r="D103" s="175" t="s">
        <v>592</v>
      </c>
      <c r="E103" s="255" t="s">
        <v>1252</v>
      </c>
      <c r="F103" s="255" t="s">
        <v>1253</v>
      </c>
      <c r="G103" s="255"/>
      <c r="H103" s="255"/>
      <c r="I103" s="255"/>
      <c r="J103" s="255"/>
      <c r="K103" s="255"/>
      <c r="L103" s="255"/>
      <c r="M103" s="255"/>
      <c r="N103" s="255"/>
    </row>
    <row r="104" spans="4:14">
      <c r="D104" s="175" t="s">
        <v>595</v>
      </c>
      <c r="E104" s="255" t="s">
        <v>1254</v>
      </c>
      <c r="F104" s="255" t="s">
        <v>1255</v>
      </c>
      <c r="G104" s="255"/>
      <c r="H104" s="255"/>
      <c r="I104" s="255"/>
      <c r="J104" s="255"/>
      <c r="K104" s="255"/>
      <c r="L104" s="255"/>
      <c r="M104" s="255"/>
      <c r="N104" s="255"/>
    </row>
    <row r="105" spans="4:14">
      <c r="D105" s="175" t="s">
        <v>598</v>
      </c>
      <c r="E105" s="256" t="s">
        <v>1256</v>
      </c>
      <c r="F105" s="256" t="s">
        <v>1253</v>
      </c>
      <c r="G105" s="256"/>
      <c r="H105" s="256"/>
      <c r="I105" s="256"/>
      <c r="J105" s="256"/>
      <c r="K105" s="256"/>
      <c r="L105" s="256"/>
      <c r="M105" s="256"/>
      <c r="N105" s="256"/>
    </row>
    <row r="106" spans="4:14">
      <c r="D106" s="175" t="s">
        <v>601</v>
      </c>
      <c r="E106" s="255" t="s">
        <v>473</v>
      </c>
      <c r="F106" s="255" t="s">
        <v>474</v>
      </c>
      <c r="G106" s="255"/>
      <c r="H106" s="255"/>
      <c r="I106" s="255"/>
      <c r="J106" s="255"/>
      <c r="K106" s="255"/>
      <c r="L106" s="255"/>
      <c r="M106" s="255">
        <v>144020816.19135001</v>
      </c>
      <c r="N106" s="255">
        <v>145438163.90624899</v>
      </c>
    </row>
    <row r="107" spans="4:14">
      <c r="D107" s="175" t="s">
        <v>603</v>
      </c>
      <c r="E107" s="255" t="s">
        <v>1257</v>
      </c>
      <c r="F107" s="255" t="s">
        <v>1258</v>
      </c>
      <c r="G107" s="255"/>
      <c r="H107" s="255"/>
      <c r="I107" s="255"/>
      <c r="J107" s="255"/>
      <c r="K107" s="255"/>
      <c r="L107" s="255"/>
      <c r="M107" s="255"/>
      <c r="N107" s="255"/>
    </row>
    <row r="108" spans="4:14">
      <c r="D108" s="175" t="s">
        <v>606</v>
      </c>
      <c r="E108" s="255" t="s">
        <v>476</v>
      </c>
      <c r="F108" s="255" t="s">
        <v>474</v>
      </c>
      <c r="G108" s="256"/>
      <c r="H108" s="256"/>
      <c r="I108" s="256"/>
      <c r="J108" s="256"/>
      <c r="K108" s="256"/>
      <c r="L108" s="256"/>
      <c r="M108" s="256">
        <v>144020816.19135001</v>
      </c>
      <c r="N108" s="255">
        <v>145438163.90624899</v>
      </c>
    </row>
    <row r="109" spans="4:14">
      <c r="D109" s="175" t="s">
        <v>609</v>
      </c>
      <c r="E109" s="256" t="s">
        <v>1259</v>
      </c>
      <c r="F109" s="256" t="s">
        <v>1260</v>
      </c>
      <c r="G109" s="255"/>
      <c r="H109" s="255"/>
      <c r="I109" s="255"/>
      <c r="J109" s="255"/>
      <c r="K109" s="255"/>
      <c r="L109" s="255"/>
      <c r="M109" s="255"/>
      <c r="N109" s="256"/>
    </row>
    <row r="110" spans="4:14">
      <c r="D110" s="175" t="s">
        <v>612</v>
      </c>
      <c r="E110" s="255" t="s">
        <v>1261</v>
      </c>
      <c r="F110" s="255" t="s">
        <v>1262</v>
      </c>
      <c r="G110" s="255"/>
      <c r="H110" s="255"/>
      <c r="I110" s="255"/>
      <c r="J110" s="255"/>
      <c r="K110" s="255"/>
      <c r="L110" s="255"/>
      <c r="M110" s="255"/>
      <c r="N110" s="255"/>
    </row>
    <row r="111" spans="4:14">
      <c r="D111" s="175" t="s">
        <v>614</v>
      </c>
      <c r="E111" s="255" t="s">
        <v>1263</v>
      </c>
      <c r="F111" s="255" t="s">
        <v>1260</v>
      </c>
      <c r="G111" s="256"/>
      <c r="H111" s="256"/>
      <c r="I111" s="256"/>
      <c r="J111" s="256"/>
      <c r="K111" s="256"/>
      <c r="L111" s="256"/>
      <c r="M111" s="256"/>
      <c r="N111" s="255"/>
    </row>
    <row r="112" spans="4:14">
      <c r="D112" s="175" t="s">
        <v>617</v>
      </c>
      <c r="E112" s="256" t="s">
        <v>1264</v>
      </c>
      <c r="F112" s="256" t="s">
        <v>1265</v>
      </c>
      <c r="G112" s="255"/>
      <c r="H112" s="255"/>
      <c r="I112" s="255"/>
      <c r="J112" s="255"/>
      <c r="K112" s="255"/>
      <c r="L112" s="255"/>
      <c r="M112" s="255"/>
      <c r="N112" s="256"/>
    </row>
    <row r="113" spans="4:14">
      <c r="D113" s="175" t="s">
        <v>620</v>
      </c>
      <c r="E113" s="255" t="s">
        <v>1266</v>
      </c>
      <c r="F113" s="255" t="s">
        <v>1267</v>
      </c>
      <c r="G113" s="255"/>
      <c r="H113" s="255"/>
      <c r="I113" s="255"/>
      <c r="J113" s="255"/>
      <c r="K113" s="255"/>
      <c r="L113" s="255"/>
      <c r="M113" s="255"/>
      <c r="N113" s="255"/>
    </row>
    <row r="114" spans="4:14">
      <c r="D114" s="175" t="s">
        <v>622</v>
      </c>
      <c r="E114" s="255" t="s">
        <v>1268</v>
      </c>
      <c r="F114" s="255" t="s">
        <v>1269</v>
      </c>
      <c r="G114" s="256"/>
      <c r="H114" s="256"/>
      <c r="I114" s="256"/>
      <c r="J114" s="256"/>
      <c r="K114" s="256"/>
      <c r="L114" s="256"/>
      <c r="M114" s="256"/>
      <c r="N114" s="255"/>
    </row>
    <row r="115" spans="4:14">
      <c r="D115" s="175" t="s">
        <v>625</v>
      </c>
      <c r="E115" s="256" t="s">
        <v>1270</v>
      </c>
      <c r="F115" s="256" t="s">
        <v>1271</v>
      </c>
      <c r="G115" s="255"/>
      <c r="H115" s="255"/>
      <c r="I115" s="255"/>
      <c r="J115" s="255"/>
      <c r="K115" s="255"/>
      <c r="L115" s="255"/>
      <c r="M115" s="255"/>
      <c r="N115" s="256"/>
    </row>
    <row r="116" spans="4:14">
      <c r="D116" s="175" t="s">
        <v>628</v>
      </c>
      <c r="E116" s="255" t="s">
        <v>1272</v>
      </c>
      <c r="F116" s="255" t="s">
        <v>1273</v>
      </c>
      <c r="G116" s="255"/>
      <c r="H116" s="255"/>
      <c r="I116" s="255"/>
      <c r="J116" s="255"/>
      <c r="K116" s="255"/>
      <c r="L116" s="255"/>
      <c r="M116" s="255"/>
      <c r="N116" s="255"/>
    </row>
    <row r="117" spans="4:14">
      <c r="D117" s="175" t="s">
        <v>630</v>
      </c>
      <c r="E117" s="256" t="s">
        <v>1274</v>
      </c>
      <c r="F117" s="256" t="s">
        <v>1275</v>
      </c>
      <c r="G117" s="255"/>
      <c r="H117" s="255"/>
      <c r="I117" s="255"/>
      <c r="J117" s="255"/>
      <c r="K117" s="255"/>
      <c r="L117" s="255"/>
      <c r="M117" s="255"/>
      <c r="N117" s="256"/>
    </row>
    <row r="118" spans="4:14">
      <c r="D118" s="175" t="s">
        <v>633</v>
      </c>
      <c r="E118" s="255" t="s">
        <v>1276</v>
      </c>
      <c r="F118" s="255" t="s">
        <v>1277</v>
      </c>
      <c r="G118" s="255"/>
      <c r="H118" s="255"/>
      <c r="I118" s="255"/>
      <c r="J118" s="255"/>
      <c r="K118" s="255"/>
      <c r="L118" s="255"/>
      <c r="M118" s="255"/>
      <c r="N118" s="255"/>
    </row>
    <row r="119" spans="4:14">
      <c r="D119" s="175" t="s">
        <v>635</v>
      </c>
      <c r="E119" s="255" t="s">
        <v>1278</v>
      </c>
      <c r="F119" s="255" t="s">
        <v>1279</v>
      </c>
      <c r="G119" s="255"/>
      <c r="H119" s="255"/>
      <c r="I119" s="255"/>
      <c r="J119" s="255"/>
      <c r="K119" s="255"/>
      <c r="L119" s="255"/>
      <c r="M119" s="255"/>
      <c r="N119" s="255"/>
    </row>
    <row r="120" spans="4:14">
      <c r="D120" s="175" t="s">
        <v>638</v>
      </c>
      <c r="E120" s="256" t="s">
        <v>1280</v>
      </c>
      <c r="F120" s="256" t="s">
        <v>1281</v>
      </c>
      <c r="G120" s="255"/>
      <c r="H120" s="255"/>
      <c r="I120" s="255"/>
      <c r="J120" s="255"/>
      <c r="K120" s="255"/>
      <c r="L120" s="255"/>
      <c r="M120" s="255"/>
      <c r="N120" s="256"/>
    </row>
    <row r="121" spans="4:14">
      <c r="D121" s="175" t="s">
        <v>641</v>
      </c>
      <c r="E121" s="255" t="s">
        <v>1282</v>
      </c>
      <c r="F121" s="255" t="s">
        <v>1283</v>
      </c>
      <c r="G121" s="255"/>
      <c r="H121" s="255"/>
      <c r="I121" s="255"/>
      <c r="J121" s="255"/>
      <c r="K121" s="255"/>
      <c r="L121" s="255"/>
      <c r="M121" s="255"/>
      <c r="N121" s="255"/>
    </row>
    <row r="122" spans="4:14">
      <c r="D122" s="175" t="s">
        <v>643</v>
      </c>
      <c r="E122" s="255" t="s">
        <v>1284</v>
      </c>
      <c r="F122" s="255" t="s">
        <v>1285</v>
      </c>
      <c r="G122" s="255"/>
      <c r="H122" s="255"/>
      <c r="I122" s="255"/>
      <c r="J122" s="255"/>
      <c r="K122" s="255"/>
      <c r="L122" s="255"/>
      <c r="M122" s="255"/>
      <c r="N122" s="255"/>
    </row>
    <row r="123" spans="4:14">
      <c r="D123" s="175" t="s">
        <v>646</v>
      </c>
      <c r="E123" s="256" t="s">
        <v>1286</v>
      </c>
      <c r="F123" s="256" t="s">
        <v>1287</v>
      </c>
      <c r="G123" s="255"/>
      <c r="H123" s="255"/>
      <c r="I123" s="255"/>
      <c r="J123" s="255"/>
      <c r="K123" s="255"/>
      <c r="L123" s="255"/>
      <c r="M123" s="255"/>
      <c r="N123" s="256"/>
    </row>
    <row r="124" spans="4:14">
      <c r="D124" s="175" t="s">
        <v>649</v>
      </c>
      <c r="E124" s="255" t="s">
        <v>1288</v>
      </c>
      <c r="F124" s="255" t="s">
        <v>1289</v>
      </c>
      <c r="G124" s="256"/>
      <c r="H124" s="256"/>
      <c r="I124" s="256"/>
      <c r="J124" s="256"/>
      <c r="K124" s="256"/>
      <c r="L124" s="256"/>
      <c r="M124" s="256"/>
      <c r="N124" s="255"/>
    </row>
    <row r="125" spans="4:14">
      <c r="D125" s="175" t="s">
        <v>651</v>
      </c>
      <c r="E125" s="255" t="s">
        <v>1290</v>
      </c>
      <c r="F125" s="255" t="s">
        <v>1291</v>
      </c>
      <c r="G125" s="255"/>
      <c r="H125" s="255"/>
      <c r="I125" s="255"/>
      <c r="J125" s="255"/>
      <c r="K125" s="255"/>
      <c r="L125" s="255"/>
      <c r="M125" s="255"/>
      <c r="N125" s="255"/>
    </row>
    <row r="126" spans="4:14">
      <c r="D126" s="175" t="s">
        <v>654</v>
      </c>
      <c r="E126" s="256" t="s">
        <v>478</v>
      </c>
      <c r="F126" s="256" t="s">
        <v>479</v>
      </c>
      <c r="G126" s="255">
        <v>1471262.1</v>
      </c>
      <c r="H126" s="255"/>
      <c r="I126" s="255"/>
      <c r="J126" s="255">
        <v>13034583.483187201</v>
      </c>
      <c r="K126" s="255"/>
      <c r="L126" s="255">
        <v>2166333.61</v>
      </c>
      <c r="M126" s="255"/>
      <c r="N126" s="256">
        <v>40862252.125959396</v>
      </c>
    </row>
    <row r="127" spans="4:14">
      <c r="D127" s="175" t="s">
        <v>657</v>
      </c>
      <c r="E127" s="255" t="s">
        <v>481</v>
      </c>
      <c r="F127" s="255" t="s">
        <v>482</v>
      </c>
      <c r="G127" s="255"/>
      <c r="H127" s="255"/>
      <c r="I127" s="255"/>
      <c r="J127" s="255">
        <v>23848982.726246402</v>
      </c>
      <c r="K127" s="255"/>
      <c r="L127" s="255"/>
      <c r="M127" s="255"/>
      <c r="N127" s="255">
        <v>36522081.988720797</v>
      </c>
    </row>
    <row r="128" spans="4:14">
      <c r="D128" s="175" t="s">
        <v>659</v>
      </c>
      <c r="E128" s="255" t="s">
        <v>1292</v>
      </c>
      <c r="F128" s="255" t="s">
        <v>1293</v>
      </c>
      <c r="G128" s="255"/>
      <c r="H128" s="255"/>
      <c r="I128" s="255"/>
      <c r="J128" s="255"/>
      <c r="K128" s="255"/>
      <c r="L128" s="255"/>
      <c r="M128" s="255"/>
      <c r="N128" s="255"/>
    </row>
    <row r="129" spans="4:14">
      <c r="D129" s="175" t="s">
        <v>662</v>
      </c>
      <c r="E129" s="256" t="s">
        <v>484</v>
      </c>
      <c r="F129" s="256" t="s">
        <v>485</v>
      </c>
      <c r="G129" s="256">
        <v>1471262.1</v>
      </c>
      <c r="H129" s="256"/>
      <c r="I129" s="256"/>
      <c r="J129" s="256">
        <v>36883566.2094336</v>
      </c>
      <c r="K129" s="256"/>
      <c r="L129" s="256">
        <v>2166333.61</v>
      </c>
      <c r="M129" s="256"/>
      <c r="N129" s="256">
        <v>77384334.114680201</v>
      </c>
    </row>
    <row r="130" spans="4:14">
      <c r="D130" s="175" t="s">
        <v>665</v>
      </c>
      <c r="E130" s="255" t="s">
        <v>487</v>
      </c>
      <c r="F130" s="255" t="s">
        <v>488</v>
      </c>
      <c r="G130" s="257">
        <v>1471262.1</v>
      </c>
      <c r="H130" s="257"/>
      <c r="I130" s="257"/>
      <c r="J130" s="257">
        <v>36883566.2094336</v>
      </c>
      <c r="K130" s="257"/>
      <c r="L130" s="257">
        <v>2166333.61</v>
      </c>
      <c r="M130" s="257">
        <v>144020816.19135001</v>
      </c>
      <c r="N130" s="255">
        <v>222822498.02092919</v>
      </c>
    </row>
    <row r="131" spans="4:14">
      <c r="D131" s="175" t="s">
        <v>667</v>
      </c>
      <c r="E131" s="255" t="s">
        <v>490</v>
      </c>
      <c r="F131" s="255" t="s">
        <v>491</v>
      </c>
      <c r="G131" s="255">
        <v>9156615.7200000007</v>
      </c>
      <c r="H131" s="255">
        <v>0</v>
      </c>
      <c r="I131" s="255">
        <v>3707465.7736813999</v>
      </c>
      <c r="J131" s="255">
        <v>7178009.8965504002</v>
      </c>
      <c r="K131" s="255">
        <v>15267309.548508</v>
      </c>
      <c r="L131" s="255">
        <v>0</v>
      </c>
      <c r="M131" s="255"/>
      <c r="N131" s="255">
        <v>21549237.1345325</v>
      </c>
    </row>
    <row r="132" spans="4:14">
      <c r="D132" s="175" t="s">
        <v>670</v>
      </c>
      <c r="E132" s="256" t="s">
        <v>493</v>
      </c>
      <c r="F132" s="256" t="s">
        <v>494</v>
      </c>
      <c r="G132" s="255"/>
      <c r="H132" s="255"/>
      <c r="I132" s="255"/>
      <c r="J132" s="255"/>
      <c r="K132" s="255">
        <v>45600101.235482</v>
      </c>
      <c r="L132" s="255"/>
      <c r="M132" s="255"/>
      <c r="N132" s="256">
        <v>44534038.261366501</v>
      </c>
    </row>
    <row r="133" spans="4:14">
      <c r="D133" s="175" t="s">
        <v>673</v>
      </c>
      <c r="E133" s="257" t="s">
        <v>496</v>
      </c>
      <c r="F133" s="257" t="s">
        <v>497</v>
      </c>
      <c r="G133" s="256">
        <v>9156615.7200000007</v>
      </c>
      <c r="H133" s="256">
        <v>0</v>
      </c>
      <c r="I133" s="256">
        <v>3707465.7736813999</v>
      </c>
      <c r="J133" s="256">
        <v>7178009.8965504002</v>
      </c>
      <c r="K133" s="256">
        <v>60867410.783990003</v>
      </c>
      <c r="L133" s="256">
        <v>0</v>
      </c>
      <c r="M133" s="256"/>
      <c r="N133" s="257">
        <v>66083275.395898998</v>
      </c>
    </row>
    <row r="134" spans="4:14">
      <c r="D134" s="175" t="s">
        <v>675</v>
      </c>
      <c r="E134" s="255" t="s">
        <v>1294</v>
      </c>
      <c r="F134" s="255" t="s">
        <v>1295</v>
      </c>
      <c r="G134" s="255"/>
      <c r="H134" s="255"/>
      <c r="I134" s="255"/>
      <c r="J134" s="255"/>
      <c r="K134" s="255"/>
      <c r="L134" s="255"/>
      <c r="M134" s="255"/>
      <c r="N134" s="255"/>
    </row>
    <row r="135" spans="4:14">
      <c r="D135" s="175" t="s">
        <v>678</v>
      </c>
      <c r="E135" s="256" t="s">
        <v>1296</v>
      </c>
      <c r="F135" s="256" t="s">
        <v>1297</v>
      </c>
      <c r="G135" s="256"/>
      <c r="H135" s="256"/>
      <c r="I135" s="256"/>
      <c r="J135" s="256"/>
      <c r="K135" s="256"/>
      <c r="L135" s="256"/>
      <c r="M135" s="256"/>
      <c r="N135" s="256"/>
    </row>
    <row r="136" spans="4:14">
      <c r="D136" s="175" t="s">
        <v>681</v>
      </c>
      <c r="E136" s="257" t="s">
        <v>1298</v>
      </c>
      <c r="F136" s="257" t="s">
        <v>1299</v>
      </c>
      <c r="G136" s="255"/>
      <c r="H136" s="255"/>
      <c r="I136" s="255"/>
      <c r="J136" s="255"/>
      <c r="K136" s="255"/>
      <c r="L136" s="255"/>
      <c r="M136" s="255"/>
      <c r="N136" s="257"/>
    </row>
    <row r="137" spans="4:14">
      <c r="D137" s="175" t="s">
        <v>683</v>
      </c>
      <c r="E137" s="255" t="s">
        <v>1300</v>
      </c>
      <c r="F137" s="255" t="s">
        <v>1301</v>
      </c>
      <c r="G137" s="255"/>
      <c r="H137" s="255"/>
      <c r="I137" s="255"/>
      <c r="J137" s="255"/>
      <c r="K137" s="255"/>
      <c r="L137" s="255"/>
      <c r="M137" s="255"/>
      <c r="N137" s="255"/>
    </row>
    <row r="138" spans="4:14">
      <c r="D138" s="175" t="s">
        <v>685</v>
      </c>
      <c r="E138" s="255" t="s">
        <v>1302</v>
      </c>
      <c r="F138" s="255" t="s">
        <v>500</v>
      </c>
      <c r="G138" s="255"/>
      <c r="H138" s="255"/>
      <c r="I138" s="255"/>
      <c r="J138" s="255"/>
      <c r="K138" s="255"/>
      <c r="L138" s="255"/>
      <c r="M138" s="255"/>
      <c r="N138" s="255"/>
    </row>
    <row r="139" spans="4:14">
      <c r="D139" s="175" t="s">
        <v>688</v>
      </c>
      <c r="E139" s="256" t="s">
        <v>1303</v>
      </c>
      <c r="F139" s="256" t="s">
        <v>1299</v>
      </c>
      <c r="G139" s="256"/>
      <c r="H139" s="256"/>
      <c r="I139" s="256"/>
      <c r="J139" s="256"/>
      <c r="K139" s="256"/>
      <c r="L139" s="256"/>
      <c r="M139" s="256"/>
      <c r="N139" s="256"/>
    </row>
    <row r="140" spans="4:14">
      <c r="D140" s="175" t="s">
        <v>691</v>
      </c>
      <c r="E140" s="255" t="s">
        <v>499</v>
      </c>
      <c r="F140" s="255" t="s">
        <v>500</v>
      </c>
      <c r="G140" s="257">
        <v>9156615.7200000007</v>
      </c>
      <c r="H140" s="257">
        <v>0</v>
      </c>
      <c r="I140" s="257">
        <v>3707465.7736813999</v>
      </c>
      <c r="J140" s="257">
        <v>7178009.8965504002</v>
      </c>
      <c r="K140" s="257">
        <v>60867410.783990003</v>
      </c>
      <c r="L140" s="257">
        <v>0</v>
      </c>
      <c r="M140" s="257"/>
      <c r="N140" s="255">
        <v>66083275.395898998</v>
      </c>
    </row>
    <row r="141" spans="4:14">
      <c r="D141" s="175" t="s">
        <v>693</v>
      </c>
      <c r="E141" s="255" t="s">
        <v>1304</v>
      </c>
      <c r="F141" s="255" t="s">
        <v>1305</v>
      </c>
      <c r="G141" s="255"/>
      <c r="H141" s="255"/>
      <c r="I141" s="255"/>
      <c r="J141" s="255"/>
      <c r="K141" s="255"/>
      <c r="L141" s="255"/>
      <c r="M141" s="255"/>
      <c r="N141" s="255"/>
    </row>
    <row r="142" spans="4:14">
      <c r="D142" s="175" t="s">
        <v>696</v>
      </c>
      <c r="E142" s="256" t="s">
        <v>1306</v>
      </c>
      <c r="F142" s="256" t="s">
        <v>1305</v>
      </c>
      <c r="G142" s="256"/>
      <c r="H142" s="256"/>
      <c r="I142" s="256"/>
      <c r="J142" s="256"/>
      <c r="K142" s="256"/>
      <c r="L142" s="256"/>
      <c r="M142" s="256"/>
      <c r="N142" s="256"/>
    </row>
    <row r="143" spans="4:14">
      <c r="D143" s="175" t="s">
        <v>699</v>
      </c>
      <c r="E143" s="255" t="s">
        <v>1307</v>
      </c>
      <c r="F143" s="255" t="s">
        <v>1308</v>
      </c>
      <c r="G143" s="255"/>
      <c r="H143" s="255"/>
      <c r="I143" s="255"/>
      <c r="J143" s="255"/>
      <c r="K143" s="255"/>
      <c r="L143" s="255"/>
      <c r="M143" s="255"/>
      <c r="N143" s="255"/>
    </row>
    <row r="144" spans="4:14">
      <c r="D144" s="175" t="s">
        <v>701</v>
      </c>
      <c r="E144" s="255" t="s">
        <v>1309</v>
      </c>
      <c r="F144" s="255" t="s">
        <v>1308</v>
      </c>
      <c r="G144" s="256"/>
      <c r="H144" s="256"/>
      <c r="I144" s="256"/>
      <c r="J144" s="256"/>
      <c r="K144" s="256"/>
      <c r="L144" s="256"/>
      <c r="M144" s="256"/>
      <c r="N144" s="255"/>
    </row>
    <row r="145" spans="4:16">
      <c r="D145" s="175" t="s">
        <v>704</v>
      </c>
      <c r="E145" s="256" t="s">
        <v>1310</v>
      </c>
      <c r="F145" s="256" t="s">
        <v>1311</v>
      </c>
      <c r="G145" s="255"/>
      <c r="H145" s="255"/>
      <c r="I145" s="255"/>
      <c r="J145" s="255"/>
      <c r="K145" s="255"/>
      <c r="L145" s="255"/>
      <c r="M145" s="255"/>
      <c r="N145" s="256"/>
    </row>
    <row r="146" spans="4:16">
      <c r="D146" s="175" t="s">
        <v>707</v>
      </c>
      <c r="E146" s="255" t="s">
        <v>1312</v>
      </c>
      <c r="F146" s="255" t="s">
        <v>1313</v>
      </c>
      <c r="G146" s="255"/>
      <c r="H146" s="255"/>
      <c r="I146" s="255"/>
      <c r="J146" s="255"/>
      <c r="K146" s="255"/>
      <c r="L146" s="255"/>
      <c r="M146" s="255"/>
      <c r="N146" s="255"/>
    </row>
    <row r="147" spans="4:16">
      <c r="D147" s="175" t="s">
        <v>709</v>
      </c>
      <c r="E147" s="255" t="s">
        <v>1314</v>
      </c>
      <c r="F147" s="255" t="s">
        <v>1315</v>
      </c>
      <c r="G147" s="255"/>
      <c r="H147" s="255"/>
      <c r="I147" s="255"/>
      <c r="J147" s="255"/>
      <c r="K147" s="255"/>
      <c r="L147" s="255"/>
      <c r="M147" s="255"/>
      <c r="N147" s="255"/>
    </row>
    <row r="148" spans="4:16">
      <c r="D148" s="175" t="s">
        <v>712</v>
      </c>
      <c r="E148" s="256" t="s">
        <v>1316</v>
      </c>
      <c r="F148" s="256" t="s">
        <v>1317</v>
      </c>
      <c r="G148" s="255"/>
      <c r="H148" s="255"/>
      <c r="I148" s="255"/>
      <c r="J148" s="255"/>
      <c r="K148" s="255"/>
      <c r="L148" s="255"/>
      <c r="M148" s="255"/>
      <c r="N148" s="256"/>
      <c r="P148">
        <v>24000</v>
      </c>
    </row>
    <row r="149" spans="4:16">
      <c r="D149" s="175" t="s">
        <v>715</v>
      </c>
      <c r="E149" s="255" t="s">
        <v>1318</v>
      </c>
      <c r="F149" s="255" t="s">
        <v>1319</v>
      </c>
      <c r="G149" s="255"/>
      <c r="H149" s="255"/>
      <c r="I149" s="255"/>
      <c r="J149" s="255"/>
      <c r="K149" s="255"/>
      <c r="L149" s="255"/>
      <c r="M149" s="255"/>
      <c r="N149" s="255"/>
    </row>
    <row r="150" spans="4:16">
      <c r="D150" s="175" t="s">
        <v>717</v>
      </c>
      <c r="E150" s="256" t="s">
        <v>1320</v>
      </c>
      <c r="F150" s="256" t="s">
        <v>1321</v>
      </c>
      <c r="G150" s="255"/>
      <c r="H150" s="255"/>
      <c r="I150" s="255"/>
      <c r="J150" s="255"/>
      <c r="K150" s="255"/>
      <c r="L150" s="255"/>
      <c r="M150" s="255"/>
      <c r="N150" s="256"/>
    </row>
    <row r="151" spans="4:16">
      <c r="D151" s="175" t="s">
        <v>720</v>
      </c>
      <c r="E151" s="255" t="s">
        <v>1322</v>
      </c>
      <c r="F151" s="255" t="s">
        <v>1323</v>
      </c>
      <c r="G151" s="255"/>
      <c r="H151" s="255"/>
      <c r="I151" s="255"/>
      <c r="J151" s="255"/>
      <c r="K151" s="255"/>
      <c r="L151" s="255"/>
      <c r="M151" s="255"/>
      <c r="N151" s="255"/>
    </row>
    <row r="152" spans="4:16">
      <c r="D152" s="175" t="s">
        <v>722</v>
      </c>
      <c r="E152" s="255" t="s">
        <v>1324</v>
      </c>
      <c r="F152" s="255" t="s">
        <v>1325</v>
      </c>
      <c r="G152" s="255"/>
      <c r="H152" s="255"/>
      <c r="I152" s="255"/>
      <c r="J152" s="255"/>
      <c r="K152" s="255"/>
      <c r="L152" s="255"/>
      <c r="M152" s="255"/>
      <c r="N152" s="255"/>
    </row>
    <row r="153" spans="4:16">
      <c r="D153" s="175" t="s">
        <v>725</v>
      </c>
      <c r="E153" s="256" t="s">
        <v>1326</v>
      </c>
      <c r="F153" s="256" t="s">
        <v>1327</v>
      </c>
      <c r="G153" s="256"/>
      <c r="H153" s="256"/>
      <c r="I153" s="256"/>
      <c r="J153" s="256"/>
      <c r="K153" s="256"/>
      <c r="L153" s="256"/>
      <c r="M153" s="256"/>
      <c r="N153" s="256"/>
    </row>
    <row r="154" spans="4:16">
      <c r="D154" s="175" t="s">
        <v>728</v>
      </c>
      <c r="E154" s="257" t="s">
        <v>1328</v>
      </c>
      <c r="F154" s="257" t="s">
        <v>1329</v>
      </c>
      <c r="G154" s="255"/>
      <c r="H154" s="255"/>
      <c r="I154" s="255"/>
      <c r="J154" s="255"/>
      <c r="K154" s="255"/>
      <c r="L154" s="255"/>
      <c r="M154" s="255"/>
      <c r="N154" s="257"/>
    </row>
    <row r="155" spans="4:16">
      <c r="D155" s="175" t="s">
        <v>731</v>
      </c>
      <c r="E155" s="255" t="s">
        <v>1330</v>
      </c>
      <c r="F155" s="255" t="s">
        <v>1329</v>
      </c>
      <c r="G155" s="256"/>
      <c r="H155" s="256"/>
      <c r="I155" s="256"/>
      <c r="J155" s="256"/>
      <c r="K155" s="256"/>
      <c r="L155" s="256"/>
      <c r="M155" s="256"/>
      <c r="N155" s="255"/>
    </row>
    <row r="156" spans="4:16">
      <c r="D156" s="175" t="s">
        <v>734</v>
      </c>
      <c r="E156" s="255" t="s">
        <v>1331</v>
      </c>
      <c r="F156" s="255" t="s">
        <v>1332</v>
      </c>
      <c r="G156" s="257"/>
      <c r="H156" s="257"/>
      <c r="I156" s="257"/>
      <c r="J156" s="257"/>
      <c r="K156" s="257"/>
      <c r="L156" s="257"/>
      <c r="M156" s="257"/>
      <c r="N156" s="255"/>
      <c r="P156">
        <v>24000</v>
      </c>
    </row>
    <row r="157" spans="4:16">
      <c r="D157" s="175" t="s">
        <v>737</v>
      </c>
      <c r="E157" s="255" t="s">
        <v>502</v>
      </c>
      <c r="F157" s="255" t="s">
        <v>503</v>
      </c>
      <c r="G157" s="255"/>
      <c r="H157" s="255"/>
      <c r="I157" s="255"/>
      <c r="J157" s="255"/>
      <c r="K157" s="255"/>
      <c r="L157" s="255"/>
      <c r="M157" s="255"/>
      <c r="N157" s="255">
        <v>3802278.5872022002</v>
      </c>
      <c r="P157">
        <v>-42267077.460000001</v>
      </c>
    </row>
    <row r="158" spans="4:16">
      <c r="D158" s="175" t="s">
        <v>740</v>
      </c>
      <c r="E158" s="255" t="s">
        <v>1333</v>
      </c>
      <c r="F158" s="255" t="s">
        <v>1334</v>
      </c>
      <c r="G158" s="255"/>
      <c r="H158" s="255"/>
      <c r="I158" s="255"/>
      <c r="J158" s="255"/>
      <c r="K158" s="255"/>
      <c r="L158" s="255"/>
      <c r="M158" s="255"/>
      <c r="N158" s="255"/>
    </row>
    <row r="159" spans="4:16">
      <c r="D159" s="175" t="s">
        <v>743</v>
      </c>
      <c r="E159" s="255" t="s">
        <v>1335</v>
      </c>
      <c r="F159" s="255" t="s">
        <v>1336</v>
      </c>
      <c r="G159" s="255"/>
      <c r="H159" s="255"/>
      <c r="I159" s="255"/>
      <c r="J159" s="255"/>
      <c r="K159" s="255"/>
      <c r="L159" s="255"/>
      <c r="M159" s="255"/>
      <c r="N159" s="255"/>
    </row>
    <row r="160" spans="4:16">
      <c r="D160" s="175" t="s">
        <v>746</v>
      </c>
      <c r="E160" s="255" t="s">
        <v>505</v>
      </c>
      <c r="F160" s="255" t="s">
        <v>506</v>
      </c>
      <c r="G160" s="255"/>
      <c r="H160" s="255"/>
      <c r="I160" s="255"/>
      <c r="J160" s="255"/>
      <c r="K160" s="255"/>
      <c r="L160" s="255"/>
      <c r="M160" s="255"/>
      <c r="N160" s="255">
        <v>0</v>
      </c>
    </row>
    <row r="161" spans="4:16">
      <c r="D161" s="175" t="s">
        <v>749</v>
      </c>
      <c r="E161" s="255" t="s">
        <v>1337</v>
      </c>
      <c r="F161" s="255" t="s">
        <v>1338</v>
      </c>
      <c r="G161" s="255"/>
      <c r="H161" s="255"/>
      <c r="I161" s="255"/>
      <c r="J161" s="255"/>
      <c r="K161" s="255"/>
      <c r="L161" s="255"/>
      <c r="M161" s="255"/>
      <c r="N161" s="255"/>
      <c r="P161">
        <v>516856.04</v>
      </c>
    </row>
    <row r="162" spans="4:16">
      <c r="D162" s="175" t="s">
        <v>752</v>
      </c>
      <c r="E162" s="255" t="s">
        <v>508</v>
      </c>
      <c r="F162" s="255" t="s">
        <v>509</v>
      </c>
      <c r="G162" s="255"/>
      <c r="H162" s="255"/>
      <c r="I162" s="255"/>
      <c r="J162" s="255"/>
      <c r="K162" s="255"/>
      <c r="L162" s="255"/>
      <c r="M162" s="255"/>
      <c r="N162" s="255">
        <v>1542133.566661</v>
      </c>
      <c r="P162">
        <v>516856.04</v>
      </c>
    </row>
    <row r="163" spans="4:16">
      <c r="D163" s="175" t="s">
        <v>755</v>
      </c>
      <c r="E163" s="255" t="s">
        <v>511</v>
      </c>
      <c r="F163" s="255" t="s">
        <v>512</v>
      </c>
      <c r="G163" s="255"/>
      <c r="H163" s="255"/>
      <c r="I163" s="255"/>
      <c r="J163" s="255"/>
      <c r="K163" s="255"/>
      <c r="L163" s="255"/>
      <c r="M163" s="255"/>
      <c r="N163" s="255"/>
    </row>
    <row r="164" spans="4:16">
      <c r="D164" s="175" t="s">
        <v>758</v>
      </c>
      <c r="E164" s="255" t="s">
        <v>1339</v>
      </c>
      <c r="F164" s="255" t="s">
        <v>1340</v>
      </c>
      <c r="G164" s="255"/>
      <c r="H164" s="255"/>
      <c r="I164" s="255"/>
      <c r="J164" s="255"/>
      <c r="K164" s="255"/>
      <c r="L164" s="255"/>
      <c r="M164" s="255"/>
      <c r="N164" s="255"/>
      <c r="P164">
        <v>1151935.78</v>
      </c>
    </row>
    <row r="165" spans="4:16">
      <c r="D165" s="175" t="s">
        <v>761</v>
      </c>
      <c r="E165" s="256" t="s">
        <v>514</v>
      </c>
      <c r="F165" s="256" t="s">
        <v>515</v>
      </c>
      <c r="G165" s="257"/>
      <c r="H165" s="257"/>
      <c r="I165" s="257"/>
      <c r="J165" s="257"/>
      <c r="K165" s="257"/>
      <c r="L165" s="257"/>
      <c r="M165" s="257"/>
      <c r="N165" s="256">
        <v>5344412.1538632</v>
      </c>
      <c r="P165">
        <v>1200.1600000000001</v>
      </c>
    </row>
    <row r="166" spans="4:16">
      <c r="D166" s="175" t="s">
        <v>764</v>
      </c>
      <c r="E166" s="257" t="s">
        <v>517</v>
      </c>
      <c r="F166" s="257" t="s">
        <v>518</v>
      </c>
      <c r="G166" s="258">
        <v>20455490608.560001</v>
      </c>
      <c r="H166" s="258">
        <v>134741721.84999999</v>
      </c>
      <c r="I166" s="258">
        <v>1728869244.1698885</v>
      </c>
      <c r="J166" s="258">
        <v>11584164597.910732</v>
      </c>
      <c r="K166" s="258">
        <v>2667657385.6258898</v>
      </c>
      <c r="L166" s="258">
        <v>2358746474.8899999</v>
      </c>
      <c r="M166" s="258">
        <v>6666811975.9237499</v>
      </c>
      <c r="N166" s="257">
        <v>33546461606.486034</v>
      </c>
      <c r="P166">
        <v>4728.96</v>
      </c>
    </row>
    <row r="167" spans="4:16">
      <c r="D167" s="175" t="s">
        <v>767</v>
      </c>
      <c r="E167" s="258" t="s">
        <v>1341</v>
      </c>
      <c r="F167" s="258" t="s">
        <v>1342</v>
      </c>
      <c r="G167" s="255"/>
      <c r="H167" s="255"/>
      <c r="I167" s="255"/>
      <c r="J167" s="255"/>
      <c r="K167" s="255"/>
      <c r="L167" s="255"/>
      <c r="M167" s="255"/>
      <c r="N167" s="258"/>
    </row>
    <row r="168" spans="4:16" s="128" customFormat="1">
      <c r="D168" s="203" t="s">
        <v>769</v>
      </c>
      <c r="E168" s="259" t="s">
        <v>1343</v>
      </c>
      <c r="F168" s="259" t="s">
        <v>1344</v>
      </c>
      <c r="G168" s="255"/>
      <c r="H168" s="255"/>
      <c r="I168" s="255"/>
      <c r="J168" s="255"/>
      <c r="K168" s="255"/>
      <c r="L168" s="255"/>
      <c r="M168" s="255"/>
      <c r="N168" s="259"/>
    </row>
    <row r="169" spans="4:16">
      <c r="D169" s="175" t="s">
        <v>772</v>
      </c>
      <c r="E169" s="255" t="s">
        <v>1345</v>
      </c>
      <c r="F169" s="255" t="s">
        <v>1346</v>
      </c>
      <c r="G169" s="256"/>
      <c r="H169" s="256"/>
      <c r="I169" s="256"/>
      <c r="J169" s="256"/>
      <c r="K169" s="256"/>
      <c r="L169" s="256"/>
      <c r="M169" s="256"/>
      <c r="N169" s="255"/>
      <c r="P169">
        <v>3570.6</v>
      </c>
    </row>
    <row r="170" spans="4:16">
      <c r="D170" s="175" t="s">
        <v>775</v>
      </c>
      <c r="E170" s="255" t="s">
        <v>1347</v>
      </c>
      <c r="F170" s="255" t="s">
        <v>1348</v>
      </c>
      <c r="G170" s="255"/>
      <c r="H170" s="255"/>
      <c r="I170" s="255"/>
      <c r="J170" s="255"/>
      <c r="K170" s="255"/>
      <c r="L170" s="255"/>
      <c r="M170" s="255"/>
      <c r="N170" s="255"/>
    </row>
    <row r="171" spans="4:16">
      <c r="D171" s="175" t="s">
        <v>778</v>
      </c>
      <c r="E171" s="260" t="s">
        <v>1349</v>
      </c>
      <c r="F171" s="260" t="s">
        <v>1350</v>
      </c>
      <c r="G171" s="255"/>
      <c r="H171" s="255"/>
      <c r="I171" s="255"/>
      <c r="J171" s="255"/>
      <c r="K171" s="255"/>
      <c r="L171" s="255"/>
      <c r="M171" s="255"/>
      <c r="N171" s="260"/>
    </row>
    <row r="172" spans="4:16">
      <c r="D172" s="175" t="s">
        <v>781</v>
      </c>
      <c r="E172" s="256" t="s">
        <v>1351</v>
      </c>
      <c r="F172" s="256" t="s">
        <v>1352</v>
      </c>
      <c r="G172" s="255"/>
      <c r="H172" s="255"/>
      <c r="I172" s="255"/>
      <c r="J172" s="255"/>
      <c r="K172" s="255"/>
      <c r="L172" s="255"/>
      <c r="M172" s="255"/>
      <c r="N172" s="256"/>
    </row>
    <row r="173" spans="4:16">
      <c r="D173" s="175" t="s">
        <v>783</v>
      </c>
      <c r="E173" s="255" t="s">
        <v>1353</v>
      </c>
      <c r="F173" s="255" t="s">
        <v>1354</v>
      </c>
      <c r="G173" s="255"/>
      <c r="H173" s="255"/>
      <c r="I173" s="255"/>
      <c r="J173" s="255"/>
      <c r="K173" s="255"/>
      <c r="L173" s="255"/>
      <c r="M173" s="255"/>
      <c r="N173" s="255"/>
    </row>
    <row r="174" spans="4:16">
      <c r="D174" s="175" t="s">
        <v>786</v>
      </c>
      <c r="E174" s="255" t="s">
        <v>1355</v>
      </c>
      <c r="F174" s="255" t="s">
        <v>1348</v>
      </c>
      <c r="G174" s="256"/>
      <c r="H174" s="256"/>
      <c r="I174" s="256"/>
      <c r="J174" s="256"/>
      <c r="K174" s="256"/>
      <c r="L174" s="256"/>
      <c r="M174" s="256"/>
      <c r="N174" s="255"/>
    </row>
    <row r="175" spans="4:16">
      <c r="D175" s="175" t="s">
        <v>788</v>
      </c>
      <c r="E175" s="260" t="s">
        <v>1356</v>
      </c>
      <c r="F175" s="260" t="s">
        <v>1357</v>
      </c>
      <c r="G175" s="255"/>
      <c r="H175" s="255"/>
      <c r="I175" s="255"/>
      <c r="J175" s="255"/>
      <c r="K175" s="255"/>
      <c r="L175" s="255"/>
      <c r="M175" s="255"/>
      <c r="N175" s="260"/>
    </row>
    <row r="176" spans="4:16">
      <c r="D176" s="175" t="s">
        <v>790</v>
      </c>
      <c r="E176" s="255" t="s">
        <v>1358</v>
      </c>
      <c r="F176" s="255" t="s">
        <v>1359</v>
      </c>
      <c r="G176" s="255"/>
      <c r="H176" s="255"/>
      <c r="I176" s="255"/>
      <c r="J176" s="255"/>
      <c r="K176" s="255"/>
      <c r="L176" s="255"/>
      <c r="M176" s="255"/>
      <c r="N176" s="255"/>
    </row>
    <row r="177" spans="4:14">
      <c r="D177" s="175" t="s">
        <v>793</v>
      </c>
      <c r="E177" s="255" t="s">
        <v>1360</v>
      </c>
      <c r="F177" s="255" t="s">
        <v>1357</v>
      </c>
      <c r="G177" s="256"/>
      <c r="H177" s="256"/>
      <c r="I177" s="256"/>
      <c r="J177" s="256"/>
      <c r="K177" s="256"/>
      <c r="L177" s="256"/>
      <c r="M177" s="256"/>
      <c r="N177" s="255"/>
    </row>
    <row r="178" spans="4:14">
      <c r="D178" s="175" t="s">
        <v>796</v>
      </c>
      <c r="E178" s="255" t="s">
        <v>1361</v>
      </c>
      <c r="F178" s="255" t="s">
        <v>1362</v>
      </c>
      <c r="G178" s="255"/>
      <c r="H178" s="255"/>
      <c r="I178" s="255"/>
      <c r="J178" s="255"/>
      <c r="K178" s="255"/>
      <c r="L178" s="255"/>
      <c r="M178" s="255"/>
      <c r="N178" s="255"/>
    </row>
    <row r="179" spans="4:14">
      <c r="D179" s="175" t="s">
        <v>799</v>
      </c>
      <c r="E179" s="255" t="s">
        <v>1363</v>
      </c>
      <c r="F179" s="255" t="s">
        <v>1364</v>
      </c>
      <c r="G179" s="255"/>
      <c r="H179" s="255"/>
      <c r="I179" s="255"/>
      <c r="J179" s="255"/>
      <c r="K179" s="255"/>
      <c r="L179" s="255"/>
      <c r="M179" s="255"/>
      <c r="N179" s="255"/>
    </row>
    <row r="180" spans="4:14">
      <c r="D180" s="175" t="s">
        <v>802</v>
      </c>
      <c r="E180" s="255" t="s">
        <v>1365</v>
      </c>
      <c r="F180" s="255" t="s">
        <v>1362</v>
      </c>
      <c r="G180" s="256"/>
      <c r="H180" s="256"/>
      <c r="I180" s="256"/>
      <c r="J180" s="256"/>
      <c r="K180" s="256"/>
      <c r="L180" s="256"/>
      <c r="M180" s="256"/>
      <c r="N180" s="255"/>
    </row>
    <row r="181" spans="4:14">
      <c r="D181" s="175" t="s">
        <v>805</v>
      </c>
      <c r="E181" s="255" t="s">
        <v>1366</v>
      </c>
      <c r="F181" s="255" t="s">
        <v>1367</v>
      </c>
      <c r="G181" s="255"/>
      <c r="H181" s="255"/>
      <c r="I181" s="255"/>
      <c r="J181" s="255"/>
      <c r="K181" s="255"/>
      <c r="L181" s="255"/>
      <c r="M181" s="255"/>
      <c r="N181" s="255"/>
    </row>
    <row r="182" spans="4:14">
      <c r="D182" s="175" t="s">
        <v>808</v>
      </c>
      <c r="E182" s="255" t="s">
        <v>1368</v>
      </c>
      <c r="F182" s="255" t="s">
        <v>1369</v>
      </c>
      <c r="G182" s="255"/>
      <c r="H182" s="255"/>
      <c r="I182" s="255"/>
      <c r="J182" s="255"/>
      <c r="K182" s="255"/>
      <c r="L182" s="255"/>
      <c r="M182" s="255"/>
      <c r="N182" s="255"/>
    </row>
    <row r="183" spans="4:14">
      <c r="D183" s="175" t="s">
        <v>811</v>
      </c>
      <c r="E183" s="255" t="s">
        <v>1370</v>
      </c>
      <c r="F183" s="255" t="s">
        <v>1371</v>
      </c>
      <c r="G183" s="256"/>
      <c r="H183" s="256"/>
      <c r="I183" s="256"/>
      <c r="J183" s="256"/>
      <c r="K183" s="256"/>
      <c r="L183" s="256"/>
      <c r="M183" s="256"/>
      <c r="N183" s="255"/>
    </row>
    <row r="184" spans="4:14">
      <c r="D184" s="175" t="s">
        <v>814</v>
      </c>
      <c r="E184" s="255" t="s">
        <v>520</v>
      </c>
      <c r="F184" s="255" t="s">
        <v>521</v>
      </c>
      <c r="G184" s="255">
        <v>806957866.96000004</v>
      </c>
      <c r="H184" s="255"/>
      <c r="I184" s="255"/>
      <c r="J184" s="255"/>
      <c r="K184" s="255">
        <v>13978214.33759</v>
      </c>
      <c r="L184" s="255"/>
      <c r="M184" s="255"/>
      <c r="N184" s="255">
        <v>13656500.2285525</v>
      </c>
    </row>
    <row r="185" spans="4:14">
      <c r="D185" s="175" t="s">
        <v>817</v>
      </c>
      <c r="E185" s="255" t="s">
        <v>523</v>
      </c>
      <c r="F185" s="255" t="s">
        <v>524</v>
      </c>
      <c r="G185" s="255">
        <v>330906513.94</v>
      </c>
      <c r="H185" s="255"/>
      <c r="I185" s="255"/>
      <c r="J185" s="255"/>
      <c r="K185" s="255"/>
      <c r="L185" s="255"/>
      <c r="M185" s="255"/>
      <c r="N185" s="255">
        <v>-1395196.74</v>
      </c>
    </row>
    <row r="186" spans="4:14">
      <c r="D186" s="175" t="s">
        <v>820</v>
      </c>
      <c r="E186" s="255" t="s">
        <v>526</v>
      </c>
      <c r="F186" s="255" t="s">
        <v>521</v>
      </c>
      <c r="G186" s="256">
        <v>1137864380.9000001</v>
      </c>
      <c r="H186" s="256"/>
      <c r="I186" s="256"/>
      <c r="J186" s="256"/>
      <c r="K186" s="256">
        <v>13978214.33759</v>
      </c>
      <c r="L186" s="256"/>
      <c r="M186" s="256"/>
      <c r="N186" s="255">
        <v>12261303.4885525</v>
      </c>
    </row>
    <row r="187" spans="4:14">
      <c r="D187" s="175" t="s">
        <v>823</v>
      </c>
      <c r="E187" s="255" t="s">
        <v>1372</v>
      </c>
      <c r="F187" s="255" t="s">
        <v>1373</v>
      </c>
      <c r="G187" s="255"/>
      <c r="H187" s="255"/>
      <c r="I187" s="255"/>
      <c r="J187" s="255"/>
      <c r="K187" s="255"/>
      <c r="L187" s="255"/>
      <c r="M187" s="255"/>
      <c r="N187" s="255"/>
    </row>
    <row r="188" spans="4:14">
      <c r="D188" s="175" t="s">
        <v>826</v>
      </c>
      <c r="E188" s="255" t="s">
        <v>1374</v>
      </c>
      <c r="F188" s="255" t="s">
        <v>1375</v>
      </c>
      <c r="G188" s="255"/>
      <c r="H188" s="255"/>
      <c r="I188" s="255"/>
      <c r="J188" s="255"/>
      <c r="K188" s="255"/>
      <c r="L188" s="255"/>
      <c r="M188" s="255"/>
      <c r="N188" s="255"/>
    </row>
    <row r="189" spans="4:14">
      <c r="D189" s="175" t="s">
        <v>829</v>
      </c>
      <c r="E189" s="255" t="s">
        <v>1376</v>
      </c>
      <c r="F189" s="255" t="s">
        <v>1377</v>
      </c>
      <c r="G189" s="255"/>
      <c r="H189" s="255"/>
      <c r="I189" s="255"/>
      <c r="J189" s="255"/>
      <c r="K189" s="255"/>
      <c r="L189" s="255"/>
      <c r="M189" s="255"/>
      <c r="N189" s="255"/>
    </row>
    <row r="190" spans="4:14">
      <c r="D190" s="175" t="s">
        <v>832</v>
      </c>
      <c r="E190" s="255" t="s">
        <v>1378</v>
      </c>
      <c r="F190" s="255" t="s">
        <v>1379</v>
      </c>
      <c r="G190" s="255"/>
      <c r="H190" s="255"/>
      <c r="I190" s="255"/>
      <c r="J190" s="255"/>
      <c r="K190" s="255"/>
      <c r="L190" s="255"/>
      <c r="M190" s="255"/>
      <c r="N190" s="255"/>
    </row>
    <row r="191" spans="4:14">
      <c r="D191" s="175" t="s">
        <v>835</v>
      </c>
      <c r="E191" s="255" t="s">
        <v>1380</v>
      </c>
      <c r="F191" s="255" t="s">
        <v>1381</v>
      </c>
      <c r="G191" s="255"/>
      <c r="H191" s="255"/>
      <c r="I191" s="255"/>
      <c r="J191" s="255"/>
      <c r="K191" s="255"/>
      <c r="L191" s="255"/>
      <c r="M191" s="255"/>
      <c r="N191" s="255"/>
    </row>
    <row r="192" spans="4:14">
      <c r="D192" s="175" t="s">
        <v>838</v>
      </c>
      <c r="E192" s="255" t="s">
        <v>1382</v>
      </c>
      <c r="F192" s="255" t="s">
        <v>1383</v>
      </c>
      <c r="G192" s="255"/>
      <c r="H192" s="255"/>
      <c r="I192" s="255"/>
      <c r="J192" s="255"/>
      <c r="K192" s="255"/>
      <c r="L192" s="255"/>
      <c r="M192" s="255"/>
      <c r="N192" s="255"/>
    </row>
    <row r="193" spans="4:14">
      <c r="D193" s="175" t="s">
        <v>841</v>
      </c>
      <c r="E193" s="255" t="s">
        <v>1384</v>
      </c>
      <c r="F193" s="255" t="s">
        <v>1385</v>
      </c>
      <c r="G193" s="255"/>
      <c r="H193" s="255"/>
      <c r="I193" s="255"/>
      <c r="J193" s="255"/>
      <c r="K193" s="255"/>
      <c r="L193" s="255"/>
      <c r="M193" s="255"/>
      <c r="N193" s="255"/>
    </row>
    <row r="194" spans="4:14">
      <c r="D194" s="175" t="s">
        <v>844</v>
      </c>
      <c r="E194" s="255" t="s">
        <v>1386</v>
      </c>
      <c r="F194" s="255" t="s">
        <v>1387</v>
      </c>
      <c r="G194" s="255"/>
      <c r="H194" s="255"/>
      <c r="I194" s="255"/>
      <c r="J194" s="255"/>
      <c r="K194" s="255"/>
      <c r="L194" s="255"/>
      <c r="M194" s="255"/>
      <c r="N194" s="255"/>
    </row>
    <row r="195" spans="4:14">
      <c r="D195" s="175" t="s">
        <v>847</v>
      </c>
      <c r="E195" s="255" t="s">
        <v>1388</v>
      </c>
      <c r="F195" s="255" t="s">
        <v>1389</v>
      </c>
      <c r="G195" s="255"/>
      <c r="H195" s="255"/>
      <c r="I195" s="255"/>
      <c r="J195" s="255"/>
      <c r="K195" s="255"/>
      <c r="L195" s="255"/>
      <c r="M195" s="255"/>
      <c r="N195" s="255"/>
    </row>
    <row r="196" spans="4:14">
      <c r="D196" s="175" t="s">
        <v>850</v>
      </c>
      <c r="E196" s="255" t="s">
        <v>1390</v>
      </c>
      <c r="F196" s="255" t="s">
        <v>1391</v>
      </c>
      <c r="G196" s="256"/>
      <c r="H196" s="256"/>
      <c r="I196" s="256"/>
      <c r="J196" s="256"/>
      <c r="K196" s="256"/>
      <c r="L196" s="256"/>
      <c r="M196" s="256"/>
      <c r="N196" s="255"/>
    </row>
    <row r="197" spans="4:14">
      <c r="D197" s="175" t="s">
        <v>853</v>
      </c>
      <c r="E197" s="255" t="s">
        <v>1392</v>
      </c>
      <c r="F197" s="255" t="s">
        <v>1393</v>
      </c>
      <c r="G197" s="255"/>
      <c r="H197" s="255"/>
      <c r="I197" s="255"/>
      <c r="J197" s="255"/>
      <c r="K197" s="255"/>
      <c r="L197" s="255"/>
      <c r="M197" s="255"/>
      <c r="N197" s="255"/>
    </row>
    <row r="198" spans="4:14">
      <c r="D198" s="175" t="s">
        <v>856</v>
      </c>
      <c r="E198" s="255" t="s">
        <v>1168</v>
      </c>
      <c r="F198" s="255" t="s">
        <v>1169</v>
      </c>
      <c r="G198" s="255"/>
      <c r="H198" s="255"/>
      <c r="I198" s="255"/>
      <c r="J198" s="255">
        <v>20932323.923558399</v>
      </c>
      <c r="K198" s="255"/>
      <c r="L198" s="255"/>
      <c r="M198" s="255"/>
      <c r="N198" s="255">
        <v>76292719.812248796</v>
      </c>
    </row>
    <row r="199" spans="4:14" s="128" customFormat="1">
      <c r="D199" s="203" t="s">
        <v>859</v>
      </c>
      <c r="E199" s="255" t="s">
        <v>528</v>
      </c>
      <c r="F199" s="255" t="s">
        <v>529</v>
      </c>
      <c r="G199" s="255"/>
      <c r="H199" s="255"/>
      <c r="I199" s="255"/>
      <c r="J199" s="255">
        <v>83471439.544320002</v>
      </c>
      <c r="K199" s="255"/>
      <c r="L199" s="255"/>
      <c r="M199" s="255"/>
      <c r="N199" s="255">
        <v>127827286.9592784</v>
      </c>
    </row>
    <row r="200" spans="4:14">
      <c r="D200" s="175" t="s">
        <v>862</v>
      </c>
      <c r="E200" s="255" t="s">
        <v>1394</v>
      </c>
      <c r="F200" s="255" t="s">
        <v>1395</v>
      </c>
      <c r="G200" s="255"/>
      <c r="H200" s="255"/>
      <c r="I200" s="255"/>
      <c r="J200" s="255"/>
      <c r="K200" s="255"/>
      <c r="L200" s="255"/>
      <c r="M200" s="255"/>
      <c r="N200" s="255"/>
    </row>
    <row r="201" spans="4:14">
      <c r="D201" s="175" t="s">
        <v>865</v>
      </c>
      <c r="E201" s="255" t="s">
        <v>531</v>
      </c>
      <c r="F201" s="255" t="s">
        <v>532</v>
      </c>
      <c r="G201" s="256"/>
      <c r="H201" s="256"/>
      <c r="I201" s="256"/>
      <c r="J201" s="256">
        <v>104403763.4678784</v>
      </c>
      <c r="K201" s="256"/>
      <c r="L201" s="256"/>
      <c r="M201" s="256"/>
      <c r="N201" s="255">
        <v>204120006.7715272</v>
      </c>
    </row>
    <row r="202" spans="4:14">
      <c r="D202" s="175" t="s">
        <v>868</v>
      </c>
      <c r="E202" s="260" t="s">
        <v>534</v>
      </c>
      <c r="F202" s="260" t="s">
        <v>535</v>
      </c>
      <c r="G202" s="257">
        <v>1137864380.9000001</v>
      </c>
      <c r="H202" s="257"/>
      <c r="I202" s="257"/>
      <c r="J202" s="257">
        <v>104403763.4678784</v>
      </c>
      <c r="K202" s="257">
        <v>13978214.33759</v>
      </c>
      <c r="L202" s="257"/>
      <c r="M202" s="257"/>
      <c r="N202" s="260">
        <v>216381310.26007971</v>
      </c>
    </row>
    <row r="203" spans="4:14" s="128" customFormat="1">
      <c r="D203" s="203" t="s">
        <v>871</v>
      </c>
      <c r="E203" s="255" t="s">
        <v>537</v>
      </c>
      <c r="F203" s="255" t="s">
        <v>538</v>
      </c>
      <c r="G203" s="255">
        <v>23659679688.91</v>
      </c>
      <c r="H203" s="255"/>
      <c r="I203" s="255">
        <v>35396281806.582542</v>
      </c>
      <c r="J203" s="255"/>
      <c r="K203" s="255"/>
      <c r="L203" s="255"/>
      <c r="M203" s="255"/>
      <c r="N203" s="255">
        <v>806957866.76564002</v>
      </c>
    </row>
    <row r="204" spans="4:14">
      <c r="D204" s="175" t="s">
        <v>873</v>
      </c>
      <c r="E204" s="260" t="s">
        <v>1396</v>
      </c>
      <c r="F204" s="260" t="s">
        <v>1397</v>
      </c>
      <c r="G204" s="255"/>
      <c r="H204" s="255"/>
      <c r="I204" s="255"/>
      <c r="J204" s="255"/>
      <c r="K204" s="255"/>
      <c r="L204" s="255"/>
      <c r="M204" s="255"/>
      <c r="N204" s="260"/>
    </row>
    <row r="205" spans="4:14">
      <c r="D205" s="175" t="s">
        <v>876</v>
      </c>
      <c r="E205" s="256" t="s">
        <v>540</v>
      </c>
      <c r="F205" s="256" t="s">
        <v>541</v>
      </c>
      <c r="G205" s="256">
        <v>23659679688.91</v>
      </c>
      <c r="H205" s="256"/>
      <c r="I205" s="256">
        <v>35396281806.582542</v>
      </c>
      <c r="J205" s="256"/>
      <c r="K205" s="256"/>
      <c r="L205" s="256"/>
      <c r="M205" s="256"/>
      <c r="N205" s="256">
        <v>806957866.76564002</v>
      </c>
    </row>
    <row r="206" spans="4:14" s="128" customFormat="1">
      <c r="D206" s="203" t="s">
        <v>879</v>
      </c>
      <c r="E206" s="255" t="s">
        <v>1398</v>
      </c>
      <c r="F206" s="255" t="s">
        <v>1399</v>
      </c>
      <c r="G206" s="255"/>
      <c r="H206" s="255"/>
      <c r="I206" s="255"/>
      <c r="J206" s="255"/>
      <c r="K206" s="255"/>
      <c r="L206" s="255"/>
      <c r="M206" s="255"/>
      <c r="N206" s="255"/>
    </row>
    <row r="207" spans="4:14" s="143" customFormat="1">
      <c r="D207" s="251" t="s">
        <v>882</v>
      </c>
      <c r="E207" s="256" t="s">
        <v>1400</v>
      </c>
      <c r="F207" s="256" t="s">
        <v>1401</v>
      </c>
      <c r="G207" s="255"/>
      <c r="H207" s="255"/>
      <c r="I207" s="255"/>
      <c r="J207" s="255"/>
      <c r="K207" s="255"/>
      <c r="L207" s="255"/>
      <c r="M207" s="255"/>
      <c r="N207" s="256"/>
    </row>
    <row r="208" spans="4:14">
      <c r="D208" s="175" t="s">
        <v>885</v>
      </c>
      <c r="E208" s="255" t="s">
        <v>1402</v>
      </c>
      <c r="F208" s="255" t="s">
        <v>1403</v>
      </c>
      <c r="G208" s="255"/>
      <c r="H208" s="255"/>
      <c r="I208" s="255"/>
      <c r="J208" s="255"/>
      <c r="K208" s="255"/>
      <c r="L208" s="255"/>
      <c r="M208" s="255"/>
      <c r="N208" s="255"/>
    </row>
    <row r="209" spans="4:64">
      <c r="D209" s="175" t="s">
        <v>888</v>
      </c>
      <c r="E209" s="255" t="s">
        <v>1404</v>
      </c>
      <c r="F209" s="255" t="s">
        <v>1405</v>
      </c>
      <c r="G209" s="255"/>
      <c r="H209" s="255"/>
      <c r="I209" s="255"/>
      <c r="J209" s="255"/>
      <c r="K209" s="255"/>
      <c r="L209" s="255"/>
      <c r="M209" s="255"/>
      <c r="N209" s="255"/>
    </row>
    <row r="210" spans="4:64">
      <c r="D210" s="175" t="s">
        <v>891</v>
      </c>
      <c r="E210" s="256" t="s">
        <v>1406</v>
      </c>
      <c r="F210" s="256" t="s">
        <v>1407</v>
      </c>
      <c r="G210" s="256"/>
      <c r="H210" s="256"/>
      <c r="I210" s="256"/>
      <c r="J210" s="256"/>
      <c r="K210" s="256"/>
      <c r="L210" s="256"/>
      <c r="M210" s="256"/>
      <c r="N210" s="256"/>
    </row>
    <row r="211" spans="4:64">
      <c r="D211" s="175" t="s">
        <v>893</v>
      </c>
      <c r="E211" s="255" t="s">
        <v>1408</v>
      </c>
      <c r="F211" s="255" t="s">
        <v>1409</v>
      </c>
      <c r="G211" s="255"/>
      <c r="H211" s="255"/>
      <c r="I211" s="255"/>
      <c r="J211" s="255"/>
      <c r="K211" s="255"/>
      <c r="L211" s="255"/>
      <c r="M211" s="255"/>
      <c r="N211" s="255"/>
    </row>
    <row r="212" spans="4:64">
      <c r="D212" s="175" t="s">
        <v>896</v>
      </c>
      <c r="E212" s="256" t="s">
        <v>1410</v>
      </c>
      <c r="F212" s="256" t="s">
        <v>1411</v>
      </c>
      <c r="G212" s="255"/>
      <c r="H212" s="255"/>
      <c r="I212" s="255"/>
      <c r="J212" s="255"/>
      <c r="K212" s="255"/>
      <c r="L212" s="255"/>
      <c r="M212" s="255"/>
      <c r="N212" s="256"/>
    </row>
    <row r="213" spans="4:64">
      <c r="D213" s="175" t="s">
        <v>899</v>
      </c>
      <c r="E213" s="255" t="s">
        <v>1412</v>
      </c>
      <c r="F213" s="255" t="s">
        <v>1413</v>
      </c>
      <c r="G213" s="255"/>
      <c r="H213" s="255"/>
      <c r="I213" s="255"/>
      <c r="J213" s="255"/>
      <c r="K213" s="255"/>
      <c r="L213" s="255"/>
      <c r="M213" s="255"/>
      <c r="N213" s="255"/>
    </row>
    <row r="214" spans="4:64">
      <c r="D214" s="175" t="s">
        <v>901</v>
      </c>
      <c r="E214" s="256" t="s">
        <v>1414</v>
      </c>
      <c r="F214" s="256" t="s">
        <v>1415</v>
      </c>
      <c r="G214" s="255"/>
      <c r="H214" s="255"/>
      <c r="I214" s="255"/>
      <c r="J214" s="255"/>
      <c r="K214" s="255"/>
      <c r="L214" s="255"/>
      <c r="M214" s="255"/>
      <c r="N214" s="256"/>
    </row>
    <row r="215" spans="4:64">
      <c r="D215" s="175" t="s">
        <v>903</v>
      </c>
      <c r="E215" s="255" t="s">
        <v>1416</v>
      </c>
      <c r="F215" s="255" t="s">
        <v>1417</v>
      </c>
      <c r="G215" s="256"/>
      <c r="H215" s="256"/>
      <c r="I215" s="256"/>
      <c r="J215" s="256"/>
      <c r="K215" s="256"/>
      <c r="L215" s="256"/>
      <c r="M215" s="256"/>
      <c r="N215" s="255"/>
    </row>
    <row r="216" spans="4:64">
      <c r="D216" s="175" t="s">
        <v>906</v>
      </c>
      <c r="E216" s="260" t="s">
        <v>543</v>
      </c>
      <c r="F216" s="260" t="s">
        <v>544</v>
      </c>
      <c r="G216" s="257">
        <v>23659679688.91</v>
      </c>
      <c r="H216" s="257"/>
      <c r="I216" s="257">
        <v>35396281806.582542</v>
      </c>
      <c r="J216" s="257"/>
      <c r="K216" s="257"/>
      <c r="L216" s="257"/>
      <c r="M216" s="257"/>
      <c r="N216" s="260">
        <v>806957866.76564002</v>
      </c>
    </row>
    <row r="217" spans="4:64">
      <c r="D217" s="175" t="s">
        <v>909</v>
      </c>
      <c r="E217" s="255" t="s">
        <v>1418</v>
      </c>
      <c r="F217" s="255" t="s">
        <v>1419</v>
      </c>
      <c r="G217" s="255"/>
      <c r="H217" s="255"/>
      <c r="I217" s="255"/>
      <c r="J217" s="255"/>
      <c r="K217" s="255"/>
      <c r="L217" s="255"/>
      <c r="M217" s="255"/>
      <c r="N217" s="255"/>
      <c r="BL217">
        <v>3570.6</v>
      </c>
    </row>
    <row r="218" spans="4:64">
      <c r="D218" s="175" t="s">
        <v>912</v>
      </c>
      <c r="E218" s="260" t="s">
        <v>1420</v>
      </c>
      <c r="F218" s="260" t="s">
        <v>1421</v>
      </c>
      <c r="G218" s="255"/>
      <c r="H218" s="255"/>
      <c r="I218" s="255"/>
      <c r="J218" s="255"/>
      <c r="K218" s="255"/>
      <c r="L218" s="255"/>
      <c r="M218" s="255"/>
      <c r="N218" s="260"/>
    </row>
    <row r="219" spans="4:64">
      <c r="D219" s="175" t="s">
        <v>915</v>
      </c>
      <c r="E219" s="255" t="s">
        <v>1422</v>
      </c>
      <c r="F219" s="255" t="s">
        <v>1423</v>
      </c>
      <c r="G219" s="255"/>
      <c r="H219" s="255"/>
      <c r="I219" s="255"/>
      <c r="J219" s="255"/>
      <c r="K219" s="255"/>
      <c r="L219" s="255"/>
      <c r="M219" s="255"/>
      <c r="N219" s="255"/>
    </row>
    <row r="220" spans="4:64">
      <c r="D220" s="175" t="s">
        <v>918</v>
      </c>
      <c r="E220" s="260" t="s">
        <v>1424</v>
      </c>
      <c r="F220" s="260" t="s">
        <v>1425</v>
      </c>
      <c r="G220" s="255"/>
      <c r="H220" s="255"/>
      <c r="I220" s="255"/>
      <c r="J220" s="255"/>
      <c r="K220" s="255"/>
      <c r="L220" s="255"/>
      <c r="M220" s="255"/>
      <c r="N220" s="260"/>
    </row>
    <row r="221" spans="4:64">
      <c r="D221" s="175" t="s">
        <v>921</v>
      </c>
      <c r="E221" s="255" t="s">
        <v>1426</v>
      </c>
      <c r="F221" s="255" t="s">
        <v>1427</v>
      </c>
      <c r="G221" s="255"/>
      <c r="H221" s="255"/>
      <c r="I221" s="255"/>
      <c r="J221" s="255"/>
      <c r="K221" s="255"/>
      <c r="L221" s="255"/>
      <c r="M221" s="255"/>
      <c r="N221" s="255"/>
    </row>
    <row r="222" spans="4:64">
      <c r="D222" s="175" t="s">
        <v>924</v>
      </c>
      <c r="E222" s="260" t="s">
        <v>1428</v>
      </c>
      <c r="F222" s="260" t="s">
        <v>1429</v>
      </c>
      <c r="G222" s="256"/>
      <c r="H222" s="256"/>
      <c r="I222" s="256"/>
      <c r="J222" s="256"/>
      <c r="K222" s="256"/>
      <c r="L222" s="256"/>
      <c r="M222" s="256"/>
      <c r="N222" s="260"/>
    </row>
    <row r="223" spans="4:64">
      <c r="D223" s="175" t="s">
        <v>926</v>
      </c>
      <c r="E223" s="256" t="s">
        <v>546</v>
      </c>
      <c r="F223" s="256" t="s">
        <v>547</v>
      </c>
      <c r="G223" s="255"/>
      <c r="H223" s="255"/>
      <c r="I223" s="255"/>
      <c r="J223" s="255"/>
      <c r="K223" s="255">
        <v>82825000</v>
      </c>
      <c r="L223" s="255"/>
      <c r="M223" s="255"/>
      <c r="N223" s="256">
        <v>78329350</v>
      </c>
      <c r="BL223">
        <v>1157864.8999999999</v>
      </c>
    </row>
    <row r="224" spans="4:64">
      <c r="D224" s="175" t="s">
        <v>928</v>
      </c>
      <c r="E224" s="255" t="s">
        <v>1430</v>
      </c>
      <c r="F224" s="255" t="s">
        <v>1431</v>
      </c>
      <c r="G224" s="255"/>
      <c r="H224" s="255"/>
      <c r="I224" s="255"/>
      <c r="J224" s="255"/>
      <c r="K224" s="255"/>
      <c r="L224" s="255"/>
      <c r="M224" s="255"/>
      <c r="N224" s="255"/>
      <c r="BL224">
        <v>1678291.54</v>
      </c>
    </row>
    <row r="225" spans="4:14">
      <c r="D225" s="175" t="s">
        <v>931</v>
      </c>
      <c r="E225" s="255" t="s">
        <v>1432</v>
      </c>
      <c r="F225" s="255" t="s">
        <v>1433</v>
      </c>
      <c r="G225" s="255"/>
      <c r="H225" s="255"/>
      <c r="I225" s="255"/>
      <c r="J225" s="255"/>
      <c r="K225" s="255"/>
      <c r="L225" s="255"/>
      <c r="M225" s="255"/>
      <c r="N225" s="255"/>
    </row>
    <row r="226" spans="4:14">
      <c r="D226" s="175" t="s">
        <v>934</v>
      </c>
      <c r="E226" s="256" t="s">
        <v>1434</v>
      </c>
      <c r="F226" s="256" t="s">
        <v>1435</v>
      </c>
      <c r="G226" s="255"/>
      <c r="H226" s="255"/>
      <c r="I226" s="255"/>
      <c r="J226" s="255"/>
      <c r="K226" s="255"/>
      <c r="L226" s="255"/>
      <c r="M226" s="255"/>
      <c r="N226" s="256"/>
    </row>
    <row r="227" spans="4:14">
      <c r="D227" s="175" t="s">
        <v>937</v>
      </c>
      <c r="E227" s="257" t="s">
        <v>1436</v>
      </c>
      <c r="F227" s="257" t="s">
        <v>1437</v>
      </c>
      <c r="G227" s="255"/>
      <c r="H227" s="255"/>
      <c r="I227" s="255"/>
      <c r="J227" s="255"/>
      <c r="K227" s="255"/>
      <c r="L227" s="255"/>
      <c r="M227" s="255"/>
      <c r="N227" s="257"/>
    </row>
    <row r="228" spans="4:14">
      <c r="D228" s="175" t="s">
        <v>940</v>
      </c>
      <c r="E228" s="255" t="s">
        <v>1438</v>
      </c>
      <c r="F228" s="255" t="s">
        <v>1439</v>
      </c>
      <c r="G228" s="255"/>
      <c r="H228" s="255"/>
      <c r="I228" s="255"/>
      <c r="J228" s="255"/>
      <c r="K228" s="255"/>
      <c r="L228" s="255"/>
      <c r="M228" s="255"/>
      <c r="N228" s="255"/>
    </row>
    <row r="229" spans="4:14">
      <c r="D229" s="175" t="s">
        <v>943</v>
      </c>
      <c r="E229" s="256" t="s">
        <v>549</v>
      </c>
      <c r="F229" s="256" t="s">
        <v>550</v>
      </c>
      <c r="G229" s="255">
        <v>36032536.270000003</v>
      </c>
      <c r="H229" s="255"/>
      <c r="I229" s="255"/>
      <c r="J229" s="255"/>
      <c r="K229" s="255">
        <v>5670396.8090279996</v>
      </c>
      <c r="L229" s="255">
        <v>9170718.4800000004</v>
      </c>
      <c r="M229" s="255">
        <v>9883823.7219750006</v>
      </c>
      <c r="N229" s="256">
        <v>57950667.1026145</v>
      </c>
    </row>
    <row r="230" spans="4:14">
      <c r="D230" s="175" t="s">
        <v>946</v>
      </c>
      <c r="E230" s="255" t="s">
        <v>552</v>
      </c>
      <c r="F230" s="255" t="s">
        <v>553</v>
      </c>
      <c r="G230" s="255"/>
      <c r="H230" s="255"/>
      <c r="I230" s="255"/>
      <c r="J230" s="255">
        <v>238480.33075200001</v>
      </c>
      <c r="K230" s="255"/>
      <c r="L230" s="255"/>
      <c r="M230" s="255"/>
      <c r="N230" s="255">
        <v>983037.03285840002</v>
      </c>
    </row>
    <row r="231" spans="4:14">
      <c r="D231" s="175" t="s">
        <v>949</v>
      </c>
      <c r="E231" s="255" t="s">
        <v>555</v>
      </c>
      <c r="F231" s="255" t="s">
        <v>556</v>
      </c>
      <c r="G231" s="255"/>
      <c r="H231" s="255"/>
      <c r="I231" s="255"/>
      <c r="J231" s="255">
        <v>708935.92166400002</v>
      </c>
      <c r="K231" s="255"/>
      <c r="L231" s="255"/>
      <c r="M231" s="255">
        <v>61105961.824424997</v>
      </c>
      <c r="N231" s="255">
        <v>87988406.965117797</v>
      </c>
    </row>
    <row r="232" spans="4:14">
      <c r="D232" s="175" t="s">
        <v>952</v>
      </c>
      <c r="E232" s="256" t="s">
        <v>1440</v>
      </c>
      <c r="F232" s="256" t="s">
        <v>1441</v>
      </c>
      <c r="G232" s="255"/>
      <c r="H232" s="255"/>
      <c r="I232" s="255"/>
      <c r="J232" s="255"/>
      <c r="K232" s="255"/>
      <c r="L232" s="255"/>
      <c r="M232" s="255"/>
      <c r="N232" s="256"/>
    </row>
    <row r="233" spans="4:14">
      <c r="D233" s="175" t="s">
        <v>955</v>
      </c>
      <c r="E233" s="255" t="s">
        <v>1442</v>
      </c>
      <c r="F233" s="255" t="s">
        <v>1443</v>
      </c>
      <c r="G233" s="255"/>
      <c r="H233" s="255"/>
      <c r="I233" s="255"/>
      <c r="J233" s="255"/>
      <c r="K233" s="255"/>
      <c r="L233" s="255"/>
      <c r="M233" s="255"/>
      <c r="N233" s="255"/>
    </row>
    <row r="234" spans="4:14">
      <c r="D234" s="175" t="s">
        <v>958</v>
      </c>
      <c r="E234" s="255" t="s">
        <v>1444</v>
      </c>
      <c r="F234" s="255" t="s">
        <v>1445</v>
      </c>
      <c r="G234" s="255"/>
      <c r="H234" s="255"/>
      <c r="I234" s="255"/>
      <c r="J234" s="255"/>
      <c r="K234" s="255"/>
      <c r="L234" s="255"/>
      <c r="M234" s="255"/>
      <c r="N234" s="255"/>
    </row>
    <row r="235" spans="4:14">
      <c r="D235" s="175" t="s">
        <v>960</v>
      </c>
      <c r="E235" s="260" t="s">
        <v>1446</v>
      </c>
      <c r="F235" s="260" t="s">
        <v>1447</v>
      </c>
      <c r="G235" s="255"/>
      <c r="H235" s="255"/>
      <c r="I235" s="255"/>
      <c r="J235" s="255"/>
      <c r="K235" s="255"/>
      <c r="L235" s="255"/>
      <c r="M235" s="255"/>
      <c r="N235" s="260"/>
    </row>
    <row r="236" spans="4:14">
      <c r="D236" s="175" t="s">
        <v>963</v>
      </c>
      <c r="E236" s="256" t="s">
        <v>1448</v>
      </c>
      <c r="F236" s="256" t="s">
        <v>1449</v>
      </c>
      <c r="G236" s="255"/>
      <c r="H236" s="255"/>
      <c r="I236" s="255"/>
      <c r="J236" s="255"/>
      <c r="K236" s="255"/>
      <c r="L236" s="255"/>
      <c r="M236" s="255"/>
      <c r="N236" s="256"/>
    </row>
    <row r="237" spans="4:14">
      <c r="D237" s="175" t="s">
        <v>966</v>
      </c>
      <c r="E237" s="255" t="s">
        <v>558</v>
      </c>
      <c r="F237" s="255" t="s">
        <v>559</v>
      </c>
      <c r="G237" s="255"/>
      <c r="H237" s="255">
        <v>45448</v>
      </c>
      <c r="I237" s="255"/>
      <c r="J237" s="255"/>
      <c r="K237" s="255"/>
      <c r="L237" s="255"/>
      <c r="M237" s="255"/>
      <c r="N237" s="255">
        <v>45448</v>
      </c>
    </row>
    <row r="238" spans="4:14">
      <c r="D238" s="175" t="s">
        <v>969</v>
      </c>
      <c r="E238" s="255" t="s">
        <v>561</v>
      </c>
      <c r="F238" s="255" t="s">
        <v>562</v>
      </c>
      <c r="G238" s="255">
        <v>1585295.73</v>
      </c>
      <c r="H238" s="255"/>
      <c r="I238" s="255">
        <v>133178.18379030001</v>
      </c>
      <c r="J238" s="255">
        <v>64708436.636467203</v>
      </c>
      <c r="K238" s="255">
        <v>45170376.696690001</v>
      </c>
      <c r="L238" s="255">
        <v>6000</v>
      </c>
      <c r="M238" s="255">
        <v>4884069.7820250001</v>
      </c>
      <c r="N238" s="255">
        <v>117249838.4060241</v>
      </c>
    </row>
    <row r="239" spans="4:14">
      <c r="D239" s="175" t="s">
        <v>972</v>
      </c>
      <c r="E239" s="255" t="s">
        <v>1450</v>
      </c>
      <c r="F239" s="255" t="s">
        <v>1451</v>
      </c>
      <c r="G239" s="255"/>
      <c r="H239" s="255"/>
      <c r="I239" s="255"/>
      <c r="J239" s="255"/>
      <c r="K239" s="255"/>
      <c r="L239" s="255"/>
      <c r="M239" s="255"/>
      <c r="N239" s="255"/>
    </row>
    <row r="240" spans="4:14">
      <c r="D240" s="175" t="s">
        <v>975</v>
      </c>
      <c r="E240" s="255" t="s">
        <v>564</v>
      </c>
      <c r="F240" s="255" t="s">
        <v>565</v>
      </c>
      <c r="G240" s="255"/>
      <c r="H240" s="255"/>
      <c r="I240" s="255"/>
      <c r="J240" s="255"/>
      <c r="K240" s="255"/>
      <c r="L240" s="255"/>
      <c r="M240" s="255"/>
      <c r="N240" s="255"/>
    </row>
    <row r="241" spans="4:14">
      <c r="D241" s="175" t="s">
        <v>978</v>
      </c>
      <c r="E241" s="255" t="s">
        <v>1452</v>
      </c>
      <c r="F241" s="255" t="s">
        <v>1453</v>
      </c>
      <c r="G241" s="255"/>
      <c r="H241" s="255"/>
      <c r="I241" s="255"/>
      <c r="J241" s="255"/>
      <c r="K241" s="255"/>
      <c r="L241" s="255"/>
      <c r="M241" s="255"/>
      <c r="N241" s="255"/>
    </row>
    <row r="242" spans="4:14">
      <c r="D242" s="175" t="s">
        <v>980</v>
      </c>
      <c r="E242" s="255" t="s">
        <v>1454</v>
      </c>
      <c r="F242" s="255" t="s">
        <v>1455</v>
      </c>
      <c r="G242" s="255"/>
      <c r="H242" s="255"/>
      <c r="I242" s="255"/>
      <c r="J242" s="255"/>
      <c r="K242" s="255"/>
      <c r="L242" s="255"/>
      <c r="M242" s="255"/>
      <c r="N242" s="255"/>
    </row>
    <row r="243" spans="4:14">
      <c r="D243" s="175" t="s">
        <v>983</v>
      </c>
      <c r="E243" s="255" t="s">
        <v>1456</v>
      </c>
      <c r="F243" s="255" t="s">
        <v>1457</v>
      </c>
      <c r="G243" s="255"/>
      <c r="H243" s="255"/>
      <c r="I243" s="255"/>
      <c r="J243" s="255"/>
      <c r="K243" s="255"/>
      <c r="L243" s="255"/>
      <c r="M243" s="255"/>
      <c r="N243" s="255"/>
    </row>
    <row r="244" spans="4:14">
      <c r="D244" s="175" t="s">
        <v>985</v>
      </c>
      <c r="E244" s="255" t="s">
        <v>1458</v>
      </c>
      <c r="F244" s="255" t="s">
        <v>1459</v>
      </c>
      <c r="G244" s="255"/>
      <c r="H244" s="255"/>
      <c r="I244" s="255"/>
      <c r="J244" s="255"/>
      <c r="K244" s="255"/>
      <c r="L244" s="255"/>
      <c r="M244" s="255"/>
      <c r="N244" s="255"/>
    </row>
    <row r="245" spans="4:14">
      <c r="D245" s="175" t="s">
        <v>987</v>
      </c>
      <c r="E245" s="256" t="s">
        <v>567</v>
      </c>
      <c r="F245" s="256" t="s">
        <v>568</v>
      </c>
      <c r="G245" s="256">
        <v>37617832</v>
      </c>
      <c r="H245" s="256">
        <v>45448</v>
      </c>
      <c r="I245" s="256">
        <v>133178.18379030001</v>
      </c>
      <c r="J245" s="256">
        <v>65655852.888883203</v>
      </c>
      <c r="K245" s="256">
        <v>133665773.50571799</v>
      </c>
      <c r="L245" s="256">
        <v>9176718.4800000004</v>
      </c>
      <c r="M245" s="256">
        <v>75873855.328425005</v>
      </c>
      <c r="N245" s="256">
        <v>342546747.5066148</v>
      </c>
    </row>
    <row r="246" spans="4:14">
      <c r="D246" s="175" t="s">
        <v>990</v>
      </c>
      <c r="E246" s="255" t="s">
        <v>1460</v>
      </c>
      <c r="F246" s="255" t="s">
        <v>1461</v>
      </c>
      <c r="G246" s="255"/>
      <c r="H246" s="255"/>
      <c r="I246" s="255"/>
      <c r="J246" s="255"/>
      <c r="K246" s="255"/>
      <c r="L246" s="255"/>
      <c r="M246" s="255"/>
      <c r="N246" s="255"/>
    </row>
    <row r="247" spans="4:14">
      <c r="D247" s="175" t="s">
        <v>993</v>
      </c>
      <c r="E247" s="255" t="s">
        <v>1462</v>
      </c>
      <c r="F247" s="255" t="s">
        <v>1463</v>
      </c>
      <c r="G247" s="256"/>
      <c r="H247" s="256"/>
      <c r="I247" s="256"/>
      <c r="J247" s="256"/>
      <c r="K247" s="256"/>
      <c r="L247" s="256"/>
      <c r="M247" s="256"/>
      <c r="N247" s="255"/>
    </row>
    <row r="248" spans="4:14" s="192" customFormat="1">
      <c r="D248" s="193" t="s">
        <v>995</v>
      </c>
      <c r="E248" s="256" t="s">
        <v>570</v>
      </c>
      <c r="F248" s="256" t="s">
        <v>571</v>
      </c>
      <c r="G248" s="257">
        <v>37617832</v>
      </c>
      <c r="H248" s="257">
        <v>45448</v>
      </c>
      <c r="I248" s="257">
        <v>133178.18379030001</v>
      </c>
      <c r="J248" s="257">
        <v>65655852.888883203</v>
      </c>
      <c r="K248" s="257">
        <v>133665773.50571799</v>
      </c>
      <c r="L248" s="257">
        <v>9176718.4800000004</v>
      </c>
      <c r="M248" s="257">
        <v>75873855.328425005</v>
      </c>
      <c r="N248" s="256">
        <v>342546747.5066148</v>
      </c>
    </row>
    <row r="249" spans="4:14">
      <c r="D249" s="175" t="s">
        <v>998</v>
      </c>
      <c r="E249" s="255" t="s">
        <v>1464</v>
      </c>
      <c r="F249" s="255" t="s">
        <v>1465</v>
      </c>
      <c r="G249" s="255"/>
      <c r="H249" s="255"/>
      <c r="I249" s="255"/>
      <c r="J249" s="255"/>
      <c r="K249" s="255"/>
      <c r="L249" s="255"/>
      <c r="M249" s="255"/>
      <c r="N249" s="255"/>
    </row>
    <row r="250" spans="4:14">
      <c r="D250" s="175" t="s">
        <v>1001</v>
      </c>
      <c r="E250" s="260" t="s">
        <v>1466</v>
      </c>
      <c r="F250" s="260" t="s">
        <v>1467</v>
      </c>
      <c r="G250" s="255"/>
      <c r="H250" s="255"/>
      <c r="I250" s="255"/>
      <c r="J250" s="255"/>
      <c r="K250" s="255"/>
      <c r="L250" s="255"/>
      <c r="M250" s="255"/>
      <c r="N250" s="260"/>
    </row>
    <row r="251" spans="4:14">
      <c r="D251" s="175" t="s">
        <v>1004</v>
      </c>
      <c r="E251" s="256" t="s">
        <v>1468</v>
      </c>
      <c r="F251" s="256" t="s">
        <v>1469</v>
      </c>
      <c r="G251" s="257"/>
      <c r="H251" s="257"/>
      <c r="I251" s="257"/>
      <c r="J251" s="257"/>
      <c r="K251" s="257"/>
      <c r="L251" s="257"/>
      <c r="M251" s="257"/>
      <c r="N251" s="256"/>
    </row>
    <row r="252" spans="4:14">
      <c r="D252" s="175" t="s">
        <v>1007</v>
      </c>
      <c r="E252" s="257" t="s">
        <v>573</v>
      </c>
      <c r="F252" s="257" t="s">
        <v>574</v>
      </c>
      <c r="G252" s="255">
        <v>83405443.469999999</v>
      </c>
      <c r="H252" s="255"/>
      <c r="I252" s="255"/>
      <c r="J252" s="255"/>
      <c r="K252" s="255"/>
      <c r="L252" s="255">
        <v>33861797.5</v>
      </c>
      <c r="M252" s="255"/>
      <c r="N252" s="257">
        <v>109781150.55</v>
      </c>
    </row>
    <row r="253" spans="4:14">
      <c r="D253" s="175" t="s">
        <v>1010</v>
      </c>
      <c r="E253" s="258" t="s">
        <v>576</v>
      </c>
      <c r="F253" s="258" t="s">
        <v>577</v>
      </c>
      <c r="G253" s="255">
        <v>-51446876.159999996</v>
      </c>
      <c r="H253" s="255"/>
      <c r="I253" s="255"/>
      <c r="J253" s="255"/>
      <c r="K253" s="255"/>
      <c r="L253" s="255"/>
      <c r="M253" s="255"/>
      <c r="N253" s="258">
        <v>-51689767.969999999</v>
      </c>
    </row>
    <row r="254" spans="4:14">
      <c r="D254" s="175" t="s">
        <v>1013</v>
      </c>
      <c r="E254" s="255" t="s">
        <v>1470</v>
      </c>
      <c r="F254" s="255" t="s">
        <v>1471</v>
      </c>
      <c r="G254" s="255"/>
      <c r="H254" s="255"/>
      <c r="I254" s="255"/>
      <c r="J254" s="255"/>
      <c r="K254" s="255"/>
      <c r="L254" s="255"/>
      <c r="M254" s="255"/>
      <c r="N254" s="255"/>
    </row>
    <row r="255" spans="4:14">
      <c r="D255" s="175" t="s">
        <v>1016</v>
      </c>
      <c r="E255" s="256" t="s">
        <v>1472</v>
      </c>
      <c r="F255" s="256" t="s">
        <v>1473</v>
      </c>
      <c r="G255" s="255"/>
      <c r="H255" s="255"/>
      <c r="I255" s="255"/>
      <c r="J255" s="255"/>
      <c r="K255" s="255"/>
      <c r="L255" s="255"/>
      <c r="M255" s="255"/>
      <c r="N255" s="256"/>
    </row>
    <row r="256" spans="4:14">
      <c r="D256" s="175" t="s">
        <v>1019</v>
      </c>
      <c r="E256" s="255" t="s">
        <v>1474</v>
      </c>
      <c r="F256" s="255" t="s">
        <v>1475</v>
      </c>
      <c r="G256" s="255"/>
      <c r="H256" s="255"/>
      <c r="I256" s="255"/>
      <c r="J256" s="255"/>
      <c r="K256" s="255"/>
      <c r="L256" s="255"/>
      <c r="M256" s="255"/>
      <c r="N256" s="255"/>
    </row>
    <row r="257" spans="4:14">
      <c r="D257" s="175" t="s">
        <v>1021</v>
      </c>
      <c r="E257" s="256" t="s">
        <v>579</v>
      </c>
      <c r="F257" s="256" t="s">
        <v>574</v>
      </c>
      <c r="G257" s="256">
        <v>31958567.309999999</v>
      </c>
      <c r="H257" s="256"/>
      <c r="I257" s="256"/>
      <c r="J257" s="256"/>
      <c r="K257" s="256"/>
      <c r="L257" s="256">
        <v>33861797.5</v>
      </c>
      <c r="M257" s="256"/>
      <c r="N257" s="256">
        <v>58091382.579999998</v>
      </c>
    </row>
    <row r="258" spans="4:14">
      <c r="D258" s="175" t="s">
        <v>1024</v>
      </c>
      <c r="E258" s="255" t="s">
        <v>1476</v>
      </c>
      <c r="F258" s="255" t="s">
        <v>1477</v>
      </c>
      <c r="G258" s="255"/>
      <c r="H258" s="255"/>
      <c r="I258" s="255"/>
      <c r="J258" s="255"/>
      <c r="K258" s="255"/>
      <c r="L258" s="255"/>
      <c r="M258" s="255"/>
      <c r="N258" s="255"/>
    </row>
    <row r="259" spans="4:14">
      <c r="D259" s="175" t="s">
        <v>1027</v>
      </c>
      <c r="E259" s="256" t="s">
        <v>1478</v>
      </c>
      <c r="F259" s="256" t="s">
        <v>1479</v>
      </c>
      <c r="G259" s="255"/>
      <c r="H259" s="255"/>
      <c r="I259" s="255"/>
      <c r="J259" s="255"/>
      <c r="K259" s="255"/>
      <c r="L259" s="255"/>
      <c r="M259" s="255"/>
      <c r="N259" s="256"/>
    </row>
    <row r="260" spans="4:14" s="128" customFormat="1">
      <c r="D260" s="203" t="s">
        <v>1029</v>
      </c>
      <c r="E260" s="255" t="s">
        <v>1480</v>
      </c>
      <c r="F260" s="255" t="s">
        <v>1481</v>
      </c>
      <c r="G260" s="255"/>
      <c r="H260" s="255"/>
      <c r="I260" s="255"/>
      <c r="J260" s="255"/>
      <c r="K260" s="255"/>
      <c r="L260" s="255"/>
      <c r="M260" s="255"/>
      <c r="N260" s="255"/>
    </row>
    <row r="261" spans="4:14">
      <c r="D261" s="175" t="s">
        <v>1031</v>
      </c>
      <c r="E261" s="256" t="s">
        <v>1482</v>
      </c>
      <c r="F261" s="256" t="s">
        <v>1483</v>
      </c>
      <c r="G261" s="255"/>
      <c r="H261" s="255"/>
      <c r="I261" s="255"/>
      <c r="J261" s="255"/>
      <c r="K261" s="255"/>
      <c r="L261" s="255"/>
      <c r="M261" s="255"/>
      <c r="N261" s="256"/>
    </row>
    <row r="262" spans="4:14" s="128" customFormat="1">
      <c r="D262" s="203" t="s">
        <v>1033</v>
      </c>
      <c r="E262" s="255" t="s">
        <v>1484</v>
      </c>
      <c r="F262" s="255" t="s">
        <v>1485</v>
      </c>
      <c r="G262" s="255"/>
      <c r="H262" s="255"/>
      <c r="I262" s="255"/>
      <c r="J262" s="255"/>
      <c r="K262" s="255"/>
      <c r="L262" s="255"/>
      <c r="M262" s="255"/>
      <c r="N262" s="255"/>
    </row>
    <row r="263" spans="4:14">
      <c r="D263" s="175" t="s">
        <v>1035</v>
      </c>
      <c r="E263" s="256" t="s">
        <v>1486</v>
      </c>
      <c r="F263" s="256" t="s">
        <v>1477</v>
      </c>
      <c r="G263" s="256"/>
      <c r="H263" s="256"/>
      <c r="I263" s="256"/>
      <c r="J263" s="256"/>
      <c r="K263" s="256"/>
      <c r="L263" s="256"/>
      <c r="M263" s="256"/>
      <c r="N263" s="256"/>
    </row>
    <row r="264" spans="4:14" s="128" customFormat="1">
      <c r="D264" s="203" t="s">
        <v>1037</v>
      </c>
      <c r="E264" s="255" t="s">
        <v>1487</v>
      </c>
      <c r="F264" s="255" t="s">
        <v>1488</v>
      </c>
      <c r="G264" s="255"/>
      <c r="H264" s="255"/>
      <c r="I264" s="255"/>
      <c r="J264" s="255"/>
      <c r="K264" s="255"/>
      <c r="L264" s="255"/>
      <c r="M264" s="255"/>
      <c r="N264" s="255"/>
    </row>
    <row r="265" spans="4:14">
      <c r="D265" s="175" t="s">
        <v>1039</v>
      </c>
      <c r="E265" s="256" t="s">
        <v>1489</v>
      </c>
      <c r="F265" s="256" t="s">
        <v>1490</v>
      </c>
      <c r="G265" s="255"/>
      <c r="H265" s="255"/>
      <c r="I265" s="255"/>
      <c r="J265" s="255"/>
      <c r="K265" s="255"/>
      <c r="L265" s="255"/>
      <c r="M265" s="255"/>
      <c r="N265" s="256"/>
    </row>
    <row r="266" spans="4:14" s="128" customFormat="1">
      <c r="D266" s="203" t="s">
        <v>1041</v>
      </c>
      <c r="E266" s="255" t="s">
        <v>1491</v>
      </c>
      <c r="F266" s="255" t="s">
        <v>1488</v>
      </c>
      <c r="G266" s="256"/>
      <c r="H266" s="256"/>
      <c r="I266" s="256"/>
      <c r="J266" s="256"/>
      <c r="K266" s="256"/>
      <c r="L266" s="256"/>
      <c r="M266" s="256"/>
      <c r="N266" s="255"/>
    </row>
    <row r="267" spans="4:14">
      <c r="D267" s="175" t="s">
        <v>1043</v>
      </c>
      <c r="E267" s="255" t="s">
        <v>1492</v>
      </c>
      <c r="F267" s="255" t="s">
        <v>1493</v>
      </c>
      <c r="G267" s="255"/>
      <c r="H267" s="255"/>
      <c r="I267" s="255"/>
      <c r="J267" s="255"/>
      <c r="K267" s="255"/>
      <c r="L267" s="255"/>
      <c r="M267" s="255"/>
      <c r="N267" s="255"/>
    </row>
    <row r="268" spans="4:14" s="128" customFormat="1">
      <c r="D268" s="203" t="s">
        <v>1045</v>
      </c>
      <c r="E268" s="255" t="s">
        <v>1494</v>
      </c>
      <c r="F268" s="255" t="s">
        <v>1495</v>
      </c>
      <c r="G268" s="255"/>
      <c r="H268" s="255"/>
      <c r="I268" s="255"/>
      <c r="J268" s="255"/>
      <c r="K268" s="255"/>
      <c r="L268" s="255"/>
      <c r="M268" s="255"/>
      <c r="N268" s="255"/>
    </row>
    <row r="269" spans="4:14">
      <c r="D269" s="175" t="s">
        <v>1047</v>
      </c>
      <c r="E269" s="255" t="s">
        <v>1496</v>
      </c>
      <c r="F269" s="255" t="s">
        <v>1497</v>
      </c>
      <c r="G269" s="255"/>
      <c r="H269" s="255"/>
      <c r="I269" s="255"/>
      <c r="J269" s="255"/>
      <c r="K269" s="255"/>
      <c r="L269" s="255"/>
      <c r="M269" s="255"/>
      <c r="N269" s="255"/>
    </row>
    <row r="270" spans="4:14" s="128" customFormat="1">
      <c r="D270" s="203" t="s">
        <v>1049</v>
      </c>
      <c r="E270" s="255" t="s">
        <v>1498</v>
      </c>
      <c r="F270" s="255" t="s">
        <v>1493</v>
      </c>
      <c r="G270" s="256"/>
      <c r="H270" s="256"/>
      <c r="I270" s="256"/>
      <c r="J270" s="256"/>
      <c r="K270" s="256"/>
      <c r="L270" s="256"/>
      <c r="M270" s="256"/>
      <c r="N270" s="255"/>
    </row>
    <row r="271" spans="4:14">
      <c r="D271" s="175" t="s">
        <v>1051</v>
      </c>
      <c r="E271" s="255" t="s">
        <v>1499</v>
      </c>
      <c r="F271" s="255" t="s">
        <v>1500</v>
      </c>
      <c r="G271" s="255"/>
      <c r="H271" s="255"/>
      <c r="I271" s="255"/>
      <c r="J271" s="255"/>
      <c r="K271" s="255"/>
      <c r="L271" s="255"/>
      <c r="M271" s="255"/>
      <c r="N271" s="255"/>
    </row>
    <row r="272" spans="4:14">
      <c r="D272" s="175" t="s">
        <v>1054</v>
      </c>
      <c r="E272" s="256" t="s">
        <v>1501</v>
      </c>
      <c r="F272" s="256" t="s">
        <v>1502</v>
      </c>
      <c r="G272" s="255"/>
      <c r="H272" s="255"/>
      <c r="I272" s="255"/>
      <c r="J272" s="255"/>
      <c r="K272" s="255"/>
      <c r="L272" s="255"/>
      <c r="M272" s="255"/>
      <c r="N272" s="256"/>
    </row>
    <row r="273" spans="4:62">
      <c r="D273" s="175" t="s">
        <v>1057</v>
      </c>
      <c r="E273" s="255" t="s">
        <v>1503</v>
      </c>
      <c r="F273" s="255" t="s">
        <v>1504</v>
      </c>
      <c r="G273" s="255"/>
      <c r="H273" s="255"/>
      <c r="I273" s="255"/>
      <c r="J273" s="255"/>
      <c r="K273" s="255"/>
      <c r="L273" s="255"/>
      <c r="M273" s="255"/>
      <c r="N273" s="255"/>
    </row>
    <row r="274" spans="4:62" s="128" customFormat="1">
      <c r="D274" s="203" t="s">
        <v>1060</v>
      </c>
      <c r="E274" s="260" t="s">
        <v>1505</v>
      </c>
      <c r="F274" s="260" t="s">
        <v>1500</v>
      </c>
      <c r="G274" s="256"/>
      <c r="H274" s="256"/>
      <c r="I274" s="256"/>
      <c r="J274" s="256"/>
      <c r="K274" s="256"/>
      <c r="L274" s="256"/>
      <c r="M274" s="256"/>
      <c r="N274" s="260"/>
    </row>
    <row r="275" spans="4:62">
      <c r="D275" s="175" t="s">
        <v>1062</v>
      </c>
      <c r="E275" s="256" t="s">
        <v>1506</v>
      </c>
      <c r="F275" s="256" t="s">
        <v>1507</v>
      </c>
      <c r="G275" s="255"/>
      <c r="H275" s="255"/>
      <c r="I275" s="255"/>
      <c r="J275" s="255"/>
      <c r="K275" s="255"/>
      <c r="L275" s="255"/>
      <c r="M275" s="255"/>
      <c r="N275" s="256"/>
    </row>
    <row r="276" spans="4:62">
      <c r="D276" s="175" t="s">
        <v>1065</v>
      </c>
      <c r="E276" s="255" t="s">
        <v>1508</v>
      </c>
      <c r="F276" s="255" t="s">
        <v>1509</v>
      </c>
      <c r="G276" s="255"/>
      <c r="H276" s="255"/>
      <c r="I276" s="255"/>
      <c r="J276" s="255"/>
      <c r="K276" s="255"/>
      <c r="L276" s="255"/>
      <c r="M276" s="255"/>
      <c r="N276" s="255"/>
    </row>
    <row r="277" spans="4:62" s="128" customFormat="1">
      <c r="D277" s="203" t="s">
        <v>1068</v>
      </c>
      <c r="E277" s="255" t="s">
        <v>1510</v>
      </c>
      <c r="F277" s="255" t="s">
        <v>1511</v>
      </c>
      <c r="G277" s="255"/>
      <c r="H277" s="255"/>
      <c r="I277" s="255"/>
      <c r="J277" s="255"/>
      <c r="K277" s="255"/>
      <c r="L277" s="255"/>
      <c r="M277" s="255"/>
      <c r="N277" s="255"/>
    </row>
    <row r="278" spans="4:62">
      <c r="D278" s="175" t="s">
        <v>1070</v>
      </c>
      <c r="E278" s="260" t="s">
        <v>1512</v>
      </c>
      <c r="F278" s="260" t="s">
        <v>1507</v>
      </c>
      <c r="G278" s="256"/>
      <c r="H278" s="256"/>
      <c r="I278" s="256"/>
      <c r="J278" s="256"/>
      <c r="K278" s="256"/>
      <c r="L278" s="256"/>
      <c r="M278" s="256"/>
      <c r="N278" s="260"/>
    </row>
    <row r="279" spans="4:62">
      <c r="D279" s="175" t="s">
        <v>1073</v>
      </c>
      <c r="E279" s="255" t="s">
        <v>581</v>
      </c>
      <c r="F279" s="255" t="s">
        <v>582</v>
      </c>
      <c r="G279" s="257">
        <v>31958567.309999999</v>
      </c>
      <c r="H279" s="257"/>
      <c r="I279" s="257"/>
      <c r="J279" s="257"/>
      <c r="K279" s="257"/>
      <c r="L279" s="257">
        <v>33861797.5</v>
      </c>
      <c r="M279" s="257"/>
      <c r="N279" s="255">
        <v>58091382.579999998</v>
      </c>
    </row>
    <row r="280" spans="4:62">
      <c r="D280" s="175" t="s">
        <v>1076</v>
      </c>
      <c r="E280" s="255" t="s">
        <v>584</v>
      </c>
      <c r="F280" s="255" t="s">
        <v>585</v>
      </c>
      <c r="G280" s="255">
        <v>17685578.43</v>
      </c>
      <c r="H280" s="255"/>
      <c r="I280" s="255"/>
      <c r="J280" s="255">
        <v>1106387916.2290175</v>
      </c>
      <c r="K280" s="255"/>
      <c r="L280" s="255">
        <v>95396081.400000006</v>
      </c>
      <c r="M280" s="255"/>
      <c r="N280" s="255">
        <v>4227959387.0070038</v>
      </c>
    </row>
    <row r="281" spans="4:62" s="128" customFormat="1">
      <c r="D281" s="203" t="s">
        <v>1079</v>
      </c>
      <c r="E281" s="255" t="s">
        <v>1513</v>
      </c>
      <c r="F281" s="255" t="s">
        <v>1514</v>
      </c>
      <c r="G281" s="255"/>
      <c r="H281" s="255"/>
      <c r="I281" s="255"/>
      <c r="J281" s="255"/>
      <c r="K281" s="255"/>
      <c r="L281" s="255"/>
      <c r="M281" s="255"/>
      <c r="N281" s="255"/>
    </row>
    <row r="282" spans="4:62">
      <c r="D282" s="175" t="s">
        <v>1081</v>
      </c>
      <c r="E282" s="260" t="s">
        <v>1515</v>
      </c>
      <c r="F282" s="260" t="s">
        <v>1516</v>
      </c>
      <c r="G282" s="255"/>
      <c r="H282" s="255"/>
      <c r="I282" s="255"/>
      <c r="J282" s="255"/>
      <c r="K282" s="255"/>
      <c r="L282" s="255"/>
      <c r="M282" s="255"/>
      <c r="N282" s="260"/>
    </row>
    <row r="283" spans="4:62">
      <c r="D283" s="175" t="s">
        <v>1084</v>
      </c>
      <c r="E283" s="255" t="s">
        <v>1517</v>
      </c>
      <c r="F283" s="255" t="s">
        <v>1518</v>
      </c>
      <c r="G283" s="255"/>
      <c r="H283" s="255"/>
      <c r="I283" s="255"/>
      <c r="J283" s="255"/>
      <c r="K283" s="255"/>
      <c r="L283" s="255"/>
      <c r="M283" s="255"/>
      <c r="N283" s="255"/>
    </row>
    <row r="284" spans="4:62">
      <c r="D284" s="175" t="s">
        <v>1087</v>
      </c>
      <c r="E284" s="260" t="s">
        <v>587</v>
      </c>
      <c r="F284" s="260" t="s">
        <v>588</v>
      </c>
      <c r="G284" s="255">
        <v>837924345.53999996</v>
      </c>
      <c r="H284" s="255">
        <v>24651161.25</v>
      </c>
      <c r="I284" s="255"/>
      <c r="J284" s="255"/>
      <c r="K284" s="255">
        <v>273514307.66560602</v>
      </c>
      <c r="L284" s="255">
        <v>362540527.04000002</v>
      </c>
      <c r="M284" s="255"/>
      <c r="N284" s="260">
        <v>1493424151.7666285</v>
      </c>
    </row>
    <row r="285" spans="4:62" s="128" customFormat="1">
      <c r="D285" s="203" t="s">
        <v>1090</v>
      </c>
      <c r="E285" s="255" t="s">
        <v>590</v>
      </c>
      <c r="F285" s="255" t="s">
        <v>591</v>
      </c>
      <c r="G285" s="255">
        <v>-447561133.38</v>
      </c>
      <c r="H285" s="255">
        <v>-4235932.88</v>
      </c>
      <c r="I285" s="255"/>
      <c r="J285" s="255"/>
      <c r="K285" s="255">
        <v>-68331416.442570001</v>
      </c>
      <c r="L285" s="255">
        <v>-237514226.71000001</v>
      </c>
      <c r="M285" s="255"/>
      <c r="N285" s="255">
        <v>-766480924.46172202</v>
      </c>
      <c r="BJ285" s="128">
        <v>-24000</v>
      </c>
    </row>
    <row r="286" spans="4:62">
      <c r="D286" s="175" t="s">
        <v>1092</v>
      </c>
      <c r="E286" s="260" t="s">
        <v>1519</v>
      </c>
      <c r="F286" s="260" t="s">
        <v>1520</v>
      </c>
      <c r="G286" s="255"/>
      <c r="H286" s="255"/>
      <c r="I286" s="255"/>
      <c r="J286" s="255"/>
      <c r="K286" s="255"/>
      <c r="L286" s="255"/>
      <c r="M286" s="255"/>
      <c r="N286" s="260"/>
    </row>
    <row r="287" spans="4:62">
      <c r="D287" s="175" t="s">
        <v>1095</v>
      </c>
      <c r="E287" s="256" t="s">
        <v>1521</v>
      </c>
      <c r="F287" s="256" t="s">
        <v>1522</v>
      </c>
      <c r="G287" s="255"/>
      <c r="H287" s="255"/>
      <c r="I287" s="255"/>
      <c r="J287" s="255"/>
      <c r="K287" s="255"/>
      <c r="L287" s="255"/>
      <c r="M287" s="255"/>
      <c r="N287" s="256"/>
    </row>
    <row r="288" spans="4:62">
      <c r="D288" s="175" t="s">
        <v>1098</v>
      </c>
      <c r="E288" s="255" t="s">
        <v>1523</v>
      </c>
      <c r="F288" s="255" t="s">
        <v>1524</v>
      </c>
      <c r="G288" s="255"/>
      <c r="H288" s="255"/>
      <c r="I288" s="255"/>
      <c r="J288" s="255"/>
      <c r="K288" s="255"/>
      <c r="L288" s="255"/>
      <c r="M288" s="255"/>
      <c r="N288" s="255"/>
    </row>
    <row r="289" spans="4:62">
      <c r="D289" s="175" t="s">
        <v>1101</v>
      </c>
      <c r="E289" s="256" t="s">
        <v>1525</v>
      </c>
      <c r="F289" s="256" t="s">
        <v>1526</v>
      </c>
      <c r="G289" s="255"/>
      <c r="H289" s="255"/>
      <c r="I289" s="255"/>
      <c r="J289" s="255"/>
      <c r="K289" s="255"/>
      <c r="L289" s="255"/>
      <c r="M289" s="255"/>
      <c r="N289" s="256"/>
    </row>
    <row r="290" spans="4:62">
      <c r="D290" s="175" t="s">
        <v>1103</v>
      </c>
      <c r="E290" s="257" t="s">
        <v>593</v>
      </c>
      <c r="F290" s="257" t="s">
        <v>594</v>
      </c>
      <c r="G290" s="256">
        <v>408048790.58999997</v>
      </c>
      <c r="H290" s="256">
        <v>20415228.370000001</v>
      </c>
      <c r="I290" s="256"/>
      <c r="J290" s="256">
        <v>1106387916.2290175</v>
      </c>
      <c r="K290" s="256">
        <v>205182891.22303599</v>
      </c>
      <c r="L290" s="256">
        <v>220422381.72999999</v>
      </c>
      <c r="M290" s="256"/>
      <c r="N290" s="257">
        <v>4954902614.3119106</v>
      </c>
    </row>
    <row r="291" spans="4:62">
      <c r="D291" s="175" t="s">
        <v>1105</v>
      </c>
      <c r="E291" s="255" t="s">
        <v>1527</v>
      </c>
      <c r="F291" s="255" t="s">
        <v>1528</v>
      </c>
      <c r="G291" s="255"/>
      <c r="H291" s="255"/>
      <c r="I291" s="255"/>
      <c r="J291" s="255"/>
      <c r="K291" s="255"/>
      <c r="L291" s="255"/>
      <c r="M291" s="255"/>
      <c r="N291" s="255"/>
    </row>
    <row r="292" spans="4:62">
      <c r="D292" s="175" t="s">
        <v>1107</v>
      </c>
      <c r="E292" s="260" t="s">
        <v>1529</v>
      </c>
      <c r="F292" s="260" t="s">
        <v>1530</v>
      </c>
      <c r="G292" s="255"/>
      <c r="H292" s="255"/>
      <c r="I292" s="255"/>
      <c r="J292" s="255"/>
      <c r="K292" s="255"/>
      <c r="L292" s="255"/>
      <c r="M292" s="255"/>
      <c r="N292" s="260"/>
    </row>
    <row r="293" spans="4:62">
      <c r="D293" s="175" t="s">
        <v>1109</v>
      </c>
      <c r="E293" s="255" t="s">
        <v>1531</v>
      </c>
      <c r="F293" s="255" t="s">
        <v>1532</v>
      </c>
      <c r="G293" s="255"/>
      <c r="H293" s="255"/>
      <c r="I293" s="255"/>
      <c r="J293" s="255"/>
      <c r="K293" s="255"/>
      <c r="L293" s="255"/>
      <c r="M293" s="255"/>
      <c r="N293" s="255"/>
      <c r="BJ293">
        <v>153225.84</v>
      </c>
    </row>
    <row r="294" spans="4:62">
      <c r="D294" s="175" t="s">
        <v>1111</v>
      </c>
      <c r="E294" s="260" t="s">
        <v>1533</v>
      </c>
      <c r="F294" s="260" t="s">
        <v>1534</v>
      </c>
      <c r="G294" s="255"/>
      <c r="H294" s="255"/>
      <c r="I294" s="255"/>
      <c r="J294" s="255"/>
      <c r="K294" s="255"/>
      <c r="L294" s="255"/>
      <c r="M294" s="255"/>
      <c r="N294" s="260"/>
      <c r="BJ294">
        <v>-23900</v>
      </c>
    </row>
    <row r="295" spans="4:62">
      <c r="D295" s="175" t="s">
        <v>1113</v>
      </c>
      <c r="E295" s="255" t="s">
        <v>1535</v>
      </c>
      <c r="F295" s="255" t="s">
        <v>1536</v>
      </c>
      <c r="G295" s="255"/>
      <c r="H295" s="255"/>
      <c r="I295" s="255"/>
      <c r="J295" s="255"/>
      <c r="K295" s="255"/>
      <c r="L295" s="255"/>
      <c r="M295" s="255"/>
      <c r="N295" s="255"/>
    </row>
    <row r="296" spans="4:62">
      <c r="D296" s="175" t="s">
        <v>1115</v>
      </c>
      <c r="E296" s="260" t="s">
        <v>1537</v>
      </c>
      <c r="F296" s="260" t="s">
        <v>1528</v>
      </c>
      <c r="G296" s="256"/>
      <c r="H296" s="256"/>
      <c r="I296" s="256"/>
      <c r="J296" s="256"/>
      <c r="K296" s="256"/>
      <c r="L296" s="256"/>
      <c r="M296" s="256"/>
      <c r="N296" s="260"/>
    </row>
    <row r="297" spans="4:62">
      <c r="D297" s="175" t="s">
        <v>1118</v>
      </c>
      <c r="E297" s="255" t="s">
        <v>596</v>
      </c>
      <c r="F297" s="255" t="s">
        <v>597</v>
      </c>
      <c r="G297" s="255">
        <v>5393805948.7799997</v>
      </c>
      <c r="H297" s="255">
        <v>232718056.28999999</v>
      </c>
      <c r="I297" s="255"/>
      <c r="J297" s="255">
        <v>2898826827.1239166</v>
      </c>
      <c r="K297" s="255">
        <v>2310095599.9901562</v>
      </c>
      <c r="L297" s="255">
        <v>1429041236.8900001</v>
      </c>
      <c r="M297" s="255">
        <v>1581874216.8689251</v>
      </c>
      <c r="N297" s="255">
        <v>14038826385.136435</v>
      </c>
    </row>
    <row r="298" spans="4:62">
      <c r="D298" s="175" t="s">
        <v>1120</v>
      </c>
      <c r="E298" s="260" t="s">
        <v>599</v>
      </c>
      <c r="F298" s="260" t="s">
        <v>600</v>
      </c>
      <c r="G298" s="255">
        <v>-3000362657.2199998</v>
      </c>
      <c r="H298" s="255">
        <v>-24956952.120000001</v>
      </c>
      <c r="I298" s="255"/>
      <c r="J298" s="255">
        <v>-996334353.45715201</v>
      </c>
      <c r="K298" s="255">
        <v>-547091407.63399005</v>
      </c>
      <c r="L298" s="255">
        <v>-1015864546.0700001</v>
      </c>
      <c r="M298" s="255">
        <v>-622398369.08812499</v>
      </c>
      <c r="N298" s="260">
        <v>-6378808052.3693905</v>
      </c>
    </row>
    <row r="299" spans="4:62">
      <c r="D299" s="175" t="s">
        <v>1123</v>
      </c>
      <c r="E299" s="255" t="s">
        <v>1538</v>
      </c>
      <c r="F299" s="255" t="s">
        <v>1539</v>
      </c>
      <c r="G299" s="255"/>
      <c r="H299" s="255"/>
      <c r="I299" s="255"/>
      <c r="J299" s="255"/>
      <c r="K299" s="255"/>
      <c r="L299" s="255"/>
      <c r="M299" s="255"/>
      <c r="N299" s="255"/>
    </row>
    <row r="300" spans="4:62">
      <c r="D300" s="175" t="s">
        <v>1126</v>
      </c>
      <c r="E300" s="255" t="s">
        <v>1540</v>
      </c>
      <c r="F300" s="255" t="s">
        <v>1541</v>
      </c>
      <c r="G300" s="255"/>
      <c r="H300" s="255"/>
      <c r="I300" s="255"/>
      <c r="J300" s="255"/>
      <c r="K300" s="255"/>
      <c r="L300" s="255"/>
      <c r="M300" s="255"/>
      <c r="N300" s="255"/>
    </row>
    <row r="301" spans="4:62" s="128" customFormat="1">
      <c r="D301" s="203" t="s">
        <v>1129</v>
      </c>
      <c r="E301" s="255" t="s">
        <v>1542</v>
      </c>
      <c r="F301" s="255" t="s">
        <v>1543</v>
      </c>
      <c r="G301" s="255"/>
      <c r="H301" s="255"/>
      <c r="I301" s="255"/>
      <c r="J301" s="255"/>
      <c r="K301" s="255"/>
      <c r="L301" s="255"/>
      <c r="M301" s="255"/>
      <c r="N301" s="255"/>
    </row>
    <row r="302" spans="4:62">
      <c r="E302" s="260" t="s">
        <v>602</v>
      </c>
      <c r="F302" s="260" t="s">
        <v>597</v>
      </c>
      <c r="G302" s="256">
        <v>2393443291.5599999</v>
      </c>
      <c r="H302" s="256">
        <v>207761104.16999999</v>
      </c>
      <c r="I302" s="256"/>
      <c r="J302" s="256">
        <v>1902492473.6667647</v>
      </c>
      <c r="K302" s="256">
        <v>1763004192.3561659</v>
      </c>
      <c r="L302" s="256">
        <v>413176690.81999999</v>
      </c>
      <c r="M302" s="256">
        <v>959475847.78079998</v>
      </c>
      <c r="N302" s="260">
        <v>7660018332.767045</v>
      </c>
    </row>
    <row r="303" spans="4:62">
      <c r="E303" s="256" t="s">
        <v>604</v>
      </c>
      <c r="F303" s="256" t="s">
        <v>605</v>
      </c>
      <c r="G303" s="255">
        <v>33093739472.139999</v>
      </c>
      <c r="H303" s="255">
        <v>1688566966.3</v>
      </c>
      <c r="I303" s="255"/>
      <c r="J303" s="255">
        <v>22872484303.105228</v>
      </c>
      <c r="K303" s="255">
        <v>8368876175.5124702</v>
      </c>
      <c r="L303" s="255">
        <v>10280293243.889999</v>
      </c>
      <c r="M303" s="255">
        <v>8381120316.0677996</v>
      </c>
      <c r="N303" s="256">
        <v>91886656499.4142</v>
      </c>
    </row>
    <row r="304" spans="4:62" s="128" customFormat="1">
      <c r="E304" s="257" t="s">
        <v>1544</v>
      </c>
      <c r="F304" s="257" t="s">
        <v>1545</v>
      </c>
      <c r="G304" s="255"/>
      <c r="H304" s="255"/>
      <c r="I304" s="255"/>
      <c r="J304" s="255"/>
      <c r="K304" s="255"/>
      <c r="L304" s="255"/>
      <c r="M304" s="255"/>
      <c r="N304" s="257"/>
    </row>
    <row r="305" spans="5:14">
      <c r="E305" s="258" t="s">
        <v>607</v>
      </c>
      <c r="F305" s="258" t="s">
        <v>608</v>
      </c>
      <c r="G305" s="255">
        <v>-22056885945.57</v>
      </c>
      <c r="H305" s="255">
        <v>-262934958.91</v>
      </c>
      <c r="I305" s="255"/>
      <c r="J305" s="255">
        <v>-8439315643.593523</v>
      </c>
      <c r="K305" s="255">
        <v>-4655514524.8043699</v>
      </c>
      <c r="L305" s="255">
        <v>-7493214946.0200005</v>
      </c>
      <c r="M305" s="255">
        <v>-5513466072.1565247</v>
      </c>
      <c r="N305" s="258">
        <v>-49702023119.343124</v>
      </c>
    </row>
    <row r="306" spans="5:14">
      <c r="E306" s="259" t="s">
        <v>610</v>
      </c>
      <c r="F306" s="259" t="s">
        <v>611</v>
      </c>
      <c r="G306" s="255"/>
      <c r="H306" s="255"/>
      <c r="I306" s="255"/>
      <c r="J306" s="255"/>
      <c r="K306" s="255"/>
      <c r="L306" s="255">
        <v>-16117535.210000001</v>
      </c>
      <c r="M306" s="255"/>
      <c r="N306" s="259">
        <v>-872844.94</v>
      </c>
    </row>
    <row r="307" spans="5:14">
      <c r="E307" s="261" t="s">
        <v>1546</v>
      </c>
      <c r="F307" s="261" t="s">
        <v>1547</v>
      </c>
      <c r="G307" s="255"/>
      <c r="H307" s="255"/>
      <c r="I307" s="255"/>
      <c r="J307" s="255"/>
      <c r="K307" s="255"/>
      <c r="L307" s="255"/>
      <c r="M307" s="255"/>
      <c r="N307" s="261"/>
    </row>
    <row r="308" spans="5:14">
      <c r="E308" s="196" t="s">
        <v>1548</v>
      </c>
      <c r="F308" s="197" t="s">
        <v>1549</v>
      </c>
      <c r="G308" s="255"/>
      <c r="H308" s="255"/>
      <c r="I308" s="255"/>
      <c r="J308" s="255"/>
      <c r="K308" s="255"/>
      <c r="L308" s="255"/>
      <c r="M308" s="255"/>
    </row>
    <row r="309" spans="5:14">
      <c r="E309" s="196" t="s">
        <v>613</v>
      </c>
      <c r="F309" s="197" t="s">
        <v>605</v>
      </c>
      <c r="G309" s="256">
        <v>11036853526.57</v>
      </c>
      <c r="H309" s="256">
        <v>1425632007.3900001</v>
      </c>
      <c r="I309" s="256"/>
      <c r="J309" s="256">
        <v>14433168659.511705</v>
      </c>
      <c r="K309" s="256">
        <v>3713361650.7081008</v>
      </c>
      <c r="L309" s="256">
        <v>2770960762.6599998</v>
      </c>
      <c r="M309" s="256">
        <v>2867654243.9112754</v>
      </c>
      <c r="N309">
        <v>42183760535.131073</v>
      </c>
    </row>
    <row r="310" spans="5:14">
      <c r="E310" s="196" t="s">
        <v>615</v>
      </c>
      <c r="F310" s="197" t="s">
        <v>616</v>
      </c>
      <c r="G310" s="255">
        <v>111236774.81999999</v>
      </c>
      <c r="H310" s="255"/>
      <c r="I310" s="255"/>
      <c r="J310" s="255">
        <v>173228612.10009599</v>
      </c>
      <c r="K310" s="255">
        <v>10054836.699395999</v>
      </c>
      <c r="L310" s="255">
        <v>56124956.409999996</v>
      </c>
      <c r="M310" s="255">
        <v>5907199.4730000002</v>
      </c>
      <c r="N310">
        <v>363712874.02504379</v>
      </c>
    </row>
    <row r="311" spans="5:14">
      <c r="E311" t="s">
        <v>618</v>
      </c>
      <c r="F311" t="s">
        <v>619</v>
      </c>
      <c r="G311" s="255">
        <v>-69185087.439999998</v>
      </c>
      <c r="H311" s="255"/>
      <c r="I311" s="255"/>
      <c r="J311" s="255">
        <v>-169503844.5674496</v>
      </c>
      <c r="K311" s="255">
        <v>-7038178.2348180003</v>
      </c>
      <c r="L311" s="255">
        <v>-50719186.049999997</v>
      </c>
      <c r="M311" s="255">
        <v>-5907199.4730000002</v>
      </c>
      <c r="N311">
        <v>-312769981.31351751</v>
      </c>
    </row>
    <row r="312" spans="5:14">
      <c r="E312" t="s">
        <v>1550</v>
      </c>
      <c r="F312" t="s">
        <v>1551</v>
      </c>
      <c r="G312" s="255"/>
      <c r="H312" s="255"/>
      <c r="I312" s="255"/>
      <c r="J312" s="255"/>
      <c r="K312" s="255"/>
      <c r="L312" s="255"/>
      <c r="M312" s="255"/>
    </row>
    <row r="313" spans="5:14">
      <c r="E313" t="s">
        <v>1552</v>
      </c>
      <c r="F313" t="s">
        <v>1553</v>
      </c>
      <c r="G313" s="255"/>
      <c r="H313" s="255"/>
      <c r="I313" s="255"/>
      <c r="J313" s="255"/>
      <c r="K313" s="255"/>
      <c r="L313" s="255"/>
      <c r="M313" s="255"/>
    </row>
    <row r="314" spans="5:14">
      <c r="E314" t="s">
        <v>1554</v>
      </c>
      <c r="F314" t="s">
        <v>1555</v>
      </c>
      <c r="G314" s="255"/>
      <c r="H314" s="255"/>
      <c r="I314" s="255"/>
      <c r="J314" s="255"/>
      <c r="K314" s="255"/>
      <c r="L314" s="255"/>
      <c r="M314" s="255"/>
    </row>
    <row r="315" spans="5:14">
      <c r="E315" t="s">
        <v>621</v>
      </c>
      <c r="F315" t="s">
        <v>616</v>
      </c>
      <c r="G315" s="256">
        <v>42051687.380000003</v>
      </c>
      <c r="H315" s="256"/>
      <c r="I315" s="256"/>
      <c r="J315" s="256">
        <v>3724767.5326463999</v>
      </c>
      <c r="K315" s="256">
        <v>3016658.4645779999</v>
      </c>
      <c r="L315" s="256">
        <v>5405770.3600000003</v>
      </c>
      <c r="M315" s="256">
        <v>0</v>
      </c>
      <c r="N315">
        <v>50942892.711526297</v>
      </c>
    </row>
    <row r="316" spans="5:14">
      <c r="E316" t="s">
        <v>623</v>
      </c>
      <c r="F316" t="s">
        <v>624</v>
      </c>
      <c r="G316" s="255">
        <v>648043806.95000005</v>
      </c>
      <c r="H316" s="255">
        <v>7686449.2199999997</v>
      </c>
      <c r="I316" s="255"/>
      <c r="J316" s="255">
        <v>217394998.35801601</v>
      </c>
      <c r="K316" s="255">
        <v>83142964.651546001</v>
      </c>
      <c r="L316" s="255">
        <v>183388429.21000001</v>
      </c>
      <c r="M316" s="255">
        <v>12997777.471875001</v>
      </c>
      <c r="N316">
        <v>1137583153.4874434</v>
      </c>
    </row>
    <row r="317" spans="5:14">
      <c r="E317" t="s">
        <v>626</v>
      </c>
      <c r="F317" t="s">
        <v>627</v>
      </c>
      <c r="G317" s="255">
        <v>-552460671.61000001</v>
      </c>
      <c r="H317" s="255">
        <v>-3409942.69</v>
      </c>
      <c r="I317" s="255"/>
      <c r="J317" s="255">
        <v>-157924989.68002561</v>
      </c>
      <c r="K317" s="255">
        <v>-65065709.067001998</v>
      </c>
      <c r="L317" s="255">
        <v>-155007396.80000001</v>
      </c>
      <c r="M317" s="255">
        <v>-8354599.46055</v>
      </c>
      <c r="N317">
        <v>-929859401.07090139</v>
      </c>
    </row>
    <row r="318" spans="5:14">
      <c r="E318" t="s">
        <v>1556</v>
      </c>
      <c r="F318" t="s">
        <v>1557</v>
      </c>
      <c r="G318" s="255"/>
      <c r="H318" s="255"/>
      <c r="I318" s="255"/>
      <c r="J318" s="255"/>
      <c r="K318" s="255"/>
      <c r="L318" s="255"/>
      <c r="M318" s="255"/>
    </row>
    <row r="319" spans="5:14">
      <c r="E319" t="s">
        <v>1558</v>
      </c>
      <c r="F319" t="s">
        <v>1559</v>
      </c>
      <c r="G319" s="255"/>
      <c r="H319" s="255"/>
      <c r="I319" s="255"/>
      <c r="J319" s="255"/>
      <c r="K319" s="255"/>
      <c r="L319" s="255"/>
      <c r="M319" s="255"/>
    </row>
    <row r="320" spans="5:14">
      <c r="E320" t="s">
        <v>1560</v>
      </c>
      <c r="F320" t="s">
        <v>1561</v>
      </c>
      <c r="G320" s="255"/>
      <c r="H320" s="255"/>
      <c r="I320" s="255"/>
      <c r="J320" s="255"/>
      <c r="K320" s="255"/>
      <c r="L320" s="255"/>
      <c r="M320" s="255"/>
    </row>
    <row r="321" spans="5:14">
      <c r="E321" t="s">
        <v>629</v>
      </c>
      <c r="F321" t="s">
        <v>624</v>
      </c>
      <c r="G321" s="256">
        <v>95583135.340000004</v>
      </c>
      <c r="H321" s="256">
        <v>4276506.53</v>
      </c>
      <c r="I321" s="256"/>
      <c r="J321" s="256">
        <v>59470008.677990399</v>
      </c>
      <c r="K321" s="256">
        <v>18077255.584543999</v>
      </c>
      <c r="L321" s="256">
        <v>28381032.41</v>
      </c>
      <c r="M321" s="256">
        <v>4643178.0113249999</v>
      </c>
      <c r="N321">
        <v>207723752.41654199</v>
      </c>
    </row>
    <row r="322" spans="5:14">
      <c r="E322" t="s">
        <v>631</v>
      </c>
      <c r="F322" t="s">
        <v>632</v>
      </c>
      <c r="G322" s="255">
        <v>1028747387.24</v>
      </c>
      <c r="H322" s="255">
        <v>104229158.37</v>
      </c>
      <c r="I322" s="255"/>
      <c r="J322" s="255">
        <v>1017014912.65536</v>
      </c>
      <c r="K322" s="255">
        <v>161940162.63156</v>
      </c>
      <c r="L322" s="255">
        <v>284450440.04000002</v>
      </c>
      <c r="M322" s="255">
        <v>462052766.17552501</v>
      </c>
      <c r="N322">
        <v>3373711760.5799561</v>
      </c>
    </row>
    <row r="323" spans="5:14">
      <c r="E323" t="s">
        <v>1562</v>
      </c>
      <c r="F323" t="s">
        <v>1563</v>
      </c>
      <c r="G323" s="255"/>
      <c r="H323" s="255"/>
      <c r="I323" s="255"/>
      <c r="J323" s="255"/>
      <c r="K323" s="255"/>
      <c r="L323" s="255"/>
      <c r="M323" s="255"/>
    </row>
    <row r="324" spans="5:14">
      <c r="E324" t="s">
        <v>1564</v>
      </c>
      <c r="F324" t="s">
        <v>1565</v>
      </c>
      <c r="G324" s="255"/>
      <c r="H324" s="255"/>
      <c r="I324" s="255"/>
      <c r="J324" s="255"/>
      <c r="K324" s="255"/>
      <c r="L324" s="255"/>
      <c r="M324" s="255"/>
    </row>
    <row r="325" spans="5:14">
      <c r="E325" t="s">
        <v>1566</v>
      </c>
      <c r="F325" t="s">
        <v>1567</v>
      </c>
      <c r="G325" s="255"/>
      <c r="H325" s="255"/>
      <c r="I325" s="255"/>
      <c r="J325" s="255"/>
      <c r="K325" s="255"/>
      <c r="L325" s="255"/>
      <c r="M325" s="255"/>
    </row>
    <row r="326" spans="5:14">
      <c r="E326" t="s">
        <v>634</v>
      </c>
      <c r="F326" t="s">
        <v>632</v>
      </c>
      <c r="G326" s="256">
        <v>1028747387.24</v>
      </c>
      <c r="H326" s="256">
        <v>104229158.37</v>
      </c>
      <c r="I326" s="256"/>
      <c r="J326" s="256">
        <v>1017014912.65536</v>
      </c>
      <c r="K326" s="256">
        <v>161940162.63156</v>
      </c>
      <c r="L326" s="256">
        <v>284450440.04000002</v>
      </c>
      <c r="M326" s="256">
        <v>462052766.17552501</v>
      </c>
      <c r="N326">
        <v>3373711760.5799561</v>
      </c>
    </row>
    <row r="327" spans="5:14">
      <c r="E327" t="s">
        <v>1568</v>
      </c>
      <c r="F327" t="s">
        <v>1569</v>
      </c>
      <c r="G327" s="255"/>
      <c r="H327" s="255"/>
      <c r="I327" s="255"/>
      <c r="J327" s="255"/>
      <c r="K327" s="255"/>
      <c r="L327" s="255"/>
      <c r="M327" s="255"/>
    </row>
    <row r="328" spans="5:14">
      <c r="E328" t="s">
        <v>1570</v>
      </c>
      <c r="F328" t="s">
        <v>1571</v>
      </c>
      <c r="G328" s="255"/>
      <c r="H328" s="255"/>
      <c r="I328" s="255"/>
      <c r="J328" s="255"/>
      <c r="K328" s="255"/>
      <c r="L328" s="255"/>
      <c r="M328" s="255"/>
    </row>
    <row r="329" spans="5:14">
      <c r="E329" t="s">
        <v>1572</v>
      </c>
      <c r="F329" t="s">
        <v>1573</v>
      </c>
      <c r="G329" s="255"/>
      <c r="H329" s="255"/>
      <c r="I329" s="255"/>
      <c r="J329" s="255"/>
      <c r="K329" s="255"/>
      <c r="L329" s="255"/>
      <c r="M329" s="255"/>
    </row>
    <row r="330" spans="5:14">
      <c r="E330" t="s">
        <v>1574</v>
      </c>
      <c r="F330" t="s">
        <v>1575</v>
      </c>
      <c r="G330" s="255"/>
      <c r="H330" s="255"/>
      <c r="I330" s="255"/>
      <c r="J330" s="255"/>
      <c r="K330" s="255"/>
      <c r="L330" s="255"/>
      <c r="M330" s="255"/>
    </row>
    <row r="331" spans="5:14">
      <c r="E331" t="s">
        <v>1576</v>
      </c>
      <c r="F331" t="s">
        <v>1577</v>
      </c>
      <c r="G331" s="255"/>
      <c r="H331" s="255"/>
      <c r="I331" s="255"/>
      <c r="J331" s="255"/>
      <c r="K331" s="255"/>
      <c r="L331" s="255"/>
      <c r="M331" s="255"/>
    </row>
    <row r="332" spans="5:14">
      <c r="E332" t="s">
        <v>1578</v>
      </c>
      <c r="F332" t="s">
        <v>1569</v>
      </c>
      <c r="G332" s="256"/>
      <c r="H332" s="256"/>
      <c r="I332" s="256"/>
      <c r="J332" s="256"/>
      <c r="K332" s="256"/>
      <c r="L332" s="256"/>
      <c r="M332" s="256"/>
    </row>
    <row r="333" spans="5:14">
      <c r="E333" t="s">
        <v>1579</v>
      </c>
      <c r="F333" t="s">
        <v>1580</v>
      </c>
      <c r="G333" s="255"/>
      <c r="H333" s="255"/>
      <c r="I333" s="255"/>
      <c r="J333" s="255"/>
      <c r="K333" s="255"/>
      <c r="L333" s="255"/>
      <c r="M333" s="255"/>
    </row>
    <row r="334" spans="5:14">
      <c r="E334" t="s">
        <v>1581</v>
      </c>
      <c r="F334" t="s">
        <v>1580</v>
      </c>
      <c r="G334" s="256"/>
      <c r="H334" s="256"/>
      <c r="I334" s="256"/>
      <c r="J334" s="256"/>
      <c r="K334" s="256"/>
      <c r="L334" s="256"/>
      <c r="M334" s="256"/>
    </row>
    <row r="335" spans="5:14">
      <c r="E335" t="s">
        <v>636</v>
      </c>
      <c r="F335" t="s">
        <v>637</v>
      </c>
      <c r="G335" s="255">
        <v>489979836.31999999</v>
      </c>
      <c r="H335" s="255">
        <v>10150335.33</v>
      </c>
      <c r="I335" s="255"/>
      <c r="J335" s="255"/>
      <c r="K335" s="255">
        <v>108921846.883826</v>
      </c>
      <c r="L335" s="255"/>
      <c r="M335" s="255">
        <v>95950203.340949997</v>
      </c>
      <c r="N335">
        <v>693289279.17652655</v>
      </c>
    </row>
    <row r="336" spans="5:14">
      <c r="E336" t="s">
        <v>639</v>
      </c>
      <c r="F336" t="s">
        <v>640</v>
      </c>
      <c r="G336" s="255">
        <v>-40111607.630000003</v>
      </c>
      <c r="H336" s="255">
        <v>-1271132.05</v>
      </c>
      <c r="I336" s="255"/>
      <c r="J336" s="255"/>
      <c r="K336" s="255">
        <v>-10873684.756573999</v>
      </c>
      <c r="L336" s="255"/>
      <c r="M336" s="255">
        <v>-6878621.8840500005</v>
      </c>
      <c r="N336">
        <v>-61653590.998504497</v>
      </c>
    </row>
    <row r="337" spans="5:14">
      <c r="E337" t="s">
        <v>1582</v>
      </c>
      <c r="F337" t="s">
        <v>1583</v>
      </c>
      <c r="G337" s="255"/>
      <c r="H337" s="255"/>
      <c r="I337" s="255"/>
      <c r="J337" s="255"/>
      <c r="K337" s="255"/>
      <c r="L337" s="255"/>
      <c r="M337" s="255"/>
    </row>
    <row r="338" spans="5:14">
      <c r="E338" t="s">
        <v>642</v>
      </c>
      <c r="F338" t="s">
        <v>637</v>
      </c>
      <c r="G338" s="256">
        <v>449868228.69</v>
      </c>
      <c r="H338" s="256">
        <v>8879203.2799999993</v>
      </c>
      <c r="I338" s="256"/>
      <c r="J338" s="256"/>
      <c r="K338" s="256">
        <v>98048162.127251998</v>
      </c>
      <c r="L338" s="256"/>
      <c r="M338" s="256">
        <v>89071581.456900001</v>
      </c>
      <c r="N338">
        <v>631635688.17802203</v>
      </c>
    </row>
    <row r="339" spans="5:14">
      <c r="E339" t="s">
        <v>644</v>
      </c>
      <c r="F339" t="s">
        <v>645</v>
      </c>
      <c r="G339" s="255">
        <v>62801630.609999999</v>
      </c>
      <c r="H339" s="255">
        <v>1408246.37</v>
      </c>
      <c r="I339" s="255"/>
      <c r="J339" s="255">
        <v>377433638.71703041</v>
      </c>
      <c r="K339" s="255">
        <v>15316718.961282</v>
      </c>
      <c r="L339" s="255"/>
      <c r="M339" s="255">
        <v>6044964.5875500003</v>
      </c>
      <c r="N339">
        <v>474967288.72488171</v>
      </c>
    </row>
    <row r="340" spans="5:14">
      <c r="E340" t="s">
        <v>647</v>
      </c>
      <c r="F340" t="s">
        <v>648</v>
      </c>
      <c r="G340" s="255">
        <v>-41677817.409999996</v>
      </c>
      <c r="H340" s="255">
        <v>-478339.31</v>
      </c>
      <c r="I340" s="255"/>
      <c r="J340" s="255">
        <v>-171737866.641408</v>
      </c>
      <c r="K340" s="255">
        <v>-8614974.0278099999</v>
      </c>
      <c r="L340" s="255"/>
      <c r="M340" s="255">
        <v>-4806409.4426250001</v>
      </c>
      <c r="N340">
        <v>-244515433.99831209</v>
      </c>
    </row>
    <row r="341" spans="5:14">
      <c r="E341" t="s">
        <v>1584</v>
      </c>
      <c r="F341" t="s">
        <v>1585</v>
      </c>
      <c r="G341" s="255"/>
      <c r="H341" s="255"/>
      <c r="I341" s="255"/>
      <c r="J341" s="255"/>
      <c r="K341" s="255"/>
      <c r="L341" s="255"/>
      <c r="M341" s="255"/>
    </row>
    <row r="342" spans="5:14">
      <c r="E342" t="s">
        <v>650</v>
      </c>
      <c r="F342" t="s">
        <v>645</v>
      </c>
      <c r="G342" s="256">
        <v>21123813.199999999</v>
      </c>
      <c r="H342" s="256">
        <v>929907.06</v>
      </c>
      <c r="I342" s="256"/>
      <c r="J342" s="256">
        <v>205695772.07562241</v>
      </c>
      <c r="K342" s="256">
        <v>6701744.9334720001</v>
      </c>
      <c r="L342" s="256"/>
      <c r="M342" s="256">
        <v>1238555.1449249999</v>
      </c>
      <c r="N342">
        <v>230451854.72656959</v>
      </c>
    </row>
    <row r="343" spans="5:14">
      <c r="E343" t="s">
        <v>652</v>
      </c>
      <c r="F343" t="s">
        <v>653</v>
      </c>
      <c r="G343" s="255">
        <v>9793715.25</v>
      </c>
      <c r="H343" s="255"/>
      <c r="I343" s="255"/>
      <c r="J343" s="255"/>
      <c r="K343" s="255"/>
      <c r="L343" s="255">
        <v>10731889.439999999</v>
      </c>
      <c r="M343" s="255"/>
      <c r="N343">
        <v>21913865.690000001</v>
      </c>
    </row>
    <row r="344" spans="5:14">
      <c r="E344" t="s">
        <v>655</v>
      </c>
      <c r="F344" t="s">
        <v>656</v>
      </c>
      <c r="G344" s="255">
        <v>-2622685.96</v>
      </c>
      <c r="H344" s="255"/>
      <c r="I344" s="255"/>
      <c r="J344" s="255"/>
      <c r="K344" s="255"/>
      <c r="L344" s="255">
        <v>-6673163.6699999999</v>
      </c>
      <c r="M344" s="255"/>
      <c r="N344">
        <v>-10341751.550000001</v>
      </c>
    </row>
    <row r="345" spans="5:14">
      <c r="E345" t="s">
        <v>1586</v>
      </c>
      <c r="F345" t="s">
        <v>1587</v>
      </c>
      <c r="G345" s="255"/>
      <c r="H345" s="255"/>
      <c r="I345" s="255"/>
      <c r="J345" s="255"/>
      <c r="K345" s="255"/>
      <c r="L345" s="255"/>
      <c r="M345" s="255"/>
    </row>
    <row r="346" spans="5:14">
      <c r="E346" t="s">
        <v>658</v>
      </c>
      <c r="F346" t="s">
        <v>653</v>
      </c>
      <c r="G346" s="256">
        <v>7171029.29</v>
      </c>
      <c r="H346" s="256"/>
      <c r="I346" s="256"/>
      <c r="J346" s="256"/>
      <c r="K346" s="256"/>
      <c r="L346" s="256">
        <v>4058725.77</v>
      </c>
      <c r="M346" s="256"/>
      <c r="N346">
        <v>11572114.140000001</v>
      </c>
    </row>
    <row r="347" spans="5:14">
      <c r="E347" t="s">
        <v>660</v>
      </c>
      <c r="F347" t="s">
        <v>661</v>
      </c>
      <c r="G347" s="255">
        <v>75535072.260000005</v>
      </c>
      <c r="H347" s="255">
        <v>2367008</v>
      </c>
      <c r="I347" s="255"/>
      <c r="J347" s="255">
        <v>97436650.303488001</v>
      </c>
      <c r="K347" s="255"/>
      <c r="L347" s="255">
        <v>24977222.850000001</v>
      </c>
      <c r="M347" s="255"/>
      <c r="N347">
        <v>198866703.15139121</v>
      </c>
    </row>
    <row r="348" spans="5:14">
      <c r="E348" t="s">
        <v>663</v>
      </c>
      <c r="F348" t="s">
        <v>664</v>
      </c>
      <c r="G348" s="255">
        <v>-25603926.68</v>
      </c>
      <c r="H348" s="255">
        <v>-426720.43</v>
      </c>
      <c r="I348" s="255"/>
      <c r="J348" s="255">
        <v>-42937146.804633602</v>
      </c>
      <c r="K348" s="255"/>
      <c r="L348" s="255">
        <v>-19517694.059999999</v>
      </c>
      <c r="M348" s="255"/>
      <c r="N348">
        <v>-86415541.339849606</v>
      </c>
    </row>
    <row r="349" spans="5:14">
      <c r="E349" t="s">
        <v>1588</v>
      </c>
      <c r="F349" t="s">
        <v>1589</v>
      </c>
      <c r="G349" s="255"/>
      <c r="H349" s="255"/>
      <c r="I349" s="255"/>
      <c r="J349" s="255"/>
      <c r="K349" s="255"/>
      <c r="L349" s="255"/>
      <c r="M349" s="255"/>
    </row>
    <row r="350" spans="5:14">
      <c r="E350" t="s">
        <v>666</v>
      </c>
      <c r="F350" t="s">
        <v>661</v>
      </c>
      <c r="G350" s="256">
        <v>49931145.579999998</v>
      </c>
      <c r="H350" s="256">
        <v>1940287.57</v>
      </c>
      <c r="I350" s="256"/>
      <c r="J350" s="256">
        <v>54499503.498854399</v>
      </c>
      <c r="K350" s="256"/>
      <c r="L350" s="256">
        <v>5459528.79</v>
      </c>
      <c r="M350" s="256"/>
      <c r="N350">
        <v>112451161.8115416</v>
      </c>
    </row>
    <row r="351" spans="5:14">
      <c r="E351" t="s">
        <v>668</v>
      </c>
      <c r="F351" t="s">
        <v>669</v>
      </c>
      <c r="G351" s="255">
        <v>16112943.83</v>
      </c>
      <c r="H351" s="255"/>
      <c r="I351" s="255"/>
      <c r="J351" s="255"/>
      <c r="K351" s="255"/>
      <c r="L351" s="255">
        <v>3327769.26</v>
      </c>
      <c r="M351" s="255"/>
      <c r="N351">
        <v>21272728.539999999</v>
      </c>
    </row>
    <row r="352" spans="5:14">
      <c r="E352" t="s">
        <v>671</v>
      </c>
      <c r="F352" t="s">
        <v>672</v>
      </c>
      <c r="G352" s="255">
        <v>-8170306.7699999996</v>
      </c>
      <c r="H352" s="255"/>
      <c r="I352" s="255"/>
      <c r="J352" s="255"/>
      <c r="K352" s="255"/>
      <c r="L352" s="255">
        <v>-926669.11</v>
      </c>
      <c r="M352" s="255"/>
      <c r="N352">
        <v>-10078008.17</v>
      </c>
    </row>
    <row r="353" spans="5:14">
      <c r="E353" t="s">
        <v>1590</v>
      </c>
      <c r="F353" t="s">
        <v>1591</v>
      </c>
      <c r="G353" s="255"/>
      <c r="H353" s="255"/>
      <c r="I353" s="255"/>
      <c r="J353" s="255"/>
      <c r="K353" s="255"/>
      <c r="L353" s="255"/>
      <c r="M353" s="255"/>
    </row>
    <row r="354" spans="5:14">
      <c r="E354" t="s">
        <v>674</v>
      </c>
      <c r="F354" t="s">
        <v>669</v>
      </c>
      <c r="G354" s="256">
        <v>7942637.0599999996</v>
      </c>
      <c r="H354" s="256"/>
      <c r="I354" s="256"/>
      <c r="J354" s="256"/>
      <c r="K354" s="256"/>
      <c r="L354" s="256">
        <v>2401100.15</v>
      </c>
      <c r="M354" s="256"/>
      <c r="N354">
        <v>11194720.369999999</v>
      </c>
    </row>
    <row r="355" spans="5:14">
      <c r="E355" t="s">
        <v>676</v>
      </c>
      <c r="F355" t="s">
        <v>677</v>
      </c>
      <c r="G355" s="257">
        <v>15540764672.5</v>
      </c>
      <c r="H355" s="257">
        <v>1774063402.74</v>
      </c>
      <c r="I355" s="257"/>
      <c r="J355" s="257">
        <v>18782454013.847961</v>
      </c>
      <c r="K355" s="257">
        <v>5969332718.0287085</v>
      </c>
      <c r="L355" s="257">
        <v>3734716432.73</v>
      </c>
      <c r="M355" s="257">
        <v>4384136172.4807501</v>
      </c>
      <c r="N355">
        <v>59428365427.14418</v>
      </c>
    </row>
    <row r="356" spans="5:14">
      <c r="E356" t="s">
        <v>679</v>
      </c>
      <c r="F356" t="s">
        <v>680</v>
      </c>
      <c r="G356" s="255"/>
      <c r="H356" s="255"/>
      <c r="I356" s="255"/>
      <c r="J356" s="255"/>
      <c r="K356" s="255"/>
      <c r="L356" s="255"/>
      <c r="M356" s="255"/>
      <c r="N356">
        <v>14273004201.53957</v>
      </c>
    </row>
    <row r="357" spans="5:14">
      <c r="E357" t="s">
        <v>1592</v>
      </c>
      <c r="F357" t="s">
        <v>1593</v>
      </c>
      <c r="G357" s="255"/>
      <c r="H357" s="255"/>
      <c r="I357" s="255"/>
      <c r="J357" s="255"/>
      <c r="K357" s="255"/>
      <c r="L357" s="255"/>
      <c r="M357" s="255"/>
    </row>
    <row r="358" spans="5:14">
      <c r="E358" t="s">
        <v>682</v>
      </c>
      <c r="F358" t="s">
        <v>680</v>
      </c>
      <c r="G358" s="256"/>
      <c r="H358" s="256"/>
      <c r="I358" s="256"/>
      <c r="J358" s="256"/>
      <c r="K358" s="256"/>
      <c r="L358" s="256"/>
      <c r="M358" s="256"/>
      <c r="N358">
        <v>14273004201.53957</v>
      </c>
    </row>
    <row r="359" spans="5:14">
      <c r="E359" t="s">
        <v>684</v>
      </c>
      <c r="F359" t="s">
        <v>680</v>
      </c>
      <c r="G359" s="257"/>
      <c r="H359" s="257"/>
      <c r="I359" s="257"/>
      <c r="J359" s="257"/>
      <c r="K359" s="257"/>
      <c r="L359" s="257"/>
      <c r="M359" s="257"/>
      <c r="N359">
        <v>14273004201.53957</v>
      </c>
    </row>
    <row r="360" spans="5:14">
      <c r="E360" t="s">
        <v>686</v>
      </c>
      <c r="F360" t="s">
        <v>687</v>
      </c>
      <c r="G360" s="255">
        <v>450458821.26999998</v>
      </c>
      <c r="H360" s="255">
        <v>1597280</v>
      </c>
      <c r="I360" s="255"/>
      <c r="J360" s="255">
        <v>91275215.403417602</v>
      </c>
      <c r="K360" s="255">
        <v>7522431.2882120004</v>
      </c>
      <c r="L360" s="255">
        <v>93018459.189999998</v>
      </c>
      <c r="M360" s="255">
        <v>22006361.035574999</v>
      </c>
      <c r="N360">
        <v>673288571.32822633</v>
      </c>
    </row>
    <row r="361" spans="5:14">
      <c r="E361" t="s">
        <v>689</v>
      </c>
      <c r="F361" t="s">
        <v>690</v>
      </c>
      <c r="G361" s="255">
        <v>-363736477.12</v>
      </c>
      <c r="H361" s="255">
        <v>-280922.07</v>
      </c>
      <c r="I361" s="255"/>
      <c r="J361" s="255">
        <v>-79148025.254707202</v>
      </c>
      <c r="K361" s="255">
        <v>-5534206.3893360002</v>
      </c>
      <c r="L361" s="255">
        <v>-80134973.379999995</v>
      </c>
      <c r="M361" s="255">
        <v>-12885250.647150001</v>
      </c>
      <c r="N361">
        <v>-550691157.72931623</v>
      </c>
    </row>
    <row r="362" spans="5:14">
      <c r="E362" t="s">
        <v>1594</v>
      </c>
      <c r="F362" t="s">
        <v>1595</v>
      </c>
      <c r="G362" s="255"/>
      <c r="H362" s="255"/>
      <c r="I362" s="255"/>
      <c r="J362" s="255"/>
      <c r="K362" s="255"/>
      <c r="L362" s="255"/>
      <c r="M362" s="255"/>
    </row>
    <row r="363" spans="5:14">
      <c r="E363" t="s">
        <v>1596</v>
      </c>
      <c r="F363" t="s">
        <v>1597</v>
      </c>
      <c r="G363" s="255"/>
      <c r="H363" s="255"/>
      <c r="I363" s="255"/>
      <c r="J363" s="255"/>
      <c r="K363" s="255"/>
      <c r="L363" s="255"/>
      <c r="M363" s="255"/>
    </row>
    <row r="364" spans="5:14">
      <c r="E364" t="s">
        <v>1598</v>
      </c>
      <c r="F364" t="s">
        <v>1599</v>
      </c>
      <c r="G364" s="255"/>
      <c r="H364" s="255"/>
      <c r="I364" s="255"/>
      <c r="J364" s="255"/>
      <c r="K364" s="255"/>
      <c r="L364" s="255"/>
      <c r="M364" s="255"/>
    </row>
    <row r="365" spans="5:14">
      <c r="E365" t="s">
        <v>692</v>
      </c>
      <c r="F365" t="s">
        <v>687</v>
      </c>
      <c r="G365" s="256">
        <v>86722344.150000006</v>
      </c>
      <c r="H365" s="256">
        <v>1316357.93</v>
      </c>
      <c r="I365" s="256"/>
      <c r="J365" s="256">
        <v>12127190.1487104</v>
      </c>
      <c r="K365" s="256">
        <v>1988224.898876</v>
      </c>
      <c r="L365" s="256">
        <v>12883485.810000001</v>
      </c>
      <c r="M365" s="256">
        <v>9121110.388425</v>
      </c>
      <c r="N365">
        <v>122597413.59891009</v>
      </c>
    </row>
    <row r="366" spans="5:14">
      <c r="E366" t="s">
        <v>694</v>
      </c>
      <c r="F366" t="s">
        <v>695</v>
      </c>
      <c r="G366" s="255">
        <v>2100000</v>
      </c>
      <c r="H366" s="255"/>
      <c r="I366" s="255"/>
      <c r="J366" s="255"/>
      <c r="K366" s="255"/>
      <c r="L366" s="255"/>
      <c r="M366" s="255"/>
      <c r="N366">
        <v>2100000</v>
      </c>
    </row>
    <row r="367" spans="5:14">
      <c r="E367" t="s">
        <v>697</v>
      </c>
      <c r="F367" t="s">
        <v>698</v>
      </c>
      <c r="G367" s="255">
        <v>-996493.15</v>
      </c>
      <c r="H367" s="255"/>
      <c r="I367" s="255"/>
      <c r="J367" s="255"/>
      <c r="K367" s="255"/>
      <c r="L367" s="255"/>
      <c r="M367" s="255"/>
      <c r="N367">
        <v>-1031589.04</v>
      </c>
    </row>
    <row r="368" spans="5:14">
      <c r="E368" t="s">
        <v>1600</v>
      </c>
      <c r="F368" t="s">
        <v>1601</v>
      </c>
      <c r="G368" s="255"/>
      <c r="H368" s="255"/>
      <c r="I368" s="255"/>
      <c r="J368" s="255"/>
      <c r="K368" s="255"/>
      <c r="L368" s="255"/>
      <c r="M368" s="255"/>
    </row>
    <row r="369" spans="5:14">
      <c r="E369" t="s">
        <v>1602</v>
      </c>
      <c r="F369" t="s">
        <v>1603</v>
      </c>
      <c r="G369" s="255"/>
      <c r="H369" s="255"/>
      <c r="I369" s="255"/>
      <c r="J369" s="255"/>
      <c r="K369" s="255"/>
      <c r="L369" s="255"/>
      <c r="M369" s="255"/>
    </row>
    <row r="370" spans="5:14">
      <c r="E370" t="s">
        <v>1604</v>
      </c>
      <c r="F370" t="s">
        <v>1605</v>
      </c>
      <c r="G370" s="255"/>
      <c r="H370" s="255"/>
      <c r="I370" s="255"/>
      <c r="J370" s="255"/>
      <c r="K370" s="255"/>
      <c r="L370" s="255"/>
      <c r="M370" s="255"/>
    </row>
    <row r="371" spans="5:14">
      <c r="E371" t="s">
        <v>700</v>
      </c>
      <c r="F371" t="s">
        <v>695</v>
      </c>
      <c r="G371" s="256">
        <v>1103506.8500000001</v>
      </c>
      <c r="H371" s="256"/>
      <c r="I371" s="256"/>
      <c r="J371" s="256"/>
      <c r="K371" s="256"/>
      <c r="L371" s="256"/>
      <c r="M371" s="256"/>
      <c r="N371">
        <v>1068410.96</v>
      </c>
    </row>
    <row r="372" spans="5:14">
      <c r="E372" t="s">
        <v>702</v>
      </c>
      <c r="F372" t="s">
        <v>703</v>
      </c>
      <c r="G372" s="255">
        <v>11642625.300000001</v>
      </c>
      <c r="H372" s="255"/>
      <c r="I372" s="255"/>
      <c r="J372" s="255"/>
      <c r="K372" s="255"/>
      <c r="L372" s="255"/>
      <c r="M372" s="255"/>
      <c r="N372">
        <v>11642625.300000001</v>
      </c>
    </row>
    <row r="373" spans="5:14" ht="18" customHeight="1">
      <c r="E373" t="s">
        <v>705</v>
      </c>
      <c r="F373" t="s">
        <v>706</v>
      </c>
      <c r="G373" s="255">
        <v>-338114.6</v>
      </c>
      <c r="H373" s="255"/>
      <c r="I373" s="255"/>
      <c r="J373" s="255"/>
      <c r="K373" s="255"/>
      <c r="L373" s="255"/>
      <c r="M373" s="255"/>
      <c r="N373">
        <v>-435402.29</v>
      </c>
    </row>
    <row r="374" spans="5:14" ht="18" customHeight="1">
      <c r="E374" t="s">
        <v>1606</v>
      </c>
      <c r="F374" t="s">
        <v>1607</v>
      </c>
      <c r="G374" s="255"/>
      <c r="H374" s="255"/>
      <c r="I374" s="255"/>
      <c r="J374" s="255"/>
      <c r="K374" s="255"/>
      <c r="L374" s="255"/>
      <c r="M374" s="255"/>
    </row>
    <row r="375" spans="5:14" ht="18" customHeight="1">
      <c r="E375" t="s">
        <v>1608</v>
      </c>
      <c r="F375" t="s">
        <v>1609</v>
      </c>
      <c r="G375" s="255"/>
      <c r="H375" s="255"/>
      <c r="I375" s="255"/>
      <c r="J375" s="255"/>
      <c r="K375" s="255"/>
      <c r="L375" s="255"/>
      <c r="M375" s="255"/>
    </row>
    <row r="376" spans="5:14" ht="18" customHeight="1">
      <c r="E376" t="s">
        <v>1610</v>
      </c>
      <c r="F376" t="s">
        <v>1611</v>
      </c>
      <c r="G376" s="255"/>
      <c r="H376" s="255"/>
      <c r="I376" s="255"/>
      <c r="J376" s="255"/>
      <c r="K376" s="255"/>
      <c r="L376" s="255"/>
      <c r="M376" s="255"/>
    </row>
    <row r="377" spans="5:14" ht="18" customHeight="1">
      <c r="E377" t="s">
        <v>708</v>
      </c>
      <c r="F377" t="s">
        <v>703</v>
      </c>
      <c r="G377" s="256">
        <v>11304510.699999999</v>
      </c>
      <c r="H377" s="256"/>
      <c r="I377" s="256"/>
      <c r="J377" s="256"/>
      <c r="K377" s="256"/>
      <c r="L377" s="256"/>
      <c r="M377" s="256"/>
      <c r="N377">
        <v>11207223.01</v>
      </c>
    </row>
    <row r="378" spans="5:14" ht="18" customHeight="1">
      <c r="E378" t="s">
        <v>1612</v>
      </c>
      <c r="F378" t="s">
        <v>1613</v>
      </c>
      <c r="G378" s="255"/>
      <c r="H378" s="255"/>
      <c r="I378" s="255"/>
      <c r="J378" s="255"/>
      <c r="K378" s="255"/>
      <c r="L378" s="255"/>
      <c r="M378" s="255"/>
    </row>
    <row r="379" spans="5:14" ht="18" customHeight="1">
      <c r="E379" t="s">
        <v>1614</v>
      </c>
      <c r="F379" t="s">
        <v>1615</v>
      </c>
      <c r="G379" s="255"/>
      <c r="H379" s="255"/>
      <c r="I379" s="255"/>
      <c r="J379" s="255"/>
      <c r="K379" s="255"/>
      <c r="L379" s="255"/>
      <c r="M379" s="255"/>
    </row>
    <row r="380" spans="5:14" ht="18" customHeight="1">
      <c r="E380" t="s">
        <v>1616</v>
      </c>
      <c r="F380" t="s">
        <v>1617</v>
      </c>
      <c r="G380" s="255"/>
      <c r="H380" s="255"/>
      <c r="I380" s="255"/>
      <c r="J380" s="255"/>
      <c r="K380" s="255"/>
      <c r="L380" s="255"/>
      <c r="M380" s="255"/>
    </row>
    <row r="381" spans="5:14" ht="18" customHeight="1">
      <c r="E381" t="s">
        <v>1618</v>
      </c>
      <c r="F381" t="s">
        <v>1619</v>
      </c>
      <c r="G381" s="255"/>
      <c r="H381" s="255"/>
      <c r="I381" s="255"/>
      <c r="J381" s="255"/>
      <c r="K381" s="255"/>
      <c r="L381" s="255"/>
      <c r="M381" s="255"/>
    </row>
    <row r="382" spans="5:14" ht="18" customHeight="1">
      <c r="E382" t="s">
        <v>1620</v>
      </c>
      <c r="F382" t="s">
        <v>1621</v>
      </c>
      <c r="G382" s="255"/>
      <c r="H382" s="255"/>
      <c r="I382" s="255"/>
      <c r="J382" s="255"/>
      <c r="K382" s="255"/>
      <c r="L382" s="255"/>
      <c r="M382" s="255"/>
    </row>
    <row r="383" spans="5:14" ht="18" customHeight="1">
      <c r="E383" t="s">
        <v>1622</v>
      </c>
      <c r="F383" t="s">
        <v>1613</v>
      </c>
      <c r="G383" s="256"/>
      <c r="H383" s="256"/>
      <c r="I383" s="256"/>
      <c r="J383" s="256"/>
      <c r="K383" s="256"/>
      <c r="L383" s="256"/>
      <c r="M383" s="256"/>
    </row>
    <row r="384" spans="5:14" ht="18" customHeight="1">
      <c r="E384" t="s">
        <v>710</v>
      </c>
      <c r="F384" t="s">
        <v>711</v>
      </c>
      <c r="G384" s="255">
        <v>38072815.640000001</v>
      </c>
      <c r="H384" s="255"/>
      <c r="I384" s="255"/>
      <c r="J384" s="255"/>
      <c r="K384" s="255"/>
      <c r="L384" s="255"/>
      <c r="M384" s="255"/>
      <c r="N384">
        <v>38072815.640000001</v>
      </c>
    </row>
    <row r="385" spans="5:14" ht="18" customHeight="1">
      <c r="E385" t="s">
        <v>713</v>
      </c>
      <c r="F385" t="s">
        <v>714</v>
      </c>
      <c r="G385" s="255">
        <v>-2374494.27</v>
      </c>
      <c r="H385" s="255"/>
      <c r="I385" s="255"/>
      <c r="J385" s="255"/>
      <c r="K385" s="255"/>
      <c r="L385" s="255"/>
      <c r="M385" s="255"/>
      <c r="N385">
        <v>-3010779.69</v>
      </c>
    </row>
    <row r="386" spans="5:14" ht="18" customHeight="1">
      <c r="E386" t="s">
        <v>1623</v>
      </c>
      <c r="F386" t="s">
        <v>1624</v>
      </c>
      <c r="G386" s="255"/>
      <c r="H386" s="255"/>
      <c r="I386" s="255"/>
      <c r="J386" s="255"/>
      <c r="K386" s="255"/>
      <c r="L386" s="255"/>
      <c r="M386" s="255"/>
    </row>
    <row r="387" spans="5:14" ht="18" customHeight="1">
      <c r="E387" t="s">
        <v>1625</v>
      </c>
      <c r="F387" t="s">
        <v>1626</v>
      </c>
      <c r="G387" s="255"/>
      <c r="H387" s="255"/>
      <c r="I387" s="255"/>
      <c r="J387" s="255"/>
      <c r="K387" s="255"/>
      <c r="L387" s="255"/>
      <c r="M387" s="255"/>
    </row>
    <row r="388" spans="5:14" ht="18" customHeight="1">
      <c r="E388" t="s">
        <v>1627</v>
      </c>
      <c r="F388" t="s">
        <v>1628</v>
      </c>
      <c r="G388" s="255"/>
      <c r="H388" s="255"/>
      <c r="I388" s="255"/>
      <c r="J388" s="255"/>
      <c r="K388" s="255"/>
      <c r="L388" s="255"/>
      <c r="M388" s="255"/>
    </row>
    <row r="389" spans="5:14" ht="18" customHeight="1">
      <c r="E389" t="s">
        <v>716</v>
      </c>
      <c r="F389" t="s">
        <v>711</v>
      </c>
      <c r="G389" s="256">
        <v>35698321.369999997</v>
      </c>
      <c r="H389" s="256"/>
      <c r="I389" s="256"/>
      <c r="J389" s="256"/>
      <c r="K389" s="256"/>
      <c r="L389" s="256"/>
      <c r="M389" s="256"/>
      <c r="N389">
        <v>35062035.950000003</v>
      </c>
    </row>
    <row r="390" spans="5:14" ht="18" customHeight="1">
      <c r="E390" t="s">
        <v>718</v>
      </c>
      <c r="F390" t="s">
        <v>719</v>
      </c>
      <c r="G390" s="255">
        <v>42492150.880000003</v>
      </c>
      <c r="H390" s="255"/>
      <c r="I390" s="255"/>
      <c r="J390" s="255"/>
      <c r="K390" s="255"/>
      <c r="L390" s="255">
        <v>14634369.73</v>
      </c>
      <c r="M390" s="255"/>
      <c r="N390">
        <v>56949020.159999996</v>
      </c>
    </row>
    <row r="391" spans="5:14" ht="18" customHeight="1">
      <c r="E391" t="s">
        <v>1629</v>
      </c>
      <c r="F391" t="s">
        <v>1630</v>
      </c>
      <c r="G391" s="255"/>
      <c r="H391" s="255"/>
      <c r="I391" s="255"/>
      <c r="J391" s="255"/>
      <c r="K391" s="255"/>
      <c r="L391" s="255"/>
      <c r="M391" s="255"/>
    </row>
    <row r="392" spans="5:14" ht="18" customHeight="1">
      <c r="E392" t="s">
        <v>1631</v>
      </c>
      <c r="F392" t="s">
        <v>1632</v>
      </c>
      <c r="G392" s="255"/>
      <c r="H392" s="255"/>
      <c r="I392" s="255"/>
      <c r="J392" s="255"/>
      <c r="K392" s="255"/>
      <c r="L392" s="255"/>
      <c r="M392" s="255"/>
    </row>
    <row r="393" spans="5:14" ht="18" customHeight="1">
      <c r="E393" t="s">
        <v>1633</v>
      </c>
      <c r="F393" t="s">
        <v>1634</v>
      </c>
      <c r="G393" s="255"/>
      <c r="H393" s="255"/>
      <c r="I393" s="255"/>
      <c r="J393" s="255"/>
      <c r="K393" s="255"/>
      <c r="L393" s="255"/>
      <c r="M393" s="255"/>
    </row>
    <row r="394" spans="5:14" ht="18" customHeight="1">
      <c r="E394" t="s">
        <v>721</v>
      </c>
      <c r="F394" t="s">
        <v>719</v>
      </c>
      <c r="G394" s="256">
        <v>42492150.880000003</v>
      </c>
      <c r="H394" s="256"/>
      <c r="I394" s="256"/>
      <c r="J394" s="256"/>
      <c r="K394" s="256"/>
      <c r="L394" s="256">
        <v>14634369.73</v>
      </c>
      <c r="M394" s="256"/>
      <c r="N394">
        <v>56949020.159999996</v>
      </c>
    </row>
    <row r="395" spans="5:14" ht="18" customHeight="1">
      <c r="E395" t="s">
        <v>1635</v>
      </c>
      <c r="F395" t="s">
        <v>1636</v>
      </c>
      <c r="G395" s="255"/>
      <c r="H395" s="255"/>
      <c r="I395" s="255"/>
      <c r="J395" s="255"/>
      <c r="K395" s="255"/>
      <c r="L395" s="255"/>
      <c r="M395" s="255"/>
    </row>
    <row r="396" spans="5:14" ht="18" customHeight="1">
      <c r="E396" t="s">
        <v>1637</v>
      </c>
      <c r="F396" t="s">
        <v>1638</v>
      </c>
      <c r="G396" s="255"/>
      <c r="H396" s="255"/>
      <c r="I396" s="255"/>
      <c r="J396" s="255"/>
      <c r="K396" s="255"/>
      <c r="L396" s="255"/>
      <c r="M396" s="255"/>
    </row>
    <row r="397" spans="5:14" ht="18" customHeight="1">
      <c r="E397" t="s">
        <v>1639</v>
      </c>
      <c r="F397" t="s">
        <v>1640</v>
      </c>
      <c r="G397" s="255"/>
      <c r="H397" s="255"/>
      <c r="I397" s="255"/>
      <c r="J397" s="255"/>
      <c r="K397" s="255"/>
      <c r="L397" s="255"/>
      <c r="M397" s="255"/>
    </row>
    <row r="398" spans="5:14" ht="18" customHeight="1">
      <c r="E398" t="s">
        <v>1641</v>
      </c>
      <c r="F398" t="s">
        <v>1642</v>
      </c>
      <c r="G398" s="255"/>
      <c r="H398" s="255"/>
      <c r="I398" s="255"/>
      <c r="J398" s="255"/>
      <c r="K398" s="255"/>
      <c r="L398" s="255"/>
      <c r="M398" s="255"/>
    </row>
    <row r="399" spans="5:14" ht="18" customHeight="1">
      <c r="E399" t="s">
        <v>1643</v>
      </c>
      <c r="F399" t="s">
        <v>1644</v>
      </c>
      <c r="G399" s="255"/>
      <c r="H399" s="255"/>
      <c r="I399" s="255"/>
      <c r="J399" s="255"/>
      <c r="K399" s="255"/>
      <c r="L399" s="255"/>
      <c r="M399" s="255"/>
    </row>
    <row r="400" spans="5:14" ht="18" customHeight="1">
      <c r="E400" t="s">
        <v>1645</v>
      </c>
      <c r="F400" t="s">
        <v>1636</v>
      </c>
      <c r="G400" s="256"/>
      <c r="H400" s="256"/>
      <c r="I400" s="256"/>
      <c r="J400" s="256"/>
      <c r="K400" s="256"/>
      <c r="L400" s="256"/>
      <c r="M400" s="256"/>
    </row>
    <row r="401" spans="5:14" ht="18" customHeight="1">
      <c r="E401" t="s">
        <v>1646</v>
      </c>
      <c r="F401" t="s">
        <v>1647</v>
      </c>
      <c r="G401" s="255"/>
      <c r="H401" s="255"/>
      <c r="I401" s="255"/>
      <c r="J401" s="255"/>
      <c r="K401" s="255"/>
      <c r="L401" s="255"/>
      <c r="M401" s="255"/>
    </row>
    <row r="402" spans="5:14" ht="18" customHeight="1">
      <c r="E402" t="s">
        <v>1648</v>
      </c>
      <c r="F402" t="s">
        <v>1649</v>
      </c>
      <c r="G402" s="255"/>
      <c r="H402" s="255"/>
      <c r="I402" s="255"/>
      <c r="J402" s="255"/>
      <c r="K402" s="255"/>
      <c r="L402" s="255"/>
      <c r="M402" s="255"/>
    </row>
    <row r="403" spans="5:14" ht="18" customHeight="1">
      <c r="E403" t="s">
        <v>1650</v>
      </c>
      <c r="F403" t="s">
        <v>1651</v>
      </c>
      <c r="G403" s="255"/>
      <c r="H403" s="255"/>
      <c r="I403" s="255"/>
      <c r="J403" s="255"/>
      <c r="K403" s="255"/>
      <c r="L403" s="255"/>
      <c r="M403" s="255"/>
    </row>
    <row r="404" spans="5:14" ht="18" customHeight="1">
      <c r="E404" t="s">
        <v>1652</v>
      </c>
      <c r="F404" t="s">
        <v>1653</v>
      </c>
      <c r="G404" s="255"/>
      <c r="H404" s="255"/>
      <c r="I404" s="255"/>
      <c r="J404" s="255"/>
      <c r="K404" s="255"/>
      <c r="L404" s="255"/>
      <c r="M404" s="255"/>
    </row>
    <row r="405" spans="5:14" ht="18" customHeight="1">
      <c r="E405" t="s">
        <v>1654</v>
      </c>
      <c r="F405" t="s">
        <v>1655</v>
      </c>
      <c r="G405" s="255"/>
      <c r="H405" s="255"/>
      <c r="I405" s="255"/>
      <c r="J405" s="255"/>
      <c r="K405" s="255"/>
      <c r="L405" s="255"/>
      <c r="M405" s="255"/>
    </row>
    <row r="406" spans="5:14" ht="18" customHeight="1">
      <c r="E406" t="s">
        <v>1656</v>
      </c>
      <c r="F406" t="s">
        <v>1657</v>
      </c>
      <c r="G406" s="256"/>
      <c r="H406" s="256"/>
      <c r="I406" s="256"/>
      <c r="J406" s="256"/>
      <c r="K406" s="256"/>
      <c r="L406" s="256"/>
      <c r="M406" s="256"/>
    </row>
    <row r="407" spans="5:14" ht="18" customHeight="1">
      <c r="E407" t="s">
        <v>1658</v>
      </c>
      <c r="F407" t="s">
        <v>1659</v>
      </c>
      <c r="G407" s="255"/>
      <c r="H407" s="255"/>
      <c r="I407" s="255"/>
      <c r="J407" s="255"/>
      <c r="K407" s="255"/>
      <c r="L407" s="255"/>
      <c r="M407" s="255"/>
    </row>
    <row r="408" spans="5:14" ht="18" customHeight="1">
      <c r="E408" t="s">
        <v>1660</v>
      </c>
      <c r="F408" t="s">
        <v>1661</v>
      </c>
      <c r="G408" s="255"/>
      <c r="H408" s="255"/>
      <c r="I408" s="255"/>
      <c r="J408" s="255"/>
      <c r="K408" s="255"/>
      <c r="L408" s="255"/>
      <c r="M408" s="255"/>
    </row>
    <row r="409" spans="5:14" ht="18" customHeight="1">
      <c r="E409" t="s">
        <v>1662</v>
      </c>
      <c r="F409" t="s">
        <v>1663</v>
      </c>
      <c r="G409" s="255"/>
      <c r="H409" s="255"/>
      <c r="I409" s="255"/>
      <c r="J409" s="255"/>
      <c r="K409" s="255"/>
      <c r="L409" s="255"/>
      <c r="M409" s="255"/>
    </row>
    <row r="410" spans="5:14" ht="18" customHeight="1">
      <c r="E410" t="s">
        <v>1664</v>
      </c>
      <c r="F410" t="s">
        <v>1665</v>
      </c>
      <c r="G410" s="255"/>
      <c r="H410" s="255"/>
      <c r="I410" s="255"/>
      <c r="J410" s="255"/>
      <c r="K410" s="255"/>
      <c r="L410" s="255"/>
      <c r="M410" s="255"/>
    </row>
    <row r="411" spans="5:14" ht="18" customHeight="1">
      <c r="E411" t="s">
        <v>1666</v>
      </c>
      <c r="F411" t="s">
        <v>1667</v>
      </c>
      <c r="G411" s="255"/>
      <c r="H411" s="255"/>
      <c r="I411" s="255"/>
      <c r="J411" s="255"/>
      <c r="K411" s="255"/>
      <c r="L411" s="255"/>
      <c r="M411" s="255"/>
    </row>
    <row r="412" spans="5:14" ht="18" customHeight="1">
      <c r="E412" t="s">
        <v>1668</v>
      </c>
      <c r="F412" t="s">
        <v>1659</v>
      </c>
      <c r="G412" s="256"/>
      <c r="H412" s="256"/>
      <c r="I412" s="256"/>
      <c r="J412" s="256"/>
      <c r="K412" s="256"/>
      <c r="L412" s="256"/>
      <c r="M412" s="256"/>
    </row>
    <row r="413" spans="5:14" ht="18" customHeight="1">
      <c r="E413" t="s">
        <v>723</v>
      </c>
      <c r="F413" t="s">
        <v>724</v>
      </c>
      <c r="G413" s="255">
        <v>1000000</v>
      </c>
      <c r="H413" s="255"/>
      <c r="I413" s="255"/>
      <c r="J413" s="255"/>
      <c r="K413" s="255"/>
      <c r="L413" s="255">
        <v>1900000</v>
      </c>
      <c r="M413" s="255"/>
      <c r="N413">
        <v>2900000</v>
      </c>
    </row>
    <row r="414" spans="5:14" ht="18" customHeight="1">
      <c r="E414" t="s">
        <v>726</v>
      </c>
      <c r="F414" t="s">
        <v>727</v>
      </c>
      <c r="G414" s="255">
        <v>-433219.02</v>
      </c>
      <c r="H414" s="255"/>
      <c r="I414" s="255"/>
      <c r="J414" s="255"/>
      <c r="K414" s="255"/>
      <c r="L414" s="255">
        <v>-96821.92</v>
      </c>
      <c r="M414" s="255"/>
      <c r="N414">
        <v>-626984.57999999996</v>
      </c>
    </row>
    <row r="415" spans="5:14" ht="18" customHeight="1">
      <c r="E415" t="s">
        <v>1669</v>
      </c>
      <c r="F415" t="s">
        <v>1670</v>
      </c>
      <c r="G415" s="255"/>
      <c r="H415" s="255"/>
      <c r="I415" s="255"/>
      <c r="J415" s="255"/>
      <c r="K415" s="255"/>
      <c r="L415" s="255"/>
      <c r="M415" s="255"/>
    </row>
    <row r="416" spans="5:14" ht="18" customHeight="1">
      <c r="E416" t="s">
        <v>1671</v>
      </c>
      <c r="F416" t="s">
        <v>1672</v>
      </c>
      <c r="G416" s="255"/>
      <c r="H416" s="255"/>
      <c r="I416" s="255"/>
      <c r="J416" s="255"/>
      <c r="K416" s="255"/>
      <c r="L416" s="255"/>
      <c r="M416" s="255"/>
    </row>
    <row r="417" spans="5:14" ht="18" customHeight="1">
      <c r="E417" t="s">
        <v>1673</v>
      </c>
      <c r="F417" t="s">
        <v>1674</v>
      </c>
      <c r="G417" s="255"/>
      <c r="H417" s="255"/>
      <c r="I417" s="255"/>
      <c r="J417" s="255"/>
      <c r="K417" s="255"/>
      <c r="L417" s="255"/>
      <c r="M417" s="255"/>
    </row>
    <row r="418" spans="5:14" ht="18" customHeight="1">
      <c r="E418" t="s">
        <v>729</v>
      </c>
      <c r="F418" t="s">
        <v>730</v>
      </c>
      <c r="G418" s="256">
        <v>566780.98</v>
      </c>
      <c r="H418" s="256"/>
      <c r="I418" s="256"/>
      <c r="J418" s="256"/>
      <c r="K418" s="256"/>
      <c r="L418" s="256">
        <v>1803178.08</v>
      </c>
      <c r="M418" s="256"/>
      <c r="N418">
        <v>2273015.42</v>
      </c>
    </row>
    <row r="419" spans="5:14" ht="18" customHeight="1">
      <c r="E419" t="s">
        <v>1675</v>
      </c>
      <c r="F419" t="s">
        <v>1676</v>
      </c>
      <c r="G419" s="257">
        <v>177887614.93000001</v>
      </c>
      <c r="H419" s="257">
        <v>1316357.93</v>
      </c>
      <c r="I419" s="257"/>
      <c r="J419" s="257">
        <v>12127190.1487104</v>
      </c>
      <c r="K419" s="257">
        <v>1988224.898876</v>
      </c>
      <c r="L419" s="257">
        <v>29321033.620000001</v>
      </c>
      <c r="M419" s="257">
        <v>9121110.388425</v>
      </c>
    </row>
    <row r="420" spans="5:14" ht="18" customHeight="1">
      <c r="E420" t="s">
        <v>1677</v>
      </c>
      <c r="F420" t="s">
        <v>1678</v>
      </c>
      <c r="G420" s="255">
        <v>18744533.829999998</v>
      </c>
      <c r="H420" s="255"/>
      <c r="I420" s="255"/>
      <c r="J420" s="255"/>
      <c r="K420" s="255"/>
      <c r="L420" s="255">
        <v>900597.69</v>
      </c>
      <c r="M420" s="255"/>
    </row>
    <row r="421" spans="5:14" ht="18" customHeight="1">
      <c r="E421" t="s">
        <v>1679</v>
      </c>
      <c r="F421" t="s">
        <v>1680</v>
      </c>
      <c r="G421" s="255">
        <v>13944406.41</v>
      </c>
      <c r="H421" s="255"/>
      <c r="I421" s="255"/>
      <c r="J421" s="255">
        <v>3570838.6369536002</v>
      </c>
      <c r="K421" s="255"/>
      <c r="L421" s="255">
        <v>4003568.03</v>
      </c>
      <c r="M421" s="255"/>
    </row>
    <row r="422" spans="5:14" ht="18" customHeight="1">
      <c r="E422" t="s">
        <v>1681</v>
      </c>
      <c r="F422" t="s">
        <v>1676</v>
      </c>
      <c r="G422" s="255"/>
      <c r="H422" s="255"/>
      <c r="I422" s="255"/>
      <c r="J422" s="255"/>
      <c r="K422" s="255"/>
      <c r="L422" s="255"/>
      <c r="M422" s="255"/>
    </row>
    <row r="423" spans="5:14" ht="18" customHeight="1">
      <c r="E423" t="s">
        <v>732</v>
      </c>
      <c r="F423" t="s">
        <v>733</v>
      </c>
      <c r="G423" s="255">
        <v>1071.23</v>
      </c>
      <c r="H423" s="255"/>
      <c r="I423" s="255"/>
      <c r="J423" s="255"/>
      <c r="K423" s="255"/>
      <c r="L423" s="255">
        <v>2264574.39</v>
      </c>
      <c r="M423" s="255"/>
      <c r="N423">
        <v>229157119.09891009</v>
      </c>
    </row>
    <row r="424" spans="5:14" ht="18" customHeight="1">
      <c r="E424" t="s">
        <v>735</v>
      </c>
      <c r="F424" t="s">
        <v>736</v>
      </c>
      <c r="G424" s="255"/>
      <c r="H424" s="255"/>
      <c r="I424" s="255"/>
      <c r="J424" s="255"/>
      <c r="K424" s="255"/>
      <c r="L424" s="255"/>
      <c r="M424" s="255"/>
      <c r="N424">
        <v>19645131.52</v>
      </c>
    </row>
    <row r="425" spans="5:14" ht="18" customHeight="1">
      <c r="E425" t="s">
        <v>738</v>
      </c>
      <c r="F425" t="s">
        <v>739</v>
      </c>
      <c r="G425" s="255">
        <v>120408826.83</v>
      </c>
      <c r="H425" s="255"/>
      <c r="I425" s="255"/>
      <c r="J425" s="255">
        <v>200968137.06608641</v>
      </c>
      <c r="K425" s="255">
        <v>23400195.409400001</v>
      </c>
      <c r="L425" s="255">
        <v>25242770.309999999</v>
      </c>
      <c r="M425" s="255">
        <v>222456.19409999999</v>
      </c>
      <c r="N425">
        <v>14930662.487426501</v>
      </c>
    </row>
    <row r="426" spans="5:14" ht="18" customHeight="1">
      <c r="E426" t="s">
        <v>1682</v>
      </c>
      <c r="F426" t="s">
        <v>977</v>
      </c>
      <c r="G426" s="255">
        <v>42868296.539999999</v>
      </c>
      <c r="H426" s="255"/>
      <c r="I426" s="255"/>
      <c r="J426" s="255">
        <v>21481915.839283202</v>
      </c>
      <c r="K426" s="255"/>
      <c r="L426" s="255">
        <v>8340914.2699999996</v>
      </c>
      <c r="M426" s="255"/>
    </row>
    <row r="427" spans="5:14" ht="18" customHeight="1">
      <c r="E427" t="s">
        <v>741</v>
      </c>
      <c r="F427" t="s">
        <v>742</v>
      </c>
      <c r="G427" s="255"/>
      <c r="H427" s="255"/>
      <c r="I427" s="255"/>
      <c r="J427" s="255"/>
      <c r="K427" s="255"/>
      <c r="L427" s="255"/>
      <c r="M427" s="255"/>
      <c r="N427">
        <v>94261.89</v>
      </c>
    </row>
    <row r="428" spans="5:14" ht="18" customHeight="1">
      <c r="E428" t="s">
        <v>1683</v>
      </c>
      <c r="F428" t="s">
        <v>982</v>
      </c>
      <c r="G428" s="255">
        <v>3445813.98</v>
      </c>
      <c r="H428" s="255">
        <v>87603.71</v>
      </c>
      <c r="I428" s="255"/>
      <c r="J428" s="255"/>
      <c r="K428" s="255"/>
      <c r="L428" s="255">
        <v>236290.38</v>
      </c>
      <c r="M428" s="255"/>
    </row>
    <row r="429" spans="5:14" ht="18" customHeight="1">
      <c r="E429" t="s">
        <v>744</v>
      </c>
      <c r="F429" t="s">
        <v>745</v>
      </c>
      <c r="G429" s="255">
        <v>4823687.6900000004</v>
      </c>
      <c r="H429" s="255"/>
      <c r="I429" s="255"/>
      <c r="J429" s="255"/>
      <c r="K429" s="255"/>
      <c r="L429" s="255">
        <v>7985.08</v>
      </c>
      <c r="M429" s="255"/>
      <c r="N429">
        <v>382403548.03439838</v>
      </c>
    </row>
    <row r="430" spans="5:14" ht="18" customHeight="1">
      <c r="E430" t="s">
        <v>747</v>
      </c>
      <c r="F430" t="s">
        <v>748</v>
      </c>
      <c r="G430" s="255"/>
      <c r="H430" s="255"/>
      <c r="I430" s="255"/>
      <c r="J430" s="255">
        <v>286786380.32240641</v>
      </c>
      <c r="K430" s="255"/>
      <c r="L430" s="255"/>
      <c r="M430" s="255"/>
      <c r="N430">
        <v>66912504.488619201</v>
      </c>
    </row>
    <row r="431" spans="5:14" ht="18" customHeight="1">
      <c r="E431" t="s">
        <v>1684</v>
      </c>
      <c r="F431" t="s">
        <v>1685</v>
      </c>
      <c r="G431" s="255"/>
      <c r="H431" s="255"/>
      <c r="I431" s="255"/>
      <c r="J431" s="255"/>
      <c r="K431" s="255"/>
      <c r="L431" s="255">
        <v>5227540.7300000004</v>
      </c>
      <c r="M431" s="255"/>
    </row>
    <row r="432" spans="5:14" ht="18" customHeight="1">
      <c r="E432" t="s">
        <v>750</v>
      </c>
      <c r="F432" t="s">
        <v>751</v>
      </c>
      <c r="G432" s="255">
        <v>-204236636.50999999</v>
      </c>
      <c r="H432" s="255"/>
      <c r="I432" s="255"/>
      <c r="J432" s="255">
        <v>-280935843.22805762</v>
      </c>
      <c r="K432" s="255">
        <v>-19099698.411370002</v>
      </c>
      <c r="L432" s="255">
        <v>-43801911.939999998</v>
      </c>
      <c r="M432" s="255"/>
      <c r="N432">
        <v>3959875.9580000001</v>
      </c>
    </row>
    <row r="433" spans="5:14" ht="18" customHeight="1">
      <c r="E433" t="s">
        <v>753</v>
      </c>
      <c r="F433" t="s">
        <v>754</v>
      </c>
      <c r="G433" s="256">
        <v>0</v>
      </c>
      <c r="H433" s="256">
        <v>87603.71</v>
      </c>
      <c r="I433" s="256"/>
      <c r="J433" s="256">
        <v>231871428.63667199</v>
      </c>
      <c r="K433" s="256">
        <v>4300496.9980300004</v>
      </c>
      <c r="L433" s="256">
        <v>2422328.94</v>
      </c>
      <c r="M433" s="256">
        <v>222456.19409999999</v>
      </c>
      <c r="N433">
        <v>1106649.71</v>
      </c>
    </row>
    <row r="434" spans="5:14" ht="18" customHeight="1">
      <c r="E434" t="s">
        <v>756</v>
      </c>
      <c r="F434" t="s">
        <v>757</v>
      </c>
      <c r="G434" s="257">
        <v>0</v>
      </c>
      <c r="H434" s="257">
        <v>87603.71</v>
      </c>
      <c r="I434" s="257"/>
      <c r="J434" s="257">
        <v>231871428.63667199</v>
      </c>
      <c r="K434" s="257">
        <v>4300496.9980300004</v>
      </c>
      <c r="L434" s="257">
        <v>2422328.94</v>
      </c>
      <c r="M434" s="257">
        <v>222456.19409999999</v>
      </c>
      <c r="N434">
        <v>324628953.53698462</v>
      </c>
    </row>
    <row r="435" spans="5:14" ht="18" customHeight="1">
      <c r="E435" t="s">
        <v>759</v>
      </c>
      <c r="F435" t="s">
        <v>760</v>
      </c>
      <c r="G435" s="255"/>
      <c r="H435" s="255"/>
      <c r="I435" s="255"/>
      <c r="J435" s="255"/>
      <c r="K435" s="255"/>
      <c r="L435" s="255"/>
      <c r="M435" s="255"/>
      <c r="N435">
        <v>342885.87</v>
      </c>
    </row>
    <row r="436" spans="5:14" ht="18" customHeight="1">
      <c r="E436" t="s">
        <v>762</v>
      </c>
      <c r="F436" t="s">
        <v>763</v>
      </c>
      <c r="G436" s="256"/>
      <c r="H436" s="256"/>
      <c r="I436" s="256"/>
      <c r="J436" s="256"/>
      <c r="K436" s="256"/>
      <c r="L436" s="256"/>
      <c r="M436" s="256"/>
      <c r="N436">
        <v>-552998765.42522585</v>
      </c>
    </row>
    <row r="437" spans="5:14" ht="18" customHeight="1">
      <c r="E437" t="s">
        <v>765</v>
      </c>
      <c r="F437" t="s">
        <v>766</v>
      </c>
      <c r="G437" s="255"/>
      <c r="H437" s="255"/>
      <c r="I437" s="255"/>
      <c r="J437" s="255"/>
      <c r="K437" s="255"/>
      <c r="L437" s="255"/>
      <c r="M437" s="255"/>
      <c r="N437">
        <v>261025708.0702028</v>
      </c>
    </row>
    <row r="438" spans="5:14" ht="18" customHeight="1">
      <c r="E438" t="s">
        <v>768</v>
      </c>
      <c r="F438" t="s">
        <v>766</v>
      </c>
      <c r="G438" s="256"/>
      <c r="H438" s="256"/>
      <c r="I438" s="256"/>
      <c r="J438" s="256"/>
      <c r="K438" s="256"/>
      <c r="L438" s="256"/>
      <c r="M438" s="256"/>
      <c r="N438">
        <v>261025708.0702028</v>
      </c>
    </row>
    <row r="439" spans="5:14" ht="18" customHeight="1">
      <c r="E439" t="s">
        <v>1686</v>
      </c>
      <c r="F439" t="s">
        <v>1687</v>
      </c>
      <c r="G439" s="255"/>
      <c r="H439" s="255"/>
      <c r="I439" s="255"/>
      <c r="J439" s="255"/>
      <c r="K439" s="255"/>
      <c r="L439" s="255"/>
      <c r="M439" s="255"/>
    </row>
    <row r="440" spans="5:14" ht="18" customHeight="1">
      <c r="E440" t="s">
        <v>1688</v>
      </c>
      <c r="F440" t="s">
        <v>1689</v>
      </c>
      <c r="G440" s="256"/>
      <c r="H440" s="256"/>
      <c r="I440" s="256"/>
      <c r="J440" s="256"/>
      <c r="K440" s="256"/>
      <c r="L440" s="256"/>
      <c r="M440" s="256"/>
    </row>
    <row r="441" spans="5:14" ht="18" customHeight="1">
      <c r="E441" t="s">
        <v>1690</v>
      </c>
      <c r="F441" t="s">
        <v>1691</v>
      </c>
      <c r="G441" s="255"/>
      <c r="H441" s="255"/>
      <c r="I441" s="255"/>
      <c r="J441" s="255"/>
      <c r="K441" s="255"/>
      <c r="L441" s="255"/>
      <c r="M441" s="255"/>
    </row>
    <row r="442" spans="5:14" ht="18" customHeight="1">
      <c r="E442" t="s">
        <v>1692</v>
      </c>
      <c r="F442" t="s">
        <v>1691</v>
      </c>
      <c r="G442" s="256"/>
      <c r="H442" s="256"/>
      <c r="I442" s="256"/>
      <c r="J442" s="256"/>
      <c r="K442" s="256"/>
      <c r="L442" s="256"/>
      <c r="M442" s="256"/>
    </row>
    <row r="443" spans="5:14" ht="18" customHeight="1">
      <c r="E443" t="s">
        <v>1693</v>
      </c>
      <c r="F443" t="s">
        <v>1694</v>
      </c>
      <c r="G443" s="255"/>
      <c r="H443" s="255"/>
      <c r="I443" s="255"/>
      <c r="J443" s="255"/>
      <c r="K443" s="255"/>
      <c r="L443" s="255"/>
      <c r="M443" s="255"/>
    </row>
    <row r="444" spans="5:14" ht="18" customHeight="1">
      <c r="E444" t="s">
        <v>1695</v>
      </c>
      <c r="F444" t="s">
        <v>1694</v>
      </c>
      <c r="G444" s="256"/>
      <c r="H444" s="256"/>
      <c r="I444" s="256"/>
      <c r="J444" s="256"/>
      <c r="K444" s="256"/>
      <c r="L444" s="256"/>
      <c r="M444" s="256"/>
    </row>
    <row r="445" spans="5:14" ht="18" customHeight="1">
      <c r="E445" t="s">
        <v>1696</v>
      </c>
      <c r="F445" t="s">
        <v>1697</v>
      </c>
      <c r="G445" s="255"/>
      <c r="H445" s="255"/>
      <c r="I445" s="255"/>
      <c r="J445" s="255"/>
      <c r="K445" s="255"/>
      <c r="L445" s="255"/>
      <c r="M445" s="255"/>
    </row>
    <row r="446" spans="5:14" ht="18" customHeight="1">
      <c r="E446" t="s">
        <v>1698</v>
      </c>
      <c r="F446" t="s">
        <v>1697</v>
      </c>
      <c r="G446" s="255"/>
      <c r="H446" s="255"/>
      <c r="I446" s="255"/>
      <c r="J446" s="255"/>
      <c r="K446" s="255"/>
      <c r="L446" s="255"/>
      <c r="M446" s="255"/>
    </row>
    <row r="447" spans="5:14" ht="18" customHeight="1">
      <c r="E447" t="s">
        <v>1699</v>
      </c>
      <c r="F447" t="s">
        <v>1700</v>
      </c>
      <c r="G447" s="255"/>
      <c r="H447" s="255"/>
      <c r="I447" s="255"/>
      <c r="J447" s="255"/>
      <c r="K447" s="255"/>
      <c r="L447" s="255"/>
      <c r="M447" s="255"/>
    </row>
    <row r="448" spans="5:14" ht="18" customHeight="1">
      <c r="E448" t="s">
        <v>1701</v>
      </c>
      <c r="F448" t="s">
        <v>1700</v>
      </c>
      <c r="G448" s="255"/>
      <c r="H448" s="255"/>
      <c r="I448" s="255"/>
      <c r="J448" s="255"/>
      <c r="K448" s="255"/>
      <c r="L448" s="255"/>
      <c r="M448" s="255"/>
    </row>
    <row r="449" spans="5:14" ht="18" customHeight="1">
      <c r="E449" t="s">
        <v>1702</v>
      </c>
      <c r="F449" t="s">
        <v>1703</v>
      </c>
      <c r="G449" s="255"/>
      <c r="H449" s="255"/>
      <c r="I449" s="255"/>
      <c r="J449" s="255"/>
      <c r="K449" s="255"/>
      <c r="L449" s="255"/>
      <c r="M449" s="255"/>
    </row>
    <row r="450" spans="5:14" ht="18" customHeight="1">
      <c r="E450" t="s">
        <v>1704</v>
      </c>
      <c r="F450" t="s">
        <v>1705</v>
      </c>
      <c r="G450" s="255"/>
      <c r="H450" s="255"/>
      <c r="I450" s="255"/>
      <c r="J450" s="255"/>
      <c r="K450" s="255"/>
      <c r="L450" s="255"/>
      <c r="M450" s="255"/>
    </row>
    <row r="451" spans="5:14" ht="18" customHeight="1">
      <c r="E451" t="s">
        <v>1706</v>
      </c>
      <c r="F451" t="s">
        <v>1707</v>
      </c>
      <c r="G451" s="256"/>
      <c r="H451" s="256"/>
      <c r="I451" s="256"/>
      <c r="J451" s="256"/>
      <c r="K451" s="256"/>
      <c r="L451" s="256"/>
      <c r="M451" s="256"/>
    </row>
    <row r="452" spans="5:14" ht="18" customHeight="1">
      <c r="E452" t="s">
        <v>1708</v>
      </c>
      <c r="F452" t="s">
        <v>1709</v>
      </c>
      <c r="G452" s="255"/>
      <c r="H452" s="255"/>
      <c r="I452" s="255"/>
      <c r="J452" s="255"/>
      <c r="K452" s="255"/>
      <c r="L452" s="255"/>
      <c r="M452" s="255"/>
    </row>
    <row r="453" spans="5:14" ht="18" customHeight="1">
      <c r="E453" t="s">
        <v>1710</v>
      </c>
      <c r="F453" t="s">
        <v>1711</v>
      </c>
      <c r="G453" s="255"/>
      <c r="H453" s="255"/>
      <c r="I453" s="255"/>
      <c r="J453" s="255"/>
      <c r="K453" s="255"/>
      <c r="L453" s="255"/>
      <c r="M453" s="255"/>
    </row>
    <row r="454" spans="5:14" ht="18" customHeight="1">
      <c r="E454" t="s">
        <v>1712</v>
      </c>
      <c r="F454" t="s">
        <v>1713</v>
      </c>
      <c r="G454" s="256"/>
      <c r="H454" s="256"/>
      <c r="I454" s="256"/>
      <c r="J454" s="256"/>
      <c r="K454" s="256"/>
      <c r="L454" s="256"/>
      <c r="M454" s="256"/>
    </row>
    <row r="455" spans="5:14" ht="18" customHeight="1">
      <c r="E455" t="s">
        <v>1714</v>
      </c>
      <c r="F455" t="s">
        <v>1715</v>
      </c>
      <c r="G455" s="257"/>
      <c r="H455" s="257"/>
      <c r="I455" s="257"/>
      <c r="J455" s="257"/>
      <c r="K455" s="257"/>
      <c r="L455" s="257"/>
      <c r="M455" s="257"/>
    </row>
    <row r="456" spans="5:14" ht="18" customHeight="1">
      <c r="E456" t="s">
        <v>1716</v>
      </c>
      <c r="F456" t="s">
        <v>1717</v>
      </c>
      <c r="G456" s="255"/>
      <c r="H456" s="255"/>
      <c r="I456" s="255"/>
      <c r="J456" s="255"/>
      <c r="K456" s="255"/>
      <c r="L456" s="255"/>
      <c r="M456" s="255"/>
    </row>
    <row r="457" spans="5:14" ht="18" customHeight="1">
      <c r="E457" t="s">
        <v>1718</v>
      </c>
      <c r="F457" t="s">
        <v>1719</v>
      </c>
      <c r="G457" s="255"/>
      <c r="H457" s="255"/>
      <c r="I457" s="255"/>
      <c r="J457" s="255"/>
      <c r="K457" s="255"/>
      <c r="L457" s="255"/>
      <c r="M457" s="255"/>
    </row>
    <row r="458" spans="5:14" ht="18" customHeight="1">
      <c r="E458" t="s">
        <v>1720</v>
      </c>
      <c r="F458" t="s">
        <v>1721</v>
      </c>
      <c r="G458" s="255"/>
      <c r="H458" s="255"/>
      <c r="I458" s="255"/>
      <c r="J458" s="255"/>
      <c r="K458" s="255"/>
      <c r="L458" s="255"/>
      <c r="M458" s="255"/>
    </row>
    <row r="459" spans="5:14" ht="18" customHeight="1">
      <c r="E459" t="s">
        <v>1722</v>
      </c>
      <c r="F459" t="s">
        <v>1723</v>
      </c>
      <c r="G459" s="257"/>
      <c r="H459" s="257"/>
      <c r="I459" s="257"/>
      <c r="J459" s="257"/>
      <c r="K459" s="257"/>
      <c r="L459" s="257"/>
      <c r="M459" s="257"/>
    </row>
    <row r="460" spans="5:14" ht="18" customHeight="1">
      <c r="E460" t="s">
        <v>1724</v>
      </c>
      <c r="F460" t="s">
        <v>1725</v>
      </c>
      <c r="G460" s="258">
        <v>40585772756.550003</v>
      </c>
      <c r="H460" s="258">
        <v>1775512812.3800001</v>
      </c>
      <c r="I460" s="258">
        <v>35396414984.766335</v>
      </c>
      <c r="J460" s="258">
        <v>19196512248.990105</v>
      </c>
      <c r="K460" s="258">
        <v>6123265427.7689228</v>
      </c>
      <c r="L460" s="258">
        <v>3809498311.27</v>
      </c>
      <c r="M460" s="258">
        <v>4469353594.3916998</v>
      </c>
    </row>
    <row r="461" spans="5:14" ht="18" customHeight="1">
      <c r="E461" t="s">
        <v>1726</v>
      </c>
      <c r="F461" t="s">
        <v>1727</v>
      </c>
      <c r="G461" s="259">
        <v>61041263365.110001</v>
      </c>
      <c r="H461" s="259">
        <v>1910254534.23</v>
      </c>
      <c r="I461" s="259">
        <v>37125284228.936226</v>
      </c>
      <c r="J461" s="259">
        <v>30780676846.900837</v>
      </c>
      <c r="K461" s="259">
        <v>8790922813.3948135</v>
      </c>
      <c r="L461" s="259">
        <v>6168244786.1599998</v>
      </c>
      <c r="M461" s="259">
        <v>11136165570.315449</v>
      </c>
    </row>
    <row r="462" spans="5:14" ht="18" customHeight="1">
      <c r="E462" t="s">
        <v>1728</v>
      </c>
      <c r="F462" t="s">
        <v>1729</v>
      </c>
      <c r="G462" s="255">
        <v>0</v>
      </c>
      <c r="H462" s="255"/>
      <c r="I462" s="255"/>
      <c r="J462" s="255">
        <v>-9288453.7835520003</v>
      </c>
      <c r="K462" s="255"/>
      <c r="L462" s="255"/>
      <c r="M462" s="255"/>
    </row>
    <row r="463" spans="5:14" ht="18" customHeight="1">
      <c r="E463" t="s">
        <v>1730</v>
      </c>
      <c r="F463" t="s">
        <v>1731</v>
      </c>
      <c r="G463" s="260">
        <v>0</v>
      </c>
      <c r="H463" s="260"/>
      <c r="I463" s="260"/>
      <c r="J463" s="260">
        <v>-9288453.7835520003</v>
      </c>
      <c r="K463" s="260"/>
      <c r="L463" s="260"/>
      <c r="M463" s="260"/>
    </row>
    <row r="464" spans="5:14" ht="18" customHeight="1">
      <c r="E464" t="s">
        <v>770</v>
      </c>
      <c r="F464" t="s">
        <v>771</v>
      </c>
      <c r="G464" s="255"/>
      <c r="H464" s="255"/>
      <c r="I464" s="255"/>
      <c r="J464" s="255">
        <v>-10683187200</v>
      </c>
      <c r="K464" s="255"/>
      <c r="L464" s="255"/>
      <c r="M464" s="255">
        <v>-866289393.731475</v>
      </c>
      <c r="N464">
        <v>75615529762.965195</v>
      </c>
    </row>
    <row r="465" spans="5:14" ht="18" customHeight="1">
      <c r="E465" t="s">
        <v>773</v>
      </c>
      <c r="F465" t="s">
        <v>774</v>
      </c>
      <c r="G465" s="255"/>
      <c r="H465" s="255"/>
      <c r="I465" s="255"/>
      <c r="J465" s="255"/>
      <c r="K465" s="255">
        <v>-421970184</v>
      </c>
      <c r="L465" s="255">
        <v>-145000000</v>
      </c>
      <c r="M465" s="255"/>
      <c r="N465">
        <v>109161991369.45123</v>
      </c>
    </row>
    <row r="466" spans="5:14" ht="18" customHeight="1">
      <c r="E466" t="s">
        <v>1161</v>
      </c>
      <c r="F466" t="s">
        <v>1162</v>
      </c>
      <c r="G466" s="260"/>
      <c r="H466" s="260"/>
      <c r="I466" s="260"/>
      <c r="J466" s="260">
        <v>-10683187200</v>
      </c>
      <c r="K466" s="260">
        <v>-421970184</v>
      </c>
      <c r="L466" s="260">
        <v>-145000000</v>
      </c>
      <c r="M466" s="260">
        <v>-866289393.731475</v>
      </c>
      <c r="N466">
        <v>0</v>
      </c>
    </row>
    <row r="467" spans="5:14" ht="18" customHeight="1">
      <c r="E467" t="s">
        <v>1163</v>
      </c>
      <c r="F467" t="s">
        <v>1162</v>
      </c>
      <c r="G467" s="256">
        <v>0</v>
      </c>
      <c r="H467" s="256"/>
      <c r="I467" s="256"/>
      <c r="J467" s="256">
        <v>-10692475653.783552</v>
      </c>
      <c r="K467" s="256">
        <v>-421970184</v>
      </c>
      <c r="L467" s="256">
        <v>-145000000</v>
      </c>
      <c r="M467" s="256">
        <v>-866289393.731475</v>
      </c>
      <c r="N467">
        <v>0</v>
      </c>
    </row>
    <row r="468" spans="5:14" ht="18" customHeight="1">
      <c r="E468" t="s">
        <v>776</v>
      </c>
      <c r="F468" t="s">
        <v>777</v>
      </c>
      <c r="G468" s="255">
        <v>-1744970375.51</v>
      </c>
      <c r="H468" s="255"/>
      <c r="I468" s="255"/>
      <c r="J468" s="255">
        <v>-61499474.885836802</v>
      </c>
      <c r="K468" s="255">
        <v>-118854217.8955</v>
      </c>
      <c r="L468" s="255">
        <v>-301205558.67000002</v>
      </c>
      <c r="M468" s="255">
        <v>-319680473.38762498</v>
      </c>
      <c r="N468">
        <v>-10214521557.428291</v>
      </c>
    </row>
    <row r="469" spans="5:14" ht="18" customHeight="1">
      <c r="E469" t="s">
        <v>779</v>
      </c>
      <c r="F469" t="s">
        <v>780</v>
      </c>
      <c r="G469" s="255">
        <v>-2054165256.8900001</v>
      </c>
      <c r="H469" s="255">
        <v>-420887.85</v>
      </c>
      <c r="I469" s="255"/>
      <c r="J469" s="255">
        <v>-1460545854.1879296</v>
      </c>
      <c r="K469" s="255">
        <v>-532503298.61409408</v>
      </c>
      <c r="L469" s="255">
        <v>-326754769.08999997</v>
      </c>
      <c r="M469" s="255">
        <v>-619653062.99452496</v>
      </c>
      <c r="N469">
        <v>-563147871.5</v>
      </c>
    </row>
    <row r="470" spans="5:14" ht="18" customHeight="1">
      <c r="E470" t="s">
        <v>782</v>
      </c>
      <c r="F470" t="s">
        <v>777</v>
      </c>
      <c r="G470" s="255"/>
      <c r="H470" s="255"/>
      <c r="I470" s="255"/>
      <c r="J470" s="255"/>
      <c r="K470" s="255"/>
      <c r="L470" s="255"/>
      <c r="M470" s="255"/>
      <c r="N470">
        <v>-10777669428.928291</v>
      </c>
    </row>
    <row r="471" spans="5:14" ht="18" customHeight="1">
      <c r="E471" t="s">
        <v>784</v>
      </c>
      <c r="F471" t="s">
        <v>785</v>
      </c>
      <c r="G471" s="260">
        <v>-3799135632.4000001</v>
      </c>
      <c r="H471" s="260">
        <v>-420887.85</v>
      </c>
      <c r="I471" s="260"/>
      <c r="J471" s="260">
        <v>-1522045329.0737665</v>
      </c>
      <c r="K471" s="260">
        <v>-651357516.50959408</v>
      </c>
      <c r="L471" s="260">
        <v>-627960327.75999999</v>
      </c>
      <c r="M471" s="260">
        <v>-939333536.38215005</v>
      </c>
      <c r="N471">
        <v>-10777669428.928291</v>
      </c>
    </row>
    <row r="472" spans="5:14" ht="18" customHeight="1">
      <c r="E472" t="s">
        <v>787</v>
      </c>
      <c r="F472" t="s">
        <v>191</v>
      </c>
      <c r="G472" s="255"/>
      <c r="H472" s="255"/>
      <c r="I472" s="255">
        <v>-22632807.400486901</v>
      </c>
      <c r="J472" s="255"/>
      <c r="K472" s="255"/>
      <c r="L472" s="255"/>
      <c r="M472" s="255"/>
      <c r="N472">
        <v>-1360258765.2721751</v>
      </c>
    </row>
    <row r="473" spans="5:14" ht="18" customHeight="1">
      <c r="E473" t="s">
        <v>789</v>
      </c>
      <c r="F473" t="s">
        <v>207</v>
      </c>
      <c r="G473" s="255">
        <v>-61328720.329999998</v>
      </c>
      <c r="H473" s="255">
        <v>-65544155.200000003</v>
      </c>
      <c r="I473" s="255"/>
      <c r="J473" s="255"/>
      <c r="K473" s="255">
        <v>-212143614.24114001</v>
      </c>
      <c r="L473" s="255">
        <v>-17900421.199999999</v>
      </c>
      <c r="M473" s="255">
        <v>-25849300.453200001</v>
      </c>
      <c r="N473">
        <v>-4788816989.8937778</v>
      </c>
    </row>
    <row r="474" spans="5:14" ht="18" customHeight="1">
      <c r="E474" t="s">
        <v>1732</v>
      </c>
      <c r="F474" t="s">
        <v>1733</v>
      </c>
      <c r="G474" s="255"/>
      <c r="H474" s="255"/>
      <c r="I474" s="255"/>
      <c r="J474" s="255"/>
      <c r="K474" s="255"/>
      <c r="L474" s="255"/>
      <c r="M474" s="255"/>
    </row>
    <row r="475" spans="5:14" ht="18" customHeight="1">
      <c r="E475" t="s">
        <v>791</v>
      </c>
      <c r="F475" t="s">
        <v>792</v>
      </c>
      <c r="G475" s="255">
        <v>-280924536.13</v>
      </c>
      <c r="H475" s="255">
        <v>-12673727.289999999</v>
      </c>
      <c r="I475" s="255"/>
      <c r="J475" s="255">
        <v>-363236028.05145597</v>
      </c>
      <c r="K475" s="255">
        <v>-63268906.134272002</v>
      </c>
      <c r="L475" s="255">
        <v>-74142671.200000003</v>
      </c>
      <c r="M475" s="255">
        <v>-18869986.62675</v>
      </c>
      <c r="N475">
        <v>-6149075755.1659517</v>
      </c>
    </row>
    <row r="476" spans="5:14" ht="18" customHeight="1">
      <c r="E476" t="s">
        <v>1170</v>
      </c>
      <c r="F476" t="s">
        <v>1171</v>
      </c>
      <c r="G476" s="255">
        <v>-1144071.1299999999</v>
      </c>
      <c r="H476" s="255">
        <v>-14175</v>
      </c>
      <c r="I476" s="255"/>
      <c r="J476" s="255"/>
      <c r="K476" s="255">
        <v>-87119.807549999998</v>
      </c>
      <c r="L476" s="255">
        <v>-150187.29999999999</v>
      </c>
      <c r="M476" s="255"/>
      <c r="N476">
        <v>0</v>
      </c>
    </row>
    <row r="477" spans="5:14" ht="18" customHeight="1">
      <c r="E477" t="s">
        <v>794</v>
      </c>
      <c r="F477" t="s">
        <v>795</v>
      </c>
      <c r="G477" s="255"/>
      <c r="H477" s="255"/>
      <c r="I477" s="255"/>
      <c r="J477" s="255"/>
      <c r="K477" s="255"/>
      <c r="L477" s="255"/>
      <c r="M477" s="255"/>
      <c r="N477">
        <v>-397238409.00414097</v>
      </c>
    </row>
    <row r="478" spans="5:14" ht="18" customHeight="1">
      <c r="E478" t="s">
        <v>1734</v>
      </c>
      <c r="F478" t="s">
        <v>1735</v>
      </c>
      <c r="G478" s="255">
        <v>-14821688.869999999</v>
      </c>
      <c r="H478" s="255">
        <v>-124893.55</v>
      </c>
      <c r="I478" s="255">
        <v>-37769432.898564003</v>
      </c>
      <c r="J478" s="255">
        <v>-24347267.992780801</v>
      </c>
      <c r="K478" s="255">
        <v>-1786332.838952</v>
      </c>
      <c r="L478" s="255">
        <v>-14500</v>
      </c>
      <c r="M478" s="255"/>
    </row>
    <row r="479" spans="5:14" ht="18" customHeight="1">
      <c r="E479" t="s">
        <v>797</v>
      </c>
      <c r="F479" t="s">
        <v>798</v>
      </c>
      <c r="G479" s="255">
        <v>-1778797.32</v>
      </c>
      <c r="H479" s="255">
        <v>-15242.7</v>
      </c>
      <c r="I479" s="255"/>
      <c r="J479" s="255"/>
      <c r="K479" s="255"/>
      <c r="L479" s="255">
        <v>-11829.15</v>
      </c>
      <c r="M479" s="255"/>
      <c r="N479">
        <v>-528944407.18929768</v>
      </c>
    </row>
    <row r="480" spans="5:14" ht="18" customHeight="1">
      <c r="E480" t="s">
        <v>800</v>
      </c>
      <c r="F480" t="s">
        <v>801</v>
      </c>
      <c r="G480" s="255">
        <v>-223086740.72999999</v>
      </c>
      <c r="H480" s="255"/>
      <c r="I480" s="255"/>
      <c r="J480" s="255">
        <v>-49409864.3288064</v>
      </c>
      <c r="K480" s="255">
        <v>-19008600.704597998</v>
      </c>
      <c r="L480" s="255">
        <v>-43582327.530000001</v>
      </c>
      <c r="M480" s="255">
        <v>-24548317.299460001</v>
      </c>
      <c r="N480">
        <v>-878334.16934050003</v>
      </c>
    </row>
    <row r="481" spans="5:14" ht="18" customHeight="1">
      <c r="E481" t="s">
        <v>1148</v>
      </c>
      <c r="F481" t="s">
        <v>1149</v>
      </c>
      <c r="G481" s="255">
        <v>-4939875.45</v>
      </c>
      <c r="H481" s="255"/>
      <c r="I481" s="255"/>
      <c r="J481" s="255">
        <v>-26383755.234508801</v>
      </c>
      <c r="K481" s="255">
        <v>-1237133.356928</v>
      </c>
      <c r="L481" s="255">
        <v>-7275544.9199999999</v>
      </c>
      <c r="M481" s="255"/>
    </row>
    <row r="482" spans="5:14" ht="18" customHeight="1">
      <c r="E482" t="s">
        <v>803</v>
      </c>
      <c r="F482" t="s">
        <v>804</v>
      </c>
      <c r="G482" s="255">
        <v>-85769668.280000001</v>
      </c>
      <c r="H482" s="255"/>
      <c r="I482" s="255"/>
      <c r="J482" s="255">
        <v>-119369207.980032</v>
      </c>
      <c r="K482" s="255">
        <v>-47617669.547633998</v>
      </c>
      <c r="L482" s="255"/>
      <c r="M482" s="255"/>
      <c r="N482">
        <v>-66091627.522498801</v>
      </c>
    </row>
    <row r="483" spans="5:14" ht="18" customHeight="1">
      <c r="E483" t="s">
        <v>806</v>
      </c>
      <c r="F483" t="s">
        <v>807</v>
      </c>
      <c r="G483" s="255">
        <v>-13935267.789999999</v>
      </c>
      <c r="H483" s="255"/>
      <c r="I483" s="255"/>
      <c r="J483" s="255"/>
      <c r="K483" s="255"/>
      <c r="L483" s="255"/>
      <c r="M483" s="255"/>
      <c r="N483">
        <v>-1750813.74</v>
      </c>
    </row>
    <row r="484" spans="5:14" ht="18" customHeight="1">
      <c r="E484" t="s">
        <v>809</v>
      </c>
      <c r="F484" t="s">
        <v>810</v>
      </c>
      <c r="G484" s="255">
        <v>-6691715.8200000003</v>
      </c>
      <c r="H484" s="255"/>
      <c r="I484" s="255"/>
      <c r="J484" s="255">
        <v>-6300133.9920383999</v>
      </c>
      <c r="K484" s="255"/>
      <c r="L484" s="255"/>
      <c r="M484" s="255">
        <v>-520764.93315</v>
      </c>
      <c r="N484">
        <v>-416133198.93268001</v>
      </c>
    </row>
    <row r="485" spans="5:14" ht="18" customHeight="1">
      <c r="E485" t="s">
        <v>812</v>
      </c>
      <c r="F485" t="s">
        <v>813</v>
      </c>
      <c r="G485" s="255"/>
      <c r="H485" s="255"/>
      <c r="I485" s="255"/>
      <c r="J485" s="255"/>
      <c r="K485" s="255"/>
      <c r="L485" s="255"/>
      <c r="M485" s="255"/>
      <c r="N485">
        <v>-27407278.198202401</v>
      </c>
    </row>
    <row r="486" spans="5:14" ht="18" customHeight="1">
      <c r="E486" t="s">
        <v>815</v>
      </c>
      <c r="F486" t="s">
        <v>816</v>
      </c>
      <c r="G486" s="255">
        <v>-3561158.93</v>
      </c>
      <c r="H486" s="255"/>
      <c r="I486" s="255"/>
      <c r="J486" s="255">
        <v>-289175341.48116481</v>
      </c>
      <c r="K486" s="255">
        <v>-3023515.897506</v>
      </c>
      <c r="L486" s="255">
        <v>-1577521.91</v>
      </c>
      <c r="M486" s="255"/>
      <c r="N486">
        <v>-193898723.2385582</v>
      </c>
    </row>
    <row r="487" spans="5:14" ht="18" customHeight="1">
      <c r="E487" t="s">
        <v>818</v>
      </c>
      <c r="F487" t="s">
        <v>819</v>
      </c>
      <c r="G487" s="255">
        <v>-608416.68999999994</v>
      </c>
      <c r="H487" s="255">
        <v>-330166.69</v>
      </c>
      <c r="I487" s="255">
        <v>-78522124.874133199</v>
      </c>
      <c r="J487" s="255">
        <v>-3060634.7280383999</v>
      </c>
      <c r="K487" s="255">
        <v>-2570967.1343180002</v>
      </c>
      <c r="L487" s="255">
        <v>-463750</v>
      </c>
      <c r="M487" s="255">
        <v>-527280.17264999996</v>
      </c>
      <c r="N487">
        <v>-23114669.16</v>
      </c>
    </row>
    <row r="488" spans="5:14" ht="18" customHeight="1">
      <c r="E488" t="s">
        <v>821</v>
      </c>
      <c r="F488" t="s">
        <v>822</v>
      </c>
      <c r="G488" s="255"/>
      <c r="H488" s="255"/>
      <c r="I488" s="255"/>
      <c r="J488" s="255"/>
      <c r="K488" s="255"/>
      <c r="L488" s="255"/>
      <c r="M488" s="255">
        <v>-368229.38827499998</v>
      </c>
      <c r="N488">
        <v>-13613302.9765884</v>
      </c>
    </row>
    <row r="489" spans="5:14" ht="18" customHeight="1">
      <c r="E489" t="s">
        <v>1736</v>
      </c>
      <c r="F489" t="s">
        <v>1737</v>
      </c>
      <c r="G489" s="255">
        <v>-268874</v>
      </c>
      <c r="H489" s="255"/>
      <c r="I489" s="255"/>
      <c r="J489" s="255">
        <v>-1127280.955392</v>
      </c>
      <c r="K489" s="255"/>
      <c r="L489" s="255">
        <v>-13711</v>
      </c>
      <c r="M489" s="255">
        <v>-4787375.67</v>
      </c>
    </row>
    <row r="490" spans="5:14" ht="18" customHeight="1">
      <c r="E490" t="s">
        <v>824</v>
      </c>
      <c r="F490" t="s">
        <v>825</v>
      </c>
      <c r="G490" s="255"/>
      <c r="H490" s="255"/>
      <c r="I490" s="255"/>
      <c r="J490" s="255"/>
      <c r="K490" s="255"/>
      <c r="L490" s="255"/>
      <c r="M490" s="255"/>
      <c r="N490">
        <v>-239026904.0888316</v>
      </c>
    </row>
    <row r="491" spans="5:14" ht="18" customHeight="1">
      <c r="E491" t="s">
        <v>827</v>
      </c>
      <c r="F491" t="s">
        <v>828</v>
      </c>
      <c r="G491" s="255"/>
      <c r="H491" s="255"/>
      <c r="I491" s="255"/>
      <c r="J491" s="255"/>
      <c r="K491" s="255"/>
      <c r="L491" s="255"/>
      <c r="M491" s="255"/>
      <c r="N491">
        <v>-60551485.607508503</v>
      </c>
    </row>
    <row r="492" spans="5:14" ht="18" customHeight="1">
      <c r="E492" t="s">
        <v>830</v>
      </c>
      <c r="F492" t="s">
        <v>831</v>
      </c>
      <c r="G492" s="255"/>
      <c r="H492" s="255"/>
      <c r="I492" s="255"/>
      <c r="J492" s="255"/>
      <c r="K492" s="255">
        <v>-1137618.0791460001</v>
      </c>
      <c r="L492" s="255"/>
      <c r="M492" s="255"/>
    </row>
    <row r="493" spans="5:14" ht="18" customHeight="1">
      <c r="E493" t="s">
        <v>833</v>
      </c>
      <c r="F493" t="s">
        <v>834</v>
      </c>
      <c r="G493" s="255">
        <v>-42493060.920000002</v>
      </c>
      <c r="H493" s="255">
        <v>-18651846.649999999</v>
      </c>
      <c r="I493" s="255"/>
      <c r="J493" s="255">
        <v>-25293896.822783999</v>
      </c>
      <c r="K493" s="255">
        <v>-15698527.753350001</v>
      </c>
      <c r="L493" s="255">
        <v>-5522238.6399999997</v>
      </c>
      <c r="M493" s="255"/>
      <c r="N493">
        <v>-5377833.3897360004</v>
      </c>
    </row>
    <row r="494" spans="5:14" ht="18" customHeight="1">
      <c r="E494" t="s">
        <v>1738</v>
      </c>
      <c r="F494" t="s">
        <v>1739</v>
      </c>
      <c r="G494" s="255">
        <v>-1207374.8</v>
      </c>
      <c r="H494" s="255">
        <v>-776440.49</v>
      </c>
      <c r="I494" s="255">
        <v>-1414639.5967840999</v>
      </c>
      <c r="J494" s="255">
        <v>-59064681.507225603</v>
      </c>
      <c r="K494" s="255">
        <v>-1403096.8263620001</v>
      </c>
      <c r="L494" s="255"/>
      <c r="M494" s="255">
        <v>-2592984.4589249999</v>
      </c>
    </row>
    <row r="495" spans="5:14" ht="18" customHeight="1">
      <c r="E495" t="s">
        <v>1740</v>
      </c>
      <c r="F495" t="s">
        <v>1741</v>
      </c>
      <c r="G495" s="255"/>
      <c r="H495" s="255"/>
      <c r="I495" s="255"/>
      <c r="J495" s="255"/>
      <c r="K495" s="255"/>
      <c r="L495" s="255"/>
      <c r="M495" s="255"/>
    </row>
    <row r="496" spans="5:14" ht="18" customHeight="1">
      <c r="E496" t="s">
        <v>836</v>
      </c>
      <c r="F496" t="s">
        <v>837</v>
      </c>
      <c r="G496" s="255">
        <v>-2495000</v>
      </c>
      <c r="H496" s="255"/>
      <c r="I496" s="255"/>
      <c r="J496" s="255"/>
      <c r="K496" s="255"/>
      <c r="L496" s="255">
        <v>-188600</v>
      </c>
      <c r="M496" s="255"/>
      <c r="N496">
        <v>-143065.8065375</v>
      </c>
    </row>
    <row r="497" spans="5:14" ht="18" customHeight="1">
      <c r="E497" t="s">
        <v>839</v>
      </c>
      <c r="F497" t="s">
        <v>840</v>
      </c>
      <c r="G497" s="255">
        <v>-21040542.719999999</v>
      </c>
      <c r="H497" s="255"/>
      <c r="I497" s="255"/>
      <c r="J497" s="255"/>
      <c r="K497" s="255">
        <v>-2282707.9671919998</v>
      </c>
      <c r="L497" s="255">
        <v>-222000</v>
      </c>
      <c r="M497" s="255"/>
      <c r="N497">
        <v>-110466209.0041109</v>
      </c>
    </row>
    <row r="498" spans="5:14" ht="18" customHeight="1">
      <c r="E498" t="s">
        <v>842</v>
      </c>
      <c r="F498" t="s">
        <v>843</v>
      </c>
      <c r="G498" s="255">
        <v>-58333.31</v>
      </c>
      <c r="H498" s="255"/>
      <c r="I498" s="255"/>
      <c r="J498" s="255">
        <v>-44236.800000000003</v>
      </c>
      <c r="K498" s="255"/>
      <c r="L498" s="255">
        <v>-121250</v>
      </c>
      <c r="M498" s="255"/>
      <c r="N498">
        <v>-22282690.998057</v>
      </c>
    </row>
    <row r="499" spans="5:14" ht="18" customHeight="1">
      <c r="E499" t="s">
        <v>1742</v>
      </c>
      <c r="F499" t="s">
        <v>1743</v>
      </c>
      <c r="G499" s="255"/>
      <c r="H499" s="255"/>
      <c r="I499" s="255"/>
      <c r="J499" s="255"/>
      <c r="K499" s="255"/>
      <c r="L499" s="255"/>
      <c r="M499" s="255"/>
    </row>
    <row r="500" spans="5:14" ht="18" customHeight="1">
      <c r="E500" t="s">
        <v>845</v>
      </c>
      <c r="F500" t="s">
        <v>846</v>
      </c>
      <c r="G500" s="255"/>
      <c r="H500" s="255"/>
      <c r="I500" s="255"/>
      <c r="J500" s="255"/>
      <c r="K500" s="255"/>
      <c r="L500" s="255"/>
      <c r="M500" s="255"/>
      <c r="N500">
        <v>-3460600</v>
      </c>
    </row>
    <row r="501" spans="5:14" ht="18" customHeight="1">
      <c r="E501" t="s">
        <v>848</v>
      </c>
      <c r="F501" t="s">
        <v>849</v>
      </c>
      <c r="G501" s="255">
        <v>-5487205.0800000001</v>
      </c>
      <c r="H501" s="255">
        <v>-12084.1</v>
      </c>
      <c r="I501" s="255"/>
      <c r="J501" s="255"/>
      <c r="K501" s="255"/>
      <c r="L501" s="255">
        <v>-1003818.15</v>
      </c>
      <c r="M501" s="255">
        <v>-2104993.6803000001</v>
      </c>
      <c r="N501">
        <v>-12792445.110536501</v>
      </c>
    </row>
    <row r="502" spans="5:14" ht="18" customHeight="1">
      <c r="E502" t="s">
        <v>851</v>
      </c>
      <c r="F502" t="s">
        <v>852</v>
      </c>
      <c r="G502" s="255"/>
      <c r="H502" s="255"/>
      <c r="I502" s="255"/>
      <c r="J502" s="255"/>
      <c r="K502" s="255">
        <v>-2104614.6506139999</v>
      </c>
      <c r="L502" s="255"/>
      <c r="M502" s="255"/>
      <c r="N502">
        <v>-26879.040000000001</v>
      </c>
    </row>
    <row r="503" spans="5:14" ht="18" customHeight="1">
      <c r="E503" t="s">
        <v>1744</v>
      </c>
      <c r="F503" t="s">
        <v>1745</v>
      </c>
      <c r="G503" s="255">
        <v>-11479971.58</v>
      </c>
      <c r="H503" s="255">
        <v>-1272</v>
      </c>
      <c r="I503" s="255"/>
      <c r="J503" s="255">
        <v>-18604825.610649601</v>
      </c>
      <c r="K503" s="255">
        <v>-5834282.6762840003</v>
      </c>
      <c r="L503" s="255">
        <v>-1630058.77</v>
      </c>
      <c r="M503" s="255">
        <v>-435740.40247500001</v>
      </c>
    </row>
    <row r="504" spans="5:14" ht="18" customHeight="1">
      <c r="E504" t="s">
        <v>1746</v>
      </c>
      <c r="F504" t="s">
        <v>1747</v>
      </c>
      <c r="G504" s="255">
        <v>0</v>
      </c>
      <c r="H504" s="255">
        <v>-2330427.2200000002</v>
      </c>
      <c r="I504" s="255">
        <v>-6.6961900000000005E-2</v>
      </c>
      <c r="J504" s="255"/>
      <c r="K504" s="255"/>
      <c r="L504" s="255">
        <v>-4571352.83</v>
      </c>
      <c r="M504" s="255"/>
    </row>
    <row r="505" spans="5:14" ht="18" customHeight="1">
      <c r="E505" t="s">
        <v>854</v>
      </c>
      <c r="F505" t="s">
        <v>855</v>
      </c>
      <c r="G505" s="255">
        <v>-409560.63</v>
      </c>
      <c r="H505" s="255">
        <v>-2663495.17</v>
      </c>
      <c r="I505" s="255"/>
      <c r="J505" s="255"/>
      <c r="K505" s="255"/>
      <c r="L505" s="255">
        <v>-56542.36</v>
      </c>
      <c r="M505" s="255"/>
      <c r="N505">
        <v>-11196392.692236001</v>
      </c>
    </row>
    <row r="506" spans="5:14" ht="18" customHeight="1">
      <c r="E506" t="s">
        <v>857</v>
      </c>
      <c r="F506" t="s">
        <v>858</v>
      </c>
      <c r="G506" s="260">
        <v>-783530580.50999999</v>
      </c>
      <c r="H506" s="260">
        <v>-103137926.06</v>
      </c>
      <c r="I506" s="260">
        <v>-140339004.8369301</v>
      </c>
      <c r="J506" s="260">
        <v>-985417155.48487675</v>
      </c>
      <c r="K506" s="260">
        <v>-379204707.61584598</v>
      </c>
      <c r="L506" s="260">
        <v>-158448324.96000001</v>
      </c>
      <c r="M506" s="260">
        <v>-80604973.085185006</v>
      </c>
      <c r="N506">
        <v>-2043249.8111960001</v>
      </c>
    </row>
    <row r="507" spans="5:14" ht="18" customHeight="1">
      <c r="E507" t="s">
        <v>860</v>
      </c>
      <c r="F507" t="s">
        <v>861</v>
      </c>
      <c r="G507" s="255">
        <v>-32987400.140000001</v>
      </c>
      <c r="H507" s="255"/>
      <c r="I507" s="255"/>
      <c r="J507" s="255"/>
      <c r="K507" s="255"/>
      <c r="L507" s="255"/>
      <c r="M507" s="255"/>
      <c r="N507">
        <v>-46423022.098653004</v>
      </c>
    </row>
    <row r="508" spans="5:14" ht="18" customHeight="1">
      <c r="E508" t="s">
        <v>863</v>
      </c>
      <c r="F508" t="s">
        <v>864</v>
      </c>
      <c r="G508" s="260">
        <v>-32987400.140000001</v>
      </c>
      <c r="H508" s="260"/>
      <c r="I508" s="260"/>
      <c r="J508" s="260"/>
      <c r="K508" s="260"/>
      <c r="L508" s="260"/>
      <c r="M508" s="260"/>
      <c r="N508">
        <v>-26435542.859999999</v>
      </c>
    </row>
    <row r="509" spans="5:14" ht="18" customHeight="1">
      <c r="E509" t="s">
        <v>866</v>
      </c>
      <c r="F509" t="s">
        <v>867</v>
      </c>
      <c r="G509" s="256">
        <v>-4615653613.0500002</v>
      </c>
      <c r="H509" s="256">
        <v>-103558813.91</v>
      </c>
      <c r="I509" s="256">
        <v>-140339004.8369301</v>
      </c>
      <c r="J509" s="256">
        <v>-2507462484.5586433</v>
      </c>
      <c r="K509" s="256">
        <v>-1030562224.12544</v>
      </c>
      <c r="L509" s="256">
        <v>-786408652.72000003</v>
      </c>
      <c r="M509" s="256">
        <v>-1019938509.467335</v>
      </c>
      <c r="N509">
        <v>-2007621.12</v>
      </c>
    </row>
    <row r="510" spans="5:14" ht="18" customHeight="1">
      <c r="E510" t="s">
        <v>869</v>
      </c>
      <c r="F510" t="s">
        <v>870</v>
      </c>
      <c r="G510" s="255"/>
      <c r="H510" s="255"/>
      <c r="I510" s="255"/>
      <c r="J510" s="255"/>
      <c r="K510" s="255"/>
      <c r="L510" s="255"/>
      <c r="M510" s="255"/>
      <c r="N510">
        <v>-2211304705.7587099</v>
      </c>
    </row>
    <row r="511" spans="5:14" ht="18" customHeight="1">
      <c r="E511" t="s">
        <v>872</v>
      </c>
      <c r="F511" t="s">
        <v>199</v>
      </c>
      <c r="G511" s="255"/>
      <c r="H511" s="255"/>
      <c r="I511" s="255"/>
      <c r="J511" s="255">
        <v>-1331910807.5986943</v>
      </c>
      <c r="K511" s="255"/>
      <c r="L511" s="255"/>
      <c r="M511" s="255"/>
      <c r="N511">
        <v>-23425077.239999998</v>
      </c>
    </row>
    <row r="512" spans="5:14" ht="18" customHeight="1">
      <c r="E512" t="s">
        <v>874</v>
      </c>
      <c r="F512" t="s">
        <v>875</v>
      </c>
      <c r="G512" s="256"/>
      <c r="H512" s="256"/>
      <c r="I512" s="256"/>
      <c r="J512" s="256">
        <v>-1331910807.5986943</v>
      </c>
      <c r="K512" s="256"/>
      <c r="L512" s="256"/>
      <c r="M512" s="256"/>
      <c r="N512">
        <v>-23425077.239999998</v>
      </c>
    </row>
    <row r="513" spans="5:14" ht="18" customHeight="1">
      <c r="E513" t="s">
        <v>877</v>
      </c>
      <c r="F513" t="s">
        <v>878</v>
      </c>
      <c r="G513" s="255"/>
      <c r="H513" s="255"/>
      <c r="I513" s="255"/>
      <c r="J513" s="255"/>
      <c r="K513" s="255"/>
      <c r="L513" s="255"/>
      <c r="M513" s="255"/>
      <c r="N513">
        <v>-8383805538.1646624</v>
      </c>
    </row>
    <row r="514" spans="5:14" ht="18" customHeight="1">
      <c r="E514" t="s">
        <v>1748</v>
      </c>
      <c r="F514" t="s">
        <v>1749</v>
      </c>
      <c r="G514" s="255"/>
      <c r="H514" s="255"/>
      <c r="I514" s="255"/>
      <c r="J514" s="255"/>
      <c r="K514" s="255"/>
      <c r="L514" s="255"/>
      <c r="M514" s="255"/>
    </row>
    <row r="515" spans="5:14" ht="18" customHeight="1">
      <c r="E515" t="s">
        <v>880</v>
      </c>
      <c r="F515" t="s">
        <v>881</v>
      </c>
      <c r="G515" s="256"/>
      <c r="H515" s="256"/>
      <c r="I515" s="256"/>
      <c r="J515" s="256"/>
      <c r="K515" s="256"/>
      <c r="L515" s="256"/>
      <c r="M515" s="256"/>
      <c r="N515">
        <v>-1366196020.470324</v>
      </c>
    </row>
    <row r="516" spans="5:14" ht="18" customHeight="1">
      <c r="E516" t="s">
        <v>883</v>
      </c>
      <c r="F516" t="s">
        <v>884</v>
      </c>
      <c r="G516" s="255">
        <v>-68217473.840000004</v>
      </c>
      <c r="H516" s="255">
        <v>-1769513</v>
      </c>
      <c r="I516" s="255"/>
      <c r="J516" s="255">
        <v>-40713215.459328003</v>
      </c>
      <c r="K516" s="255">
        <v>-6723556.6785639999</v>
      </c>
      <c r="L516" s="255">
        <v>-8948748</v>
      </c>
      <c r="M516" s="255">
        <v>-1367906.4</v>
      </c>
      <c r="N516">
        <v>-1366196020.470324</v>
      </c>
    </row>
    <row r="517" spans="5:14" ht="18" customHeight="1">
      <c r="E517" t="s">
        <v>1750</v>
      </c>
      <c r="F517" t="s">
        <v>1751</v>
      </c>
      <c r="G517" s="255">
        <v>22029571.879999999</v>
      </c>
      <c r="H517" s="255">
        <v>400555.66</v>
      </c>
      <c r="I517" s="255"/>
      <c r="J517" s="255"/>
      <c r="K517" s="255">
        <v>5569434.6050000004</v>
      </c>
      <c r="L517" s="255">
        <v>207563.91</v>
      </c>
      <c r="M517" s="255">
        <v>31133.176200000002</v>
      </c>
    </row>
    <row r="518" spans="5:14" ht="18" customHeight="1">
      <c r="E518" t="s">
        <v>1752</v>
      </c>
      <c r="F518" t="s">
        <v>1753</v>
      </c>
      <c r="G518" s="256">
        <v>-46187901.960000001</v>
      </c>
      <c r="H518" s="256">
        <v>-1368957.34</v>
      </c>
      <c r="I518" s="256"/>
      <c r="J518" s="256">
        <v>-40713215.459328003</v>
      </c>
      <c r="K518" s="256">
        <v>-1154122.073564</v>
      </c>
      <c r="L518" s="256">
        <v>-8741184.0899999999</v>
      </c>
      <c r="M518" s="256">
        <v>-1336773.2238</v>
      </c>
    </row>
    <row r="519" spans="5:14" ht="18" customHeight="1">
      <c r="E519" t="s">
        <v>1754</v>
      </c>
      <c r="F519" t="s">
        <v>1751</v>
      </c>
      <c r="G519" s="255">
        <v>-33319827337.48</v>
      </c>
      <c r="H519" s="255">
        <v>-281661344.45999998</v>
      </c>
      <c r="I519" s="255">
        <v>-8552403070.94561</v>
      </c>
      <c r="J519" s="255"/>
      <c r="K519" s="255"/>
      <c r="L519" s="255"/>
      <c r="M519" s="255"/>
    </row>
    <row r="520" spans="5:14" ht="18" customHeight="1">
      <c r="E520" t="s">
        <v>886</v>
      </c>
      <c r="F520" t="s">
        <v>887</v>
      </c>
      <c r="G520" s="255"/>
      <c r="H520" s="255"/>
      <c r="I520" s="255"/>
      <c r="J520" s="255"/>
      <c r="K520" s="255"/>
      <c r="L520" s="255"/>
      <c r="M520" s="255"/>
      <c r="N520">
        <v>-127984812.42473181</v>
      </c>
    </row>
    <row r="521" spans="5:14" ht="18" customHeight="1">
      <c r="E521" t="s">
        <v>889</v>
      </c>
      <c r="F521" t="s">
        <v>890</v>
      </c>
      <c r="G521" s="256">
        <v>-33319827337.48</v>
      </c>
      <c r="H521" s="256">
        <v>-281661344.45999998</v>
      </c>
      <c r="I521" s="256">
        <v>-8552403070.94561</v>
      </c>
      <c r="J521" s="256"/>
      <c r="K521" s="256"/>
      <c r="L521" s="256"/>
      <c r="M521" s="256"/>
      <c r="N521">
        <v>25767842.319558501</v>
      </c>
    </row>
    <row r="522" spans="5:14" ht="18" customHeight="1">
      <c r="E522" t="s">
        <v>892</v>
      </c>
      <c r="F522" t="s">
        <v>211</v>
      </c>
      <c r="G522" s="255">
        <v>-532429222.99000001</v>
      </c>
      <c r="H522" s="255">
        <v>-1316961.3</v>
      </c>
      <c r="I522" s="255"/>
      <c r="J522" s="255"/>
      <c r="K522" s="255"/>
      <c r="L522" s="255">
        <v>-67279469.329999998</v>
      </c>
      <c r="M522" s="255">
        <v>-19123966.560825001</v>
      </c>
      <c r="N522">
        <v>-102216970.1051733</v>
      </c>
    </row>
    <row r="523" spans="5:14" ht="18" customHeight="1">
      <c r="E523" t="s">
        <v>894</v>
      </c>
      <c r="F523" t="s">
        <v>895</v>
      </c>
      <c r="G523" s="256">
        <v>-532429222.99000001</v>
      </c>
      <c r="H523" s="256">
        <v>-1316961.3</v>
      </c>
      <c r="I523" s="256"/>
      <c r="J523" s="256"/>
      <c r="K523" s="256"/>
      <c r="L523" s="256">
        <v>-67279469.329999998</v>
      </c>
      <c r="M523" s="256">
        <v>-19123966.560825001</v>
      </c>
      <c r="N523">
        <v>-33111951253.599998</v>
      </c>
    </row>
    <row r="524" spans="5:14" ht="18" customHeight="1">
      <c r="E524" t="s">
        <v>1755</v>
      </c>
      <c r="F524" t="s">
        <v>1756</v>
      </c>
      <c r="G524" s="255">
        <v>-22500503</v>
      </c>
      <c r="H524" s="255"/>
      <c r="I524" s="255"/>
      <c r="J524" s="255"/>
      <c r="K524" s="255"/>
      <c r="L524" s="255">
        <v>-4033091</v>
      </c>
      <c r="M524" s="255"/>
    </row>
    <row r="525" spans="5:14" ht="18" customHeight="1">
      <c r="E525" t="s">
        <v>897</v>
      </c>
      <c r="F525" t="s">
        <v>898</v>
      </c>
      <c r="G525" s="255"/>
      <c r="H525" s="255"/>
      <c r="I525" s="255"/>
      <c r="J525" s="255"/>
      <c r="K525" s="255"/>
      <c r="L525" s="255"/>
      <c r="M525" s="255"/>
      <c r="N525">
        <v>-33111951253.599998</v>
      </c>
    </row>
    <row r="526" spans="5:14" ht="18" customHeight="1">
      <c r="E526" t="s">
        <v>900</v>
      </c>
      <c r="F526" t="s">
        <v>210</v>
      </c>
      <c r="G526" s="260">
        <v>-22500503</v>
      </c>
      <c r="H526" s="260"/>
      <c r="I526" s="260"/>
      <c r="J526" s="260"/>
      <c r="K526" s="260"/>
      <c r="L526" s="260">
        <v>-4033091</v>
      </c>
      <c r="M526" s="260"/>
      <c r="N526">
        <v>-244732521.30778149</v>
      </c>
    </row>
    <row r="527" spans="5:14" ht="18" customHeight="1">
      <c r="E527" t="s">
        <v>902</v>
      </c>
      <c r="F527" t="s">
        <v>210</v>
      </c>
      <c r="G527" s="255"/>
      <c r="H527" s="255"/>
      <c r="I527" s="255">
        <v>-42063339.213400498</v>
      </c>
      <c r="J527" s="255"/>
      <c r="K527" s="255"/>
      <c r="L527" s="255"/>
      <c r="M527" s="255"/>
      <c r="N527">
        <v>-244732521.30778149</v>
      </c>
    </row>
    <row r="528" spans="5:14" ht="18" customHeight="1">
      <c r="E528" t="s">
        <v>904</v>
      </c>
      <c r="F528" t="s">
        <v>905</v>
      </c>
      <c r="G528" s="255"/>
      <c r="H528" s="255"/>
      <c r="I528" s="255"/>
      <c r="J528" s="255"/>
      <c r="K528" s="255"/>
      <c r="L528" s="255"/>
      <c r="M528" s="255"/>
      <c r="N528">
        <v>-26533594</v>
      </c>
    </row>
    <row r="529" spans="5:14" ht="18" customHeight="1">
      <c r="E529" t="s">
        <v>1757</v>
      </c>
      <c r="F529" t="s">
        <v>1758</v>
      </c>
      <c r="G529" s="260"/>
      <c r="H529" s="260"/>
      <c r="I529" s="260">
        <v>-42063339.213400498</v>
      </c>
      <c r="J529" s="260"/>
      <c r="K529" s="260"/>
      <c r="L529" s="260"/>
      <c r="M529" s="260"/>
    </row>
    <row r="530" spans="5:14" ht="18" customHeight="1">
      <c r="E530" t="s">
        <v>907</v>
      </c>
      <c r="F530" t="s">
        <v>908</v>
      </c>
      <c r="G530" s="255"/>
      <c r="H530" s="255"/>
      <c r="I530" s="255"/>
      <c r="J530" s="255"/>
      <c r="K530" s="255"/>
      <c r="L530" s="255"/>
      <c r="M530" s="255"/>
      <c r="N530">
        <v>-26533594</v>
      </c>
    </row>
    <row r="531" spans="5:14" ht="18" customHeight="1">
      <c r="E531" t="s">
        <v>910</v>
      </c>
      <c r="F531" t="s">
        <v>911</v>
      </c>
      <c r="G531" s="255">
        <v>-24118438.469999999</v>
      </c>
      <c r="H531" s="255"/>
      <c r="I531" s="255"/>
      <c r="J531" s="255">
        <v>-6755149.9100160003</v>
      </c>
      <c r="K531" s="255"/>
      <c r="L531" s="255">
        <v>-39925.39</v>
      </c>
      <c r="M531" s="255"/>
      <c r="N531">
        <v>5.475E-2</v>
      </c>
    </row>
    <row r="532" spans="5:14" ht="18" customHeight="1">
      <c r="E532" t="s">
        <v>1759</v>
      </c>
      <c r="F532" t="s">
        <v>1760</v>
      </c>
      <c r="G532" s="255"/>
      <c r="H532" s="255"/>
      <c r="I532" s="255"/>
      <c r="J532" s="255"/>
      <c r="K532" s="255"/>
      <c r="L532" s="255"/>
      <c r="M532" s="255"/>
      <c r="N532">
        <v>0</v>
      </c>
    </row>
    <row r="533" spans="5:14" ht="18" customHeight="1">
      <c r="E533" t="s">
        <v>913</v>
      </c>
      <c r="F533" t="s">
        <v>914</v>
      </c>
      <c r="G533" s="255"/>
      <c r="H533" s="255"/>
      <c r="I533" s="255"/>
      <c r="J533" s="255"/>
      <c r="K533" s="255"/>
      <c r="L533" s="255"/>
      <c r="M533" s="255"/>
      <c r="N533">
        <v>5.475E-2</v>
      </c>
    </row>
    <row r="534" spans="5:14" ht="18" customHeight="1">
      <c r="E534" t="s">
        <v>1761</v>
      </c>
      <c r="F534" t="s">
        <v>1762</v>
      </c>
      <c r="G534" s="260">
        <v>-24118438.469999999</v>
      </c>
      <c r="H534" s="260"/>
      <c r="I534" s="260"/>
      <c r="J534" s="260">
        <v>-6755149.9100160003</v>
      </c>
      <c r="K534" s="260"/>
      <c r="L534" s="260">
        <v>-39925.39</v>
      </c>
      <c r="M534" s="260"/>
    </row>
    <row r="535" spans="5:14" ht="18" customHeight="1">
      <c r="E535" t="s">
        <v>916</v>
      </c>
      <c r="F535" t="s">
        <v>917</v>
      </c>
      <c r="G535" s="255"/>
      <c r="H535" s="255"/>
      <c r="I535" s="255"/>
      <c r="J535" s="255"/>
      <c r="K535" s="255"/>
      <c r="L535" s="255"/>
      <c r="M535" s="255"/>
      <c r="N535">
        <v>-5649973.2999999998</v>
      </c>
    </row>
    <row r="536" spans="5:14" ht="18" customHeight="1">
      <c r="E536" t="s">
        <v>1763</v>
      </c>
      <c r="F536" t="s">
        <v>1764</v>
      </c>
      <c r="G536" s="260"/>
      <c r="H536" s="260"/>
      <c r="I536" s="260"/>
      <c r="J536" s="260"/>
      <c r="K536" s="260"/>
      <c r="L536" s="260"/>
      <c r="M536" s="260"/>
    </row>
    <row r="537" spans="5:14" ht="18" customHeight="1">
      <c r="E537" t="s">
        <v>1765</v>
      </c>
      <c r="F537" t="s">
        <v>1766</v>
      </c>
      <c r="G537" s="255"/>
      <c r="H537" s="255"/>
      <c r="I537" s="255"/>
      <c r="J537" s="255">
        <v>-2956222.5917952</v>
      </c>
      <c r="K537" s="255"/>
      <c r="L537" s="255"/>
      <c r="M537" s="255"/>
    </row>
    <row r="538" spans="5:14" ht="18" customHeight="1">
      <c r="E538" t="s">
        <v>919</v>
      </c>
      <c r="F538" t="s">
        <v>920</v>
      </c>
      <c r="G538" s="260"/>
      <c r="H538" s="260"/>
      <c r="I538" s="260"/>
      <c r="J538" s="260">
        <v>-2956222.5917952</v>
      </c>
      <c r="K538" s="260"/>
      <c r="L538" s="260"/>
      <c r="M538" s="260"/>
      <c r="N538">
        <v>-5649973.2999999998</v>
      </c>
    </row>
    <row r="539" spans="5:14" ht="18" customHeight="1">
      <c r="E539" t="s">
        <v>1767</v>
      </c>
      <c r="F539" t="s">
        <v>1768</v>
      </c>
      <c r="G539" s="256">
        <v>-46618941.469999999</v>
      </c>
      <c r="H539" s="256"/>
      <c r="I539" s="256">
        <v>-42063339.213400498</v>
      </c>
      <c r="J539" s="256">
        <v>-9711372.5018112008</v>
      </c>
      <c r="K539" s="256"/>
      <c r="L539" s="256">
        <v>-4073016.39</v>
      </c>
      <c r="M539" s="256"/>
    </row>
    <row r="540" spans="5:14" ht="18" customHeight="1">
      <c r="E540" t="s">
        <v>1769</v>
      </c>
      <c r="F540" t="s">
        <v>1768</v>
      </c>
      <c r="G540" s="255"/>
      <c r="H540" s="255"/>
      <c r="I540" s="255"/>
      <c r="J540" s="255"/>
      <c r="K540" s="255"/>
      <c r="L540" s="255"/>
      <c r="M540" s="255"/>
    </row>
    <row r="541" spans="5:14" ht="18" customHeight="1">
      <c r="E541" t="s">
        <v>922</v>
      </c>
      <c r="F541" t="s">
        <v>923</v>
      </c>
      <c r="G541" s="255"/>
      <c r="H541" s="255"/>
      <c r="I541" s="255"/>
      <c r="J541" s="255"/>
      <c r="K541" s="255"/>
      <c r="L541" s="255"/>
      <c r="M541" s="255"/>
      <c r="N541">
        <v>-120806107.7292576</v>
      </c>
    </row>
    <row r="542" spans="5:14" ht="18" customHeight="1">
      <c r="E542" t="s">
        <v>925</v>
      </c>
      <c r="F542" t="s">
        <v>923</v>
      </c>
      <c r="G542" s="255"/>
      <c r="H542" s="255"/>
      <c r="I542" s="255"/>
      <c r="J542" s="255"/>
      <c r="K542" s="255"/>
      <c r="L542" s="255"/>
      <c r="M542" s="255"/>
      <c r="N542">
        <v>-120806107.7292576</v>
      </c>
    </row>
    <row r="543" spans="5:14" ht="18" customHeight="1">
      <c r="E543" t="s">
        <v>927</v>
      </c>
      <c r="F543" t="s">
        <v>196</v>
      </c>
      <c r="G543" s="255"/>
      <c r="H543" s="255"/>
      <c r="I543" s="255"/>
      <c r="J543" s="255"/>
      <c r="K543" s="255"/>
      <c r="L543" s="255"/>
      <c r="M543" s="255"/>
      <c r="N543">
        <v>-152989674.9745076</v>
      </c>
    </row>
    <row r="544" spans="5:14" ht="18" customHeight="1">
      <c r="E544" t="s">
        <v>929</v>
      </c>
      <c r="F544" t="s">
        <v>930</v>
      </c>
      <c r="G544" s="255"/>
      <c r="H544" s="255"/>
      <c r="I544" s="255"/>
      <c r="J544" s="255"/>
      <c r="K544" s="255"/>
      <c r="L544" s="255"/>
      <c r="M544" s="255"/>
      <c r="N544">
        <v>0</v>
      </c>
    </row>
    <row r="545" spans="5:14" ht="18" customHeight="1">
      <c r="E545" t="s">
        <v>1770</v>
      </c>
      <c r="F545" t="s">
        <v>1771</v>
      </c>
      <c r="G545" s="255"/>
      <c r="H545" s="255"/>
      <c r="I545" s="255"/>
      <c r="J545" s="255"/>
      <c r="K545" s="255"/>
      <c r="L545" s="255"/>
      <c r="M545" s="255"/>
    </row>
    <row r="546" spans="5:14" ht="18" customHeight="1">
      <c r="E546" t="s">
        <v>932</v>
      </c>
      <c r="F546" t="s">
        <v>933</v>
      </c>
      <c r="G546" s="255"/>
      <c r="H546" s="255"/>
      <c r="I546" s="255"/>
      <c r="J546" s="255"/>
      <c r="K546" s="255"/>
      <c r="L546" s="255"/>
      <c r="M546" s="255"/>
      <c r="N546">
        <v>0</v>
      </c>
    </row>
    <row r="547" spans="5:14" ht="18" customHeight="1">
      <c r="E547" t="s">
        <v>1772</v>
      </c>
      <c r="F547" t="s">
        <v>1773</v>
      </c>
      <c r="G547" s="255"/>
      <c r="H547" s="255"/>
      <c r="I547" s="255"/>
      <c r="J547" s="255"/>
      <c r="K547" s="255"/>
      <c r="L547" s="255"/>
      <c r="M547" s="255"/>
    </row>
    <row r="548" spans="5:14" ht="18" customHeight="1">
      <c r="E548" t="s">
        <v>1774</v>
      </c>
      <c r="F548" t="s">
        <v>1775</v>
      </c>
      <c r="G548" s="256"/>
      <c r="H548" s="256"/>
      <c r="I548" s="256"/>
      <c r="J548" s="256"/>
      <c r="K548" s="256"/>
      <c r="L548" s="256"/>
      <c r="M548" s="256"/>
    </row>
    <row r="549" spans="5:14" ht="18" customHeight="1">
      <c r="E549" t="s">
        <v>935</v>
      </c>
      <c r="F549" t="s">
        <v>936</v>
      </c>
      <c r="G549" s="257">
        <v>-38560717016.950005</v>
      </c>
      <c r="H549" s="257">
        <v>-387906077.00999999</v>
      </c>
      <c r="I549" s="257">
        <v>-8734805414.9959393</v>
      </c>
      <c r="J549" s="257">
        <v>-14582273533.902029</v>
      </c>
      <c r="K549" s="257">
        <v>-1453686530.1990039</v>
      </c>
      <c r="L549" s="257">
        <v>-1011502322.53</v>
      </c>
      <c r="M549" s="257">
        <v>-1906688642.9834352</v>
      </c>
    </row>
    <row r="550" spans="5:14" ht="18" customHeight="1">
      <c r="E550" t="s">
        <v>938</v>
      </c>
      <c r="F550" t="s">
        <v>939</v>
      </c>
      <c r="G550" s="255"/>
      <c r="H550" s="255"/>
      <c r="I550" s="255"/>
      <c r="J550" s="255"/>
      <c r="K550" s="255"/>
      <c r="L550" s="255"/>
      <c r="M550" s="255"/>
    </row>
    <row r="551" spans="5:14" ht="18" customHeight="1">
      <c r="E551" t="s">
        <v>1776</v>
      </c>
      <c r="F551" t="s">
        <v>1777</v>
      </c>
      <c r="G551" s="255"/>
      <c r="H551" s="255"/>
      <c r="I551" s="255"/>
      <c r="J551" s="255">
        <v>-4779281232.9099264</v>
      </c>
      <c r="K551" s="255"/>
      <c r="L551" s="255"/>
      <c r="M551" s="255"/>
    </row>
    <row r="552" spans="5:14" ht="18" customHeight="1">
      <c r="E552" t="s">
        <v>941</v>
      </c>
      <c r="F552" t="s">
        <v>942</v>
      </c>
      <c r="G552" s="256"/>
      <c r="H552" s="256"/>
      <c r="I552" s="256"/>
      <c r="J552" s="256">
        <v>-4779281232.9099264</v>
      </c>
      <c r="K552" s="256"/>
      <c r="L552" s="256"/>
      <c r="M552" s="256"/>
      <c r="N552">
        <v>0</v>
      </c>
    </row>
    <row r="553" spans="5:14" ht="18" customHeight="1">
      <c r="E553" t="s">
        <v>944</v>
      </c>
      <c r="F553" t="s">
        <v>945</v>
      </c>
      <c r="G553" s="255">
        <v>-921890840.85000002</v>
      </c>
      <c r="H553" s="255">
        <v>-17989151.899999999</v>
      </c>
      <c r="I553" s="255"/>
      <c r="J553" s="255">
        <v>-24452850.465177599</v>
      </c>
      <c r="K553" s="255">
        <v>-421645404.600218</v>
      </c>
      <c r="L553" s="255">
        <v>-4293253.55</v>
      </c>
      <c r="M553" s="255"/>
      <c r="N553">
        <v>-54139561407.550735</v>
      </c>
    </row>
    <row r="554" spans="5:14" ht="18" customHeight="1">
      <c r="E554" t="s">
        <v>1778</v>
      </c>
      <c r="F554" t="s">
        <v>1779</v>
      </c>
      <c r="G554" s="255">
        <v>417847501.27999997</v>
      </c>
      <c r="H554" s="255">
        <v>7417107.6399999997</v>
      </c>
      <c r="I554" s="255"/>
      <c r="J554" s="255"/>
      <c r="K554" s="255">
        <v>308117488.64148599</v>
      </c>
      <c r="L554" s="255">
        <v>119672.47</v>
      </c>
      <c r="M554" s="255"/>
    </row>
    <row r="555" spans="5:14" ht="18" customHeight="1">
      <c r="E555" t="s">
        <v>947</v>
      </c>
      <c r="F555" t="s">
        <v>948</v>
      </c>
      <c r="G555" s="256">
        <v>-504043339.56999999</v>
      </c>
      <c r="H555" s="256">
        <v>-10572044.26</v>
      </c>
      <c r="I555" s="256"/>
      <c r="J555" s="256">
        <v>-24452850.465177599</v>
      </c>
      <c r="K555" s="256">
        <v>-113527915.95873199</v>
      </c>
      <c r="L555" s="256">
        <v>-4173581.08</v>
      </c>
      <c r="M555" s="256"/>
      <c r="N555">
        <v>-4786290896.6796455</v>
      </c>
    </row>
    <row r="556" spans="5:14" ht="18" customHeight="1">
      <c r="E556" t="s">
        <v>950</v>
      </c>
      <c r="F556" t="s">
        <v>951</v>
      </c>
      <c r="G556" s="255"/>
      <c r="H556" s="255"/>
      <c r="I556" s="255"/>
      <c r="J556" s="255"/>
      <c r="K556" s="255"/>
      <c r="L556" s="255"/>
      <c r="M556" s="255"/>
      <c r="N556">
        <v>-4786290896.6796455</v>
      </c>
    </row>
    <row r="557" spans="5:14" ht="18" customHeight="1">
      <c r="E557" t="s">
        <v>953</v>
      </c>
      <c r="F557" t="s">
        <v>954</v>
      </c>
      <c r="G557" s="255"/>
      <c r="H557" s="255"/>
      <c r="I557" s="255"/>
      <c r="J557" s="255"/>
      <c r="K557" s="255"/>
      <c r="L557" s="255"/>
      <c r="M557" s="255"/>
      <c r="N557">
        <v>-1365052728.2306693</v>
      </c>
    </row>
    <row r="558" spans="5:14" ht="18" customHeight="1">
      <c r="E558" t="s">
        <v>956</v>
      </c>
      <c r="F558" t="s">
        <v>957</v>
      </c>
      <c r="G558" s="255"/>
      <c r="H558" s="255"/>
      <c r="I558" s="255"/>
      <c r="J558" s="255"/>
      <c r="K558" s="255"/>
      <c r="L558" s="255"/>
      <c r="M558" s="255"/>
      <c r="N558">
        <v>715928983.90205848</v>
      </c>
    </row>
    <row r="559" spans="5:14" ht="18" customHeight="1">
      <c r="E559" t="s">
        <v>959</v>
      </c>
      <c r="F559" t="s">
        <v>205</v>
      </c>
      <c r="G559" s="260"/>
      <c r="H559" s="260"/>
      <c r="I559" s="260"/>
      <c r="J559" s="260"/>
      <c r="K559" s="260"/>
      <c r="L559" s="260"/>
      <c r="M559" s="260"/>
      <c r="N559">
        <v>-649123744.32861066</v>
      </c>
    </row>
    <row r="560" spans="5:14" ht="18" customHeight="1">
      <c r="E560" t="s">
        <v>1780</v>
      </c>
      <c r="F560" t="s">
        <v>1781</v>
      </c>
      <c r="G560" s="255"/>
      <c r="H560" s="255"/>
      <c r="I560" s="255"/>
      <c r="J560" s="255"/>
      <c r="K560" s="255"/>
      <c r="L560" s="255"/>
      <c r="M560" s="255"/>
    </row>
    <row r="561" spans="5:14" ht="18" customHeight="1">
      <c r="E561" t="s">
        <v>1782</v>
      </c>
      <c r="F561" t="s">
        <v>1783</v>
      </c>
      <c r="G561" s="255"/>
      <c r="H561" s="255"/>
      <c r="I561" s="255"/>
      <c r="J561" s="255"/>
      <c r="K561" s="255"/>
      <c r="L561" s="255"/>
      <c r="M561" s="255"/>
    </row>
    <row r="562" spans="5:14" ht="18" customHeight="1">
      <c r="E562" t="s">
        <v>1784</v>
      </c>
      <c r="F562" t="s">
        <v>1785</v>
      </c>
      <c r="G562" s="255"/>
      <c r="H562" s="255"/>
      <c r="I562" s="255"/>
      <c r="J562" s="255"/>
      <c r="K562" s="255"/>
      <c r="L562" s="255"/>
      <c r="M562" s="255"/>
    </row>
    <row r="563" spans="5:14" ht="18" customHeight="1">
      <c r="E563" t="s">
        <v>1786</v>
      </c>
      <c r="F563" t="s">
        <v>1787</v>
      </c>
      <c r="G563" s="255"/>
      <c r="H563" s="255"/>
      <c r="I563" s="255"/>
      <c r="J563" s="255"/>
      <c r="K563" s="255"/>
      <c r="L563" s="255">
        <v>-917081.48</v>
      </c>
      <c r="M563" s="255"/>
    </row>
    <row r="564" spans="5:14" ht="18" customHeight="1">
      <c r="E564" t="s">
        <v>1788</v>
      </c>
      <c r="F564" t="s">
        <v>1789</v>
      </c>
      <c r="G564" s="255"/>
      <c r="H564" s="255"/>
      <c r="I564" s="255"/>
      <c r="J564" s="255"/>
      <c r="K564" s="255"/>
      <c r="L564" s="255"/>
      <c r="M564" s="255"/>
    </row>
    <row r="565" spans="5:14" ht="18" customHeight="1">
      <c r="E565" t="s">
        <v>1790</v>
      </c>
      <c r="F565" t="s">
        <v>1791</v>
      </c>
      <c r="G565" s="255">
        <v>-3866499.01</v>
      </c>
      <c r="H565" s="255"/>
      <c r="I565" s="255"/>
      <c r="J565" s="255"/>
      <c r="K565" s="255">
        <v>-4170465.0676560001</v>
      </c>
      <c r="L565" s="255">
        <v>-588722.5</v>
      </c>
      <c r="M565" s="255"/>
    </row>
    <row r="566" spans="5:14" ht="18" customHeight="1">
      <c r="E566" t="s">
        <v>1792</v>
      </c>
      <c r="F566" t="s">
        <v>1793</v>
      </c>
      <c r="G566" s="255"/>
      <c r="H566" s="255"/>
      <c r="I566" s="255"/>
      <c r="J566" s="255"/>
      <c r="K566" s="255"/>
      <c r="L566" s="255"/>
      <c r="M566" s="255"/>
    </row>
    <row r="567" spans="5:14" ht="18" customHeight="1">
      <c r="E567" t="s">
        <v>961</v>
      </c>
      <c r="F567" t="s">
        <v>962</v>
      </c>
      <c r="G567" s="255"/>
      <c r="H567" s="255"/>
      <c r="I567" s="255"/>
      <c r="J567" s="255"/>
      <c r="K567" s="255"/>
      <c r="L567" s="255"/>
      <c r="M567" s="255"/>
      <c r="N567">
        <v>-917081.48</v>
      </c>
    </row>
    <row r="568" spans="5:14" ht="18" customHeight="1">
      <c r="E568" t="s">
        <v>1794</v>
      </c>
      <c r="F568" t="s">
        <v>1795</v>
      </c>
      <c r="G568" s="255"/>
      <c r="H568" s="255"/>
      <c r="I568" s="255"/>
      <c r="J568" s="255"/>
      <c r="K568" s="255"/>
      <c r="L568" s="255"/>
      <c r="M568" s="255"/>
    </row>
    <row r="569" spans="5:14" ht="18" customHeight="1">
      <c r="E569" t="s">
        <v>964</v>
      </c>
      <c r="F569" t="s">
        <v>965</v>
      </c>
      <c r="G569" s="260">
        <v>-3866499.01</v>
      </c>
      <c r="H569" s="260"/>
      <c r="I569" s="260"/>
      <c r="J569" s="260"/>
      <c r="K569" s="260">
        <v>-4170465.0676560001</v>
      </c>
      <c r="L569" s="260">
        <v>-1505803.98</v>
      </c>
      <c r="M569" s="260"/>
      <c r="N569">
        <v>-9546347.9413660001</v>
      </c>
    </row>
    <row r="570" spans="5:14" ht="18" customHeight="1">
      <c r="E570" t="s">
        <v>1796</v>
      </c>
      <c r="F570" t="s">
        <v>1797</v>
      </c>
      <c r="G570" s="255"/>
      <c r="H570" s="255"/>
      <c r="I570" s="255"/>
      <c r="J570" s="255"/>
      <c r="K570" s="255"/>
      <c r="L570" s="255"/>
      <c r="M570" s="255"/>
    </row>
    <row r="571" spans="5:14" ht="18" customHeight="1">
      <c r="E571" t="s">
        <v>1798</v>
      </c>
      <c r="F571" t="s">
        <v>1799</v>
      </c>
      <c r="G571" s="260"/>
      <c r="H571" s="260"/>
      <c r="I571" s="260"/>
      <c r="J571" s="260"/>
      <c r="K571" s="260"/>
      <c r="L571" s="260"/>
      <c r="M571" s="260"/>
    </row>
    <row r="572" spans="5:14" ht="18" customHeight="1">
      <c r="E572" t="s">
        <v>1800</v>
      </c>
      <c r="F572" t="s">
        <v>1801</v>
      </c>
      <c r="G572" s="256">
        <v>-3866499.01</v>
      </c>
      <c r="H572" s="256"/>
      <c r="I572" s="256"/>
      <c r="J572" s="256"/>
      <c r="K572" s="256">
        <v>-4170465.0676560001</v>
      </c>
      <c r="L572" s="256">
        <v>-1505803.98</v>
      </c>
      <c r="M572" s="256"/>
    </row>
    <row r="573" spans="5:14" ht="18" customHeight="1">
      <c r="E573" t="s">
        <v>967</v>
      </c>
      <c r="F573" t="s">
        <v>968</v>
      </c>
      <c r="G573" s="255"/>
      <c r="H573" s="255"/>
      <c r="I573" s="255"/>
      <c r="J573" s="255"/>
      <c r="K573" s="255"/>
      <c r="L573" s="255"/>
      <c r="M573" s="255"/>
      <c r="N573">
        <v>-10463429.421366001</v>
      </c>
    </row>
    <row r="574" spans="5:14" ht="18" customHeight="1">
      <c r="E574" t="s">
        <v>1802</v>
      </c>
      <c r="F574" t="s">
        <v>1803</v>
      </c>
      <c r="G574" s="255"/>
      <c r="H574" s="255"/>
      <c r="I574" s="255"/>
      <c r="J574" s="255"/>
      <c r="K574" s="255"/>
      <c r="L574" s="255"/>
      <c r="M574" s="255"/>
    </row>
    <row r="575" spans="5:14" ht="18" customHeight="1">
      <c r="E575" t="s">
        <v>1804</v>
      </c>
      <c r="F575" t="s">
        <v>1805</v>
      </c>
      <c r="G575" s="255"/>
      <c r="H575" s="255"/>
      <c r="I575" s="255"/>
      <c r="J575" s="255"/>
      <c r="K575" s="255"/>
      <c r="L575" s="255"/>
      <c r="M575" s="255"/>
    </row>
    <row r="576" spans="5:14" ht="18" customHeight="1">
      <c r="E576" t="s">
        <v>970</v>
      </c>
      <c r="F576" t="s">
        <v>971</v>
      </c>
      <c r="G576" s="256"/>
      <c r="H576" s="256"/>
      <c r="I576" s="256"/>
      <c r="J576" s="256"/>
      <c r="K576" s="256"/>
      <c r="L576" s="256"/>
      <c r="M576" s="256"/>
      <c r="N576">
        <v>-10463429.421366001</v>
      </c>
    </row>
    <row r="577" spans="5:14" ht="18" customHeight="1">
      <c r="E577" t="s">
        <v>1806</v>
      </c>
      <c r="F577" t="s">
        <v>1807</v>
      </c>
      <c r="G577" s="255"/>
      <c r="H577" s="255"/>
      <c r="I577" s="255"/>
      <c r="J577" s="255"/>
      <c r="K577" s="255"/>
      <c r="L577" s="255"/>
      <c r="M577" s="255"/>
    </row>
    <row r="578" spans="5:14" ht="18" customHeight="1">
      <c r="E578" t="s">
        <v>1808</v>
      </c>
      <c r="F578" t="s">
        <v>1809</v>
      </c>
      <c r="G578" s="255"/>
      <c r="H578" s="255"/>
      <c r="I578" s="255"/>
      <c r="J578" s="255"/>
      <c r="K578" s="255"/>
      <c r="L578" s="255"/>
      <c r="M578" s="255"/>
    </row>
    <row r="579" spans="5:14" ht="18" customHeight="1">
      <c r="E579" t="s">
        <v>1810</v>
      </c>
      <c r="F579" t="s">
        <v>1811</v>
      </c>
      <c r="G579" s="255">
        <v>-2747448.43</v>
      </c>
      <c r="H579" s="255"/>
      <c r="I579" s="255"/>
      <c r="J579" s="255"/>
      <c r="K579" s="255"/>
      <c r="L579" s="255"/>
      <c r="M579" s="255"/>
    </row>
    <row r="580" spans="5:14" ht="18" customHeight="1">
      <c r="E580" t="s">
        <v>1812</v>
      </c>
      <c r="F580" t="s">
        <v>1807</v>
      </c>
      <c r="G580" s="255">
        <v>-66181302.789999999</v>
      </c>
      <c r="H580" s="255"/>
      <c r="I580" s="255"/>
      <c r="J580" s="255"/>
      <c r="K580" s="255"/>
      <c r="L580" s="255"/>
      <c r="M580" s="255"/>
    </row>
    <row r="581" spans="5:14" ht="18" customHeight="1">
      <c r="E581" t="s">
        <v>1813</v>
      </c>
      <c r="F581" t="s">
        <v>736</v>
      </c>
      <c r="G581" s="255">
        <v>-305508646.68000001</v>
      </c>
      <c r="H581" s="255"/>
      <c r="I581" s="255"/>
      <c r="J581" s="255">
        <v>-1363389795.5377152</v>
      </c>
      <c r="K581" s="255"/>
      <c r="L581" s="255">
        <v>-43368645.219999999</v>
      </c>
      <c r="M581" s="255"/>
    </row>
    <row r="582" spans="5:14" ht="18" customHeight="1">
      <c r="E582" t="s">
        <v>1814</v>
      </c>
      <c r="F582" t="s">
        <v>739</v>
      </c>
      <c r="G582" s="255"/>
      <c r="H582" s="255"/>
      <c r="I582" s="255"/>
      <c r="J582" s="255">
        <v>-874102.87902720005</v>
      </c>
      <c r="K582" s="255"/>
      <c r="L582" s="255"/>
      <c r="M582" s="255"/>
    </row>
    <row r="583" spans="5:14" ht="18" customHeight="1">
      <c r="E583" t="s">
        <v>973</v>
      </c>
      <c r="F583" t="s">
        <v>974</v>
      </c>
      <c r="G583" s="255"/>
      <c r="H583" s="255"/>
      <c r="I583" s="255"/>
      <c r="J583" s="255"/>
      <c r="K583" s="255"/>
      <c r="L583" s="255"/>
      <c r="M583" s="255"/>
      <c r="N583">
        <v>-2350112.7200000002</v>
      </c>
    </row>
    <row r="584" spans="5:14" ht="18" customHeight="1">
      <c r="E584" t="s">
        <v>976</v>
      </c>
      <c r="F584" t="s">
        <v>977</v>
      </c>
      <c r="G584" s="255"/>
      <c r="H584" s="255"/>
      <c r="I584" s="255"/>
      <c r="J584" s="255"/>
      <c r="K584" s="255"/>
      <c r="L584" s="255"/>
      <c r="M584" s="255"/>
      <c r="N584">
        <v>0</v>
      </c>
    </row>
    <row r="585" spans="5:14" ht="18" customHeight="1">
      <c r="E585" t="s">
        <v>979</v>
      </c>
      <c r="F585" t="s">
        <v>742</v>
      </c>
      <c r="G585" s="255">
        <v>-294252.42</v>
      </c>
      <c r="H585" s="255"/>
      <c r="I585" s="255"/>
      <c r="J585" s="255"/>
      <c r="K585" s="255"/>
      <c r="L585" s="255">
        <v>-433266.72</v>
      </c>
      <c r="M585" s="255"/>
      <c r="N585">
        <v>-3137119083.5352168</v>
      </c>
    </row>
    <row r="586" spans="5:14" ht="18" customHeight="1">
      <c r="E586" t="s">
        <v>981</v>
      </c>
      <c r="F586" t="s">
        <v>982</v>
      </c>
      <c r="G586" s="255"/>
      <c r="H586" s="255"/>
      <c r="I586" s="255"/>
      <c r="J586" s="255">
        <v>-1521230.8955136</v>
      </c>
      <c r="K586" s="255">
        <v>-19099698.411370002</v>
      </c>
      <c r="L586" s="255"/>
      <c r="M586" s="255"/>
      <c r="N586">
        <v>-953579.72796479997</v>
      </c>
    </row>
    <row r="587" spans="5:14" ht="18" customHeight="1">
      <c r="E587" t="s">
        <v>1815</v>
      </c>
      <c r="F587" t="s">
        <v>1685</v>
      </c>
      <c r="G587" s="255">
        <v>204236636.50999999</v>
      </c>
      <c r="H587" s="255"/>
      <c r="I587" s="255"/>
      <c r="J587" s="255">
        <v>280935843.22805762</v>
      </c>
      <c r="K587" s="255">
        <v>19099698.411370002</v>
      </c>
      <c r="L587" s="255">
        <v>43801911.939999998</v>
      </c>
      <c r="M587" s="255"/>
    </row>
    <row r="588" spans="5:14" ht="18" customHeight="1">
      <c r="E588" t="s">
        <v>1816</v>
      </c>
      <c r="F588" t="s">
        <v>751</v>
      </c>
      <c r="G588" s="255">
        <v>-0.01</v>
      </c>
      <c r="H588" s="255"/>
      <c r="I588" s="255"/>
      <c r="J588" s="255"/>
      <c r="K588" s="255"/>
      <c r="L588" s="255"/>
      <c r="M588" s="255"/>
    </row>
    <row r="589" spans="5:14" ht="18" customHeight="1">
      <c r="E589" t="s">
        <v>984</v>
      </c>
      <c r="F589" t="s">
        <v>754</v>
      </c>
      <c r="G589" s="256">
        <v>-170495013.81999999</v>
      </c>
      <c r="H589" s="256"/>
      <c r="I589" s="256"/>
      <c r="J589" s="256">
        <v>-1084849286.0841985</v>
      </c>
      <c r="K589" s="256">
        <v>0</v>
      </c>
      <c r="L589" s="256">
        <v>0</v>
      </c>
      <c r="M589" s="256"/>
      <c r="N589">
        <v>-1843019.3</v>
      </c>
    </row>
    <row r="590" spans="5:14" ht="18" customHeight="1">
      <c r="E590" t="s">
        <v>986</v>
      </c>
      <c r="F590" t="s">
        <v>760</v>
      </c>
      <c r="G590" s="255">
        <v>-552912148.60000002</v>
      </c>
      <c r="H590" s="255"/>
      <c r="I590" s="255"/>
      <c r="J590" s="255">
        <v>-913491532.12170243</v>
      </c>
      <c r="K590" s="255">
        <v>-154928441.00096399</v>
      </c>
      <c r="L590" s="255">
        <v>-114961580.27</v>
      </c>
      <c r="M590" s="255">
        <v>-1112280.9689249999</v>
      </c>
      <c r="N590">
        <v>-20087187.772611499</v>
      </c>
    </row>
    <row r="591" spans="5:14" ht="18" customHeight="1">
      <c r="E591" t="s">
        <v>988</v>
      </c>
      <c r="F591" t="s">
        <v>989</v>
      </c>
      <c r="G591" s="255"/>
      <c r="H591" s="255"/>
      <c r="I591" s="255"/>
      <c r="J591" s="255"/>
      <c r="K591" s="255"/>
      <c r="L591" s="255"/>
      <c r="M591" s="255"/>
      <c r="N591">
        <v>552998765.42522585</v>
      </c>
    </row>
    <row r="592" spans="5:14" ht="18" customHeight="1">
      <c r="E592" t="s">
        <v>991</v>
      </c>
      <c r="F592" t="s">
        <v>992</v>
      </c>
      <c r="G592" s="255">
        <v>-21919167.48</v>
      </c>
      <c r="H592" s="255"/>
      <c r="I592" s="255"/>
      <c r="J592" s="255"/>
      <c r="K592" s="255"/>
      <c r="L592" s="255">
        <v>-7219180.3200000003</v>
      </c>
      <c r="M592" s="255"/>
      <c r="N592">
        <v>-0.01</v>
      </c>
    </row>
    <row r="593" spans="5:14" ht="18" customHeight="1">
      <c r="E593" t="s">
        <v>994</v>
      </c>
      <c r="F593" t="s">
        <v>217</v>
      </c>
      <c r="G593" s="255"/>
      <c r="H593" s="255"/>
      <c r="I593" s="255"/>
      <c r="J593" s="255"/>
      <c r="K593" s="255"/>
      <c r="L593" s="255"/>
      <c r="M593" s="255"/>
      <c r="N593">
        <v>-2609354217.6405673</v>
      </c>
    </row>
    <row r="594" spans="5:14" ht="18" customHeight="1">
      <c r="E594" t="s">
        <v>996</v>
      </c>
      <c r="F594" t="s">
        <v>997</v>
      </c>
      <c r="G594" s="255"/>
      <c r="H594" s="255"/>
      <c r="I594" s="255"/>
      <c r="J594" s="255"/>
      <c r="K594" s="255"/>
      <c r="L594" s="255"/>
      <c r="M594" s="255"/>
      <c r="N594">
        <v>-1795799182.84672</v>
      </c>
    </row>
    <row r="595" spans="5:14" ht="18" customHeight="1">
      <c r="E595" t="s">
        <v>1817</v>
      </c>
      <c r="F595" t="s">
        <v>1818</v>
      </c>
      <c r="G595" s="256">
        <v>-574831316.08000004</v>
      </c>
      <c r="H595" s="256"/>
      <c r="I595" s="256"/>
      <c r="J595" s="256">
        <v>-913491532.12170243</v>
      </c>
      <c r="K595" s="256">
        <v>-154928441.00096399</v>
      </c>
      <c r="L595" s="256">
        <v>-122180760.59</v>
      </c>
      <c r="M595" s="256">
        <v>-1112280.9689249999</v>
      </c>
    </row>
    <row r="596" spans="5:14" ht="18" customHeight="1">
      <c r="E596" t="s">
        <v>999</v>
      </c>
      <c r="F596" t="s">
        <v>1000</v>
      </c>
      <c r="G596" s="255"/>
      <c r="H596" s="255"/>
      <c r="I596" s="255"/>
      <c r="J596" s="255"/>
      <c r="K596" s="255"/>
      <c r="L596" s="255"/>
      <c r="M596" s="255"/>
      <c r="N596">
        <v>-31215242.859999999</v>
      </c>
    </row>
    <row r="597" spans="5:14" ht="18" customHeight="1">
      <c r="E597" t="s">
        <v>1819</v>
      </c>
      <c r="F597" t="s">
        <v>1820</v>
      </c>
      <c r="G597" s="255"/>
      <c r="H597" s="255"/>
      <c r="I597" s="255"/>
      <c r="J597" s="255"/>
      <c r="K597" s="255"/>
      <c r="L597" s="255"/>
      <c r="M597" s="255"/>
    </row>
    <row r="598" spans="5:14" ht="18" customHeight="1">
      <c r="E598" t="s">
        <v>1002</v>
      </c>
      <c r="F598" t="s">
        <v>1003</v>
      </c>
      <c r="G598" s="255"/>
      <c r="H598" s="255"/>
      <c r="I598" s="255"/>
      <c r="J598" s="255"/>
      <c r="K598" s="255"/>
      <c r="L598" s="255"/>
      <c r="M598" s="255"/>
    </row>
    <row r="599" spans="5:14" ht="18" customHeight="1">
      <c r="E599" t="s">
        <v>1005</v>
      </c>
      <c r="F599" t="s">
        <v>1006</v>
      </c>
      <c r="G599" s="255"/>
      <c r="H599" s="255"/>
      <c r="I599" s="255"/>
      <c r="J599" s="255"/>
      <c r="K599" s="255"/>
      <c r="L599" s="255"/>
      <c r="M599" s="255"/>
      <c r="N599">
        <v>-1827014425.7067201</v>
      </c>
    </row>
    <row r="600" spans="5:14" ht="18" customHeight="1">
      <c r="E600" t="s">
        <v>1821</v>
      </c>
      <c r="F600" t="s">
        <v>1822</v>
      </c>
      <c r="G600" s="260"/>
      <c r="H600" s="260"/>
      <c r="I600" s="260"/>
      <c r="J600" s="260"/>
      <c r="K600" s="260"/>
      <c r="L600" s="260"/>
      <c r="M600" s="260"/>
    </row>
    <row r="601" spans="5:14" ht="18" customHeight="1">
      <c r="E601" t="s">
        <v>1008</v>
      </c>
      <c r="F601" t="s">
        <v>1009</v>
      </c>
      <c r="G601" s="255"/>
      <c r="H601" s="255"/>
      <c r="I601" s="255"/>
      <c r="J601" s="255"/>
      <c r="K601" s="255"/>
      <c r="L601" s="255"/>
      <c r="M601" s="255"/>
    </row>
    <row r="602" spans="5:14" ht="18" customHeight="1">
      <c r="E602" t="s">
        <v>1823</v>
      </c>
      <c r="F602" t="s">
        <v>1824</v>
      </c>
      <c r="G602" s="255"/>
      <c r="H602" s="255"/>
      <c r="I602" s="255"/>
      <c r="J602" s="255"/>
      <c r="K602" s="255"/>
      <c r="L602" s="255"/>
      <c r="M602" s="255"/>
    </row>
    <row r="603" spans="5:14" ht="18" customHeight="1">
      <c r="E603" t="s">
        <v>1825</v>
      </c>
      <c r="F603" t="s">
        <v>1826</v>
      </c>
      <c r="G603" s="255"/>
      <c r="H603" s="255"/>
      <c r="I603" s="255"/>
      <c r="J603" s="255"/>
      <c r="K603" s="255"/>
      <c r="L603" s="255"/>
      <c r="M603" s="255"/>
    </row>
    <row r="604" spans="5:14" ht="18" customHeight="1">
      <c r="E604" t="s">
        <v>1011</v>
      </c>
      <c r="F604" t="s">
        <v>1012</v>
      </c>
      <c r="G604" s="255"/>
      <c r="H604" s="255"/>
      <c r="I604" s="255"/>
      <c r="J604" s="255"/>
      <c r="K604" s="255"/>
      <c r="L604" s="255"/>
      <c r="M604" s="255"/>
    </row>
    <row r="605" spans="5:14" ht="18" customHeight="1">
      <c r="E605" t="s">
        <v>1014</v>
      </c>
      <c r="F605" t="s">
        <v>1015</v>
      </c>
      <c r="G605" s="260"/>
      <c r="H605" s="260"/>
      <c r="I605" s="260"/>
      <c r="J605" s="260"/>
      <c r="K605" s="260"/>
      <c r="L605" s="260"/>
      <c r="M605" s="260"/>
      <c r="N605">
        <v>0</v>
      </c>
    </row>
    <row r="606" spans="5:14" ht="18" customHeight="1">
      <c r="E606" t="s">
        <v>1827</v>
      </c>
      <c r="F606" t="s">
        <v>1828</v>
      </c>
      <c r="G606" s="256"/>
      <c r="H606" s="256"/>
      <c r="I606" s="256"/>
      <c r="J606" s="256"/>
      <c r="K606" s="256"/>
      <c r="L606" s="256"/>
      <c r="M606" s="256"/>
    </row>
    <row r="607" spans="5:14" ht="18" customHeight="1">
      <c r="E607" t="s">
        <v>1829</v>
      </c>
      <c r="F607" t="s">
        <v>1830</v>
      </c>
      <c r="G607" s="255"/>
      <c r="H607" s="255"/>
      <c r="I607" s="255"/>
      <c r="J607" s="255"/>
      <c r="K607" s="255"/>
      <c r="L607" s="255"/>
      <c r="M607" s="255"/>
    </row>
    <row r="608" spans="5:14" ht="18" customHeight="1">
      <c r="E608" t="s">
        <v>1831</v>
      </c>
      <c r="F608" t="s">
        <v>1832</v>
      </c>
      <c r="G608" s="255"/>
      <c r="H608" s="255"/>
      <c r="I608" s="255"/>
      <c r="J608" s="255"/>
      <c r="K608" s="255"/>
      <c r="L608" s="255"/>
      <c r="M608" s="255"/>
    </row>
    <row r="609" spans="5:14" ht="18" customHeight="1">
      <c r="E609" t="s">
        <v>1017</v>
      </c>
      <c r="F609" t="s">
        <v>1018</v>
      </c>
      <c r="G609" s="255"/>
      <c r="H609" s="255"/>
      <c r="I609" s="255"/>
      <c r="J609" s="255"/>
      <c r="K609" s="255"/>
      <c r="L609" s="255"/>
      <c r="M609" s="255"/>
      <c r="N609">
        <v>0</v>
      </c>
    </row>
    <row r="610" spans="5:14" ht="18" customHeight="1">
      <c r="E610" t="s">
        <v>1020</v>
      </c>
      <c r="F610" t="s">
        <v>214</v>
      </c>
      <c r="G610" s="256"/>
      <c r="H610" s="256"/>
      <c r="I610" s="256"/>
      <c r="J610" s="256"/>
      <c r="K610" s="256"/>
      <c r="L610" s="256"/>
      <c r="M610" s="256"/>
      <c r="N610">
        <v>0</v>
      </c>
    </row>
    <row r="611" spans="5:14" ht="18" customHeight="1">
      <c r="E611" t="s">
        <v>1833</v>
      </c>
      <c r="F611" t="s">
        <v>1834</v>
      </c>
      <c r="G611" s="257">
        <v>-1253236168.48</v>
      </c>
      <c r="H611" s="257">
        <v>-10572044.26</v>
      </c>
      <c r="I611" s="257"/>
      <c r="J611" s="257">
        <v>-6802074901.5810051</v>
      </c>
      <c r="K611" s="257">
        <v>-272626822.02735198</v>
      </c>
      <c r="L611" s="257">
        <v>-127860145.65000001</v>
      </c>
      <c r="M611" s="257">
        <v>-1112280.9689249999</v>
      </c>
    </row>
    <row r="612" spans="5:14" ht="18" customHeight="1">
      <c r="E612" t="s">
        <v>1835</v>
      </c>
      <c r="F612" t="s">
        <v>1836</v>
      </c>
      <c r="G612" s="258">
        <v>-39813953185.43</v>
      </c>
      <c r="H612" s="258">
        <v>-398478121.26999998</v>
      </c>
      <c r="I612" s="258">
        <v>-8734805414.9959393</v>
      </c>
      <c r="J612" s="258">
        <v>-21384348435.483032</v>
      </c>
      <c r="K612" s="258">
        <v>-1726313352.226356</v>
      </c>
      <c r="L612" s="258">
        <v>-1139362468.1800001</v>
      </c>
      <c r="M612" s="258">
        <v>-1907800923.9523599</v>
      </c>
    </row>
    <row r="613" spans="5:14" ht="18" customHeight="1">
      <c r="E613" t="s">
        <v>1837</v>
      </c>
      <c r="F613" t="s">
        <v>1838</v>
      </c>
      <c r="G613" s="255"/>
      <c r="H613" s="255"/>
      <c r="I613" s="255"/>
      <c r="J613" s="255"/>
      <c r="K613" s="255">
        <v>-4102014069.4277401</v>
      </c>
      <c r="L613" s="255"/>
      <c r="M613" s="255"/>
    </row>
    <row r="614" spans="5:14" ht="18" customHeight="1">
      <c r="E614" t="s">
        <v>1839</v>
      </c>
      <c r="F614" t="s">
        <v>1840</v>
      </c>
      <c r="G614" s="256"/>
      <c r="H614" s="256"/>
      <c r="I614" s="256"/>
      <c r="J614" s="256"/>
      <c r="K614" s="256">
        <v>-4102014069.4277401</v>
      </c>
      <c r="L614" s="256"/>
      <c r="M614" s="256"/>
    </row>
    <row r="615" spans="5:14" ht="18" customHeight="1">
      <c r="E615" t="s">
        <v>1022</v>
      </c>
      <c r="F615" t="s">
        <v>1023</v>
      </c>
      <c r="G615" s="255">
        <v>-3450000000</v>
      </c>
      <c r="H615" s="255">
        <v>-890000000</v>
      </c>
      <c r="I615" s="255">
        <v>-21735991497.939995</v>
      </c>
      <c r="J615" s="255">
        <v>-2712544855.1300001</v>
      </c>
      <c r="K615" s="255">
        <v>-1465647156.52192</v>
      </c>
      <c r="L615" s="255">
        <v>-3582537210</v>
      </c>
      <c r="M615" s="255">
        <v>-8126071142.8599997</v>
      </c>
      <c r="N615">
        <v>-9882246713.7769089</v>
      </c>
    </row>
    <row r="616" spans="5:14" ht="18" customHeight="1">
      <c r="E616" t="s">
        <v>1025</v>
      </c>
      <c r="F616" t="s">
        <v>1026</v>
      </c>
      <c r="G616" s="256">
        <v>-3450000000</v>
      </c>
      <c r="H616" s="256">
        <v>-890000000</v>
      </c>
      <c r="I616" s="256">
        <v>-21735991497.939995</v>
      </c>
      <c r="J616" s="256">
        <v>-2712544855.1300001</v>
      </c>
      <c r="K616" s="256">
        <v>-1465647156.52192</v>
      </c>
      <c r="L616" s="256">
        <v>-3582537210</v>
      </c>
      <c r="M616" s="256">
        <v>-8126071142.8599997</v>
      </c>
      <c r="N616">
        <v>-64021808121.327652</v>
      </c>
    </row>
    <row r="617" spans="5:14" ht="18" customHeight="1">
      <c r="E617" t="s">
        <v>1028</v>
      </c>
      <c r="F617" t="s">
        <v>148</v>
      </c>
      <c r="G617" s="255"/>
      <c r="H617" s="255"/>
      <c r="I617" s="255"/>
      <c r="J617" s="255"/>
      <c r="K617" s="255">
        <v>-1297266915.6468</v>
      </c>
      <c r="L617" s="255"/>
      <c r="M617" s="255"/>
      <c r="N617">
        <v>-4102014069.4277401</v>
      </c>
    </row>
    <row r="618" spans="5:14" ht="18" customHeight="1">
      <c r="E618" t="s">
        <v>1030</v>
      </c>
      <c r="F618" t="s">
        <v>148</v>
      </c>
      <c r="G618" s="256"/>
      <c r="H618" s="256"/>
      <c r="I618" s="256"/>
      <c r="J618" s="256"/>
      <c r="K618" s="256">
        <v>-1297266915.6468</v>
      </c>
      <c r="L618" s="256"/>
      <c r="M618" s="256"/>
      <c r="N618">
        <v>-4102014069.4277401</v>
      </c>
    </row>
    <row r="619" spans="5:14" ht="18" customHeight="1">
      <c r="E619" t="s">
        <v>1032</v>
      </c>
      <c r="F619" t="s">
        <v>149</v>
      </c>
      <c r="G619" s="255"/>
      <c r="H619" s="255"/>
      <c r="I619" s="255"/>
      <c r="J619" s="255">
        <v>-7795857.5</v>
      </c>
      <c r="K619" s="255">
        <v>-1350254152.5448201</v>
      </c>
      <c r="L619" s="255">
        <v>-355000000</v>
      </c>
      <c r="M619" s="255"/>
      <c r="N619">
        <v>-9388184366.0919209</v>
      </c>
    </row>
    <row r="620" spans="5:14" ht="18" customHeight="1">
      <c r="E620" t="s">
        <v>1034</v>
      </c>
      <c r="F620" t="s">
        <v>149</v>
      </c>
      <c r="G620" s="256"/>
      <c r="H620" s="256"/>
      <c r="I620" s="256"/>
      <c r="J620" s="256">
        <v>-7795857.5</v>
      </c>
      <c r="K620" s="256">
        <v>-1350254152.5448201</v>
      </c>
      <c r="L620" s="256">
        <v>-355000000</v>
      </c>
      <c r="M620" s="256"/>
      <c r="N620">
        <v>-9388184366.0919209</v>
      </c>
    </row>
    <row r="621" spans="5:14" ht="18" customHeight="1">
      <c r="E621" t="s">
        <v>1036</v>
      </c>
      <c r="F621" t="s">
        <v>150</v>
      </c>
      <c r="G621" s="255"/>
      <c r="H621" s="255"/>
      <c r="I621" s="255"/>
      <c r="J621" s="255"/>
      <c r="K621" s="255"/>
      <c r="L621" s="255"/>
      <c r="M621" s="255"/>
      <c r="N621">
        <v>-1297266915.6468</v>
      </c>
    </row>
    <row r="622" spans="5:14" ht="18" customHeight="1">
      <c r="E622" t="s">
        <v>1038</v>
      </c>
      <c r="F622" t="s">
        <v>150</v>
      </c>
      <c r="G622" s="255"/>
      <c r="H622" s="255"/>
      <c r="I622" s="255"/>
      <c r="J622" s="255"/>
      <c r="K622" s="255"/>
      <c r="L622" s="255"/>
      <c r="M622" s="255"/>
      <c r="N622">
        <v>-1297266915.6468</v>
      </c>
    </row>
    <row r="623" spans="5:14" ht="18" customHeight="1">
      <c r="E623" t="s">
        <v>1040</v>
      </c>
      <c r="F623" t="s">
        <v>151</v>
      </c>
      <c r="G623" s="255"/>
      <c r="H623" s="255"/>
      <c r="I623" s="255"/>
      <c r="J623" s="255"/>
      <c r="K623" s="255"/>
      <c r="L623" s="255"/>
      <c r="M623" s="255"/>
      <c r="N623">
        <v>5181315531.9551802</v>
      </c>
    </row>
    <row r="624" spans="5:14" ht="18" customHeight="1">
      <c r="E624" t="s">
        <v>1042</v>
      </c>
      <c r="F624" t="s">
        <v>151</v>
      </c>
      <c r="G624" s="256"/>
      <c r="H624" s="256"/>
      <c r="I624" s="256"/>
      <c r="J624" s="256"/>
      <c r="K624" s="256"/>
      <c r="L624" s="256"/>
      <c r="M624" s="256"/>
      <c r="N624">
        <v>5181315531.9551802</v>
      </c>
    </row>
    <row r="625" spans="5:14" ht="18" customHeight="1">
      <c r="E625" t="s">
        <v>1841</v>
      </c>
      <c r="F625" t="s">
        <v>1842</v>
      </c>
      <c r="G625" s="255"/>
      <c r="H625" s="255"/>
      <c r="I625" s="255"/>
      <c r="J625" s="255"/>
      <c r="K625" s="255"/>
      <c r="L625" s="255"/>
      <c r="M625" s="255"/>
    </row>
    <row r="626" spans="5:14" ht="18" customHeight="1">
      <c r="E626" t="s">
        <v>1843</v>
      </c>
      <c r="F626" t="s">
        <v>1844</v>
      </c>
      <c r="G626" s="256"/>
      <c r="H626" s="256"/>
      <c r="I626" s="256"/>
      <c r="J626" s="256"/>
      <c r="K626" s="256"/>
      <c r="L626" s="256"/>
      <c r="M626" s="256"/>
    </row>
    <row r="627" spans="5:14" ht="18" customHeight="1">
      <c r="E627" t="s">
        <v>1845</v>
      </c>
      <c r="F627" t="s">
        <v>1846</v>
      </c>
      <c r="G627" s="255"/>
      <c r="H627" s="255"/>
      <c r="I627" s="255"/>
      <c r="J627" s="255"/>
      <c r="K627" s="255"/>
      <c r="L627" s="255"/>
      <c r="M627" s="255"/>
    </row>
    <row r="628" spans="5:14" ht="18" customHeight="1">
      <c r="E628" t="s">
        <v>1847</v>
      </c>
      <c r="F628" t="s">
        <v>1848</v>
      </c>
      <c r="G628" s="256"/>
      <c r="H628" s="256"/>
      <c r="I628" s="256"/>
      <c r="J628" s="256"/>
      <c r="K628" s="256"/>
      <c r="L628" s="256"/>
      <c r="M628" s="256"/>
    </row>
    <row r="629" spans="5:14" ht="18" customHeight="1">
      <c r="E629" t="s">
        <v>1044</v>
      </c>
      <c r="F629" t="s">
        <v>159</v>
      </c>
      <c r="G629" s="255">
        <v>-345468200</v>
      </c>
      <c r="H629" s="255">
        <v>-45000000</v>
      </c>
      <c r="I629" s="255"/>
      <c r="J629" s="255">
        <v>-4404280</v>
      </c>
      <c r="K629" s="255"/>
      <c r="L629" s="255">
        <v>-347603140.97000003</v>
      </c>
      <c r="M629" s="255"/>
      <c r="N629">
        <v>-41518585.200000003</v>
      </c>
    </row>
    <row r="630" spans="5:14" ht="18" customHeight="1">
      <c r="E630" t="s">
        <v>1046</v>
      </c>
      <c r="F630" t="s">
        <v>159</v>
      </c>
      <c r="G630" s="256">
        <v>-345468200</v>
      </c>
      <c r="H630" s="256">
        <v>-45000000</v>
      </c>
      <c r="I630" s="256"/>
      <c r="J630" s="256">
        <v>-4404280</v>
      </c>
      <c r="K630" s="256"/>
      <c r="L630" s="256">
        <v>-347603140.97000003</v>
      </c>
      <c r="M630" s="256"/>
      <c r="N630">
        <v>-41518585.200000003</v>
      </c>
    </row>
    <row r="631" spans="5:14" ht="18" customHeight="1">
      <c r="E631" t="s">
        <v>1849</v>
      </c>
      <c r="F631" t="s">
        <v>1850</v>
      </c>
      <c r="G631" s="255"/>
      <c r="H631" s="255"/>
      <c r="I631" s="255"/>
      <c r="J631" s="255"/>
      <c r="K631" s="255"/>
      <c r="L631" s="255"/>
      <c r="M631" s="255"/>
    </row>
    <row r="632" spans="5:14" ht="18" customHeight="1">
      <c r="E632" t="s">
        <v>1851</v>
      </c>
      <c r="F632" t="s">
        <v>1850</v>
      </c>
      <c r="G632" s="256"/>
      <c r="H632" s="256"/>
      <c r="I632" s="256"/>
      <c r="J632" s="256"/>
      <c r="K632" s="256"/>
      <c r="L632" s="256"/>
      <c r="M632" s="256"/>
    </row>
    <row r="633" spans="5:14" ht="18" customHeight="1">
      <c r="E633" t="s">
        <v>1048</v>
      </c>
      <c r="F633" t="s">
        <v>157</v>
      </c>
      <c r="G633" s="255">
        <v>-16085899077.879999</v>
      </c>
      <c r="H633" s="255">
        <v>-895731397.22000003</v>
      </c>
      <c r="I633" s="255">
        <v>-1798678062.9981391</v>
      </c>
      <c r="J633" s="255">
        <v>-5627775458.428504</v>
      </c>
      <c r="K633" s="255">
        <v>769915906.74646378</v>
      </c>
      <c r="L633" s="255">
        <v>-1010044898.35</v>
      </c>
      <c r="M633" s="255">
        <v>-1359911780.0163927</v>
      </c>
      <c r="N633">
        <v>-737603140.97000003</v>
      </c>
    </row>
    <row r="634" spans="5:14" ht="18" customHeight="1">
      <c r="E634" t="s">
        <v>1050</v>
      </c>
      <c r="F634" t="s">
        <v>157</v>
      </c>
      <c r="G634" s="255"/>
      <c r="H634" s="255"/>
      <c r="I634" s="255"/>
      <c r="J634" s="255"/>
      <c r="K634" s="255">
        <v>-4.5000000000000001E-6</v>
      </c>
      <c r="L634" s="255"/>
      <c r="M634" s="255"/>
      <c r="N634">
        <v>-737603140.97000003</v>
      </c>
    </row>
    <row r="635" spans="5:14" ht="18" customHeight="1">
      <c r="E635" t="s">
        <v>1852</v>
      </c>
      <c r="F635" t="s">
        <v>1853</v>
      </c>
      <c r="G635" s="255">
        <v>-2116685890.6500001</v>
      </c>
      <c r="H635" s="255">
        <v>-171045015.74000001</v>
      </c>
      <c r="I635" s="255">
        <v>-428543024.80177939</v>
      </c>
      <c r="J635" s="255">
        <v>-717283004.90632665</v>
      </c>
      <c r="K635" s="255">
        <v>-114439883.0199171</v>
      </c>
      <c r="L635" s="255">
        <v>-271077650.16000003</v>
      </c>
      <c r="M635" s="255">
        <v>-24526161.227508001</v>
      </c>
    </row>
    <row r="636" spans="5:14" ht="18" customHeight="1">
      <c r="E636" t="s">
        <v>1854</v>
      </c>
      <c r="F636" t="s">
        <v>1853</v>
      </c>
      <c r="G636" s="255">
        <v>1035000000</v>
      </c>
      <c r="H636" s="255">
        <v>445000000</v>
      </c>
      <c r="I636" s="255"/>
      <c r="J636" s="255">
        <v>690287780.39367294</v>
      </c>
      <c r="K636" s="255"/>
      <c r="L636" s="255">
        <v>537380581.5</v>
      </c>
      <c r="M636" s="255">
        <v>88877000</v>
      </c>
    </row>
    <row r="637" spans="5:14" ht="18" customHeight="1">
      <c r="E637" t="s">
        <v>1052</v>
      </c>
      <c r="F637" t="s">
        <v>1053</v>
      </c>
      <c r="G637" s="255"/>
      <c r="H637" s="255"/>
      <c r="I637" s="255"/>
      <c r="J637" s="255"/>
      <c r="K637" s="255"/>
      <c r="L637" s="255"/>
      <c r="M637" s="255"/>
      <c r="N637">
        <v>-21807171855.081219</v>
      </c>
    </row>
    <row r="638" spans="5:14" ht="18" customHeight="1">
      <c r="E638" t="s">
        <v>1055</v>
      </c>
      <c r="F638" t="s">
        <v>1056</v>
      </c>
      <c r="G638" s="255"/>
      <c r="H638" s="255"/>
      <c r="I638" s="255"/>
      <c r="J638" s="255"/>
      <c r="K638" s="255"/>
      <c r="L638" s="255"/>
      <c r="M638" s="255"/>
      <c r="N638">
        <v>-272273718.86000341</v>
      </c>
    </row>
    <row r="639" spans="5:14" ht="18" customHeight="1">
      <c r="E639" t="s">
        <v>1058</v>
      </c>
      <c r="F639" t="s">
        <v>1059</v>
      </c>
      <c r="G639" s="255"/>
      <c r="H639" s="255"/>
      <c r="I639" s="255"/>
      <c r="J639" s="255"/>
      <c r="K639" s="255"/>
      <c r="L639" s="255"/>
      <c r="M639" s="255"/>
      <c r="N639">
        <v>-2964216462.0558004</v>
      </c>
    </row>
    <row r="640" spans="5:14" ht="18" customHeight="1">
      <c r="E640" t="s">
        <v>1150</v>
      </c>
      <c r="F640" t="s">
        <v>1151</v>
      </c>
      <c r="G640" s="255">
        <v>468200</v>
      </c>
      <c r="H640" s="255">
        <v>45000000</v>
      </c>
      <c r="I640" s="255"/>
      <c r="J640" s="255">
        <v>468200</v>
      </c>
      <c r="K640" s="255"/>
      <c r="L640" s="255"/>
      <c r="M640" s="255"/>
      <c r="N640">
        <v>2017380581.5</v>
      </c>
    </row>
    <row r="641" spans="5:14" ht="18" customHeight="1">
      <c r="E641" t="s">
        <v>1855</v>
      </c>
      <c r="F641" t="s">
        <v>1856</v>
      </c>
      <c r="G641" s="255"/>
      <c r="H641" s="255"/>
      <c r="I641" s="255"/>
      <c r="J641" s="255"/>
      <c r="K641" s="255"/>
      <c r="L641" s="255"/>
      <c r="M641" s="255"/>
    </row>
    <row r="642" spans="5:14" ht="18" customHeight="1">
      <c r="E642" t="s">
        <v>1857</v>
      </c>
      <c r="F642" t="s">
        <v>1858</v>
      </c>
      <c r="G642" s="255"/>
      <c r="H642" s="255"/>
      <c r="I642" s="255"/>
      <c r="J642" s="255">
        <v>-10822142.5280765</v>
      </c>
      <c r="K642" s="255">
        <v>-10535993.039999999</v>
      </c>
      <c r="L642" s="255"/>
      <c r="M642" s="255"/>
    </row>
    <row r="643" spans="5:14" ht="18" customHeight="1">
      <c r="E643" t="s">
        <v>1859</v>
      </c>
      <c r="F643" t="s">
        <v>1860</v>
      </c>
      <c r="G643" s="256">
        <v>-17167116768.530001</v>
      </c>
      <c r="H643" s="256">
        <v>-576776412.96000004</v>
      </c>
      <c r="I643" s="256">
        <v>-2227221087.7999187</v>
      </c>
      <c r="J643" s="256">
        <v>-5665124625.4692345</v>
      </c>
      <c r="K643" s="256">
        <v>644940030.68654215</v>
      </c>
      <c r="L643" s="256">
        <v>-743741967.00999999</v>
      </c>
      <c r="M643" s="256">
        <v>-1295560941.2439008</v>
      </c>
    </row>
    <row r="644" spans="5:14" ht="18" customHeight="1">
      <c r="E644" t="s">
        <v>1152</v>
      </c>
      <c r="F644" t="s">
        <v>1153</v>
      </c>
      <c r="G644" s="255"/>
      <c r="H644" s="255"/>
      <c r="I644" s="255"/>
      <c r="J644" s="255"/>
      <c r="K644" s="255"/>
      <c r="L644" s="255"/>
      <c r="M644" s="255"/>
      <c r="N644">
        <v>45000000</v>
      </c>
    </row>
    <row r="645" spans="5:14" ht="18" customHeight="1">
      <c r="E645" t="s">
        <v>1861</v>
      </c>
      <c r="F645" t="s">
        <v>1862</v>
      </c>
      <c r="G645" s="256"/>
      <c r="H645" s="256"/>
      <c r="I645" s="256"/>
      <c r="J645" s="256"/>
      <c r="K645" s="256"/>
      <c r="L645" s="256"/>
      <c r="M645" s="256"/>
    </row>
    <row r="646" spans="5:14" ht="18" customHeight="1">
      <c r="E646" t="s">
        <v>1142</v>
      </c>
      <c r="F646" t="s">
        <v>1143</v>
      </c>
      <c r="G646" s="255"/>
      <c r="H646" s="255"/>
      <c r="I646" s="255"/>
      <c r="J646" s="255"/>
      <c r="K646" s="255"/>
      <c r="L646" s="255"/>
      <c r="M646" s="255"/>
      <c r="N646">
        <v>-17370903.064502299</v>
      </c>
    </row>
    <row r="647" spans="5:14" ht="18" customHeight="1">
      <c r="E647" t="s">
        <v>1061</v>
      </c>
      <c r="F647" t="s">
        <v>158</v>
      </c>
      <c r="G647" s="256"/>
      <c r="H647" s="256"/>
      <c r="I647" s="256"/>
      <c r="J647" s="256"/>
      <c r="K647" s="256"/>
      <c r="L647" s="256"/>
      <c r="M647" s="256"/>
      <c r="N647">
        <v>-22998652357.561527</v>
      </c>
    </row>
    <row r="648" spans="5:14" ht="18" customHeight="1">
      <c r="E648" t="s">
        <v>1863</v>
      </c>
      <c r="F648" t="s">
        <v>1864</v>
      </c>
      <c r="G648" s="255"/>
      <c r="H648" s="255"/>
      <c r="I648" s="255"/>
      <c r="J648" s="255"/>
      <c r="K648" s="255"/>
      <c r="L648" s="255"/>
      <c r="M648" s="255"/>
    </row>
    <row r="649" spans="5:14" ht="18" customHeight="1">
      <c r="E649" t="s">
        <v>1865</v>
      </c>
      <c r="F649" t="s">
        <v>1864</v>
      </c>
      <c r="G649" s="255"/>
      <c r="H649" s="255"/>
      <c r="I649" s="255"/>
      <c r="J649" s="255"/>
      <c r="K649" s="255"/>
      <c r="L649" s="255"/>
      <c r="M649" s="255"/>
    </row>
    <row r="650" spans="5:14" ht="18" customHeight="1">
      <c r="E650" t="s">
        <v>1866</v>
      </c>
      <c r="F650" t="s">
        <v>1809</v>
      </c>
      <c r="G650" s="260"/>
      <c r="H650" s="260"/>
      <c r="I650" s="260"/>
      <c r="J650" s="260"/>
      <c r="K650" s="260"/>
      <c r="L650" s="260"/>
      <c r="M650" s="260"/>
    </row>
    <row r="651" spans="5:14" ht="18" customHeight="1">
      <c r="E651" t="s">
        <v>1867</v>
      </c>
      <c r="F651" t="s">
        <v>1809</v>
      </c>
      <c r="G651" s="255"/>
      <c r="H651" s="255"/>
      <c r="I651" s="255"/>
      <c r="J651" s="255"/>
      <c r="K651" s="255"/>
      <c r="L651" s="255"/>
      <c r="M651" s="255"/>
    </row>
    <row r="652" spans="5:14" ht="18" customHeight="1">
      <c r="E652" t="s">
        <v>1868</v>
      </c>
      <c r="F652" t="s">
        <v>1869</v>
      </c>
      <c r="G652" s="260"/>
      <c r="H652" s="260"/>
      <c r="I652" s="260"/>
      <c r="J652" s="260"/>
      <c r="K652" s="260"/>
      <c r="L652" s="260"/>
      <c r="M652" s="260"/>
      <c r="N652">
        <v>3.2399999999999998E-3</v>
      </c>
    </row>
    <row r="653" spans="5:14" ht="18" customHeight="1">
      <c r="E653" t="s">
        <v>1870</v>
      </c>
      <c r="F653" t="s">
        <v>1871</v>
      </c>
      <c r="G653" s="256"/>
      <c r="H653" s="256"/>
      <c r="I653" s="256"/>
      <c r="J653" s="256"/>
      <c r="K653" s="256"/>
      <c r="L653" s="256"/>
      <c r="M653" s="256"/>
    </row>
    <row r="654" spans="5:14" ht="18" customHeight="1">
      <c r="E654" t="s">
        <v>1872</v>
      </c>
      <c r="F654" t="s">
        <v>1873</v>
      </c>
      <c r="G654" s="255"/>
      <c r="H654" s="255"/>
      <c r="I654" s="255">
        <v>-4427266228.200366</v>
      </c>
      <c r="J654" s="255">
        <v>-1006458756.4289148</v>
      </c>
      <c r="K654" s="255">
        <v>505632802.03449368</v>
      </c>
      <c r="L654" s="255"/>
      <c r="M654" s="255">
        <v>193267437.74070641</v>
      </c>
      <c r="N654">
        <v>3.2399999999999998E-3</v>
      </c>
    </row>
    <row r="655" spans="5:14" ht="18" customHeight="1">
      <c r="E655" t="s">
        <v>1874</v>
      </c>
      <c r="F655" t="s">
        <v>1875</v>
      </c>
      <c r="G655" s="255"/>
      <c r="H655" s="255"/>
      <c r="I655" s="255"/>
      <c r="J655" s="255"/>
      <c r="K655" s="255"/>
      <c r="L655" s="255"/>
      <c r="M655" s="255"/>
    </row>
    <row r="656" spans="5:14" ht="18" customHeight="1">
      <c r="E656" t="s">
        <v>1876</v>
      </c>
      <c r="F656" t="s">
        <v>1875</v>
      </c>
      <c r="G656" s="255"/>
      <c r="H656" s="255"/>
      <c r="I656" s="255"/>
      <c r="J656" s="255"/>
      <c r="K656" s="255"/>
      <c r="L656" s="255"/>
      <c r="M656" s="255"/>
    </row>
    <row r="657" spans="5:14" ht="18" customHeight="1">
      <c r="E657" t="s">
        <v>1877</v>
      </c>
      <c r="F657" t="s">
        <v>1878</v>
      </c>
      <c r="G657" s="255"/>
      <c r="H657" s="255"/>
      <c r="I657" s="255"/>
      <c r="J657" s="255"/>
      <c r="K657" s="255"/>
      <c r="L657" s="255"/>
      <c r="M657" s="255"/>
      <c r="N657">
        <v>3.2399999999999998E-3</v>
      </c>
    </row>
    <row r="658" spans="5:14" ht="18" customHeight="1">
      <c r="E658" t="s">
        <v>1063</v>
      </c>
      <c r="F658" t="s">
        <v>1064</v>
      </c>
      <c r="G658" s="260"/>
      <c r="H658" s="260"/>
      <c r="I658" s="260">
        <v>-4427266228.200366</v>
      </c>
      <c r="J658" s="260">
        <v>-1006458756.4289148</v>
      </c>
      <c r="K658" s="260">
        <v>505632802.03449368</v>
      </c>
      <c r="L658" s="260"/>
      <c r="M658" s="260">
        <v>193267437.74070641</v>
      </c>
      <c r="N658">
        <v>-2133411776.5018852</v>
      </c>
    </row>
    <row r="659" spans="5:14" ht="18" customHeight="1">
      <c r="E659" t="s">
        <v>1879</v>
      </c>
      <c r="F659" t="s">
        <v>1880</v>
      </c>
      <c r="G659" s="255"/>
      <c r="H659" s="255"/>
      <c r="I659" s="255"/>
      <c r="J659" s="255"/>
      <c r="K659" s="255"/>
      <c r="L659" s="255"/>
      <c r="M659" s="255"/>
    </row>
    <row r="660" spans="5:14" ht="18" customHeight="1">
      <c r="E660" t="s">
        <v>1881</v>
      </c>
      <c r="F660" t="s">
        <v>1882</v>
      </c>
      <c r="G660" s="255"/>
      <c r="H660" s="255"/>
      <c r="I660" s="255"/>
      <c r="J660" s="255"/>
      <c r="K660" s="255"/>
      <c r="L660" s="255"/>
      <c r="M660" s="255"/>
    </row>
    <row r="661" spans="5:14" ht="18" customHeight="1">
      <c r="E661" t="s">
        <v>1066</v>
      </c>
      <c r="F661" t="s">
        <v>1067</v>
      </c>
      <c r="G661" s="255"/>
      <c r="H661" s="255"/>
      <c r="I661" s="255"/>
      <c r="J661" s="255"/>
      <c r="K661" s="255"/>
      <c r="L661" s="255"/>
      <c r="M661" s="255"/>
      <c r="N661">
        <v>1232528865.2585065</v>
      </c>
    </row>
    <row r="662" spans="5:14" ht="18" customHeight="1">
      <c r="E662" t="s">
        <v>1069</v>
      </c>
      <c r="F662" t="s">
        <v>152</v>
      </c>
      <c r="G662" s="260"/>
      <c r="H662" s="260"/>
      <c r="I662" s="260"/>
      <c r="J662" s="260"/>
      <c r="K662" s="260"/>
      <c r="L662" s="260"/>
      <c r="M662" s="260"/>
      <c r="N662">
        <v>-900882911.24337876</v>
      </c>
    </row>
    <row r="663" spans="5:14">
      <c r="E663" t="s">
        <v>1883</v>
      </c>
      <c r="F663" t="s">
        <v>1884</v>
      </c>
      <c r="G663" s="255"/>
      <c r="H663" s="255"/>
      <c r="I663" s="255"/>
      <c r="J663" s="255"/>
      <c r="K663" s="255"/>
      <c r="L663" s="255"/>
      <c r="M663" s="255"/>
    </row>
    <row r="664" spans="5:14">
      <c r="E664" t="s">
        <v>1885</v>
      </c>
      <c r="F664" t="s">
        <v>1886</v>
      </c>
      <c r="G664" s="255"/>
      <c r="H664" s="255"/>
      <c r="I664" s="255"/>
      <c r="J664" s="255"/>
      <c r="K664" s="255"/>
      <c r="L664" s="255"/>
      <c r="M664" s="255"/>
    </row>
    <row r="665" spans="5:14">
      <c r="E665" t="s">
        <v>1887</v>
      </c>
      <c r="F665" t="s">
        <v>1888</v>
      </c>
      <c r="G665" s="255"/>
      <c r="H665" s="255"/>
      <c r="I665" s="255"/>
      <c r="J665" s="255"/>
      <c r="K665" s="255"/>
      <c r="L665" s="255"/>
      <c r="M665" s="255"/>
    </row>
    <row r="666" spans="5:14">
      <c r="E666" t="s">
        <v>1889</v>
      </c>
      <c r="F666" t="s">
        <v>1890</v>
      </c>
      <c r="G666" s="260"/>
      <c r="H666" s="260"/>
      <c r="I666" s="260"/>
      <c r="J666" s="260"/>
      <c r="K666" s="260"/>
      <c r="L666" s="260"/>
      <c r="M666" s="260"/>
    </row>
    <row r="667" spans="5:14">
      <c r="E667" t="s">
        <v>1891</v>
      </c>
      <c r="F667" t="s">
        <v>1892</v>
      </c>
      <c r="G667" s="255"/>
      <c r="H667" s="255"/>
      <c r="I667" s="255"/>
      <c r="J667" s="255"/>
      <c r="K667" s="255"/>
      <c r="L667" s="255"/>
      <c r="M667" s="255"/>
    </row>
    <row r="668" spans="5:14">
      <c r="E668" t="s">
        <v>1893</v>
      </c>
      <c r="F668" t="s">
        <v>1894</v>
      </c>
      <c r="G668" s="255"/>
      <c r="H668" s="255"/>
      <c r="I668" s="255"/>
      <c r="J668" s="255"/>
      <c r="K668" s="255"/>
      <c r="L668" s="255"/>
      <c r="M668" s="255"/>
    </row>
    <row r="669" spans="5:14">
      <c r="E669" t="s">
        <v>1895</v>
      </c>
      <c r="F669" t="s">
        <v>1896</v>
      </c>
      <c r="G669" s="255"/>
      <c r="H669" s="255"/>
      <c r="I669" s="255"/>
      <c r="J669" s="255"/>
      <c r="K669" s="255"/>
      <c r="L669" s="255"/>
      <c r="M669" s="255"/>
    </row>
    <row r="670" spans="5:14">
      <c r="E670" t="s">
        <v>1897</v>
      </c>
      <c r="F670" t="s">
        <v>1898</v>
      </c>
      <c r="G670" s="255"/>
      <c r="H670" s="255"/>
      <c r="I670" s="255"/>
      <c r="J670" s="255"/>
      <c r="K670" s="255"/>
      <c r="L670" s="255"/>
      <c r="M670" s="255"/>
    </row>
    <row r="671" spans="5:14">
      <c r="E671" t="s">
        <v>1899</v>
      </c>
      <c r="F671" t="s">
        <v>1900</v>
      </c>
      <c r="G671" s="255"/>
      <c r="H671" s="255"/>
      <c r="I671" s="255"/>
      <c r="J671" s="255"/>
      <c r="K671" s="255"/>
      <c r="L671" s="255"/>
      <c r="M671" s="255"/>
    </row>
    <row r="672" spans="5:14">
      <c r="E672" t="s">
        <v>1901</v>
      </c>
      <c r="F672" t="s">
        <v>1902</v>
      </c>
      <c r="G672" s="255"/>
      <c r="H672" s="255"/>
      <c r="I672" s="255"/>
      <c r="J672" s="255"/>
      <c r="K672" s="255"/>
      <c r="L672" s="255"/>
      <c r="M672" s="255"/>
    </row>
    <row r="673" spans="5:13">
      <c r="E673" t="s">
        <v>1903</v>
      </c>
      <c r="F673" t="s">
        <v>1904</v>
      </c>
      <c r="G673" s="260"/>
      <c r="H673" s="260"/>
      <c r="I673" s="260"/>
      <c r="J673" s="260"/>
      <c r="K673" s="260"/>
      <c r="L673" s="260"/>
      <c r="M673" s="260"/>
    </row>
    <row r="674" spans="5:13">
      <c r="E674" t="s">
        <v>1905</v>
      </c>
      <c r="F674" t="s">
        <v>1906</v>
      </c>
      <c r="G674" s="255"/>
      <c r="H674" s="255"/>
      <c r="I674" s="255"/>
      <c r="J674" s="255"/>
      <c r="K674" s="255"/>
      <c r="L674" s="255"/>
      <c r="M674" s="255"/>
    </row>
    <row r="675" spans="5:13">
      <c r="E675" t="s">
        <v>1907</v>
      </c>
      <c r="F675" t="s">
        <v>1908</v>
      </c>
      <c r="G675" s="255"/>
      <c r="H675" s="255"/>
      <c r="I675" s="255"/>
      <c r="J675" s="255"/>
      <c r="K675" s="255"/>
      <c r="L675" s="255"/>
      <c r="M675" s="255"/>
    </row>
    <row r="676" spans="5:13">
      <c r="E676" t="s">
        <v>1909</v>
      </c>
      <c r="F676" t="s">
        <v>1910</v>
      </c>
      <c r="G676" s="255"/>
      <c r="H676" s="255"/>
      <c r="I676" s="255"/>
      <c r="J676" s="255"/>
      <c r="K676" s="255"/>
      <c r="L676" s="255"/>
      <c r="M676" s="255"/>
    </row>
    <row r="677" spans="5:13">
      <c r="E677" t="s">
        <v>1911</v>
      </c>
      <c r="F677" t="s">
        <v>1912</v>
      </c>
      <c r="G677" s="255"/>
      <c r="H677" s="255"/>
      <c r="I677" s="255"/>
      <c r="J677" s="255"/>
      <c r="K677" s="255"/>
      <c r="L677" s="255"/>
      <c r="M677" s="255"/>
    </row>
    <row r="678" spans="5:13">
      <c r="E678" t="s">
        <v>1913</v>
      </c>
      <c r="F678" t="s">
        <v>1914</v>
      </c>
      <c r="G678" s="255"/>
      <c r="H678" s="255"/>
      <c r="I678" s="255"/>
      <c r="J678" s="255"/>
      <c r="K678" s="255"/>
      <c r="L678" s="255"/>
      <c r="M678" s="255"/>
    </row>
    <row r="679" spans="5:13">
      <c r="E679" t="s">
        <v>1915</v>
      </c>
      <c r="F679" t="s">
        <v>1916</v>
      </c>
      <c r="G679" s="255"/>
      <c r="H679" s="255"/>
      <c r="I679" s="255"/>
      <c r="J679" s="255"/>
      <c r="K679" s="255"/>
      <c r="L679" s="255"/>
      <c r="M679" s="255"/>
    </row>
    <row r="680" spans="5:13">
      <c r="E680" t="s">
        <v>1917</v>
      </c>
      <c r="F680" t="s">
        <v>1918</v>
      </c>
      <c r="G680" s="260"/>
      <c r="H680" s="260"/>
      <c r="I680" s="260"/>
      <c r="J680" s="260"/>
      <c r="K680" s="260"/>
      <c r="L680" s="260"/>
      <c r="M680" s="260"/>
    </row>
    <row r="681" spans="5:13">
      <c r="E681" t="s">
        <v>1919</v>
      </c>
      <c r="F681" t="s">
        <v>1920</v>
      </c>
      <c r="G681" s="255"/>
      <c r="H681" s="255"/>
      <c r="I681" s="255"/>
      <c r="J681" s="255"/>
      <c r="K681" s="255"/>
      <c r="L681" s="255"/>
      <c r="M681" s="255"/>
    </row>
    <row r="682" spans="5:13">
      <c r="E682" t="s">
        <v>1921</v>
      </c>
      <c r="F682" t="s">
        <v>1922</v>
      </c>
      <c r="G682" s="255"/>
      <c r="H682" s="255"/>
      <c r="I682" s="255"/>
      <c r="J682" s="255"/>
      <c r="K682" s="255"/>
      <c r="L682" s="255"/>
      <c r="M682" s="255"/>
    </row>
    <row r="683" spans="5:13">
      <c r="E683" t="s">
        <v>1923</v>
      </c>
      <c r="F683" t="s">
        <v>1924</v>
      </c>
      <c r="G683" s="255"/>
      <c r="H683" s="255"/>
      <c r="I683" s="255"/>
      <c r="J683" s="255"/>
      <c r="K683" s="255"/>
      <c r="L683" s="255"/>
      <c r="M683" s="255"/>
    </row>
    <row r="684" spans="5:13">
      <c r="E684" t="s">
        <v>1925</v>
      </c>
      <c r="F684" t="s">
        <v>1926</v>
      </c>
      <c r="G684" s="255"/>
      <c r="H684" s="255"/>
      <c r="I684" s="255"/>
      <c r="J684" s="255"/>
      <c r="K684" s="255"/>
      <c r="L684" s="255"/>
      <c r="M684" s="255"/>
    </row>
    <row r="685" spans="5:13">
      <c r="E685" t="s">
        <v>1927</v>
      </c>
      <c r="F685" t="s">
        <v>1928</v>
      </c>
      <c r="G685" s="255"/>
      <c r="H685" s="255"/>
      <c r="I685" s="255"/>
      <c r="J685" s="255"/>
      <c r="K685" s="255"/>
      <c r="L685" s="255"/>
      <c r="M685" s="255"/>
    </row>
    <row r="686" spans="5:13">
      <c r="E686" t="s">
        <v>1929</v>
      </c>
      <c r="F686" t="s">
        <v>1930</v>
      </c>
      <c r="G686" s="255"/>
      <c r="H686" s="255"/>
      <c r="I686" s="255"/>
      <c r="J686" s="255"/>
      <c r="K686" s="255"/>
      <c r="L686" s="255"/>
      <c r="M686" s="255"/>
    </row>
    <row r="687" spans="5:13">
      <c r="E687" t="s">
        <v>1931</v>
      </c>
      <c r="F687" t="s">
        <v>1932</v>
      </c>
      <c r="G687" s="260"/>
      <c r="H687" s="260"/>
      <c r="I687" s="260"/>
      <c r="J687" s="260"/>
      <c r="K687" s="260"/>
      <c r="L687" s="260"/>
      <c r="M687" s="260"/>
    </row>
    <row r="688" spans="5:13">
      <c r="E688" t="s">
        <v>1933</v>
      </c>
      <c r="F688" t="s">
        <v>1934</v>
      </c>
      <c r="G688" s="255"/>
      <c r="H688" s="255"/>
      <c r="I688" s="255"/>
      <c r="J688" s="255"/>
      <c r="K688" s="255"/>
      <c r="L688" s="255"/>
      <c r="M688" s="255"/>
    </row>
    <row r="689" spans="5:14">
      <c r="E689" t="s">
        <v>1935</v>
      </c>
      <c r="F689" t="s">
        <v>1936</v>
      </c>
      <c r="G689" s="255"/>
      <c r="H689" s="255"/>
      <c r="I689" s="255"/>
      <c r="J689" s="255"/>
      <c r="K689" s="255"/>
      <c r="L689" s="255"/>
      <c r="M689" s="255"/>
    </row>
    <row r="690" spans="5:14">
      <c r="E690" t="s">
        <v>1937</v>
      </c>
      <c r="F690" t="s">
        <v>1938</v>
      </c>
      <c r="G690" s="255"/>
      <c r="H690" s="255"/>
      <c r="I690" s="255"/>
      <c r="J690" s="255"/>
      <c r="K690" s="255"/>
      <c r="L690" s="255"/>
      <c r="M690" s="255"/>
    </row>
    <row r="691" spans="5:14">
      <c r="E691" t="s">
        <v>1939</v>
      </c>
      <c r="F691" t="s">
        <v>1940</v>
      </c>
      <c r="G691" s="260"/>
      <c r="H691" s="260"/>
      <c r="I691" s="260"/>
      <c r="J691" s="260"/>
      <c r="K691" s="260"/>
      <c r="L691" s="260"/>
      <c r="M691" s="260"/>
    </row>
    <row r="692" spans="5:14">
      <c r="E692" t="s">
        <v>1941</v>
      </c>
      <c r="F692" t="s">
        <v>1942</v>
      </c>
      <c r="G692" s="255">
        <v>-330906513.94</v>
      </c>
      <c r="H692" s="255"/>
      <c r="I692" s="255"/>
      <c r="J692" s="255"/>
      <c r="K692" s="255"/>
      <c r="L692" s="255"/>
      <c r="M692" s="255"/>
    </row>
    <row r="693" spans="5:14">
      <c r="E693" t="s">
        <v>1943</v>
      </c>
      <c r="F693" t="s">
        <v>1944</v>
      </c>
      <c r="G693" s="255">
        <v>66181302.789999999</v>
      </c>
      <c r="H693" s="255"/>
      <c r="I693" s="255"/>
      <c r="J693" s="255"/>
      <c r="K693" s="255"/>
      <c r="L693" s="255"/>
      <c r="M693" s="255"/>
    </row>
    <row r="694" spans="5:14">
      <c r="E694" t="s">
        <v>1945</v>
      </c>
      <c r="F694" t="s">
        <v>1946</v>
      </c>
      <c r="G694" s="255"/>
      <c r="H694" s="255"/>
      <c r="I694" s="255"/>
      <c r="J694" s="255"/>
      <c r="K694" s="255"/>
      <c r="L694" s="255"/>
      <c r="M694" s="255"/>
    </row>
    <row r="695" spans="5:14">
      <c r="E695" t="s">
        <v>1947</v>
      </c>
      <c r="F695" t="s">
        <v>1948</v>
      </c>
      <c r="G695" s="260">
        <v>-264725211.15000001</v>
      </c>
      <c r="H695" s="260"/>
      <c r="I695" s="260"/>
      <c r="J695" s="260"/>
      <c r="K695" s="260"/>
      <c r="L695" s="260"/>
      <c r="M695" s="260"/>
    </row>
    <row r="696" spans="5:14">
      <c r="E696" t="s">
        <v>1071</v>
      </c>
      <c r="F696" t="s">
        <v>1072</v>
      </c>
      <c r="G696" s="255"/>
      <c r="H696" s="255"/>
      <c r="I696" s="255"/>
      <c r="J696" s="255"/>
      <c r="K696" s="255"/>
      <c r="L696" s="255"/>
      <c r="M696" s="255"/>
      <c r="N696">
        <v>1395196.74</v>
      </c>
    </row>
    <row r="697" spans="5:14">
      <c r="E697" t="s">
        <v>1074</v>
      </c>
      <c r="F697" t="s">
        <v>1075</v>
      </c>
      <c r="G697" s="255"/>
      <c r="H697" s="255"/>
      <c r="I697" s="255"/>
      <c r="J697" s="255"/>
      <c r="K697" s="255"/>
      <c r="L697" s="255"/>
      <c r="M697" s="255"/>
      <c r="N697">
        <v>0</v>
      </c>
    </row>
    <row r="698" spans="5:14">
      <c r="E698" t="s">
        <v>1077</v>
      </c>
      <c r="F698" t="s">
        <v>1078</v>
      </c>
      <c r="G698" s="255"/>
      <c r="H698" s="255"/>
      <c r="I698" s="255"/>
      <c r="J698" s="255"/>
      <c r="K698" s="255"/>
      <c r="L698" s="255"/>
      <c r="M698" s="255"/>
      <c r="N698">
        <v>1576624.28</v>
      </c>
    </row>
    <row r="699" spans="5:14">
      <c r="E699" t="s">
        <v>1080</v>
      </c>
      <c r="F699" t="s">
        <v>154</v>
      </c>
      <c r="G699" s="260"/>
      <c r="H699" s="260"/>
      <c r="I699" s="260"/>
      <c r="J699" s="260"/>
      <c r="K699" s="260"/>
      <c r="L699" s="260"/>
      <c r="M699" s="260"/>
      <c r="N699">
        <v>2971821.02</v>
      </c>
    </row>
    <row r="700" spans="5:14">
      <c r="E700" t="s">
        <v>1949</v>
      </c>
      <c r="F700" t="s">
        <v>1950</v>
      </c>
      <c r="G700" s="255"/>
      <c r="H700" s="255"/>
      <c r="I700" s="255"/>
      <c r="J700" s="255">
        <v>0</v>
      </c>
      <c r="K700" s="255"/>
      <c r="L700" s="255"/>
      <c r="M700" s="255"/>
    </row>
    <row r="701" spans="5:14">
      <c r="E701" t="s">
        <v>1951</v>
      </c>
      <c r="F701" t="s">
        <v>1952</v>
      </c>
      <c r="G701" s="255"/>
      <c r="H701" s="255"/>
      <c r="I701" s="255"/>
      <c r="J701" s="255">
        <v>0</v>
      </c>
      <c r="K701" s="255"/>
      <c r="L701" s="255"/>
      <c r="M701" s="255"/>
    </row>
    <row r="702" spans="5:14">
      <c r="E702" t="s">
        <v>1953</v>
      </c>
      <c r="F702" t="s">
        <v>1954</v>
      </c>
      <c r="G702" s="255"/>
      <c r="H702" s="255"/>
      <c r="I702" s="255"/>
      <c r="J702" s="255">
        <v>0</v>
      </c>
      <c r="K702" s="255"/>
      <c r="L702" s="255"/>
      <c r="M702" s="255"/>
    </row>
    <row r="703" spans="5:14">
      <c r="E703" t="s">
        <v>1955</v>
      </c>
      <c r="F703" t="s">
        <v>1956</v>
      </c>
      <c r="G703" s="260"/>
      <c r="H703" s="260"/>
      <c r="I703" s="260"/>
      <c r="J703" s="260">
        <v>0</v>
      </c>
      <c r="K703" s="260"/>
      <c r="L703" s="260"/>
      <c r="M703" s="260"/>
    </row>
    <row r="704" spans="5:14">
      <c r="E704" t="s">
        <v>1957</v>
      </c>
      <c r="F704" t="s">
        <v>1958</v>
      </c>
      <c r="G704" s="255"/>
      <c r="H704" s="255"/>
      <c r="I704" s="255"/>
      <c r="J704" s="255"/>
      <c r="K704" s="255"/>
      <c r="L704" s="255"/>
      <c r="M704" s="255"/>
    </row>
    <row r="705" spans="5:14">
      <c r="E705" t="s">
        <v>1959</v>
      </c>
      <c r="F705" t="s">
        <v>1960</v>
      </c>
      <c r="G705" s="255"/>
      <c r="H705" s="255"/>
      <c r="I705" s="255"/>
      <c r="J705" s="255"/>
      <c r="K705" s="255"/>
      <c r="L705" s="255"/>
      <c r="M705" s="255"/>
    </row>
    <row r="706" spans="5:14">
      <c r="E706" t="s">
        <v>1961</v>
      </c>
      <c r="F706" t="s">
        <v>1962</v>
      </c>
      <c r="G706" s="255"/>
      <c r="H706" s="255"/>
      <c r="I706" s="255"/>
      <c r="J706" s="255"/>
      <c r="K706" s="255"/>
      <c r="L706" s="255"/>
      <c r="M706" s="255"/>
    </row>
    <row r="707" spans="5:14">
      <c r="E707" t="s">
        <v>1963</v>
      </c>
      <c r="F707" t="s">
        <v>1964</v>
      </c>
      <c r="G707" s="255"/>
      <c r="H707" s="255"/>
      <c r="I707" s="255"/>
      <c r="J707" s="255"/>
      <c r="K707" s="255"/>
      <c r="L707" s="255"/>
      <c r="M707" s="255"/>
    </row>
    <row r="708" spans="5:14">
      <c r="E708" t="s">
        <v>1965</v>
      </c>
      <c r="F708" t="s">
        <v>153</v>
      </c>
      <c r="G708" s="255"/>
      <c r="H708" s="255"/>
      <c r="I708" s="255"/>
      <c r="J708" s="255"/>
      <c r="K708" s="255"/>
      <c r="L708" s="255"/>
      <c r="M708" s="255"/>
      <c r="N708">
        <v>0</v>
      </c>
    </row>
    <row r="709" spans="5:14">
      <c r="E709" t="s">
        <v>1966</v>
      </c>
      <c r="F709" t="s">
        <v>1967</v>
      </c>
      <c r="G709" s="255"/>
      <c r="H709" s="255"/>
      <c r="I709" s="255"/>
      <c r="J709" s="255"/>
      <c r="K709" s="255"/>
      <c r="L709" s="255"/>
      <c r="M709" s="255"/>
    </row>
    <row r="710" spans="5:14">
      <c r="E710" t="s">
        <v>1082</v>
      </c>
      <c r="F710" t="s">
        <v>1083</v>
      </c>
      <c r="G710" s="260"/>
      <c r="H710" s="260"/>
      <c r="I710" s="260"/>
      <c r="J710" s="260"/>
      <c r="K710" s="260"/>
      <c r="L710" s="260"/>
      <c r="M710" s="260"/>
      <c r="N710">
        <v>-2.8739999999999998E-3</v>
      </c>
    </row>
    <row r="711" spans="5:14">
      <c r="E711" t="s">
        <v>1968</v>
      </c>
      <c r="F711" t="s">
        <v>1906</v>
      </c>
      <c r="G711" s="255"/>
      <c r="H711" s="255"/>
      <c r="I711" s="255"/>
      <c r="J711" s="255"/>
      <c r="K711" s="255"/>
      <c r="L711" s="255"/>
      <c r="M711" s="255"/>
    </row>
    <row r="712" spans="5:14">
      <c r="E712" t="s">
        <v>1969</v>
      </c>
      <c r="F712" t="s">
        <v>1908</v>
      </c>
      <c r="G712" s="255"/>
      <c r="H712" s="255"/>
      <c r="I712" s="255"/>
      <c r="J712" s="255"/>
      <c r="K712" s="255"/>
      <c r="L712" s="255"/>
      <c r="M712" s="255"/>
    </row>
    <row r="713" spans="5:14">
      <c r="E713" t="s">
        <v>1970</v>
      </c>
      <c r="F713" t="s">
        <v>1910</v>
      </c>
      <c r="G713" s="255"/>
      <c r="H713" s="255"/>
      <c r="I713" s="255"/>
      <c r="J713" s="255"/>
      <c r="K713" s="255"/>
      <c r="L713" s="255"/>
      <c r="M713" s="255"/>
    </row>
    <row r="714" spans="5:14">
      <c r="E714" t="s">
        <v>1085</v>
      </c>
      <c r="F714" t="s">
        <v>1086</v>
      </c>
      <c r="G714" s="260"/>
      <c r="H714" s="260"/>
      <c r="I714" s="260"/>
      <c r="J714" s="260"/>
      <c r="K714" s="260"/>
      <c r="L714" s="260"/>
      <c r="M714" s="260"/>
      <c r="N714">
        <v>-2.8739999999999998E-3</v>
      </c>
    </row>
    <row r="715" spans="5:14">
      <c r="E715" t="s">
        <v>1971</v>
      </c>
      <c r="F715" t="s">
        <v>1972</v>
      </c>
      <c r="G715" s="255"/>
      <c r="H715" s="255"/>
      <c r="I715" s="255"/>
      <c r="J715" s="255"/>
      <c r="K715" s="255"/>
      <c r="L715" s="255"/>
      <c r="M715" s="255"/>
    </row>
    <row r="716" spans="5:14">
      <c r="E716" t="s">
        <v>1973</v>
      </c>
      <c r="F716" t="s">
        <v>1974</v>
      </c>
      <c r="G716" s="255"/>
      <c r="H716" s="255"/>
      <c r="I716" s="255"/>
      <c r="J716" s="255"/>
      <c r="K716" s="255"/>
      <c r="L716" s="255"/>
      <c r="M716" s="255"/>
    </row>
    <row r="717" spans="5:14">
      <c r="E717" t="s">
        <v>1975</v>
      </c>
      <c r="F717" t="s">
        <v>1976</v>
      </c>
      <c r="G717" s="255"/>
      <c r="H717" s="255"/>
      <c r="I717" s="255"/>
      <c r="J717" s="255"/>
      <c r="K717" s="255"/>
      <c r="L717" s="255"/>
      <c r="M717" s="255"/>
    </row>
    <row r="718" spans="5:14">
      <c r="E718" t="s">
        <v>1977</v>
      </c>
      <c r="F718" t="s">
        <v>1978</v>
      </c>
      <c r="G718" s="255"/>
      <c r="H718" s="255"/>
      <c r="I718" s="255"/>
      <c r="J718" s="255"/>
      <c r="K718" s="255"/>
      <c r="L718" s="255"/>
      <c r="M718" s="255"/>
    </row>
    <row r="719" spans="5:14">
      <c r="E719" t="s">
        <v>1979</v>
      </c>
      <c r="F719" t="s">
        <v>1980</v>
      </c>
      <c r="G719" s="255"/>
      <c r="H719" s="255"/>
      <c r="I719" s="255"/>
      <c r="J719" s="255"/>
      <c r="K719" s="255"/>
      <c r="L719" s="255"/>
      <c r="M719" s="255"/>
    </row>
    <row r="720" spans="5:14">
      <c r="E720" t="s">
        <v>1981</v>
      </c>
      <c r="F720" t="s">
        <v>1982</v>
      </c>
      <c r="G720" s="255"/>
      <c r="H720" s="255"/>
      <c r="I720" s="255"/>
      <c r="J720" s="255"/>
      <c r="K720" s="255"/>
      <c r="L720" s="255"/>
      <c r="M720" s="255"/>
    </row>
    <row r="721" spans="5:14">
      <c r="E721" t="s">
        <v>1983</v>
      </c>
      <c r="F721" t="s">
        <v>1984</v>
      </c>
      <c r="G721" s="255"/>
      <c r="H721" s="255"/>
      <c r="I721" s="255"/>
      <c r="J721" s="255"/>
      <c r="K721" s="255"/>
      <c r="L721" s="255"/>
      <c r="M721" s="255"/>
    </row>
    <row r="722" spans="5:14">
      <c r="E722" t="s">
        <v>1985</v>
      </c>
      <c r="F722" t="s">
        <v>1986</v>
      </c>
      <c r="G722" s="260"/>
      <c r="H722" s="260"/>
      <c r="I722" s="260"/>
      <c r="J722" s="260"/>
      <c r="K722" s="260"/>
      <c r="L722" s="260"/>
      <c r="M722" s="260"/>
    </row>
    <row r="723" spans="5:14">
      <c r="E723" t="s">
        <v>1987</v>
      </c>
      <c r="F723" t="s">
        <v>1988</v>
      </c>
      <c r="G723" s="255"/>
      <c r="H723" s="255"/>
      <c r="I723" s="255"/>
      <c r="J723" s="255"/>
      <c r="K723" s="255"/>
      <c r="L723" s="255"/>
      <c r="M723" s="255"/>
    </row>
    <row r="724" spans="5:14">
      <c r="E724" t="s">
        <v>1989</v>
      </c>
      <c r="F724" t="s">
        <v>1922</v>
      </c>
      <c r="G724" s="255"/>
      <c r="H724" s="255"/>
      <c r="I724" s="255"/>
      <c r="J724" s="255"/>
      <c r="K724" s="255"/>
      <c r="L724" s="255"/>
      <c r="M724" s="255"/>
    </row>
    <row r="725" spans="5:14">
      <c r="E725" t="s">
        <v>1990</v>
      </c>
      <c r="F725" t="s">
        <v>1924</v>
      </c>
      <c r="G725" s="255"/>
      <c r="H725" s="255"/>
      <c r="I725" s="255"/>
      <c r="J725" s="255"/>
      <c r="K725" s="255"/>
      <c r="L725" s="255"/>
      <c r="M725" s="255"/>
    </row>
    <row r="726" spans="5:14">
      <c r="E726" t="s">
        <v>1991</v>
      </c>
      <c r="F726" t="s">
        <v>1992</v>
      </c>
      <c r="G726" s="255"/>
      <c r="H726" s="255"/>
      <c r="I726" s="255"/>
      <c r="J726" s="255"/>
      <c r="K726" s="255"/>
      <c r="L726" s="255"/>
      <c r="M726" s="255"/>
    </row>
    <row r="727" spans="5:14">
      <c r="E727" t="s">
        <v>1993</v>
      </c>
      <c r="F727" t="s">
        <v>1994</v>
      </c>
      <c r="G727" s="255"/>
      <c r="H727" s="255"/>
      <c r="I727" s="255"/>
      <c r="J727" s="255"/>
      <c r="K727" s="255"/>
      <c r="L727" s="255"/>
      <c r="M727" s="255"/>
    </row>
    <row r="728" spans="5:14">
      <c r="E728" t="s">
        <v>1995</v>
      </c>
      <c r="F728" t="s">
        <v>1996</v>
      </c>
      <c r="G728" s="255"/>
      <c r="H728" s="255"/>
      <c r="I728" s="255"/>
      <c r="J728" s="255"/>
      <c r="K728" s="255"/>
      <c r="L728" s="255"/>
      <c r="M728" s="255"/>
    </row>
    <row r="729" spans="5:14">
      <c r="E729" t="s">
        <v>1997</v>
      </c>
      <c r="F729" t="s">
        <v>1998</v>
      </c>
      <c r="G729" s="255"/>
      <c r="H729" s="255"/>
      <c r="I729" s="255"/>
      <c r="J729" s="255"/>
      <c r="K729" s="255"/>
      <c r="L729" s="255"/>
      <c r="M729" s="255"/>
    </row>
    <row r="730" spans="5:14">
      <c r="E730" t="s">
        <v>1999</v>
      </c>
      <c r="F730" t="s">
        <v>2000</v>
      </c>
      <c r="G730" s="260"/>
      <c r="H730" s="260"/>
      <c r="I730" s="260"/>
      <c r="J730" s="260"/>
      <c r="K730" s="260"/>
      <c r="L730" s="260"/>
      <c r="M730" s="260"/>
    </row>
    <row r="731" spans="5:14">
      <c r="E731" t="s">
        <v>2001</v>
      </c>
      <c r="F731" t="s">
        <v>2002</v>
      </c>
      <c r="G731" s="255"/>
      <c r="H731" s="255"/>
      <c r="I731" s="255"/>
      <c r="J731" s="255"/>
      <c r="K731" s="255"/>
      <c r="L731" s="255"/>
      <c r="M731" s="255"/>
    </row>
    <row r="732" spans="5:14">
      <c r="E732" t="s">
        <v>2003</v>
      </c>
      <c r="F732" t="s">
        <v>1936</v>
      </c>
      <c r="G732" s="255"/>
      <c r="H732" s="255"/>
      <c r="I732" s="255"/>
      <c r="J732" s="255"/>
      <c r="K732" s="255"/>
      <c r="L732" s="255"/>
      <c r="M732" s="255"/>
    </row>
    <row r="733" spans="5:14">
      <c r="E733" t="s">
        <v>2004</v>
      </c>
      <c r="F733" t="s">
        <v>1938</v>
      </c>
      <c r="G733" s="255"/>
      <c r="H733" s="255"/>
      <c r="I733" s="255"/>
      <c r="J733" s="255"/>
      <c r="K733" s="255"/>
      <c r="L733" s="255"/>
      <c r="M733" s="255"/>
    </row>
    <row r="734" spans="5:14">
      <c r="E734" t="s">
        <v>2005</v>
      </c>
      <c r="F734" t="s">
        <v>2006</v>
      </c>
      <c r="G734" s="260"/>
      <c r="H734" s="260"/>
      <c r="I734" s="260"/>
      <c r="J734" s="260"/>
      <c r="K734" s="260"/>
      <c r="L734" s="260"/>
      <c r="M734" s="260"/>
    </row>
    <row r="735" spans="5:14">
      <c r="E735" t="s">
        <v>1154</v>
      </c>
      <c r="F735" t="s">
        <v>1155</v>
      </c>
      <c r="G735" s="255"/>
      <c r="H735" s="255"/>
      <c r="I735" s="255"/>
      <c r="J735" s="255"/>
      <c r="K735" s="255"/>
      <c r="L735" s="255"/>
      <c r="M735" s="255"/>
      <c r="N735">
        <v>0</v>
      </c>
    </row>
    <row r="736" spans="5:14">
      <c r="E736" t="s">
        <v>2007</v>
      </c>
      <c r="F736" t="s">
        <v>2008</v>
      </c>
      <c r="G736" s="260"/>
      <c r="H736" s="260"/>
      <c r="I736" s="260"/>
      <c r="J736" s="260"/>
      <c r="K736" s="260"/>
      <c r="L736" s="260"/>
      <c r="M736" s="260"/>
    </row>
    <row r="737" spans="5:14">
      <c r="E737" t="s">
        <v>2009</v>
      </c>
      <c r="F737" t="s">
        <v>2010</v>
      </c>
      <c r="G737" s="256">
        <v>-264725211.15000001</v>
      </c>
      <c r="H737" s="256"/>
      <c r="I737" s="256">
        <v>-4427266228.200366</v>
      </c>
      <c r="J737" s="256">
        <v>-1006458756.4289148</v>
      </c>
      <c r="K737" s="256">
        <v>505632802.03449368</v>
      </c>
      <c r="L737" s="256"/>
      <c r="M737" s="256">
        <v>193267437.74070641</v>
      </c>
    </row>
    <row r="738" spans="5:14">
      <c r="E738" t="s">
        <v>1156</v>
      </c>
      <c r="F738" t="s">
        <v>155</v>
      </c>
      <c r="G738" s="255"/>
      <c r="H738" s="255"/>
      <c r="I738" s="255"/>
      <c r="J738" s="255"/>
      <c r="K738" s="255"/>
      <c r="L738" s="255"/>
      <c r="M738" s="255"/>
      <c r="N738">
        <v>0</v>
      </c>
    </row>
    <row r="739" spans="5:14">
      <c r="E739" t="s">
        <v>1088</v>
      </c>
      <c r="F739" t="s">
        <v>1089</v>
      </c>
      <c r="G739" s="256"/>
      <c r="H739" s="256"/>
      <c r="I739" s="256"/>
      <c r="J739" s="256"/>
      <c r="K739" s="256"/>
      <c r="L739" s="256"/>
      <c r="M739" s="256"/>
      <c r="N739">
        <v>75215211.260000005</v>
      </c>
    </row>
    <row r="740" spans="5:14">
      <c r="E740" t="s">
        <v>1091</v>
      </c>
      <c r="F740" t="s">
        <v>156</v>
      </c>
      <c r="G740" s="255"/>
      <c r="H740" s="255"/>
      <c r="I740" s="255"/>
      <c r="J740" s="255"/>
      <c r="K740" s="255"/>
      <c r="L740" s="255"/>
      <c r="M740" s="255"/>
      <c r="N740">
        <v>75215211.260000005</v>
      </c>
    </row>
    <row r="741" spans="5:14">
      <c r="E741" t="s">
        <v>1093</v>
      </c>
      <c r="F741" t="s">
        <v>1094</v>
      </c>
      <c r="G741" s="255"/>
      <c r="H741" s="255"/>
      <c r="I741" s="255"/>
      <c r="J741" s="255"/>
      <c r="K741" s="255"/>
      <c r="L741" s="255"/>
      <c r="M741" s="255"/>
      <c r="N741">
        <v>-822695878.96625268</v>
      </c>
    </row>
    <row r="742" spans="5:14">
      <c r="E742" t="s">
        <v>1096</v>
      </c>
      <c r="F742" t="s">
        <v>1097</v>
      </c>
      <c r="G742" s="256"/>
      <c r="H742" s="256"/>
      <c r="I742" s="256"/>
      <c r="J742" s="256"/>
      <c r="K742" s="256"/>
      <c r="L742" s="256"/>
      <c r="M742" s="256"/>
      <c r="N742">
        <v>-5.51467E-2</v>
      </c>
    </row>
    <row r="743" spans="5:14">
      <c r="E743" t="s">
        <v>1099</v>
      </c>
      <c r="F743" t="s">
        <v>1100</v>
      </c>
      <c r="G743" s="257">
        <v>-21227310179.68</v>
      </c>
      <c r="H743" s="257">
        <v>-1511776412.96</v>
      </c>
      <c r="I743" s="257">
        <v>-28390478813.940277</v>
      </c>
      <c r="J743" s="257">
        <v>-9396328374.5281487</v>
      </c>
      <c r="K743" s="257">
        <v>-7064609461.4202442</v>
      </c>
      <c r="L743" s="257">
        <v>-5028882317.9799995</v>
      </c>
      <c r="M743" s="257">
        <v>-9228364646.3631954</v>
      </c>
      <c r="N743">
        <v>-5.51467E-2</v>
      </c>
    </row>
    <row r="744" spans="5:14">
      <c r="E744" t="s">
        <v>2011</v>
      </c>
      <c r="F744" t="s">
        <v>2012</v>
      </c>
      <c r="G744" s="255"/>
      <c r="H744" s="255"/>
      <c r="I744" s="255"/>
      <c r="J744" s="255">
        <v>3.3733461</v>
      </c>
      <c r="K744" s="255"/>
      <c r="L744" s="255"/>
      <c r="M744" s="255"/>
    </row>
    <row r="745" spans="5:14">
      <c r="E745" t="s">
        <v>2013</v>
      </c>
      <c r="F745" t="s">
        <v>2014</v>
      </c>
      <c r="G745" s="260"/>
      <c r="H745" s="260"/>
      <c r="I745" s="260"/>
      <c r="J745" s="260">
        <v>3.3733461</v>
      </c>
      <c r="K745" s="260"/>
      <c r="L745" s="260"/>
      <c r="M745" s="260"/>
    </row>
    <row r="746" spans="5:14">
      <c r="E746" t="s">
        <v>2015</v>
      </c>
      <c r="F746" t="s">
        <v>2012</v>
      </c>
      <c r="G746" s="255"/>
      <c r="H746" s="255"/>
      <c r="I746" s="255"/>
      <c r="J746" s="255">
        <v>-40.263001699999997</v>
      </c>
      <c r="K746" s="255"/>
      <c r="L746" s="255"/>
      <c r="M746" s="255"/>
    </row>
    <row r="747" spans="5:14">
      <c r="E747" t="s">
        <v>1102</v>
      </c>
      <c r="F747" t="s">
        <v>160</v>
      </c>
      <c r="G747" s="260"/>
      <c r="H747" s="260"/>
      <c r="I747" s="260"/>
      <c r="J747" s="260">
        <v>-40.263001699999997</v>
      </c>
      <c r="K747" s="260"/>
      <c r="L747" s="260"/>
      <c r="M747" s="260"/>
      <c r="N747">
        <v>-34206619781.960968</v>
      </c>
    </row>
    <row r="748" spans="5:14">
      <c r="E748" t="s">
        <v>1104</v>
      </c>
      <c r="F748" t="s">
        <v>161</v>
      </c>
      <c r="G748" s="255"/>
      <c r="H748" s="255"/>
      <c r="I748" s="255"/>
      <c r="J748" s="255"/>
      <c r="K748" s="255"/>
      <c r="L748" s="255"/>
      <c r="M748" s="255"/>
      <c r="N748">
        <v>-9156934133.6914616</v>
      </c>
    </row>
    <row r="749" spans="5:14">
      <c r="E749" t="s">
        <v>1106</v>
      </c>
      <c r="F749" t="s">
        <v>161</v>
      </c>
      <c r="G749" s="260"/>
      <c r="H749" s="260"/>
      <c r="I749" s="260"/>
      <c r="J749" s="260"/>
      <c r="K749" s="260"/>
      <c r="L749" s="260"/>
      <c r="M749" s="260"/>
      <c r="N749">
        <v>-9156934133.6914616</v>
      </c>
    </row>
    <row r="750" spans="5:14">
      <c r="E750" t="s">
        <v>1108</v>
      </c>
      <c r="F750" t="s">
        <v>162</v>
      </c>
      <c r="G750" s="255"/>
      <c r="H750" s="255"/>
      <c r="I750" s="255"/>
      <c r="J750" s="255"/>
      <c r="K750" s="255"/>
      <c r="L750" s="255"/>
      <c r="M750" s="255"/>
      <c r="N750">
        <v>-1601977561.1719987</v>
      </c>
    </row>
    <row r="751" spans="5:14">
      <c r="E751" t="s">
        <v>1110</v>
      </c>
      <c r="F751" t="s">
        <v>162</v>
      </c>
      <c r="G751" s="255"/>
      <c r="H751" s="255"/>
      <c r="I751" s="255"/>
      <c r="J751" s="255"/>
      <c r="K751" s="255"/>
      <c r="L751" s="255"/>
      <c r="M751" s="255"/>
      <c r="N751">
        <v>-1601977561.1719987</v>
      </c>
    </row>
    <row r="752" spans="5:14">
      <c r="E752" t="s">
        <v>1112</v>
      </c>
      <c r="F752" t="s">
        <v>163</v>
      </c>
      <c r="G752" s="255"/>
      <c r="H752" s="255"/>
      <c r="I752" s="255"/>
      <c r="J752" s="255"/>
      <c r="K752" s="255"/>
      <c r="L752" s="255"/>
      <c r="M752" s="255"/>
      <c r="N752">
        <v>1054299940.0228601</v>
      </c>
    </row>
    <row r="753" spans="5:14">
      <c r="E753" t="s">
        <v>1114</v>
      </c>
      <c r="F753" t="s">
        <v>163</v>
      </c>
      <c r="G753" s="255"/>
      <c r="H753" s="255"/>
      <c r="I753" s="255"/>
      <c r="J753" s="255"/>
      <c r="K753" s="255"/>
      <c r="L753" s="255"/>
      <c r="M753" s="255"/>
      <c r="N753">
        <v>1054299940.0228601</v>
      </c>
    </row>
    <row r="754" spans="5:14">
      <c r="E754" t="s">
        <v>1116</v>
      </c>
      <c r="F754" t="s">
        <v>1117</v>
      </c>
      <c r="G754" s="255"/>
      <c r="H754" s="255"/>
      <c r="I754" s="255"/>
      <c r="J754" s="255"/>
      <c r="K754" s="255"/>
      <c r="L754" s="255"/>
      <c r="M754" s="255"/>
      <c r="N754">
        <v>-1232961411.0885067</v>
      </c>
    </row>
    <row r="755" spans="5:14">
      <c r="E755" t="s">
        <v>2016</v>
      </c>
      <c r="F755" t="s">
        <v>2017</v>
      </c>
      <c r="G755" s="260"/>
      <c r="H755" s="260"/>
      <c r="I755" s="260"/>
      <c r="J755" s="260"/>
      <c r="K755" s="260"/>
      <c r="L755" s="260"/>
      <c r="M755" s="260"/>
    </row>
    <row r="756" spans="5:14">
      <c r="E756" t="s">
        <v>2018</v>
      </c>
      <c r="F756" t="s">
        <v>2019</v>
      </c>
      <c r="G756" s="255"/>
      <c r="H756" s="255"/>
      <c r="I756" s="255"/>
      <c r="J756" s="255"/>
      <c r="K756" s="255"/>
      <c r="L756" s="255"/>
      <c r="M756" s="255"/>
    </row>
    <row r="757" spans="5:14">
      <c r="E757" t="s">
        <v>2020</v>
      </c>
      <c r="F757" t="s">
        <v>2021</v>
      </c>
      <c r="G757" s="255"/>
      <c r="H757" s="255"/>
      <c r="I757" s="255"/>
      <c r="J757" s="255"/>
      <c r="K757" s="255"/>
      <c r="L757" s="255"/>
      <c r="M757" s="255"/>
    </row>
    <row r="758" spans="5:14">
      <c r="E758" t="s">
        <v>2022</v>
      </c>
      <c r="F758" t="s">
        <v>2023</v>
      </c>
      <c r="G758" s="255"/>
      <c r="H758" s="255"/>
      <c r="I758" s="255"/>
      <c r="J758" s="255"/>
      <c r="K758" s="255"/>
      <c r="L758" s="255"/>
      <c r="M758" s="255"/>
    </row>
    <row r="759" spans="5:14">
      <c r="E759" t="s">
        <v>1119</v>
      </c>
      <c r="F759" t="s">
        <v>164</v>
      </c>
      <c r="G759" s="255"/>
      <c r="H759" s="255"/>
      <c r="I759" s="255"/>
      <c r="J759" s="255"/>
      <c r="K759" s="255"/>
      <c r="L759" s="255"/>
      <c r="M759" s="255"/>
      <c r="N759">
        <v>-1232961411.0885067</v>
      </c>
    </row>
    <row r="760" spans="5:14">
      <c r="E760" t="s">
        <v>1121</v>
      </c>
      <c r="F760" t="s">
        <v>1122</v>
      </c>
      <c r="G760" s="255"/>
      <c r="H760" s="255"/>
      <c r="I760" s="255"/>
      <c r="J760" s="255"/>
      <c r="K760" s="255"/>
      <c r="L760" s="255"/>
      <c r="M760" s="255"/>
      <c r="N760">
        <v>-1158207.53</v>
      </c>
    </row>
    <row r="761" spans="5:14">
      <c r="E761" t="s">
        <v>2024</v>
      </c>
      <c r="F761" t="s">
        <v>2025</v>
      </c>
      <c r="G761" s="255"/>
      <c r="H761" s="255"/>
      <c r="I761" s="255"/>
      <c r="J761" s="255"/>
      <c r="K761" s="255"/>
      <c r="L761" s="255"/>
      <c r="M761" s="255"/>
    </row>
    <row r="762" spans="5:14">
      <c r="E762" t="s">
        <v>1124</v>
      </c>
      <c r="F762" t="s">
        <v>1125</v>
      </c>
      <c r="G762" s="260"/>
      <c r="H762" s="260"/>
      <c r="I762" s="260"/>
      <c r="J762" s="260"/>
      <c r="K762" s="260"/>
      <c r="L762" s="260"/>
      <c r="M762" s="260"/>
      <c r="N762">
        <v>5586323.7975112004</v>
      </c>
    </row>
    <row r="763" spans="5:14">
      <c r="E763" t="s">
        <v>1127</v>
      </c>
      <c r="F763" t="s">
        <v>1128</v>
      </c>
      <c r="G763" s="255"/>
      <c r="H763" s="255"/>
      <c r="I763" s="255"/>
      <c r="J763" s="255"/>
      <c r="K763" s="255"/>
      <c r="L763" s="255"/>
      <c r="M763" s="255"/>
      <c r="N763">
        <v>-418416.747126</v>
      </c>
    </row>
    <row r="764" spans="5:14">
      <c r="E764" t="s">
        <v>2026</v>
      </c>
      <c r="F764" t="s">
        <v>2027</v>
      </c>
      <c r="G764" s="260"/>
      <c r="H764" s="260"/>
      <c r="I764" s="260"/>
      <c r="J764" s="260"/>
      <c r="K764" s="260"/>
      <c r="L764" s="260"/>
      <c r="M764" s="260"/>
    </row>
    <row r="765" spans="5:14">
      <c r="E765" t="s">
        <v>2028</v>
      </c>
      <c r="F765" t="s">
        <v>2029</v>
      </c>
      <c r="G765" s="256"/>
      <c r="H765" s="256"/>
      <c r="I765" s="256"/>
      <c r="J765" s="256">
        <v>-36.889655599999998</v>
      </c>
      <c r="K765" s="256"/>
      <c r="L765" s="256"/>
      <c r="M765" s="256"/>
    </row>
    <row r="766" spans="5:14">
      <c r="E766" t="s">
        <v>1130</v>
      </c>
      <c r="F766" t="s">
        <v>166</v>
      </c>
      <c r="G766" s="257"/>
      <c r="H766" s="257"/>
      <c r="I766" s="257"/>
      <c r="J766" s="257">
        <v>-36.889655599999998</v>
      </c>
      <c r="K766" s="257"/>
      <c r="L766" s="257"/>
      <c r="M766" s="257"/>
      <c r="N766">
        <v>4009699.5203852002</v>
      </c>
    </row>
    <row r="767" spans="5:14">
      <c r="E767" t="s">
        <v>2030</v>
      </c>
      <c r="F767" t="s">
        <v>2031</v>
      </c>
      <c r="G767" s="258">
        <v>-21227310179.68</v>
      </c>
      <c r="H767" s="258">
        <v>-1511776412.96</v>
      </c>
      <c r="I767" s="258">
        <v>-28390478813.940277</v>
      </c>
      <c r="J767" s="258">
        <v>-9396328411.4178047</v>
      </c>
      <c r="K767" s="258">
        <v>-7064609461.4202442</v>
      </c>
      <c r="L767" s="258">
        <v>-5028882317.9799995</v>
      </c>
      <c r="M767" s="258">
        <v>-9228364646.3631954</v>
      </c>
    </row>
    <row r="768" spans="5:14">
      <c r="E768" t="s">
        <v>2032</v>
      </c>
      <c r="F768" t="s">
        <v>2033</v>
      </c>
      <c r="G768" s="259">
        <v>-61041263365.110001</v>
      </c>
      <c r="H768" s="259">
        <v>-1910254534.23</v>
      </c>
      <c r="I768" s="259">
        <v>-37125284228.936218</v>
      </c>
      <c r="J768" s="259">
        <v>-30780676846.900837</v>
      </c>
      <c r="K768" s="259">
        <v>-8790922813.6466007</v>
      </c>
      <c r="L768" s="259">
        <v>-6168244786.1599998</v>
      </c>
      <c r="M768" s="259">
        <v>-11136165570.315556</v>
      </c>
    </row>
    <row r="769" spans="5:14">
      <c r="E769" t="s">
        <v>1131</v>
      </c>
      <c r="F769" t="s">
        <v>1132</v>
      </c>
      <c r="G769" s="261">
        <v>0</v>
      </c>
      <c r="H769" s="261">
        <v>0</v>
      </c>
      <c r="I769" s="261">
        <v>3.8999999999999999E-6</v>
      </c>
      <c r="J769" s="261">
        <v>0</v>
      </c>
      <c r="K769" s="261">
        <v>-0.2517875</v>
      </c>
      <c r="L769" s="261">
        <v>0</v>
      </c>
      <c r="M769" s="261">
        <v>-1.0450000000000001E-4</v>
      </c>
      <c r="N769">
        <v>-10933563466.408722</v>
      </c>
    </row>
    <row r="770" spans="5:14">
      <c r="E770" t="s">
        <v>1133</v>
      </c>
      <c r="F770" t="s">
        <v>167</v>
      </c>
      <c r="N770">
        <v>-10933563466.408722</v>
      </c>
    </row>
    <row r="771" spans="5:14">
      <c r="E771" t="s">
        <v>1134</v>
      </c>
      <c r="F771" t="s">
        <v>168</v>
      </c>
      <c r="N771">
        <v>-45140183248.36969</v>
      </c>
    </row>
    <row r="772" spans="5:14">
      <c r="E772" t="s">
        <v>1135</v>
      </c>
      <c r="F772" t="s">
        <v>1136</v>
      </c>
      <c r="N772">
        <v>-109161991369.69733</v>
      </c>
    </row>
    <row r="773" spans="5:14">
      <c r="E773" t="s">
        <v>1137</v>
      </c>
      <c r="F773" t="s">
        <v>1138</v>
      </c>
      <c r="N773">
        <v>-0.24609790000000001</v>
      </c>
    </row>
    <row r="774" spans="5:14">
      <c r="E774" t="s">
        <v>2034</v>
      </c>
    </row>
    <row r="775" spans="5:14">
      <c r="E775" t="s">
        <v>1158</v>
      </c>
    </row>
    <row r="776" spans="5:14">
      <c r="E776" t="s">
        <v>2035</v>
      </c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62B59-1A94-4B8D-A540-168CA7CC27D2}">
  <dimension ref="A1:CH769"/>
  <sheetViews>
    <sheetView topLeftCell="E3" zoomScale="70" zoomScaleNormal="70" workbookViewId="0">
      <selection activeCell="O9" sqref="O9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1160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1058192.8943616</v>
      </c>
      <c r="K5" s="255">
        <v>160135214.07211199</v>
      </c>
      <c r="L5" s="255"/>
      <c r="M5" s="255">
        <v>366552.9</v>
      </c>
      <c r="N5" s="255">
        <v>182370200.41177759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81078146.920000002</v>
      </c>
      <c r="H6" s="255">
        <v>119550.6</v>
      </c>
      <c r="I6" s="255">
        <v>997404975.02960241</v>
      </c>
      <c r="J6" s="255">
        <v>215694390.1999104</v>
      </c>
      <c r="K6" s="255">
        <v>91352843.492765993</v>
      </c>
      <c r="L6" s="255">
        <v>15213666.07</v>
      </c>
      <c r="M6" s="255">
        <v>84923152.511399999</v>
      </c>
      <c r="N6" s="255">
        <v>1570522404.2008419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39.57</v>
      </c>
      <c r="H7" s="255"/>
      <c r="I7" s="255"/>
      <c r="J7" s="255"/>
      <c r="K7" s="255">
        <v>49402871.222369999</v>
      </c>
      <c r="L7" s="255">
        <v>47663636.630000003</v>
      </c>
      <c r="M7" s="255"/>
      <c r="N7" s="255">
        <v>69212234.16652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81078186.489999995</v>
      </c>
      <c r="H8" s="256">
        <v>119550.6</v>
      </c>
      <c r="I8" s="256">
        <v>997404975.02960241</v>
      </c>
      <c r="J8" s="256">
        <v>216752583.09427199</v>
      </c>
      <c r="K8" s="256">
        <v>300890928.78724802</v>
      </c>
      <c r="L8" s="256">
        <v>62877302.700000003</v>
      </c>
      <c r="M8" s="256">
        <v>85289705.411400005</v>
      </c>
      <c r="N8" s="256">
        <v>1822104838.7791395</v>
      </c>
    </row>
    <row r="9" spans="1:86">
      <c r="A9" s="99" t="s">
        <v>296</v>
      </c>
      <c r="B9" s="99" t="s">
        <v>297</v>
      </c>
      <c r="D9" s="175" t="s">
        <v>298</v>
      </c>
      <c r="E9" s="255" t="s">
        <v>299</v>
      </c>
      <c r="F9" s="255" t="s">
        <v>300</v>
      </c>
      <c r="G9" s="255"/>
      <c r="H9" s="255"/>
      <c r="I9" s="255"/>
      <c r="J9" s="255"/>
      <c r="K9" s="255"/>
      <c r="L9" s="255"/>
      <c r="M9" s="255"/>
      <c r="N9" s="255">
        <v>18107131.910831999</v>
      </c>
    </row>
    <row r="10" spans="1:86">
      <c r="A10" s="99" t="s">
        <v>227</v>
      </c>
      <c r="B10" s="99" t="s">
        <v>301</v>
      </c>
      <c r="D10" s="175" t="s">
        <v>302</v>
      </c>
      <c r="E10" s="255" t="s">
        <v>303</v>
      </c>
      <c r="F10" s="255" t="s">
        <v>304</v>
      </c>
      <c r="G10" s="255">
        <v>0</v>
      </c>
      <c r="H10" s="255"/>
      <c r="I10" s="255"/>
      <c r="J10" s="255"/>
      <c r="K10" s="255"/>
      <c r="L10" s="255">
        <v>0</v>
      </c>
      <c r="M10" s="255"/>
      <c r="N10" s="255">
        <v>1976803955.696892</v>
      </c>
    </row>
    <row r="11" spans="1:86">
      <c r="A11" s="99" t="s">
        <v>305</v>
      </c>
      <c r="B11" s="99" t="s">
        <v>306</v>
      </c>
      <c r="D11" s="175" t="s">
        <v>307</v>
      </c>
      <c r="E11" s="256" t="s">
        <v>308</v>
      </c>
      <c r="F11" s="256" t="s">
        <v>309</v>
      </c>
      <c r="G11" s="255"/>
      <c r="H11" s="255"/>
      <c r="I11" s="255"/>
      <c r="J11" s="255"/>
      <c r="K11" s="255"/>
      <c r="L11" s="255"/>
      <c r="M11" s="255"/>
      <c r="N11" s="256">
        <v>1994911087.607724</v>
      </c>
    </row>
    <row r="12" spans="1:86">
      <c r="A12" s="99" t="s">
        <v>310</v>
      </c>
      <c r="B12" s="99" t="s">
        <v>311</v>
      </c>
      <c r="D12" s="175" t="s">
        <v>312</v>
      </c>
      <c r="E12" s="257" t="s">
        <v>313</v>
      </c>
      <c r="F12" s="257" t="s">
        <v>314</v>
      </c>
      <c r="G12" s="255"/>
      <c r="H12" s="255"/>
      <c r="I12" s="255"/>
      <c r="J12" s="255"/>
      <c r="K12" s="255">
        <v>40956937.327826001</v>
      </c>
      <c r="L12" s="255"/>
      <c r="M12" s="255">
        <v>2187675000</v>
      </c>
      <c r="N12" s="257">
        <v>3817015926.3868642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317</v>
      </c>
      <c r="F13" s="255" t="s">
        <v>318</v>
      </c>
      <c r="G13" s="255"/>
      <c r="H13" s="255"/>
      <c r="I13" s="255"/>
      <c r="J13" s="255"/>
      <c r="K13" s="255"/>
      <c r="L13" s="255"/>
      <c r="M13" s="255"/>
      <c r="N13" s="255">
        <v>4568791718.5653667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322</v>
      </c>
      <c r="F14" s="255" t="s">
        <v>323</v>
      </c>
      <c r="G14" s="256">
        <v>0</v>
      </c>
      <c r="H14" s="256"/>
      <c r="I14" s="256"/>
      <c r="J14" s="256"/>
      <c r="K14" s="256">
        <v>40956937.327826001</v>
      </c>
      <c r="L14" s="256">
        <v>0</v>
      </c>
      <c r="M14" s="256">
        <v>2187675000</v>
      </c>
      <c r="N14" s="255">
        <v>8677243667.9780407</v>
      </c>
    </row>
    <row r="15" spans="1:86">
      <c r="D15" s="175" t="s">
        <v>324</v>
      </c>
      <c r="E15" s="255" t="s">
        <v>325</v>
      </c>
      <c r="F15" s="255" t="s">
        <v>326</v>
      </c>
      <c r="G15" s="257">
        <v>81078186.489999995</v>
      </c>
      <c r="H15" s="257">
        <v>119550.6</v>
      </c>
      <c r="I15" s="257">
        <v>997404975.02960241</v>
      </c>
      <c r="J15" s="257">
        <v>216752583.09427199</v>
      </c>
      <c r="K15" s="257">
        <v>341847866.11507398</v>
      </c>
      <c r="L15" s="257">
        <v>62877302.700000003</v>
      </c>
      <c r="M15" s="257">
        <v>2272964705.4113998</v>
      </c>
      <c r="N15" s="255">
        <v>-106669612.288608</v>
      </c>
    </row>
    <row r="16" spans="1:86">
      <c r="D16" s="175" t="s">
        <v>327</v>
      </c>
      <c r="E16" s="255" t="s">
        <v>328</v>
      </c>
      <c r="F16" s="255" t="s">
        <v>329</v>
      </c>
      <c r="G16" s="255">
        <v>2618224113.5999999</v>
      </c>
      <c r="H16" s="255">
        <v>12583217.140000001</v>
      </c>
      <c r="I16" s="255"/>
      <c r="J16" s="255">
        <v>1301390660.7095809</v>
      </c>
      <c r="K16" s="255">
        <v>70917567.486578003</v>
      </c>
      <c r="L16" s="255">
        <v>665713298.70000005</v>
      </c>
      <c r="M16" s="255">
        <v>952629115.33440006</v>
      </c>
      <c r="N16" s="255">
        <v>15008582.24</v>
      </c>
    </row>
    <row r="17" spans="1:14">
      <c r="D17" s="175" t="s">
        <v>330</v>
      </c>
      <c r="E17" s="256" t="s">
        <v>331</v>
      </c>
      <c r="F17" s="256" t="s">
        <v>332</v>
      </c>
      <c r="G17" s="255"/>
      <c r="H17" s="255"/>
      <c r="I17" s="255"/>
      <c r="J17" s="255"/>
      <c r="K17" s="255"/>
      <c r="L17" s="255"/>
      <c r="M17" s="255"/>
      <c r="N17" s="256">
        <v>13154374356.494801</v>
      </c>
    </row>
    <row r="18" spans="1:14">
      <c r="D18" s="175" t="s">
        <v>333</v>
      </c>
      <c r="E18" s="255" t="s">
        <v>334</v>
      </c>
      <c r="F18" s="255" t="s">
        <v>335</v>
      </c>
      <c r="G18" s="255">
        <v>3405441968.5300002</v>
      </c>
      <c r="H18" s="255">
        <v>40326742.850000001</v>
      </c>
      <c r="I18" s="255"/>
      <c r="J18" s="255">
        <v>3997758172.925952</v>
      </c>
      <c r="K18" s="255">
        <v>909539967.01037598</v>
      </c>
      <c r="L18" s="255">
        <v>438739556.11000001</v>
      </c>
      <c r="M18" s="255">
        <v>785313348.10267496</v>
      </c>
      <c r="N18" s="255">
        <v>2644406.9789645998</v>
      </c>
    </row>
    <row r="19" spans="1:14">
      <c r="D19" s="175" t="s">
        <v>336</v>
      </c>
      <c r="E19" s="255" t="s">
        <v>337</v>
      </c>
      <c r="F19" s="255" t="s">
        <v>338</v>
      </c>
      <c r="G19" s="255">
        <v>-75479223.079999998</v>
      </c>
      <c r="H19" s="255"/>
      <c r="I19" s="255"/>
      <c r="J19" s="255"/>
      <c r="K19" s="255">
        <v>-27235135.626814</v>
      </c>
      <c r="L19" s="255">
        <v>-4502988.46</v>
      </c>
      <c r="M19" s="255"/>
      <c r="N19" s="255">
        <v>349547306.34342569</v>
      </c>
    </row>
    <row r="20" spans="1:14">
      <c r="D20" s="175" t="s">
        <v>339</v>
      </c>
      <c r="E20" s="255" t="s">
        <v>340</v>
      </c>
      <c r="F20" s="255" t="s">
        <v>341</v>
      </c>
      <c r="G20" s="255">
        <v>6738234.7400000002</v>
      </c>
      <c r="H20" s="255"/>
      <c r="I20" s="255"/>
      <c r="J20" s="255"/>
      <c r="K20" s="255"/>
      <c r="L20" s="255"/>
      <c r="M20" s="255"/>
      <c r="N20" s="255">
        <v>-18308366.417059999</v>
      </c>
    </row>
    <row r="21" spans="1:14">
      <c r="A21" s="271" t="s">
        <v>342</v>
      </c>
      <c r="B21" s="272"/>
      <c r="D21" s="175" t="s">
        <v>343</v>
      </c>
      <c r="E21" s="255" t="s">
        <v>344</v>
      </c>
      <c r="F21" s="255" t="s">
        <v>345</v>
      </c>
      <c r="G21" s="256">
        <v>5954925093.79</v>
      </c>
      <c r="H21" s="256">
        <v>52909959.990000002</v>
      </c>
      <c r="I21" s="256"/>
      <c r="J21" s="256">
        <v>5299148833.6355324</v>
      </c>
      <c r="K21" s="256">
        <v>953222398.87013996</v>
      </c>
      <c r="L21" s="256">
        <v>1099949866.3499999</v>
      </c>
      <c r="M21" s="256">
        <v>1737942463.4370749</v>
      </c>
      <c r="N21" s="255">
        <v>21750948.187550899</v>
      </c>
    </row>
    <row r="22" spans="1:14">
      <c r="A22" s="270" t="s">
        <v>346</v>
      </c>
      <c r="B22" s="270"/>
      <c r="D22" s="175" t="s">
        <v>347</v>
      </c>
      <c r="E22" s="255" t="s">
        <v>348</v>
      </c>
      <c r="F22" s="255" t="s">
        <v>349</v>
      </c>
      <c r="G22" s="255"/>
      <c r="H22" s="255"/>
      <c r="I22" s="255"/>
      <c r="J22" s="255"/>
      <c r="K22" s="255"/>
      <c r="L22" s="255"/>
      <c r="M22" s="255"/>
      <c r="N22" s="255">
        <v>14045024.710000001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353</v>
      </c>
      <c r="F23" s="255" t="s">
        <v>354</v>
      </c>
      <c r="G23" s="255">
        <v>1351453.21</v>
      </c>
      <c r="H23" s="255">
        <v>183708</v>
      </c>
      <c r="I23" s="255">
        <v>27.279123899999998</v>
      </c>
      <c r="J23" s="255"/>
      <c r="K23" s="255">
        <v>106324.698714</v>
      </c>
      <c r="L23" s="255">
        <v>122072.43</v>
      </c>
      <c r="M23" s="255">
        <v>129701.25</v>
      </c>
      <c r="N23" s="255">
        <v>23102517.127843998</v>
      </c>
    </row>
    <row r="24" spans="1:14">
      <c r="A24" s="99"/>
      <c r="B24" s="99"/>
      <c r="D24" s="175" t="s">
        <v>355</v>
      </c>
      <c r="E24" s="255" t="s">
        <v>356</v>
      </c>
      <c r="F24" s="255" t="s">
        <v>357</v>
      </c>
      <c r="G24" s="255">
        <v>473202857.93000001</v>
      </c>
      <c r="H24" s="255"/>
      <c r="I24" s="255"/>
      <c r="J24" s="255">
        <v>696373.07351040002</v>
      </c>
      <c r="K24" s="255">
        <v>3830531.0517299999</v>
      </c>
      <c r="L24" s="255">
        <v>10555221.800000001</v>
      </c>
      <c r="M24" s="255">
        <v>1621127.41875</v>
      </c>
      <c r="N24" s="255">
        <v>1788149.71</v>
      </c>
    </row>
    <row r="25" spans="1:14">
      <c r="A25" s="99"/>
      <c r="B25" s="99"/>
      <c r="D25" s="175" t="s">
        <v>358</v>
      </c>
      <c r="E25" s="255" t="s">
        <v>359</v>
      </c>
      <c r="F25" s="255" t="s">
        <v>360</v>
      </c>
      <c r="G25" s="255">
        <v>-18243446.059999999</v>
      </c>
      <c r="H25" s="255"/>
      <c r="I25" s="255"/>
      <c r="J25" s="255"/>
      <c r="K25" s="255">
        <v>-66260.364430000001</v>
      </c>
      <c r="L25" s="255"/>
      <c r="M25" s="255"/>
      <c r="N25" s="255">
        <v>25626455.158481602</v>
      </c>
    </row>
    <row r="26" spans="1:14">
      <c r="A26" s="99"/>
      <c r="B26" s="99"/>
      <c r="D26" s="175" t="s">
        <v>361</v>
      </c>
      <c r="E26" s="255" t="s">
        <v>362</v>
      </c>
      <c r="F26" s="255" t="s">
        <v>363</v>
      </c>
      <c r="G26" s="255"/>
      <c r="H26" s="255"/>
      <c r="I26" s="255"/>
      <c r="J26" s="255"/>
      <c r="K26" s="255"/>
      <c r="L26" s="255"/>
      <c r="M26" s="255"/>
      <c r="N26" s="255">
        <v>230080847.94642529</v>
      </c>
    </row>
    <row r="27" spans="1:14">
      <c r="D27" s="175" t="s">
        <v>364</v>
      </c>
      <c r="E27" s="255" t="s">
        <v>365</v>
      </c>
      <c r="F27" s="255" t="s">
        <v>366</v>
      </c>
      <c r="G27" s="255"/>
      <c r="H27" s="255"/>
      <c r="I27" s="255"/>
      <c r="J27" s="255"/>
      <c r="K27" s="255"/>
      <c r="L27" s="255"/>
      <c r="M27" s="255"/>
      <c r="N27" s="255">
        <v>18898457.342845</v>
      </c>
    </row>
    <row r="28" spans="1:14">
      <c r="D28" s="175" t="s">
        <v>367</v>
      </c>
      <c r="E28" s="255" t="s">
        <v>368</v>
      </c>
      <c r="F28" s="255" t="s">
        <v>369</v>
      </c>
      <c r="G28" s="255"/>
      <c r="H28" s="255"/>
      <c r="I28" s="255"/>
      <c r="J28" s="255"/>
      <c r="K28" s="255"/>
      <c r="L28" s="255"/>
      <c r="M28" s="255"/>
      <c r="N28" s="255">
        <v>486379686.78449112</v>
      </c>
    </row>
    <row r="29" spans="1:14">
      <c r="A29" s="271" t="s">
        <v>370</v>
      </c>
      <c r="B29" s="272"/>
      <c r="D29" s="175" t="s">
        <v>371</v>
      </c>
      <c r="E29" s="255" t="s">
        <v>1166</v>
      </c>
      <c r="F29" s="255" t="s">
        <v>1167</v>
      </c>
      <c r="G29" s="255">
        <v>37597928.329999998</v>
      </c>
      <c r="H29" s="255"/>
      <c r="I29" s="255">
        <v>2882322.6087394999</v>
      </c>
      <c r="J29" s="255"/>
      <c r="K29" s="255">
        <v>20800533.374930002</v>
      </c>
      <c r="L29" s="255"/>
      <c r="M29" s="255"/>
      <c r="N29" s="255">
        <v>8405103225.1999998</v>
      </c>
    </row>
    <row r="30" spans="1:14">
      <c r="A30" s="270" t="s">
        <v>374</v>
      </c>
      <c r="B30" s="270"/>
      <c r="D30" s="175" t="s">
        <v>375</v>
      </c>
      <c r="E30" s="255" t="s">
        <v>372</v>
      </c>
      <c r="F30" s="255" t="s">
        <v>373</v>
      </c>
      <c r="G30" s="255"/>
      <c r="H30" s="255"/>
      <c r="I30" s="255"/>
      <c r="J30" s="255"/>
      <c r="K30" s="255"/>
      <c r="L30" s="255"/>
      <c r="M30" s="255"/>
      <c r="N30" s="255">
        <v>3770213.7311407998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376</v>
      </c>
      <c r="F31" s="255" t="s">
        <v>377</v>
      </c>
      <c r="G31" s="255">
        <v>13737242.15</v>
      </c>
      <c r="H31" s="255"/>
      <c r="I31" s="255"/>
      <c r="J31" s="255"/>
      <c r="K31" s="255"/>
      <c r="L31" s="255"/>
      <c r="M31" s="255"/>
      <c r="N31" s="255">
        <v>721504.39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381</v>
      </c>
      <c r="F32" s="255" t="s">
        <v>382</v>
      </c>
      <c r="G32" s="255">
        <v>13291871.279999999</v>
      </c>
      <c r="H32" s="255"/>
      <c r="I32" s="255"/>
      <c r="J32" s="255"/>
      <c r="K32" s="255">
        <v>2617084.9490720001</v>
      </c>
      <c r="L32" s="255">
        <v>3581714.24</v>
      </c>
      <c r="M32" s="255">
        <v>3705950.1401999998</v>
      </c>
      <c r="N32" s="255">
        <v>483377376.73285198</v>
      </c>
    </row>
    <row r="33" spans="1:14">
      <c r="A33" s="99"/>
      <c r="B33" s="185"/>
      <c r="D33" s="175" t="s">
        <v>388</v>
      </c>
      <c r="E33" s="255" t="s">
        <v>386</v>
      </c>
      <c r="F33" s="255" t="s">
        <v>387</v>
      </c>
      <c r="G33" s="255">
        <v>1612697.9</v>
      </c>
      <c r="H33" s="255">
        <v>3</v>
      </c>
      <c r="I33" s="255"/>
      <c r="J33" s="255"/>
      <c r="K33" s="255"/>
      <c r="L33" s="255">
        <v>622815</v>
      </c>
      <c r="M33" s="255"/>
      <c r="N33" s="255">
        <v>939780305.84847057</v>
      </c>
    </row>
    <row r="34" spans="1:14">
      <c r="A34" s="99"/>
      <c r="B34" s="185"/>
      <c r="D34" s="175" t="s">
        <v>391</v>
      </c>
      <c r="E34" s="255" t="s">
        <v>389</v>
      </c>
      <c r="F34" s="255" t="s">
        <v>390</v>
      </c>
      <c r="G34" s="255">
        <v>229220.79</v>
      </c>
      <c r="H34" s="255"/>
      <c r="I34" s="255"/>
      <c r="J34" s="255">
        <v>25272250.311475199</v>
      </c>
      <c r="K34" s="255"/>
      <c r="L34" s="255">
        <v>80281.61</v>
      </c>
      <c r="M34" s="255"/>
      <c r="N34" s="255">
        <v>36467758.072532497</v>
      </c>
    </row>
    <row r="35" spans="1:14">
      <c r="D35" s="175" t="s">
        <v>394</v>
      </c>
      <c r="E35" s="255" t="s">
        <v>392</v>
      </c>
      <c r="F35" s="255" t="s">
        <v>393</v>
      </c>
      <c r="G35" s="255">
        <v>81177242.150000006</v>
      </c>
      <c r="H35" s="255">
        <v>7006297.8099999996</v>
      </c>
      <c r="I35" s="255"/>
      <c r="J35" s="255">
        <v>103473672.9145344</v>
      </c>
      <c r="K35" s="255">
        <v>22971012.837652002</v>
      </c>
      <c r="L35" s="255">
        <v>19633000.809999999</v>
      </c>
      <c r="M35" s="255">
        <v>21592361.066849999</v>
      </c>
      <c r="N35" s="255">
        <v>792069.26029000001</v>
      </c>
    </row>
    <row r="36" spans="1:14">
      <c r="D36" s="175" t="s">
        <v>397</v>
      </c>
      <c r="E36" s="255" t="s">
        <v>395</v>
      </c>
      <c r="F36" s="255" t="s">
        <v>396</v>
      </c>
      <c r="G36" s="255">
        <v>1298100.8899999999</v>
      </c>
      <c r="H36" s="255"/>
      <c r="I36" s="255"/>
      <c r="J36" s="255"/>
      <c r="K36" s="255"/>
      <c r="L36" s="255">
        <v>19811.400000000001</v>
      </c>
      <c r="M36" s="255">
        <v>19406815.5141</v>
      </c>
      <c r="N36" s="255">
        <v>6178318.96</v>
      </c>
    </row>
    <row r="37" spans="1:14">
      <c r="D37" s="175" t="s">
        <v>400</v>
      </c>
      <c r="E37" s="256" t="s">
        <v>398</v>
      </c>
      <c r="F37" s="256" t="s">
        <v>399</v>
      </c>
      <c r="G37" s="255">
        <v>25810755.890000001</v>
      </c>
      <c r="H37" s="255"/>
      <c r="I37" s="255"/>
      <c r="J37" s="255">
        <v>51427550.574182399</v>
      </c>
      <c r="K37" s="255">
        <v>14507414.921618</v>
      </c>
      <c r="L37" s="255">
        <v>5867676.8899999997</v>
      </c>
      <c r="M37" s="255">
        <v>347766496.48912501</v>
      </c>
      <c r="N37" s="256">
        <v>11031746206.068254</v>
      </c>
    </row>
    <row r="38" spans="1:14">
      <c r="A38" s="271" t="s">
        <v>403</v>
      </c>
      <c r="B38" s="272"/>
      <c r="D38" s="175" t="s">
        <v>404</v>
      </c>
      <c r="E38" s="255" t="s">
        <v>401</v>
      </c>
      <c r="F38" s="255" t="s">
        <v>402</v>
      </c>
      <c r="G38" s="255"/>
      <c r="H38" s="255"/>
      <c r="I38" s="255"/>
      <c r="J38" s="255"/>
      <c r="K38" s="255"/>
      <c r="L38" s="255"/>
      <c r="M38" s="255"/>
      <c r="N38" s="255">
        <v>39692075.659999996</v>
      </c>
    </row>
    <row r="39" spans="1:14">
      <c r="A39" s="270" t="s">
        <v>374</v>
      </c>
      <c r="B39" s="270"/>
      <c r="D39" s="175" t="s">
        <v>407</v>
      </c>
      <c r="E39" s="256" t="s">
        <v>405</v>
      </c>
      <c r="F39" s="256" t="s">
        <v>406</v>
      </c>
      <c r="G39" s="255"/>
      <c r="H39" s="255"/>
      <c r="I39" s="255"/>
      <c r="J39" s="255"/>
      <c r="K39" s="255"/>
      <c r="L39" s="255"/>
      <c r="M39" s="255"/>
      <c r="N39" s="256">
        <v>39692075.659999996</v>
      </c>
    </row>
    <row r="40" spans="1:14">
      <c r="A40" s="99" t="s">
        <v>378</v>
      </c>
      <c r="B40" s="185" t="s">
        <v>410</v>
      </c>
      <c r="D40" s="175" t="s">
        <v>411</v>
      </c>
      <c r="E40" s="257" t="s">
        <v>408</v>
      </c>
      <c r="F40" s="257" t="s">
        <v>409</v>
      </c>
      <c r="G40" s="255"/>
      <c r="H40" s="255"/>
      <c r="I40" s="255"/>
      <c r="J40" s="255">
        <v>3427429.8077183999</v>
      </c>
      <c r="K40" s="255"/>
      <c r="L40" s="255"/>
      <c r="M40" s="255"/>
      <c r="N40" s="257">
        <v>24225812638.223053</v>
      </c>
    </row>
    <row r="41" spans="1:14">
      <c r="A41" s="99" t="s">
        <v>383</v>
      </c>
      <c r="B41" s="185" t="s">
        <v>414</v>
      </c>
      <c r="D41" s="175" t="s">
        <v>415</v>
      </c>
      <c r="E41" s="255" t="s">
        <v>412</v>
      </c>
      <c r="F41" s="255" t="s">
        <v>413</v>
      </c>
      <c r="G41" s="255">
        <v>443158.6</v>
      </c>
      <c r="H41" s="255"/>
      <c r="I41" s="255"/>
      <c r="J41" s="255"/>
      <c r="K41" s="255"/>
      <c r="L41" s="255">
        <v>129345.79</v>
      </c>
      <c r="M41" s="255"/>
      <c r="N41" s="255">
        <v>720707435.29863119</v>
      </c>
    </row>
    <row r="42" spans="1:14">
      <c r="A42" s="99"/>
      <c r="B42" s="185"/>
      <c r="D42" s="175" t="s">
        <v>418</v>
      </c>
      <c r="E42" s="256" t="s">
        <v>416</v>
      </c>
      <c r="F42" s="256" t="s">
        <v>417</v>
      </c>
      <c r="G42" s="255"/>
      <c r="H42" s="255"/>
      <c r="I42" s="255"/>
      <c r="J42" s="255"/>
      <c r="K42" s="255"/>
      <c r="L42" s="255"/>
      <c r="M42" s="255"/>
      <c r="N42" s="256">
        <v>720707435.29863119</v>
      </c>
    </row>
    <row r="43" spans="1:14">
      <c r="A43" s="99"/>
      <c r="B43" s="185"/>
      <c r="D43" s="175" t="s">
        <v>421</v>
      </c>
      <c r="E43" s="257" t="s">
        <v>419</v>
      </c>
      <c r="F43" s="257" t="s">
        <v>420</v>
      </c>
      <c r="G43" s="255"/>
      <c r="H43" s="255"/>
      <c r="I43" s="255"/>
      <c r="J43" s="255"/>
      <c r="K43" s="255"/>
      <c r="L43" s="255"/>
      <c r="M43" s="255"/>
      <c r="N43" s="257">
        <v>720707435.29863119</v>
      </c>
    </row>
    <row r="44" spans="1:14">
      <c r="D44" s="175" t="s">
        <v>424</v>
      </c>
      <c r="E44" s="255" t="s">
        <v>422</v>
      </c>
      <c r="F44" s="255" t="s">
        <v>423</v>
      </c>
      <c r="G44" s="255"/>
      <c r="H44" s="255"/>
      <c r="I44" s="255"/>
      <c r="J44" s="255"/>
      <c r="K44" s="255"/>
      <c r="L44" s="255"/>
      <c r="M44" s="255"/>
      <c r="N44" s="255">
        <v>4097383289.7996783</v>
      </c>
    </row>
    <row r="45" spans="1:14">
      <c r="D45" s="175" t="s">
        <v>427</v>
      </c>
      <c r="E45" s="255" t="s">
        <v>425</v>
      </c>
      <c r="F45" s="255" t="s">
        <v>426</v>
      </c>
      <c r="G45" s="255"/>
      <c r="H45" s="255"/>
      <c r="I45" s="255"/>
      <c r="J45" s="255"/>
      <c r="K45" s="255"/>
      <c r="L45" s="255"/>
      <c r="M45" s="255"/>
      <c r="N45" s="255">
        <v>-25618547.1633536</v>
      </c>
    </row>
    <row r="46" spans="1:14">
      <c r="D46" s="175" t="s">
        <v>429</v>
      </c>
      <c r="E46" s="256" t="s">
        <v>428</v>
      </c>
      <c r="F46" s="256" t="s">
        <v>423</v>
      </c>
      <c r="G46" s="255"/>
      <c r="H46" s="255"/>
      <c r="I46" s="255"/>
      <c r="J46" s="255"/>
      <c r="K46" s="255"/>
      <c r="L46" s="255"/>
      <c r="M46" s="255"/>
      <c r="N46" s="256">
        <v>4071764742.6363249</v>
      </c>
    </row>
    <row r="47" spans="1:14">
      <c r="D47" s="175" t="s">
        <v>432</v>
      </c>
      <c r="E47" s="255" t="s">
        <v>430</v>
      </c>
      <c r="F47" s="255" t="s">
        <v>431</v>
      </c>
      <c r="G47" s="255">
        <v>96558439.739999995</v>
      </c>
      <c r="H47" s="255">
        <v>785483.94</v>
      </c>
      <c r="I47" s="255"/>
      <c r="J47" s="255">
        <v>377744631.01747203</v>
      </c>
      <c r="K47" s="255"/>
      <c r="L47" s="255">
        <v>71045.119999999995</v>
      </c>
      <c r="M47" s="255"/>
      <c r="N47" s="255">
        <v>274350535.84297001</v>
      </c>
    </row>
    <row r="48" spans="1:14">
      <c r="D48" s="175" t="s">
        <v>435</v>
      </c>
      <c r="E48" s="255" t="s">
        <v>433</v>
      </c>
      <c r="F48" s="255" t="s">
        <v>434</v>
      </c>
      <c r="G48" s="255">
        <v>8205908.71</v>
      </c>
      <c r="H48" s="255">
        <v>0</v>
      </c>
      <c r="I48" s="255">
        <v>0</v>
      </c>
      <c r="J48" s="255">
        <v>93954037.306982398</v>
      </c>
      <c r="K48" s="255">
        <v>468520565.29683399</v>
      </c>
      <c r="L48" s="255">
        <v>0</v>
      </c>
      <c r="M48" s="255">
        <v>395141546.87437499</v>
      </c>
      <c r="N48" s="255">
        <v>-3901031.67</v>
      </c>
    </row>
    <row r="49" spans="4:16">
      <c r="D49" s="175" t="s">
        <v>437</v>
      </c>
      <c r="E49" s="256" t="s">
        <v>436</v>
      </c>
      <c r="F49" s="256" t="s">
        <v>431</v>
      </c>
      <c r="G49" s="255">
        <v>18391540.66</v>
      </c>
      <c r="H49" s="255">
        <v>3818440.62</v>
      </c>
      <c r="I49" s="255"/>
      <c r="J49" s="255"/>
      <c r="K49" s="255">
        <v>2766557.4176739999</v>
      </c>
      <c r="L49" s="255">
        <v>1663983.21</v>
      </c>
      <c r="M49" s="255">
        <v>3612708.3746250002</v>
      </c>
      <c r="N49" s="256">
        <v>270449504.17297</v>
      </c>
    </row>
    <row r="50" spans="4:16">
      <c r="D50" s="175" t="s">
        <v>440</v>
      </c>
      <c r="E50" s="255" t="s">
        <v>438</v>
      </c>
      <c r="F50" s="255" t="s">
        <v>439</v>
      </c>
      <c r="G50" s="255"/>
      <c r="H50" s="255"/>
      <c r="I50" s="255"/>
      <c r="J50" s="255"/>
      <c r="K50" s="255"/>
      <c r="L50" s="255"/>
      <c r="M50" s="255">
        <v>728716.50494999997</v>
      </c>
      <c r="N50" s="255">
        <v>6038019781.3741255</v>
      </c>
    </row>
    <row r="51" spans="4:16">
      <c r="D51" s="175" t="s">
        <v>443</v>
      </c>
      <c r="E51" s="255" t="s">
        <v>441</v>
      </c>
      <c r="F51" s="255" t="s">
        <v>442</v>
      </c>
      <c r="G51" s="255">
        <v>5046076.1500000004</v>
      </c>
      <c r="H51" s="255"/>
      <c r="I51" s="255"/>
      <c r="J51" s="255"/>
      <c r="K51" s="255"/>
      <c r="L51" s="255"/>
      <c r="M51" s="255"/>
      <c r="N51" s="255">
        <v>-41881398.270720802</v>
      </c>
    </row>
    <row r="52" spans="4:16">
      <c r="D52" s="175" t="s">
        <v>445</v>
      </c>
      <c r="E52" s="256" t="s">
        <v>444</v>
      </c>
      <c r="F52" s="256" t="s">
        <v>439</v>
      </c>
      <c r="G52" s="256">
        <v>759711048.32000005</v>
      </c>
      <c r="H52" s="256">
        <v>11793933.369999999</v>
      </c>
      <c r="I52" s="256">
        <v>2882349.8878633999</v>
      </c>
      <c r="J52" s="256">
        <v>655995945.00587523</v>
      </c>
      <c r="K52" s="256">
        <v>536053764.18379402</v>
      </c>
      <c r="L52" s="256">
        <v>42346968.299999997</v>
      </c>
      <c r="M52" s="256">
        <v>793705423.63297498</v>
      </c>
      <c r="N52" s="256">
        <v>5996138383.103405</v>
      </c>
    </row>
    <row r="53" spans="4:16">
      <c r="D53" s="175" t="s">
        <v>448</v>
      </c>
      <c r="E53" s="255" t="s">
        <v>446</v>
      </c>
      <c r="F53" s="255" t="s">
        <v>447</v>
      </c>
      <c r="G53" s="255">
        <v>15200978.130000001</v>
      </c>
      <c r="H53" s="255">
        <v>38989138.020000003</v>
      </c>
      <c r="I53" s="255"/>
      <c r="J53" s="255"/>
      <c r="K53" s="255"/>
      <c r="L53" s="255">
        <v>5632987.4400000004</v>
      </c>
      <c r="M53" s="255"/>
      <c r="N53" s="255">
        <v>1472943980.0031493</v>
      </c>
    </row>
    <row r="54" spans="4:16">
      <c r="D54" s="175" t="s">
        <v>451</v>
      </c>
      <c r="E54" s="255" t="s">
        <v>449</v>
      </c>
      <c r="F54" s="255" t="s">
        <v>450</v>
      </c>
      <c r="G54" s="256">
        <v>15200978.130000001</v>
      </c>
      <c r="H54" s="256">
        <v>38989138.020000003</v>
      </c>
      <c r="I54" s="256"/>
      <c r="J54" s="256"/>
      <c r="K54" s="256"/>
      <c r="L54" s="256">
        <v>5632987.4400000004</v>
      </c>
      <c r="M54" s="256"/>
      <c r="N54" s="255">
        <v>-43325385.316480003</v>
      </c>
    </row>
    <row r="55" spans="4:16">
      <c r="D55" s="175" t="s">
        <v>453</v>
      </c>
      <c r="E55" s="256" t="s">
        <v>452</v>
      </c>
      <c r="F55" s="256" t="s">
        <v>447</v>
      </c>
      <c r="G55" s="257">
        <v>6729837120.2399998</v>
      </c>
      <c r="H55" s="257">
        <v>103693031.38</v>
      </c>
      <c r="I55" s="257">
        <v>2882349.8878633999</v>
      </c>
      <c r="J55" s="257">
        <v>5955144778.641408</v>
      </c>
      <c r="K55" s="257">
        <v>1489276163.0539341</v>
      </c>
      <c r="L55" s="257">
        <v>1147929822.0899999</v>
      </c>
      <c r="M55" s="257">
        <v>2531647887.0700498</v>
      </c>
      <c r="N55" s="256">
        <v>1429618594.6866691</v>
      </c>
      <c r="P55">
        <v>780478.08</v>
      </c>
    </row>
    <row r="56" spans="4:16">
      <c r="D56" s="175" t="s">
        <v>456</v>
      </c>
      <c r="E56" s="255" t="s">
        <v>454</v>
      </c>
      <c r="F56" s="255" t="s">
        <v>455</v>
      </c>
      <c r="G56" s="255"/>
      <c r="H56" s="255"/>
      <c r="I56" s="255"/>
      <c r="J56" s="255"/>
      <c r="K56" s="255"/>
      <c r="L56" s="255"/>
      <c r="M56" s="255"/>
      <c r="N56" s="255">
        <v>901127359.94415963</v>
      </c>
    </row>
    <row r="57" spans="4:16">
      <c r="D57" s="175" t="s">
        <v>459</v>
      </c>
      <c r="E57" s="255" t="s">
        <v>457</v>
      </c>
      <c r="F57" s="255" t="s">
        <v>458</v>
      </c>
      <c r="G57" s="255"/>
      <c r="H57" s="255"/>
      <c r="I57" s="255"/>
      <c r="J57" s="255"/>
      <c r="K57" s="255"/>
      <c r="L57" s="255"/>
      <c r="M57" s="255"/>
      <c r="N57" s="255">
        <v>-445779.11368800001</v>
      </c>
      <c r="P57">
        <v>781774.08</v>
      </c>
    </row>
    <row r="58" spans="4:16">
      <c r="D58" s="175" t="s">
        <v>462</v>
      </c>
      <c r="E58" s="255" t="s">
        <v>460</v>
      </c>
      <c r="F58" s="255" t="s">
        <v>461</v>
      </c>
      <c r="G58" s="256"/>
      <c r="H58" s="256"/>
      <c r="I58" s="256"/>
      <c r="J58" s="256"/>
      <c r="K58" s="256"/>
      <c r="L58" s="256"/>
      <c r="M58" s="256"/>
      <c r="N58" s="255">
        <v>-3845440.73</v>
      </c>
    </row>
    <row r="59" spans="4:16">
      <c r="D59" s="175" t="s">
        <v>464</v>
      </c>
      <c r="E59" s="256" t="s">
        <v>463</v>
      </c>
      <c r="F59" s="256" t="s">
        <v>455</v>
      </c>
      <c r="G59" s="255">
        <v>8513568061.6899996</v>
      </c>
      <c r="H59" s="255"/>
      <c r="I59" s="255">
        <v>724874453.47874141</v>
      </c>
      <c r="J59" s="255"/>
      <c r="K59" s="255"/>
      <c r="L59" s="255"/>
      <c r="M59" s="255"/>
      <c r="N59" s="256">
        <v>896836140.10047162</v>
      </c>
    </row>
    <row r="60" spans="4:16">
      <c r="D60" s="175" t="s">
        <v>467</v>
      </c>
      <c r="E60" s="255" t="s">
        <v>465</v>
      </c>
      <c r="F60" s="255" t="s">
        <v>466</v>
      </c>
      <c r="G60" s="255"/>
      <c r="H60" s="255"/>
      <c r="I60" s="255"/>
      <c r="J60" s="255"/>
      <c r="K60" s="255"/>
      <c r="L60" s="255"/>
      <c r="M60" s="255"/>
      <c r="N60" s="255">
        <v>1354178034.8062108</v>
      </c>
    </row>
    <row r="61" spans="4:16">
      <c r="D61" s="175" t="s">
        <v>469</v>
      </c>
      <c r="E61" s="256" t="s">
        <v>468</v>
      </c>
      <c r="F61" s="256" t="s">
        <v>466</v>
      </c>
      <c r="G61" s="256">
        <v>8513568061.6899996</v>
      </c>
      <c r="H61" s="256"/>
      <c r="I61" s="256">
        <v>724874453.47874141</v>
      </c>
      <c r="J61" s="256"/>
      <c r="K61" s="256"/>
      <c r="L61" s="256"/>
      <c r="M61" s="256"/>
      <c r="N61" s="256">
        <v>1354178034.8062108</v>
      </c>
    </row>
    <row r="62" spans="4:16">
      <c r="D62" s="175" t="s">
        <v>472</v>
      </c>
      <c r="E62" s="257" t="s">
        <v>470</v>
      </c>
      <c r="F62" s="257" t="s">
        <v>471</v>
      </c>
      <c r="G62" s="257">
        <v>8513568061.6899996</v>
      </c>
      <c r="H62" s="257"/>
      <c r="I62" s="257">
        <v>724874453.47874141</v>
      </c>
      <c r="J62" s="257"/>
      <c r="K62" s="257"/>
      <c r="L62" s="257"/>
      <c r="M62" s="257"/>
      <c r="N62" s="257">
        <v>14018985399.506052</v>
      </c>
    </row>
    <row r="63" spans="4:16">
      <c r="D63" s="175" t="s">
        <v>475</v>
      </c>
      <c r="E63" s="255" t="s">
        <v>473</v>
      </c>
      <c r="F63" s="255" t="s">
        <v>474</v>
      </c>
      <c r="G63" s="255">
        <v>1484889976.02</v>
      </c>
      <c r="H63" s="255"/>
      <c r="I63" s="255"/>
      <c r="J63" s="255">
        <v>1621409729.5171585</v>
      </c>
      <c r="K63" s="255">
        <v>130441308.633494</v>
      </c>
      <c r="L63" s="255">
        <v>417674989.87</v>
      </c>
      <c r="M63" s="255">
        <v>479320975.42245001</v>
      </c>
      <c r="N63" s="255">
        <v>142420584.90033501</v>
      </c>
    </row>
    <row r="64" spans="4:16">
      <c r="D64" s="175" t="s">
        <v>477</v>
      </c>
      <c r="E64" s="256" t="s">
        <v>476</v>
      </c>
      <c r="F64" s="256" t="s">
        <v>474</v>
      </c>
      <c r="G64" s="255">
        <v>-9339823.3300000001</v>
      </c>
      <c r="H64" s="255"/>
      <c r="I64" s="255"/>
      <c r="J64" s="255">
        <v>-12006148.9053696</v>
      </c>
      <c r="K64" s="255"/>
      <c r="L64" s="255">
        <v>-4253033.67</v>
      </c>
      <c r="M64" s="255"/>
      <c r="N64" s="256">
        <v>142420584.90033501</v>
      </c>
      <c r="P64">
        <v>6592901702.2600002</v>
      </c>
    </row>
    <row r="65" spans="4:16">
      <c r="D65" s="175" t="s">
        <v>480</v>
      </c>
      <c r="E65" s="255" t="s">
        <v>478</v>
      </c>
      <c r="F65" s="255" t="s">
        <v>479</v>
      </c>
      <c r="G65" s="255"/>
      <c r="H65" s="255"/>
      <c r="I65" s="255"/>
      <c r="J65" s="255"/>
      <c r="K65" s="255"/>
      <c r="L65" s="255"/>
      <c r="M65" s="255"/>
      <c r="N65" s="255">
        <v>14950653.5169296</v>
      </c>
      <c r="P65">
        <v>48949946.780000001</v>
      </c>
    </row>
    <row r="66" spans="4:16">
      <c r="D66" s="175" t="s">
        <v>483</v>
      </c>
      <c r="E66" s="255" t="s">
        <v>481</v>
      </c>
      <c r="F66" s="255" t="s">
        <v>482</v>
      </c>
      <c r="G66" s="256">
        <v>1475550152.6900001</v>
      </c>
      <c r="H66" s="256"/>
      <c r="I66" s="256"/>
      <c r="J66" s="256">
        <v>1609403580.6117887</v>
      </c>
      <c r="K66" s="256">
        <v>130441308.633494</v>
      </c>
      <c r="L66" s="256">
        <v>413421956.19999999</v>
      </c>
      <c r="M66" s="256">
        <v>479320975.42245001</v>
      </c>
      <c r="N66" s="255">
        <v>30259155.940602399</v>
      </c>
      <c r="P66">
        <v>-420062.2</v>
      </c>
    </row>
    <row r="67" spans="4:16">
      <c r="D67" s="175" t="s">
        <v>486</v>
      </c>
      <c r="E67" s="256" t="s">
        <v>484</v>
      </c>
      <c r="F67" s="256" t="s">
        <v>485</v>
      </c>
      <c r="G67" s="255">
        <v>93287056.230000004</v>
      </c>
      <c r="H67" s="255"/>
      <c r="I67" s="255"/>
      <c r="J67" s="255">
        <v>13943333.8011648</v>
      </c>
      <c r="K67" s="255">
        <v>65682368.126691997</v>
      </c>
      <c r="L67" s="255">
        <v>1060404.6000000001</v>
      </c>
      <c r="M67" s="255">
        <v>22177163.855700001</v>
      </c>
      <c r="N67" s="256">
        <v>45209809.457532004</v>
      </c>
    </row>
    <row r="68" spans="4:16">
      <c r="D68" s="175" t="s">
        <v>489</v>
      </c>
      <c r="E68" s="257" t="s">
        <v>487</v>
      </c>
      <c r="F68" s="257" t="s">
        <v>488</v>
      </c>
      <c r="G68" s="255">
        <v>-3782904.13</v>
      </c>
      <c r="H68" s="255"/>
      <c r="I68" s="255"/>
      <c r="J68" s="255"/>
      <c r="K68" s="255"/>
      <c r="L68" s="255">
        <v>-118127.54</v>
      </c>
      <c r="M68" s="255"/>
      <c r="N68" s="257">
        <v>187630394.357867</v>
      </c>
    </row>
    <row r="69" spans="4:16">
      <c r="D69" s="175" t="s">
        <v>492</v>
      </c>
      <c r="E69" s="255" t="s">
        <v>490</v>
      </c>
      <c r="F69" s="255" t="s">
        <v>491</v>
      </c>
      <c r="G69" s="255"/>
      <c r="H69" s="255"/>
      <c r="I69" s="255"/>
      <c r="J69" s="255"/>
      <c r="K69" s="255"/>
      <c r="L69" s="255"/>
      <c r="M69" s="255"/>
      <c r="N69" s="255">
        <v>20557750.659199901</v>
      </c>
      <c r="P69">
        <v>48535894.579999998</v>
      </c>
    </row>
    <row r="70" spans="4:16">
      <c r="D70" s="175" t="s">
        <v>495</v>
      </c>
      <c r="E70" s="255" t="s">
        <v>493</v>
      </c>
      <c r="F70" s="255" t="s">
        <v>494</v>
      </c>
      <c r="G70" s="255"/>
      <c r="H70" s="255"/>
      <c r="I70" s="255"/>
      <c r="J70" s="255"/>
      <c r="K70" s="255"/>
      <c r="L70" s="255"/>
      <c r="M70" s="255"/>
      <c r="N70" s="255">
        <v>44659831.501776002</v>
      </c>
      <c r="P70">
        <v>-42116121.969999999</v>
      </c>
    </row>
    <row r="71" spans="4:16">
      <c r="D71" s="175" t="s">
        <v>498</v>
      </c>
      <c r="E71" s="256" t="s">
        <v>496</v>
      </c>
      <c r="F71" s="256" t="s">
        <v>497</v>
      </c>
      <c r="G71" s="255"/>
      <c r="H71" s="255"/>
      <c r="I71" s="255"/>
      <c r="J71" s="255"/>
      <c r="K71" s="255"/>
      <c r="L71" s="255"/>
      <c r="M71" s="255"/>
      <c r="N71" s="256">
        <v>65217582.160975903</v>
      </c>
      <c r="P71">
        <v>-42116121.969999999</v>
      </c>
    </row>
    <row r="72" spans="4:16">
      <c r="D72" s="175" t="s">
        <v>501</v>
      </c>
      <c r="E72" s="257" t="s">
        <v>499</v>
      </c>
      <c r="F72" s="257" t="s">
        <v>500</v>
      </c>
      <c r="G72" s="255"/>
      <c r="H72" s="255"/>
      <c r="I72" s="255"/>
      <c r="J72" s="255"/>
      <c r="K72" s="255"/>
      <c r="L72" s="255"/>
      <c r="M72" s="255"/>
      <c r="N72" s="257">
        <v>65217582.160975903</v>
      </c>
      <c r="P72">
        <v>-174955.49</v>
      </c>
    </row>
    <row r="73" spans="4:16">
      <c r="D73" s="175" t="s">
        <v>504</v>
      </c>
      <c r="E73" s="255" t="s">
        <v>502</v>
      </c>
      <c r="F73" s="255" t="s">
        <v>503</v>
      </c>
      <c r="G73" s="256">
        <v>89504152.099999994</v>
      </c>
      <c r="H73" s="256"/>
      <c r="I73" s="256"/>
      <c r="J73" s="256">
        <v>13943333.8011648</v>
      </c>
      <c r="K73" s="256">
        <v>65682368.126691997</v>
      </c>
      <c r="L73" s="256">
        <v>942277.06</v>
      </c>
      <c r="M73" s="256">
        <v>22177163.855700001</v>
      </c>
      <c r="N73" s="255">
        <v>0</v>
      </c>
      <c r="P73">
        <v>48529884.579999998</v>
      </c>
    </row>
    <row r="74" spans="4:16">
      <c r="D74" s="175" t="s">
        <v>507</v>
      </c>
      <c r="E74" s="255" t="s">
        <v>508</v>
      </c>
      <c r="F74" s="255" t="s">
        <v>509</v>
      </c>
      <c r="G74" s="255">
        <v>2077497894.72</v>
      </c>
      <c r="H74" s="255"/>
      <c r="I74" s="255"/>
      <c r="J74" s="255">
        <v>2742803203.5545087</v>
      </c>
      <c r="K74" s="255">
        <v>240252237.70352599</v>
      </c>
      <c r="L74" s="255">
        <v>522560140.57999998</v>
      </c>
      <c r="M74" s="255">
        <v>569121810.71130002</v>
      </c>
      <c r="N74" s="255">
        <v>2060825.7274871999</v>
      </c>
      <c r="P74">
        <v>-174955.49</v>
      </c>
    </row>
    <row r="75" spans="4:16">
      <c r="D75" s="175" t="s">
        <v>510</v>
      </c>
      <c r="E75" s="257" t="s">
        <v>514</v>
      </c>
      <c r="F75" s="257" t="s">
        <v>515</v>
      </c>
      <c r="G75" s="255">
        <v>-29150761.98</v>
      </c>
      <c r="H75" s="255"/>
      <c r="I75" s="255"/>
      <c r="J75" s="255">
        <v>-4224935.8123008003</v>
      </c>
      <c r="K75" s="255">
        <v>-238408.210964</v>
      </c>
      <c r="L75" s="255">
        <v>-8265237.1600000001</v>
      </c>
      <c r="M75" s="255"/>
      <c r="N75" s="257">
        <v>2060825.7274871999</v>
      </c>
    </row>
    <row r="76" spans="4:16">
      <c r="D76" s="175" t="s">
        <v>513</v>
      </c>
      <c r="E76" s="258" t="s">
        <v>517</v>
      </c>
      <c r="F76" s="258" t="s">
        <v>518</v>
      </c>
      <c r="G76" s="255"/>
      <c r="H76" s="255"/>
      <c r="I76" s="255"/>
      <c r="J76" s="255"/>
      <c r="K76" s="255"/>
      <c r="L76" s="255"/>
      <c r="M76" s="255"/>
      <c r="N76" s="258">
        <v>43037430201.660927</v>
      </c>
    </row>
    <row r="77" spans="4:16">
      <c r="D77" s="175" t="s">
        <v>516</v>
      </c>
      <c r="E77" s="255" t="s">
        <v>520</v>
      </c>
      <c r="F77" s="255" t="s">
        <v>521</v>
      </c>
      <c r="G77" s="256">
        <v>2048347132.74</v>
      </c>
      <c r="H77" s="256"/>
      <c r="I77" s="256"/>
      <c r="J77" s="256">
        <v>2738578267.742208</v>
      </c>
      <c r="K77" s="256">
        <v>240013829.492562</v>
      </c>
      <c r="L77" s="256">
        <v>514294903.42000002</v>
      </c>
      <c r="M77" s="256">
        <v>569121810.71130002</v>
      </c>
      <c r="N77" s="255">
        <v>13695527.841779999</v>
      </c>
    </row>
    <row r="78" spans="4:16">
      <c r="D78" s="175" t="s">
        <v>519</v>
      </c>
      <c r="E78" s="255" t="s">
        <v>523</v>
      </c>
      <c r="F78" s="255" t="s">
        <v>524</v>
      </c>
      <c r="G78" s="255">
        <v>282534378.32999998</v>
      </c>
      <c r="H78" s="255">
        <v>30929139.870000001</v>
      </c>
      <c r="I78" s="255"/>
      <c r="J78" s="255">
        <v>617636595.50146556</v>
      </c>
      <c r="K78" s="255">
        <v>168554796.41766399</v>
      </c>
      <c r="L78" s="255">
        <v>77046068.879999995</v>
      </c>
      <c r="M78" s="255">
        <v>288516373.20292503</v>
      </c>
      <c r="N78" s="255">
        <v>-1399075.88</v>
      </c>
    </row>
    <row r="79" spans="4:16">
      <c r="D79" s="175" t="s">
        <v>522</v>
      </c>
      <c r="E79" s="256" t="s">
        <v>526</v>
      </c>
      <c r="F79" s="256" t="s">
        <v>521</v>
      </c>
      <c r="G79" s="255"/>
      <c r="H79" s="255"/>
      <c r="I79" s="255"/>
      <c r="J79" s="255"/>
      <c r="K79" s="255"/>
      <c r="L79" s="255"/>
      <c r="M79" s="255"/>
      <c r="N79" s="256">
        <v>12296451.96178</v>
      </c>
    </row>
    <row r="80" spans="4:16">
      <c r="D80" s="175" t="s">
        <v>525</v>
      </c>
      <c r="E80" s="255" t="s">
        <v>1168</v>
      </c>
      <c r="F80" s="255" t="s">
        <v>1169</v>
      </c>
      <c r="G80" s="255">
        <v>-24290659.190000001</v>
      </c>
      <c r="H80" s="255"/>
      <c r="I80" s="255"/>
      <c r="J80" s="255">
        <v>-12383029.98528</v>
      </c>
      <c r="K80" s="255"/>
      <c r="L80" s="255">
        <v>-6693884.4699999997</v>
      </c>
      <c r="M80" s="255"/>
      <c r="N80" s="255">
        <v>28731236.064791199</v>
      </c>
    </row>
    <row r="81" spans="4:14">
      <c r="D81" s="175" t="s">
        <v>527</v>
      </c>
      <c r="E81" s="255" t="s">
        <v>528</v>
      </c>
      <c r="F81" s="255" t="s">
        <v>529</v>
      </c>
      <c r="G81" s="256">
        <v>258243719.13999999</v>
      </c>
      <c r="H81" s="256">
        <v>30929139.870000001</v>
      </c>
      <c r="I81" s="256"/>
      <c r="J81" s="256">
        <v>605253565.51618564</v>
      </c>
      <c r="K81" s="256">
        <v>168554796.41766399</v>
      </c>
      <c r="L81" s="256">
        <v>70352184.409999996</v>
      </c>
      <c r="M81" s="256">
        <v>288516373.20292503</v>
      </c>
      <c r="N81" s="255">
        <v>105907045.7908776</v>
      </c>
    </row>
    <row r="82" spans="4:14">
      <c r="D82" s="175" t="s">
        <v>530</v>
      </c>
      <c r="E82" s="256" t="s">
        <v>531</v>
      </c>
      <c r="F82" s="256" t="s">
        <v>532</v>
      </c>
      <c r="G82" s="255">
        <v>415157284.24000001</v>
      </c>
      <c r="H82" s="255"/>
      <c r="I82" s="255"/>
      <c r="J82" s="255">
        <v>105826421.91482881</v>
      </c>
      <c r="K82" s="255">
        <v>120951800.604224</v>
      </c>
      <c r="L82" s="255">
        <v>77866773.909999996</v>
      </c>
      <c r="M82" s="255">
        <v>174770993.182275</v>
      </c>
      <c r="N82" s="256">
        <v>134638281.85566881</v>
      </c>
    </row>
    <row r="83" spans="4:14">
      <c r="D83" s="175" t="s">
        <v>533</v>
      </c>
      <c r="E83" s="257" t="s">
        <v>534</v>
      </c>
      <c r="F83" s="257" t="s">
        <v>535</v>
      </c>
      <c r="G83" s="255"/>
      <c r="H83" s="255"/>
      <c r="I83" s="255"/>
      <c r="J83" s="255"/>
      <c r="K83" s="255">
        <v>-454980.34616399999</v>
      </c>
      <c r="L83" s="255"/>
      <c r="M83" s="255"/>
      <c r="N83" s="257">
        <v>146934733.81744879</v>
      </c>
    </row>
    <row r="84" spans="4:14">
      <c r="D84" s="175" t="s">
        <v>536</v>
      </c>
      <c r="E84" s="255" t="s">
        <v>537</v>
      </c>
      <c r="F84" s="255" t="s">
        <v>538</v>
      </c>
      <c r="G84" s="255">
        <v>-3157883.36</v>
      </c>
      <c r="H84" s="255"/>
      <c r="I84" s="255"/>
      <c r="J84" s="255"/>
      <c r="K84" s="255"/>
      <c r="L84" s="255">
        <v>-687557.37</v>
      </c>
      <c r="M84" s="255"/>
      <c r="N84" s="255">
        <v>806957866.95961881</v>
      </c>
    </row>
    <row r="85" spans="4:14">
      <c r="D85" s="175" t="s">
        <v>539</v>
      </c>
      <c r="E85" s="256" t="s">
        <v>540</v>
      </c>
      <c r="F85" s="256" t="s">
        <v>541</v>
      </c>
      <c r="G85" s="256">
        <v>411999400.88</v>
      </c>
      <c r="H85" s="256"/>
      <c r="I85" s="256"/>
      <c r="J85" s="256">
        <v>105826421.91482881</v>
      </c>
      <c r="K85" s="256">
        <v>120496820.25805999</v>
      </c>
      <c r="L85" s="256">
        <v>77179216.540000007</v>
      </c>
      <c r="M85" s="256">
        <v>174770993.182275</v>
      </c>
      <c r="N85" s="256">
        <v>806957866.95961881</v>
      </c>
    </row>
    <row r="86" spans="4:14">
      <c r="D86" s="175" t="s">
        <v>542</v>
      </c>
      <c r="E86" s="257" t="s">
        <v>543</v>
      </c>
      <c r="F86" s="257" t="s">
        <v>544</v>
      </c>
      <c r="G86" s="255">
        <v>836734804.76999998</v>
      </c>
      <c r="H86" s="255"/>
      <c r="I86" s="255"/>
      <c r="J86" s="255">
        <v>295200490.48289281</v>
      </c>
      <c r="K86" s="255">
        <v>50476822.744419999</v>
      </c>
      <c r="L86" s="255">
        <v>69582478.859999999</v>
      </c>
      <c r="M86" s="255">
        <v>184271250.87630001</v>
      </c>
      <c r="N86" s="257">
        <v>806957866.95961881</v>
      </c>
    </row>
    <row r="87" spans="4:14">
      <c r="D87" s="175" t="s">
        <v>545</v>
      </c>
      <c r="E87" s="255" t="s">
        <v>546</v>
      </c>
      <c r="F87" s="255" t="s">
        <v>547</v>
      </c>
      <c r="G87" s="255"/>
      <c r="H87" s="255"/>
      <c r="I87" s="255"/>
      <c r="J87" s="255"/>
      <c r="K87" s="255"/>
      <c r="L87" s="255"/>
      <c r="M87" s="255"/>
      <c r="N87" s="255">
        <v>81150000</v>
      </c>
    </row>
    <row r="88" spans="4:14">
      <c r="D88" s="175" t="s">
        <v>548</v>
      </c>
      <c r="E88" s="255" t="s">
        <v>549</v>
      </c>
      <c r="F88" s="255" t="s">
        <v>550</v>
      </c>
      <c r="G88" s="255"/>
      <c r="H88" s="255"/>
      <c r="I88" s="255"/>
      <c r="J88" s="255"/>
      <c r="K88" s="255"/>
      <c r="L88" s="255"/>
      <c r="M88" s="255"/>
      <c r="N88" s="255">
        <v>59147729.042070501</v>
      </c>
    </row>
    <row r="89" spans="4:14">
      <c r="D89" s="175" t="s">
        <v>551</v>
      </c>
      <c r="E89" s="255" t="s">
        <v>552</v>
      </c>
      <c r="F89" s="255" t="s">
        <v>553</v>
      </c>
      <c r="G89" s="256">
        <v>836734804.76999998</v>
      </c>
      <c r="H89" s="256"/>
      <c r="I89" s="256"/>
      <c r="J89" s="256">
        <v>295200490.48289281</v>
      </c>
      <c r="K89" s="256">
        <v>50476822.744419999</v>
      </c>
      <c r="L89" s="256">
        <v>69582478.859999999</v>
      </c>
      <c r="M89" s="256">
        <v>184271250.87630001</v>
      </c>
      <c r="N89" s="255">
        <v>1011589.8897304001</v>
      </c>
    </row>
    <row r="90" spans="4:14">
      <c r="D90" s="175" t="s">
        <v>554</v>
      </c>
      <c r="E90" s="255" t="s">
        <v>555</v>
      </c>
      <c r="F90" s="255" t="s">
        <v>556</v>
      </c>
      <c r="G90" s="255"/>
      <c r="H90" s="255"/>
      <c r="I90" s="255"/>
      <c r="J90" s="255"/>
      <c r="K90" s="255"/>
      <c r="L90" s="255"/>
      <c r="M90" s="255"/>
      <c r="N90" s="255">
        <v>91274967.799784303</v>
      </c>
    </row>
    <row r="91" spans="4:14">
      <c r="D91" s="175" t="s">
        <v>557</v>
      </c>
      <c r="E91" s="255" t="s">
        <v>558</v>
      </c>
      <c r="F91" s="255" t="s">
        <v>559</v>
      </c>
      <c r="G91" s="255"/>
      <c r="H91" s="255"/>
      <c r="I91" s="255"/>
      <c r="J91" s="255"/>
      <c r="K91" s="255"/>
      <c r="L91" s="255"/>
      <c r="M91" s="255"/>
      <c r="N91" s="255">
        <v>45448</v>
      </c>
    </row>
    <row r="92" spans="4:14">
      <c r="D92" s="175" t="s">
        <v>560</v>
      </c>
      <c r="E92" s="255" t="s">
        <v>561</v>
      </c>
      <c r="F92" s="255" t="s">
        <v>562</v>
      </c>
      <c r="G92" s="255"/>
      <c r="H92" s="255"/>
      <c r="I92" s="255"/>
      <c r="J92" s="255"/>
      <c r="K92" s="255"/>
      <c r="L92" s="255"/>
      <c r="M92" s="255"/>
      <c r="N92" s="255">
        <v>116345226.34317119</v>
      </c>
    </row>
    <row r="93" spans="4:14">
      <c r="D93" s="175" t="s">
        <v>563</v>
      </c>
      <c r="E93" s="256" t="s">
        <v>567</v>
      </c>
      <c r="F93" s="256" t="s">
        <v>568</v>
      </c>
      <c r="G93" s="256"/>
      <c r="H93" s="256"/>
      <c r="I93" s="256"/>
      <c r="J93" s="256"/>
      <c r="K93" s="256"/>
      <c r="L93" s="256"/>
      <c r="M93" s="256"/>
      <c r="N93" s="256">
        <v>348974961.07475638</v>
      </c>
    </row>
    <row r="94" spans="4:14">
      <c r="D94" s="175" t="s">
        <v>566</v>
      </c>
      <c r="E94" s="257" t="s">
        <v>570</v>
      </c>
      <c r="F94" s="257" t="s">
        <v>571</v>
      </c>
      <c r="G94" s="257">
        <v>5120379362.3199997</v>
      </c>
      <c r="H94" s="257">
        <v>30929139.870000001</v>
      </c>
      <c r="I94" s="257"/>
      <c r="J94" s="257">
        <v>5368205660.0690689</v>
      </c>
      <c r="K94" s="257">
        <v>775665945.67289197</v>
      </c>
      <c r="L94" s="257">
        <v>1145773016.49</v>
      </c>
      <c r="M94" s="257">
        <v>1718178567.2509501</v>
      </c>
      <c r="N94" s="257">
        <v>348974961.07475638</v>
      </c>
    </row>
    <row r="95" spans="4:14">
      <c r="D95" s="175" t="s">
        <v>569</v>
      </c>
      <c r="E95" s="255" t="s">
        <v>573</v>
      </c>
      <c r="F95" s="255" t="s">
        <v>574</v>
      </c>
      <c r="G95" s="255"/>
      <c r="H95" s="255"/>
      <c r="I95" s="255"/>
      <c r="J95" s="255"/>
      <c r="K95" s="255"/>
      <c r="L95" s="255"/>
      <c r="M95" s="255"/>
      <c r="N95" s="255">
        <v>109781150.55</v>
      </c>
    </row>
    <row r="96" spans="4:14">
      <c r="D96" s="175" t="s">
        <v>572</v>
      </c>
      <c r="E96" s="255" t="s">
        <v>576</v>
      </c>
      <c r="F96" s="255" t="s">
        <v>577</v>
      </c>
      <c r="G96" s="255"/>
      <c r="H96" s="255"/>
      <c r="I96" s="255"/>
      <c r="J96" s="255"/>
      <c r="K96" s="255"/>
      <c r="L96" s="255"/>
      <c r="M96" s="255"/>
      <c r="N96" s="255">
        <v>-51572502.030000001</v>
      </c>
    </row>
    <row r="97" spans="4:14">
      <c r="D97" s="175" t="s">
        <v>575</v>
      </c>
      <c r="E97" s="256" t="s">
        <v>579</v>
      </c>
      <c r="F97" s="256" t="s">
        <v>574</v>
      </c>
      <c r="G97" s="256"/>
      <c r="H97" s="256"/>
      <c r="I97" s="256"/>
      <c r="J97" s="256"/>
      <c r="K97" s="256"/>
      <c r="L97" s="256"/>
      <c r="M97" s="256"/>
      <c r="N97" s="256">
        <v>58208648.520000003</v>
      </c>
    </row>
    <row r="98" spans="4:14">
      <c r="D98" s="175" t="s">
        <v>578</v>
      </c>
      <c r="E98" s="257" t="s">
        <v>581</v>
      </c>
      <c r="F98" s="257" t="s">
        <v>582</v>
      </c>
      <c r="G98" s="255"/>
      <c r="H98" s="255"/>
      <c r="I98" s="255"/>
      <c r="J98" s="255"/>
      <c r="K98" s="255"/>
      <c r="L98" s="255"/>
      <c r="M98" s="255"/>
      <c r="N98" s="257">
        <v>58208648.520000003</v>
      </c>
    </row>
    <row r="99" spans="4:14">
      <c r="D99" s="175" t="s">
        <v>580</v>
      </c>
      <c r="E99" s="255" t="s">
        <v>584</v>
      </c>
      <c r="F99" s="255" t="s">
        <v>585</v>
      </c>
      <c r="G99" s="255"/>
      <c r="H99" s="255"/>
      <c r="I99" s="255"/>
      <c r="J99" s="255"/>
      <c r="K99" s="255"/>
      <c r="L99" s="255"/>
      <c r="M99" s="255"/>
      <c r="N99" s="255">
        <v>4183069860.9222279</v>
      </c>
    </row>
    <row r="100" spans="4:14">
      <c r="D100" s="175" t="s">
        <v>583</v>
      </c>
      <c r="E100" s="255" t="s">
        <v>587</v>
      </c>
      <c r="F100" s="255" t="s">
        <v>588</v>
      </c>
      <c r="G100" s="255"/>
      <c r="H100" s="255"/>
      <c r="I100" s="255"/>
      <c r="J100" s="255"/>
      <c r="K100" s="255"/>
      <c r="L100" s="255"/>
      <c r="M100" s="255"/>
      <c r="N100" s="255">
        <v>1493098962.4996519</v>
      </c>
    </row>
    <row r="101" spans="4:14">
      <c r="D101" s="175" t="s">
        <v>586</v>
      </c>
      <c r="E101" s="255" t="s">
        <v>590</v>
      </c>
      <c r="F101" s="255" t="s">
        <v>591</v>
      </c>
      <c r="G101" s="255"/>
      <c r="H101" s="255"/>
      <c r="I101" s="255"/>
      <c r="J101" s="255"/>
      <c r="K101" s="255"/>
      <c r="L101" s="255"/>
      <c r="M101" s="255"/>
      <c r="N101" s="255">
        <v>-761553442.29050803</v>
      </c>
    </row>
    <row r="102" spans="4:14">
      <c r="D102" s="175" t="s">
        <v>589</v>
      </c>
      <c r="E102" s="256" t="s">
        <v>593</v>
      </c>
      <c r="F102" s="256" t="s">
        <v>594</v>
      </c>
      <c r="G102" s="256"/>
      <c r="H102" s="256"/>
      <c r="I102" s="256"/>
      <c r="J102" s="256"/>
      <c r="K102" s="256"/>
      <c r="L102" s="256"/>
      <c r="M102" s="256"/>
      <c r="N102" s="256">
        <v>4914615381.1313725</v>
      </c>
    </row>
    <row r="103" spans="4:14">
      <c r="D103" s="175" t="s">
        <v>592</v>
      </c>
      <c r="E103" s="255" t="s">
        <v>596</v>
      </c>
      <c r="F103" s="255" t="s">
        <v>597</v>
      </c>
      <c r="G103" s="255"/>
      <c r="H103" s="255"/>
      <c r="I103" s="255"/>
      <c r="J103" s="255"/>
      <c r="K103" s="255"/>
      <c r="L103" s="255"/>
      <c r="M103" s="255"/>
      <c r="N103" s="255">
        <v>13971503576.85321</v>
      </c>
    </row>
    <row r="104" spans="4:14">
      <c r="D104" s="175" t="s">
        <v>595</v>
      </c>
      <c r="E104" s="255" t="s">
        <v>599</v>
      </c>
      <c r="F104" s="255" t="s">
        <v>600</v>
      </c>
      <c r="G104" s="255"/>
      <c r="H104" s="255"/>
      <c r="I104" s="255"/>
      <c r="J104" s="255"/>
      <c r="K104" s="255"/>
      <c r="L104" s="255"/>
      <c r="M104" s="255"/>
      <c r="N104" s="255">
        <v>-6315599365.169611</v>
      </c>
    </row>
    <row r="105" spans="4:14">
      <c r="D105" s="175" t="s">
        <v>598</v>
      </c>
      <c r="E105" s="256" t="s">
        <v>602</v>
      </c>
      <c r="F105" s="256" t="s">
        <v>597</v>
      </c>
      <c r="G105" s="256"/>
      <c r="H105" s="256"/>
      <c r="I105" s="256"/>
      <c r="J105" s="256"/>
      <c r="K105" s="256"/>
      <c r="L105" s="256"/>
      <c r="M105" s="256"/>
      <c r="N105" s="256">
        <v>7655904211.6836004</v>
      </c>
    </row>
    <row r="106" spans="4:14">
      <c r="D106" s="175" t="s">
        <v>601</v>
      </c>
      <c r="E106" s="255" t="s">
        <v>604</v>
      </c>
      <c r="F106" s="255" t="s">
        <v>605</v>
      </c>
      <c r="G106" s="255"/>
      <c r="H106" s="255"/>
      <c r="I106" s="255"/>
      <c r="J106" s="255"/>
      <c r="K106" s="255"/>
      <c r="L106" s="255"/>
      <c r="M106" s="255">
        <v>144020816.19135001</v>
      </c>
      <c r="N106" s="255">
        <v>92066837954.962051</v>
      </c>
    </row>
    <row r="107" spans="4:14">
      <c r="D107" s="175" t="s">
        <v>603</v>
      </c>
      <c r="E107" s="255" t="s">
        <v>607</v>
      </c>
      <c r="F107" s="255" t="s">
        <v>608</v>
      </c>
      <c r="G107" s="255"/>
      <c r="H107" s="255"/>
      <c r="I107" s="255"/>
      <c r="J107" s="255"/>
      <c r="K107" s="255"/>
      <c r="L107" s="255"/>
      <c r="M107" s="255"/>
      <c r="N107" s="255">
        <v>-49983794666.176849</v>
      </c>
    </row>
    <row r="108" spans="4:14">
      <c r="D108" s="175" t="s">
        <v>606</v>
      </c>
      <c r="E108" s="255" t="s">
        <v>610</v>
      </c>
      <c r="F108" s="255" t="s">
        <v>611</v>
      </c>
      <c r="G108" s="256"/>
      <c r="H108" s="256"/>
      <c r="I108" s="256"/>
      <c r="J108" s="256"/>
      <c r="K108" s="256"/>
      <c r="L108" s="256"/>
      <c r="M108" s="256">
        <v>144020816.19135001</v>
      </c>
      <c r="N108" s="255">
        <v>-16117535.210000001</v>
      </c>
    </row>
    <row r="109" spans="4:14">
      <c r="D109" s="175" t="s">
        <v>609</v>
      </c>
      <c r="E109" s="256" t="s">
        <v>613</v>
      </c>
      <c r="F109" s="256" t="s">
        <v>605</v>
      </c>
      <c r="G109" s="255"/>
      <c r="H109" s="255"/>
      <c r="I109" s="255"/>
      <c r="J109" s="255"/>
      <c r="K109" s="255"/>
      <c r="L109" s="255"/>
      <c r="M109" s="255"/>
      <c r="N109" s="256">
        <v>42066925753.575203</v>
      </c>
    </row>
    <row r="110" spans="4:14">
      <c r="D110" s="175" t="s">
        <v>612</v>
      </c>
      <c r="E110" s="255" t="s">
        <v>615</v>
      </c>
      <c r="F110" s="255" t="s">
        <v>616</v>
      </c>
      <c r="G110" s="255"/>
      <c r="H110" s="255"/>
      <c r="I110" s="255"/>
      <c r="J110" s="255"/>
      <c r="K110" s="255"/>
      <c r="L110" s="255"/>
      <c r="M110" s="255"/>
      <c r="N110" s="255">
        <v>363206371.9646216</v>
      </c>
    </row>
    <row r="111" spans="4:14">
      <c r="D111" s="175" t="s">
        <v>614</v>
      </c>
      <c r="E111" s="255" t="s">
        <v>618</v>
      </c>
      <c r="F111" s="255" t="s">
        <v>619</v>
      </c>
      <c r="G111" s="256"/>
      <c r="H111" s="256"/>
      <c r="I111" s="256"/>
      <c r="J111" s="256"/>
      <c r="K111" s="256"/>
      <c r="L111" s="256"/>
      <c r="M111" s="256"/>
      <c r="N111" s="255">
        <v>-310738785.7629019</v>
      </c>
    </row>
    <row r="112" spans="4:14">
      <c r="D112" s="175" t="s">
        <v>617</v>
      </c>
      <c r="E112" s="256" t="s">
        <v>621</v>
      </c>
      <c r="F112" s="256" t="s">
        <v>616</v>
      </c>
      <c r="G112" s="255"/>
      <c r="H112" s="255"/>
      <c r="I112" s="255"/>
      <c r="J112" s="255"/>
      <c r="K112" s="255"/>
      <c r="L112" s="255"/>
      <c r="M112" s="255"/>
      <c r="N112" s="256">
        <v>52467586.201719701</v>
      </c>
    </row>
    <row r="113" spans="4:14">
      <c r="D113" s="175" t="s">
        <v>620</v>
      </c>
      <c r="E113" s="255" t="s">
        <v>623</v>
      </c>
      <c r="F113" s="255" t="s">
        <v>624</v>
      </c>
      <c r="G113" s="255"/>
      <c r="H113" s="255"/>
      <c r="I113" s="255"/>
      <c r="J113" s="255"/>
      <c r="K113" s="255"/>
      <c r="L113" s="255"/>
      <c r="M113" s="255"/>
      <c r="N113" s="255">
        <v>1167254827.430918</v>
      </c>
    </row>
    <row r="114" spans="4:14">
      <c r="D114" s="175" t="s">
        <v>622</v>
      </c>
      <c r="E114" s="255" t="s">
        <v>626</v>
      </c>
      <c r="F114" s="255" t="s">
        <v>627</v>
      </c>
      <c r="G114" s="256"/>
      <c r="H114" s="256"/>
      <c r="I114" s="256"/>
      <c r="J114" s="256"/>
      <c r="K114" s="256"/>
      <c r="L114" s="256"/>
      <c r="M114" s="256"/>
      <c r="N114" s="255">
        <v>-959245896.69959617</v>
      </c>
    </row>
    <row r="115" spans="4:14">
      <c r="D115" s="175" t="s">
        <v>625</v>
      </c>
      <c r="E115" s="256" t="s">
        <v>629</v>
      </c>
      <c r="F115" s="256" t="s">
        <v>624</v>
      </c>
      <c r="G115" s="255"/>
      <c r="H115" s="255"/>
      <c r="I115" s="255"/>
      <c r="J115" s="255"/>
      <c r="K115" s="255"/>
      <c r="L115" s="255"/>
      <c r="M115" s="255"/>
      <c r="N115" s="256">
        <v>208008930.73132169</v>
      </c>
    </row>
    <row r="116" spans="4:14">
      <c r="D116" s="175" t="s">
        <v>628</v>
      </c>
      <c r="E116" s="255" t="s">
        <v>631</v>
      </c>
      <c r="F116" s="255" t="s">
        <v>632</v>
      </c>
      <c r="G116" s="255"/>
      <c r="H116" s="255"/>
      <c r="I116" s="255"/>
      <c r="J116" s="255"/>
      <c r="K116" s="255"/>
      <c r="L116" s="255"/>
      <c r="M116" s="255"/>
      <c r="N116" s="255">
        <v>3048476876.7870755</v>
      </c>
    </row>
    <row r="117" spans="4:14">
      <c r="D117" s="175" t="s">
        <v>630</v>
      </c>
      <c r="E117" s="256" t="s">
        <v>634</v>
      </c>
      <c r="F117" s="256" t="s">
        <v>632</v>
      </c>
      <c r="G117" s="255"/>
      <c r="H117" s="255"/>
      <c r="I117" s="255"/>
      <c r="J117" s="255"/>
      <c r="K117" s="255"/>
      <c r="L117" s="255"/>
      <c r="M117" s="255"/>
      <c r="N117" s="256">
        <v>3048476876.7870755</v>
      </c>
    </row>
    <row r="118" spans="4:14">
      <c r="D118" s="175" t="s">
        <v>633</v>
      </c>
      <c r="E118" s="255" t="s">
        <v>636</v>
      </c>
      <c r="F118" s="255" t="s">
        <v>637</v>
      </c>
      <c r="G118" s="255"/>
      <c r="H118" s="255"/>
      <c r="I118" s="255"/>
      <c r="J118" s="255"/>
      <c r="K118" s="255"/>
      <c r="L118" s="255"/>
      <c r="M118" s="255"/>
      <c r="N118" s="255">
        <v>691583007.17938697</v>
      </c>
    </row>
    <row r="119" spans="4:14">
      <c r="D119" s="175" t="s">
        <v>635</v>
      </c>
      <c r="E119" s="255" t="s">
        <v>639</v>
      </c>
      <c r="F119" s="255" t="s">
        <v>640</v>
      </c>
      <c r="G119" s="255"/>
      <c r="H119" s="255"/>
      <c r="I119" s="255"/>
      <c r="J119" s="255"/>
      <c r="K119" s="255"/>
      <c r="L119" s="255"/>
      <c r="M119" s="255"/>
      <c r="N119" s="255">
        <v>-59578148.202919997</v>
      </c>
    </row>
    <row r="120" spans="4:14">
      <c r="D120" s="175" t="s">
        <v>638</v>
      </c>
      <c r="E120" s="256" t="s">
        <v>642</v>
      </c>
      <c r="F120" s="256" t="s">
        <v>637</v>
      </c>
      <c r="G120" s="255"/>
      <c r="H120" s="255"/>
      <c r="I120" s="255"/>
      <c r="J120" s="255"/>
      <c r="K120" s="255"/>
      <c r="L120" s="255"/>
      <c r="M120" s="255"/>
      <c r="N120" s="256">
        <v>632004858.97646701</v>
      </c>
    </row>
    <row r="121" spans="4:14">
      <c r="D121" s="175" t="s">
        <v>641</v>
      </c>
      <c r="E121" s="255" t="s">
        <v>644</v>
      </c>
      <c r="F121" s="255" t="s">
        <v>645</v>
      </c>
      <c r="G121" s="255"/>
      <c r="H121" s="255"/>
      <c r="I121" s="255"/>
      <c r="J121" s="255"/>
      <c r="K121" s="255"/>
      <c r="L121" s="255"/>
      <c r="M121" s="255"/>
      <c r="N121" s="255">
        <v>470777811.92564541</v>
      </c>
    </row>
    <row r="122" spans="4:14">
      <c r="D122" s="175" t="s">
        <v>643</v>
      </c>
      <c r="E122" s="255" t="s">
        <v>647</v>
      </c>
      <c r="F122" s="255" t="s">
        <v>648</v>
      </c>
      <c r="G122" s="255"/>
      <c r="H122" s="255"/>
      <c r="I122" s="255"/>
      <c r="J122" s="255"/>
      <c r="K122" s="255"/>
      <c r="L122" s="255"/>
      <c r="M122" s="255"/>
      <c r="N122" s="255">
        <v>-232178356.88499409</v>
      </c>
    </row>
    <row r="123" spans="4:14">
      <c r="D123" s="175" t="s">
        <v>646</v>
      </c>
      <c r="E123" s="256" t="s">
        <v>650</v>
      </c>
      <c r="F123" s="256" t="s">
        <v>645</v>
      </c>
      <c r="G123" s="255"/>
      <c r="H123" s="255"/>
      <c r="I123" s="255"/>
      <c r="J123" s="255"/>
      <c r="K123" s="255"/>
      <c r="L123" s="255"/>
      <c r="M123" s="255"/>
      <c r="N123" s="256">
        <v>238599455.04065129</v>
      </c>
    </row>
    <row r="124" spans="4:14">
      <c r="D124" s="175" t="s">
        <v>649</v>
      </c>
      <c r="E124" s="255" t="s">
        <v>652</v>
      </c>
      <c r="F124" s="255" t="s">
        <v>653</v>
      </c>
      <c r="G124" s="256"/>
      <c r="H124" s="256"/>
      <c r="I124" s="256"/>
      <c r="J124" s="256"/>
      <c r="K124" s="256"/>
      <c r="L124" s="256"/>
      <c r="M124" s="256"/>
      <c r="N124" s="255">
        <v>21913865.690000001</v>
      </c>
    </row>
    <row r="125" spans="4:14">
      <c r="D125" s="175" t="s">
        <v>651</v>
      </c>
      <c r="E125" s="255" t="s">
        <v>655</v>
      </c>
      <c r="F125" s="255" t="s">
        <v>656</v>
      </c>
      <c r="G125" s="255"/>
      <c r="H125" s="255"/>
      <c r="I125" s="255"/>
      <c r="J125" s="255"/>
      <c r="K125" s="255"/>
      <c r="L125" s="255"/>
      <c r="M125" s="255"/>
      <c r="N125" s="255">
        <v>-9975627.5700000003</v>
      </c>
    </row>
    <row r="126" spans="4:14">
      <c r="D126" s="175" t="s">
        <v>654</v>
      </c>
      <c r="E126" s="256" t="s">
        <v>658</v>
      </c>
      <c r="F126" s="256" t="s">
        <v>653</v>
      </c>
      <c r="G126" s="255">
        <v>1471262.1</v>
      </c>
      <c r="H126" s="255"/>
      <c r="I126" s="255"/>
      <c r="J126" s="255">
        <v>13034583.483187201</v>
      </c>
      <c r="K126" s="255"/>
      <c r="L126" s="255">
        <v>2166333.61</v>
      </c>
      <c r="M126" s="255"/>
      <c r="N126" s="256">
        <v>11938238.119999999</v>
      </c>
    </row>
    <row r="127" spans="4:14">
      <c r="D127" s="175" t="s">
        <v>657</v>
      </c>
      <c r="E127" s="255" t="s">
        <v>660</v>
      </c>
      <c r="F127" s="255" t="s">
        <v>661</v>
      </c>
      <c r="G127" s="255"/>
      <c r="H127" s="255"/>
      <c r="I127" s="255"/>
      <c r="J127" s="255">
        <v>23848982.726246402</v>
      </c>
      <c r="K127" s="255"/>
      <c r="L127" s="255"/>
      <c r="M127" s="255"/>
      <c r="N127" s="255">
        <v>200079592.21394721</v>
      </c>
    </row>
    <row r="128" spans="4:14">
      <c r="D128" s="175" t="s">
        <v>659</v>
      </c>
      <c r="E128" s="255" t="s">
        <v>663</v>
      </c>
      <c r="F128" s="255" t="s">
        <v>664</v>
      </c>
      <c r="G128" s="255"/>
      <c r="H128" s="255"/>
      <c r="I128" s="255"/>
      <c r="J128" s="255"/>
      <c r="K128" s="255"/>
      <c r="L128" s="255"/>
      <c r="M128" s="255"/>
      <c r="N128" s="255">
        <v>-87510421.025883198</v>
      </c>
    </row>
    <row r="129" spans="4:14">
      <c r="D129" s="175" t="s">
        <v>662</v>
      </c>
      <c r="E129" s="256" t="s">
        <v>666</v>
      </c>
      <c r="F129" s="256" t="s">
        <v>661</v>
      </c>
      <c r="G129" s="256">
        <v>1471262.1</v>
      </c>
      <c r="H129" s="256"/>
      <c r="I129" s="256"/>
      <c r="J129" s="256">
        <v>36883566.2094336</v>
      </c>
      <c r="K129" s="256"/>
      <c r="L129" s="256">
        <v>2166333.61</v>
      </c>
      <c r="M129" s="256"/>
      <c r="N129" s="256">
        <v>112569171.18806399</v>
      </c>
    </row>
    <row r="130" spans="4:14">
      <c r="D130" s="175" t="s">
        <v>665</v>
      </c>
      <c r="E130" s="255" t="s">
        <v>668</v>
      </c>
      <c r="F130" s="255" t="s">
        <v>669</v>
      </c>
      <c r="G130" s="257">
        <v>1471262.1</v>
      </c>
      <c r="H130" s="257"/>
      <c r="I130" s="257"/>
      <c r="J130" s="257">
        <v>36883566.2094336</v>
      </c>
      <c r="K130" s="257"/>
      <c r="L130" s="257">
        <v>2166333.61</v>
      </c>
      <c r="M130" s="257">
        <v>144020816.19135001</v>
      </c>
      <c r="N130" s="255">
        <v>21272728.539999999</v>
      </c>
    </row>
    <row r="131" spans="4:14">
      <c r="D131" s="175" t="s">
        <v>667</v>
      </c>
      <c r="E131" s="255" t="s">
        <v>671</v>
      </c>
      <c r="F131" s="255" t="s">
        <v>672</v>
      </c>
      <c r="G131" s="255">
        <v>9156615.7200000007</v>
      </c>
      <c r="H131" s="255">
        <v>0</v>
      </c>
      <c r="I131" s="255">
        <v>3707465.7736813999</v>
      </c>
      <c r="J131" s="255">
        <v>7178009.8965504002</v>
      </c>
      <c r="K131" s="255">
        <v>15267309.548508</v>
      </c>
      <c r="L131" s="255">
        <v>0</v>
      </c>
      <c r="M131" s="255"/>
      <c r="N131" s="255">
        <v>-9621017.5099999998</v>
      </c>
    </row>
    <row r="132" spans="4:14">
      <c r="D132" s="175" t="s">
        <v>670</v>
      </c>
      <c r="E132" s="256" t="s">
        <v>674</v>
      </c>
      <c r="F132" s="256" t="s">
        <v>669</v>
      </c>
      <c r="G132" s="255"/>
      <c r="H132" s="255"/>
      <c r="I132" s="255"/>
      <c r="J132" s="255"/>
      <c r="K132" s="255">
        <v>45600101.235482</v>
      </c>
      <c r="L132" s="255"/>
      <c r="M132" s="255"/>
      <c r="N132" s="256">
        <v>11651711.029999999</v>
      </c>
    </row>
    <row r="133" spans="4:14">
      <c r="D133" s="175" t="s">
        <v>673</v>
      </c>
      <c r="E133" s="257" t="s">
        <v>676</v>
      </c>
      <c r="F133" s="257" t="s">
        <v>677</v>
      </c>
      <c r="G133" s="256">
        <v>9156615.7200000007</v>
      </c>
      <c r="H133" s="256">
        <v>0</v>
      </c>
      <c r="I133" s="256">
        <v>3707465.7736813999</v>
      </c>
      <c r="J133" s="256">
        <v>7178009.8965504002</v>
      </c>
      <c r="K133" s="256">
        <v>60867410.783990003</v>
      </c>
      <c r="L133" s="256">
        <v>0</v>
      </c>
      <c r="M133" s="256"/>
      <c r="N133" s="257">
        <v>58953162174.465469</v>
      </c>
    </row>
    <row r="134" spans="4:14">
      <c r="D134" s="175" t="s">
        <v>675</v>
      </c>
      <c r="E134" s="255" t="s">
        <v>679</v>
      </c>
      <c r="F134" s="255" t="s">
        <v>680</v>
      </c>
      <c r="G134" s="255"/>
      <c r="H134" s="255"/>
      <c r="I134" s="255"/>
      <c r="J134" s="255"/>
      <c r="K134" s="255"/>
      <c r="L134" s="255"/>
      <c r="M134" s="255"/>
      <c r="N134" s="255">
        <v>14117015084.580667</v>
      </c>
    </row>
    <row r="135" spans="4:14">
      <c r="D135" s="175" t="s">
        <v>678</v>
      </c>
      <c r="E135" s="256" t="s">
        <v>682</v>
      </c>
      <c r="F135" s="256" t="s">
        <v>680</v>
      </c>
      <c r="G135" s="256"/>
      <c r="H135" s="256"/>
      <c r="I135" s="256"/>
      <c r="J135" s="256"/>
      <c r="K135" s="256"/>
      <c r="L135" s="256"/>
      <c r="M135" s="256"/>
      <c r="N135" s="256">
        <v>14117015084.580667</v>
      </c>
    </row>
    <row r="136" spans="4:14">
      <c r="D136" s="175" t="s">
        <v>681</v>
      </c>
      <c r="E136" s="257" t="s">
        <v>684</v>
      </c>
      <c r="F136" s="257" t="s">
        <v>680</v>
      </c>
      <c r="G136" s="255"/>
      <c r="H136" s="255"/>
      <c r="I136" s="255"/>
      <c r="J136" s="255"/>
      <c r="K136" s="255"/>
      <c r="L136" s="255"/>
      <c r="M136" s="255"/>
      <c r="N136" s="257">
        <v>14117015084.580667</v>
      </c>
    </row>
    <row r="137" spans="4:14">
      <c r="D137" s="175" t="s">
        <v>683</v>
      </c>
      <c r="E137" s="255" t="s">
        <v>686</v>
      </c>
      <c r="F137" s="255" t="s">
        <v>687</v>
      </c>
      <c r="G137" s="255"/>
      <c r="H137" s="255"/>
      <c r="I137" s="255"/>
      <c r="J137" s="255"/>
      <c r="K137" s="255"/>
      <c r="L137" s="255"/>
      <c r="M137" s="255"/>
      <c r="N137" s="255">
        <v>666406796.77058315</v>
      </c>
    </row>
    <row r="138" spans="4:14">
      <c r="D138" s="175" t="s">
        <v>685</v>
      </c>
      <c r="E138" s="255" t="s">
        <v>689</v>
      </c>
      <c r="F138" s="255" t="s">
        <v>690</v>
      </c>
      <c r="G138" s="255"/>
      <c r="H138" s="255"/>
      <c r="I138" s="255"/>
      <c r="J138" s="255"/>
      <c r="K138" s="255"/>
      <c r="L138" s="255"/>
      <c r="M138" s="255"/>
      <c r="N138" s="255">
        <v>-545608624.86192667</v>
      </c>
    </row>
    <row r="139" spans="4:14">
      <c r="D139" s="175" t="s">
        <v>688</v>
      </c>
      <c r="E139" s="256" t="s">
        <v>692</v>
      </c>
      <c r="F139" s="256" t="s">
        <v>687</v>
      </c>
      <c r="G139" s="256"/>
      <c r="H139" s="256"/>
      <c r="I139" s="256"/>
      <c r="J139" s="256"/>
      <c r="K139" s="256"/>
      <c r="L139" s="256"/>
      <c r="M139" s="256"/>
      <c r="N139" s="256">
        <v>120798171.9086564</v>
      </c>
    </row>
    <row r="140" spans="4:14">
      <c r="D140" s="175" t="s">
        <v>691</v>
      </c>
      <c r="E140" s="255" t="s">
        <v>694</v>
      </c>
      <c r="F140" s="255" t="s">
        <v>695</v>
      </c>
      <c r="G140" s="257">
        <v>9156615.7200000007</v>
      </c>
      <c r="H140" s="257">
        <v>0</v>
      </c>
      <c r="I140" s="257">
        <v>3707465.7736813999</v>
      </c>
      <c r="J140" s="257">
        <v>7178009.8965504002</v>
      </c>
      <c r="K140" s="257">
        <v>60867410.783990003</v>
      </c>
      <c r="L140" s="257">
        <v>0</v>
      </c>
      <c r="M140" s="257"/>
      <c r="N140" s="255">
        <v>2100000</v>
      </c>
    </row>
    <row r="141" spans="4:14">
      <c r="D141" s="175" t="s">
        <v>693</v>
      </c>
      <c r="E141" s="255" t="s">
        <v>697</v>
      </c>
      <c r="F141" s="255" t="s">
        <v>698</v>
      </c>
      <c r="G141" s="255"/>
      <c r="H141" s="255"/>
      <c r="I141" s="255"/>
      <c r="J141" s="255"/>
      <c r="K141" s="255"/>
      <c r="L141" s="255"/>
      <c r="M141" s="255"/>
      <c r="N141" s="255">
        <v>-1014328.77</v>
      </c>
    </row>
    <row r="142" spans="4:14">
      <c r="D142" s="175" t="s">
        <v>696</v>
      </c>
      <c r="E142" s="256" t="s">
        <v>700</v>
      </c>
      <c r="F142" s="256" t="s">
        <v>695</v>
      </c>
      <c r="G142" s="256"/>
      <c r="H142" s="256"/>
      <c r="I142" s="256"/>
      <c r="J142" s="256"/>
      <c r="K142" s="256"/>
      <c r="L142" s="256"/>
      <c r="M142" s="256"/>
      <c r="N142" s="256">
        <v>1085671.23</v>
      </c>
    </row>
    <row r="143" spans="4:14">
      <c r="D143" s="175" t="s">
        <v>699</v>
      </c>
      <c r="E143" s="255" t="s">
        <v>702</v>
      </c>
      <c r="F143" s="255" t="s">
        <v>703</v>
      </c>
      <c r="G143" s="255"/>
      <c r="H143" s="255"/>
      <c r="I143" s="255"/>
      <c r="J143" s="255"/>
      <c r="K143" s="255"/>
      <c r="L143" s="255"/>
      <c r="M143" s="255"/>
      <c r="N143" s="255">
        <v>11642625.300000001</v>
      </c>
    </row>
    <row r="144" spans="4:14">
      <c r="D144" s="175" t="s">
        <v>701</v>
      </c>
      <c r="E144" s="255" t="s">
        <v>705</v>
      </c>
      <c r="F144" s="255" t="s">
        <v>706</v>
      </c>
      <c r="G144" s="256"/>
      <c r="H144" s="256"/>
      <c r="I144" s="256"/>
      <c r="J144" s="256"/>
      <c r="K144" s="256"/>
      <c r="L144" s="256"/>
      <c r="M144" s="256"/>
      <c r="N144" s="255">
        <v>-387555.88</v>
      </c>
    </row>
    <row r="145" spans="4:16">
      <c r="D145" s="175" t="s">
        <v>704</v>
      </c>
      <c r="E145" s="256" t="s">
        <v>708</v>
      </c>
      <c r="F145" s="256" t="s">
        <v>703</v>
      </c>
      <c r="G145" s="255"/>
      <c r="H145" s="255"/>
      <c r="I145" s="255"/>
      <c r="J145" s="255"/>
      <c r="K145" s="255"/>
      <c r="L145" s="255"/>
      <c r="M145" s="255"/>
      <c r="N145" s="256">
        <v>11255069.42</v>
      </c>
    </row>
    <row r="146" spans="4:16">
      <c r="D146" s="175" t="s">
        <v>707</v>
      </c>
      <c r="E146" s="255" t="s">
        <v>710</v>
      </c>
      <c r="F146" s="255" t="s">
        <v>711</v>
      </c>
      <c r="G146" s="255"/>
      <c r="H146" s="255"/>
      <c r="I146" s="255"/>
      <c r="J146" s="255"/>
      <c r="K146" s="255"/>
      <c r="L146" s="255"/>
      <c r="M146" s="255"/>
      <c r="N146" s="255">
        <v>38072815.640000001</v>
      </c>
    </row>
    <row r="147" spans="4:16">
      <c r="D147" s="175" t="s">
        <v>709</v>
      </c>
      <c r="E147" s="255" t="s">
        <v>713</v>
      </c>
      <c r="F147" s="255" t="s">
        <v>714</v>
      </c>
      <c r="G147" s="255"/>
      <c r="H147" s="255"/>
      <c r="I147" s="255"/>
      <c r="J147" s="255"/>
      <c r="K147" s="255"/>
      <c r="L147" s="255"/>
      <c r="M147" s="255"/>
      <c r="N147" s="255">
        <v>-2697852.44</v>
      </c>
    </row>
    <row r="148" spans="4:16">
      <c r="D148" s="175" t="s">
        <v>712</v>
      </c>
      <c r="E148" s="256" t="s">
        <v>716</v>
      </c>
      <c r="F148" s="256" t="s">
        <v>711</v>
      </c>
      <c r="G148" s="255"/>
      <c r="H148" s="255"/>
      <c r="I148" s="255"/>
      <c r="J148" s="255"/>
      <c r="K148" s="255"/>
      <c r="L148" s="255"/>
      <c r="M148" s="255"/>
      <c r="N148" s="256">
        <v>35374963.200000003</v>
      </c>
      <c r="P148">
        <v>24000</v>
      </c>
    </row>
    <row r="149" spans="4:16">
      <c r="D149" s="175" t="s">
        <v>715</v>
      </c>
      <c r="E149" s="255" t="s">
        <v>718</v>
      </c>
      <c r="F149" s="255" t="s">
        <v>719</v>
      </c>
      <c r="G149" s="255"/>
      <c r="H149" s="255"/>
      <c r="I149" s="255"/>
      <c r="J149" s="255"/>
      <c r="K149" s="255"/>
      <c r="L149" s="255"/>
      <c r="M149" s="255"/>
      <c r="N149" s="255">
        <v>59653317.689999998</v>
      </c>
    </row>
    <row r="150" spans="4:16">
      <c r="D150" s="175" t="s">
        <v>717</v>
      </c>
      <c r="E150" s="256" t="s">
        <v>721</v>
      </c>
      <c r="F150" s="256" t="s">
        <v>719</v>
      </c>
      <c r="G150" s="255"/>
      <c r="H150" s="255"/>
      <c r="I150" s="255"/>
      <c r="J150" s="255"/>
      <c r="K150" s="255"/>
      <c r="L150" s="255"/>
      <c r="M150" s="255"/>
      <c r="N150" s="256">
        <v>59653317.689999998</v>
      </c>
    </row>
    <row r="151" spans="4:16">
      <c r="D151" s="175" t="s">
        <v>720</v>
      </c>
      <c r="E151" s="255" t="s">
        <v>723</v>
      </c>
      <c r="F151" s="255" t="s">
        <v>724</v>
      </c>
      <c r="G151" s="255"/>
      <c r="H151" s="255"/>
      <c r="I151" s="255"/>
      <c r="J151" s="255"/>
      <c r="K151" s="255"/>
      <c r="L151" s="255"/>
      <c r="M151" s="255"/>
      <c r="N151" s="255">
        <v>2900000</v>
      </c>
    </row>
    <row r="152" spans="4:16">
      <c r="D152" s="175" t="s">
        <v>722</v>
      </c>
      <c r="E152" s="255" t="s">
        <v>726</v>
      </c>
      <c r="F152" s="255" t="s">
        <v>727</v>
      </c>
      <c r="G152" s="255"/>
      <c r="H152" s="255"/>
      <c r="I152" s="255"/>
      <c r="J152" s="255"/>
      <c r="K152" s="255"/>
      <c r="L152" s="255"/>
      <c r="M152" s="255"/>
      <c r="N152" s="255">
        <v>-579307.38</v>
      </c>
    </row>
    <row r="153" spans="4:16">
      <c r="D153" s="175" t="s">
        <v>725</v>
      </c>
      <c r="E153" s="256" t="s">
        <v>729</v>
      </c>
      <c r="F153" s="256" t="s">
        <v>730</v>
      </c>
      <c r="G153" s="256"/>
      <c r="H153" s="256"/>
      <c r="I153" s="256"/>
      <c r="J153" s="256"/>
      <c r="K153" s="256"/>
      <c r="L153" s="256"/>
      <c r="M153" s="256"/>
      <c r="N153" s="256">
        <v>2320692.62</v>
      </c>
    </row>
    <row r="154" spans="4:16">
      <c r="D154" s="175" t="s">
        <v>728</v>
      </c>
      <c r="E154" s="257" t="s">
        <v>732</v>
      </c>
      <c r="F154" s="257" t="s">
        <v>733</v>
      </c>
      <c r="G154" s="255"/>
      <c r="H154" s="255"/>
      <c r="I154" s="255"/>
      <c r="J154" s="255"/>
      <c r="K154" s="255"/>
      <c r="L154" s="255"/>
      <c r="M154" s="255"/>
      <c r="N154" s="257">
        <v>230487886.06865641</v>
      </c>
    </row>
    <row r="155" spans="4:16">
      <c r="D155" s="175" t="s">
        <v>731</v>
      </c>
      <c r="E155" s="255" t="s">
        <v>735</v>
      </c>
      <c r="F155" s="255" t="s">
        <v>736</v>
      </c>
      <c r="G155" s="256"/>
      <c r="H155" s="256"/>
      <c r="I155" s="256"/>
      <c r="J155" s="256"/>
      <c r="K155" s="256"/>
      <c r="L155" s="256"/>
      <c r="M155" s="256"/>
      <c r="N155" s="255">
        <v>19645131.52</v>
      </c>
    </row>
    <row r="156" spans="4:16">
      <c r="D156" s="175" t="s">
        <v>734</v>
      </c>
      <c r="E156" s="255" t="s">
        <v>738</v>
      </c>
      <c r="F156" s="255" t="s">
        <v>739</v>
      </c>
      <c r="G156" s="257"/>
      <c r="H156" s="257"/>
      <c r="I156" s="257"/>
      <c r="J156" s="257"/>
      <c r="K156" s="257"/>
      <c r="L156" s="257"/>
      <c r="M156" s="257"/>
      <c r="N156" s="255">
        <v>21135085.006343901</v>
      </c>
      <c r="P156">
        <v>24000</v>
      </c>
    </row>
    <row r="157" spans="4:16">
      <c r="D157" s="175" t="s">
        <v>737</v>
      </c>
      <c r="E157" s="255" t="s">
        <v>741</v>
      </c>
      <c r="F157" s="255" t="s">
        <v>742</v>
      </c>
      <c r="G157" s="255"/>
      <c r="H157" s="255"/>
      <c r="I157" s="255"/>
      <c r="J157" s="255"/>
      <c r="K157" s="255"/>
      <c r="L157" s="255"/>
      <c r="M157" s="255"/>
      <c r="N157" s="255">
        <v>2223108.14</v>
      </c>
      <c r="P157">
        <v>-42267077.460000001</v>
      </c>
    </row>
    <row r="158" spans="4:16">
      <c r="D158" s="175" t="s">
        <v>740</v>
      </c>
      <c r="E158" s="255" t="s">
        <v>744</v>
      </c>
      <c r="F158" s="255" t="s">
        <v>745</v>
      </c>
      <c r="G158" s="255"/>
      <c r="H158" s="255"/>
      <c r="I158" s="255"/>
      <c r="J158" s="255"/>
      <c r="K158" s="255"/>
      <c r="L158" s="255"/>
      <c r="M158" s="255"/>
      <c r="N158" s="255">
        <v>370857537.78363162</v>
      </c>
    </row>
    <row r="159" spans="4:16">
      <c r="D159" s="175" t="s">
        <v>743</v>
      </c>
      <c r="E159" s="255" t="s">
        <v>747</v>
      </c>
      <c r="F159" s="255" t="s">
        <v>748</v>
      </c>
      <c r="G159" s="255"/>
      <c r="H159" s="255"/>
      <c r="I159" s="255"/>
      <c r="J159" s="255"/>
      <c r="K159" s="255"/>
      <c r="L159" s="255"/>
      <c r="M159" s="255"/>
      <c r="N159" s="255">
        <v>73963680.611540005</v>
      </c>
    </row>
    <row r="160" spans="4:16">
      <c r="D160" s="175" t="s">
        <v>746</v>
      </c>
      <c r="E160" s="255" t="s">
        <v>750</v>
      </c>
      <c r="F160" s="255" t="s">
        <v>751</v>
      </c>
      <c r="G160" s="255"/>
      <c r="H160" s="255"/>
      <c r="I160" s="255"/>
      <c r="J160" s="255"/>
      <c r="K160" s="255"/>
      <c r="L160" s="255"/>
      <c r="M160" s="255"/>
      <c r="N160" s="255">
        <v>3825078.7280000001</v>
      </c>
    </row>
    <row r="161" spans="4:16">
      <c r="D161" s="175" t="s">
        <v>749</v>
      </c>
      <c r="E161" s="255" t="s">
        <v>753</v>
      </c>
      <c r="F161" s="255" t="s">
        <v>754</v>
      </c>
      <c r="G161" s="255"/>
      <c r="H161" s="255"/>
      <c r="I161" s="255"/>
      <c r="J161" s="255"/>
      <c r="K161" s="255"/>
      <c r="L161" s="255"/>
      <c r="M161" s="255"/>
      <c r="N161" s="255">
        <v>1536605.74</v>
      </c>
      <c r="P161">
        <v>516856.04</v>
      </c>
    </row>
    <row r="162" spans="4:16">
      <c r="D162" s="175" t="s">
        <v>752</v>
      </c>
      <c r="E162" s="255" t="s">
        <v>756</v>
      </c>
      <c r="F162" s="255" t="s">
        <v>757</v>
      </c>
      <c r="G162" s="255"/>
      <c r="H162" s="255"/>
      <c r="I162" s="255"/>
      <c r="J162" s="255"/>
      <c r="K162" s="255"/>
      <c r="L162" s="255"/>
      <c r="M162" s="255"/>
      <c r="N162" s="255">
        <v>297194794.59735358</v>
      </c>
      <c r="P162">
        <v>516856.04</v>
      </c>
    </row>
    <row r="163" spans="4:16">
      <c r="D163" s="175" t="s">
        <v>755</v>
      </c>
      <c r="E163" s="255" t="s">
        <v>759</v>
      </c>
      <c r="F163" s="255" t="s">
        <v>760</v>
      </c>
      <c r="G163" s="255"/>
      <c r="H163" s="255"/>
      <c r="I163" s="255"/>
      <c r="J163" s="255"/>
      <c r="K163" s="255"/>
      <c r="L163" s="255"/>
      <c r="M163" s="255"/>
      <c r="N163" s="255">
        <v>5570426.5999999996</v>
      </c>
    </row>
    <row r="164" spans="4:16">
      <c r="D164" s="175" t="s">
        <v>758</v>
      </c>
      <c r="E164" s="255" t="s">
        <v>762</v>
      </c>
      <c r="F164" s="255" t="s">
        <v>763</v>
      </c>
      <c r="G164" s="255"/>
      <c r="H164" s="255"/>
      <c r="I164" s="255"/>
      <c r="J164" s="255"/>
      <c r="K164" s="255"/>
      <c r="L164" s="255"/>
      <c r="M164" s="255"/>
      <c r="N164" s="255">
        <v>-551298084.90593922</v>
      </c>
      <c r="P164">
        <v>1151935.78</v>
      </c>
    </row>
    <row r="165" spans="4:16">
      <c r="D165" s="175" t="s">
        <v>761</v>
      </c>
      <c r="E165" s="256" t="s">
        <v>765</v>
      </c>
      <c r="F165" s="256" t="s">
        <v>766</v>
      </c>
      <c r="G165" s="257"/>
      <c r="H165" s="257"/>
      <c r="I165" s="257"/>
      <c r="J165" s="257"/>
      <c r="K165" s="257"/>
      <c r="L165" s="257"/>
      <c r="M165" s="257"/>
      <c r="N165" s="256">
        <v>244653363.82092991</v>
      </c>
      <c r="P165">
        <v>1200.1600000000001</v>
      </c>
    </row>
    <row r="166" spans="4:16">
      <c r="D166" s="175" t="s">
        <v>764</v>
      </c>
      <c r="E166" s="257" t="s">
        <v>768</v>
      </c>
      <c r="F166" s="257" t="s">
        <v>766</v>
      </c>
      <c r="G166" s="258">
        <v>20455490608.560001</v>
      </c>
      <c r="H166" s="258">
        <v>134741721.84999999</v>
      </c>
      <c r="I166" s="258">
        <v>1728869244.1698885</v>
      </c>
      <c r="J166" s="258">
        <v>11584164597.910732</v>
      </c>
      <c r="K166" s="258">
        <v>2667657385.6258898</v>
      </c>
      <c r="L166" s="258">
        <v>2358746474.8899999</v>
      </c>
      <c r="M166" s="258">
        <v>6666811975.9237499</v>
      </c>
      <c r="N166" s="257">
        <v>244653363.82092991</v>
      </c>
      <c r="P166">
        <v>4728.96</v>
      </c>
    </row>
    <row r="167" spans="4:16">
      <c r="D167" s="175" t="s">
        <v>767</v>
      </c>
      <c r="E167" s="258" t="s">
        <v>770</v>
      </c>
      <c r="F167" s="258" t="s">
        <v>771</v>
      </c>
      <c r="G167" s="255"/>
      <c r="H167" s="255"/>
      <c r="I167" s="255"/>
      <c r="J167" s="255"/>
      <c r="K167" s="255"/>
      <c r="L167" s="255"/>
      <c r="M167" s="255"/>
      <c r="N167" s="258">
        <v>74906394719.307541</v>
      </c>
    </row>
    <row r="168" spans="4:16" s="128" customFormat="1">
      <c r="D168" s="203" t="s">
        <v>769</v>
      </c>
      <c r="E168" s="259" t="s">
        <v>773</v>
      </c>
      <c r="F168" s="259" t="s">
        <v>774</v>
      </c>
      <c r="G168" s="255"/>
      <c r="H168" s="255"/>
      <c r="I168" s="255"/>
      <c r="J168" s="255"/>
      <c r="K168" s="255"/>
      <c r="L168" s="255"/>
      <c r="M168" s="255"/>
      <c r="N168" s="259">
        <v>117943824920.96848</v>
      </c>
    </row>
    <row r="169" spans="4:16">
      <c r="D169" s="175" t="s">
        <v>772</v>
      </c>
      <c r="E169" s="255" t="s">
        <v>776</v>
      </c>
      <c r="F169" s="255" t="s">
        <v>777</v>
      </c>
      <c r="G169" s="256"/>
      <c r="H169" s="256"/>
      <c r="I169" s="256"/>
      <c r="J169" s="256"/>
      <c r="K169" s="256"/>
      <c r="L169" s="256"/>
      <c r="M169" s="256"/>
      <c r="N169" s="255">
        <v>-11042661396.536415</v>
      </c>
      <c r="P169">
        <v>3570.6</v>
      </c>
    </row>
    <row r="170" spans="4:16">
      <c r="D170" s="175" t="s">
        <v>775</v>
      </c>
      <c r="E170" s="255" t="s">
        <v>779</v>
      </c>
      <c r="F170" s="255" t="s">
        <v>780</v>
      </c>
      <c r="G170" s="255"/>
      <c r="H170" s="255"/>
      <c r="I170" s="255"/>
      <c r="J170" s="255"/>
      <c r="K170" s="255"/>
      <c r="L170" s="255"/>
      <c r="M170" s="255"/>
      <c r="N170" s="255">
        <v>-508446032</v>
      </c>
    </row>
    <row r="171" spans="4:16">
      <c r="D171" s="175" t="s">
        <v>778</v>
      </c>
      <c r="E171" s="260" t="s">
        <v>782</v>
      </c>
      <c r="F171" s="260" t="s">
        <v>777</v>
      </c>
      <c r="G171" s="255"/>
      <c r="H171" s="255"/>
      <c r="I171" s="255"/>
      <c r="J171" s="255"/>
      <c r="K171" s="255"/>
      <c r="L171" s="255"/>
      <c r="M171" s="255"/>
      <c r="N171" s="260">
        <v>-11551107428.536415</v>
      </c>
    </row>
    <row r="172" spans="4:16">
      <c r="D172" s="175" t="s">
        <v>781</v>
      </c>
      <c r="E172" s="256" t="s">
        <v>784</v>
      </c>
      <c r="F172" s="256" t="s">
        <v>785</v>
      </c>
      <c r="G172" s="255"/>
      <c r="H172" s="255"/>
      <c r="I172" s="255"/>
      <c r="J172" s="255"/>
      <c r="K172" s="255"/>
      <c r="L172" s="255"/>
      <c r="M172" s="255"/>
      <c r="N172" s="256">
        <v>-11551107428.536415</v>
      </c>
    </row>
    <row r="173" spans="4:16">
      <c r="D173" s="175" t="s">
        <v>783</v>
      </c>
      <c r="E173" s="255" t="s">
        <v>787</v>
      </c>
      <c r="F173" s="255" t="s">
        <v>191</v>
      </c>
      <c r="G173" s="255"/>
      <c r="H173" s="255"/>
      <c r="I173" s="255"/>
      <c r="J173" s="255"/>
      <c r="K173" s="255"/>
      <c r="L173" s="255"/>
      <c r="M173" s="255"/>
      <c r="N173" s="255">
        <v>-1480281522.3075349</v>
      </c>
    </row>
    <row r="174" spans="4:16">
      <c r="D174" s="175" t="s">
        <v>786</v>
      </c>
      <c r="E174" s="255" t="s">
        <v>789</v>
      </c>
      <c r="F174" s="255" t="s">
        <v>207</v>
      </c>
      <c r="G174" s="256"/>
      <c r="H174" s="256"/>
      <c r="I174" s="256"/>
      <c r="J174" s="256"/>
      <c r="K174" s="256"/>
      <c r="L174" s="256"/>
      <c r="M174" s="256"/>
      <c r="N174" s="255">
        <v>-4698822519.7202482</v>
      </c>
    </row>
    <row r="175" spans="4:16">
      <c r="D175" s="175" t="s">
        <v>788</v>
      </c>
      <c r="E175" s="260" t="s">
        <v>791</v>
      </c>
      <c r="F175" s="260" t="s">
        <v>792</v>
      </c>
      <c r="G175" s="255"/>
      <c r="H175" s="255"/>
      <c r="I175" s="255"/>
      <c r="J175" s="255"/>
      <c r="K175" s="255"/>
      <c r="L175" s="255"/>
      <c r="M175" s="255"/>
      <c r="N175" s="260">
        <v>-6179104042.0277834</v>
      </c>
    </row>
    <row r="176" spans="4:16">
      <c r="D176" s="175" t="s">
        <v>790</v>
      </c>
      <c r="E176" s="255" t="s">
        <v>1170</v>
      </c>
      <c r="F176" s="255" t="s">
        <v>1171</v>
      </c>
      <c r="G176" s="255"/>
      <c r="H176" s="255"/>
      <c r="I176" s="255"/>
      <c r="J176" s="255"/>
      <c r="K176" s="255"/>
      <c r="L176" s="255"/>
      <c r="M176" s="255"/>
      <c r="N176" s="255">
        <v>1.8171400000000001E-2</v>
      </c>
    </row>
    <row r="177" spans="4:14">
      <c r="D177" s="175" t="s">
        <v>793</v>
      </c>
      <c r="E177" s="255" t="s">
        <v>794</v>
      </c>
      <c r="F177" s="255" t="s">
        <v>795</v>
      </c>
      <c r="G177" s="256"/>
      <c r="H177" s="256"/>
      <c r="I177" s="256"/>
      <c r="J177" s="256"/>
      <c r="K177" s="256"/>
      <c r="L177" s="256"/>
      <c r="M177" s="256"/>
      <c r="N177" s="255">
        <v>-363189654.94704652</v>
      </c>
    </row>
    <row r="178" spans="4:14">
      <c r="D178" s="175" t="s">
        <v>796</v>
      </c>
      <c r="E178" s="255" t="s">
        <v>797</v>
      </c>
      <c r="F178" s="255" t="s">
        <v>798</v>
      </c>
      <c r="G178" s="255"/>
      <c r="H178" s="255"/>
      <c r="I178" s="255"/>
      <c r="J178" s="255"/>
      <c r="K178" s="255"/>
      <c r="L178" s="255"/>
      <c r="M178" s="255"/>
      <c r="N178" s="255">
        <v>-654451251.78713167</v>
      </c>
    </row>
    <row r="179" spans="4:14">
      <c r="D179" s="175" t="s">
        <v>799</v>
      </c>
      <c r="E179" s="255" t="s">
        <v>800</v>
      </c>
      <c r="F179" s="255" t="s">
        <v>801</v>
      </c>
      <c r="G179" s="255"/>
      <c r="H179" s="255"/>
      <c r="I179" s="255"/>
      <c r="J179" s="255"/>
      <c r="K179" s="255"/>
      <c r="L179" s="255"/>
      <c r="M179" s="255"/>
      <c r="N179" s="255">
        <v>-1365343.265992</v>
      </c>
    </row>
    <row r="180" spans="4:14">
      <c r="D180" s="175" t="s">
        <v>802</v>
      </c>
      <c r="E180" s="255" t="s">
        <v>803</v>
      </c>
      <c r="F180" s="255" t="s">
        <v>804</v>
      </c>
      <c r="G180" s="256"/>
      <c r="H180" s="256"/>
      <c r="I180" s="256"/>
      <c r="J180" s="256"/>
      <c r="K180" s="256"/>
      <c r="L180" s="256"/>
      <c r="M180" s="256"/>
      <c r="N180" s="255">
        <v>-66459131.170835197</v>
      </c>
    </row>
    <row r="181" spans="4:14">
      <c r="D181" s="175" t="s">
        <v>805</v>
      </c>
      <c r="E181" s="255" t="s">
        <v>806</v>
      </c>
      <c r="F181" s="255" t="s">
        <v>807</v>
      </c>
      <c r="G181" s="255"/>
      <c r="H181" s="255"/>
      <c r="I181" s="255"/>
      <c r="J181" s="255"/>
      <c r="K181" s="255"/>
      <c r="L181" s="255"/>
      <c r="M181" s="255"/>
      <c r="N181" s="255">
        <v>-1809634.48</v>
      </c>
    </row>
    <row r="182" spans="4:14">
      <c r="D182" s="175" t="s">
        <v>808</v>
      </c>
      <c r="E182" s="255" t="s">
        <v>809</v>
      </c>
      <c r="F182" s="255" t="s">
        <v>810</v>
      </c>
      <c r="G182" s="255"/>
      <c r="H182" s="255"/>
      <c r="I182" s="255"/>
      <c r="J182" s="255"/>
      <c r="K182" s="255"/>
      <c r="L182" s="255"/>
      <c r="M182" s="255"/>
      <c r="N182" s="255">
        <v>-406945754.41421211</v>
      </c>
    </row>
    <row r="183" spans="4:14">
      <c r="D183" s="175" t="s">
        <v>811</v>
      </c>
      <c r="E183" s="255" t="s">
        <v>812</v>
      </c>
      <c r="F183" s="255" t="s">
        <v>813</v>
      </c>
      <c r="G183" s="256"/>
      <c r="H183" s="256"/>
      <c r="I183" s="256"/>
      <c r="J183" s="256"/>
      <c r="K183" s="256"/>
      <c r="L183" s="256"/>
      <c r="M183" s="256"/>
      <c r="N183" s="255">
        <v>-31453321.561340801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806957866.96000004</v>
      </c>
      <c r="H184" s="255"/>
      <c r="I184" s="255"/>
      <c r="J184" s="255"/>
      <c r="K184" s="255">
        <v>13978214.33759</v>
      </c>
      <c r="L184" s="255"/>
      <c r="M184" s="255"/>
      <c r="N184" s="255">
        <v>-202308369.77537361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330906513.94</v>
      </c>
      <c r="H185" s="255"/>
      <c r="I185" s="255"/>
      <c r="J185" s="255"/>
      <c r="K185" s="255"/>
      <c r="L185" s="255"/>
      <c r="M185" s="255"/>
      <c r="N185" s="255">
        <v>-19420587.09</v>
      </c>
    </row>
    <row r="186" spans="4:14">
      <c r="D186" s="175" t="s">
        <v>820</v>
      </c>
      <c r="E186" s="255" t="s">
        <v>821</v>
      </c>
      <c r="F186" s="255" t="s">
        <v>822</v>
      </c>
      <c r="G186" s="256">
        <v>1137864380.9000001</v>
      </c>
      <c r="H186" s="256"/>
      <c r="I186" s="256"/>
      <c r="J186" s="256"/>
      <c r="K186" s="256">
        <v>13978214.33759</v>
      </c>
      <c r="L186" s="256"/>
      <c r="M186" s="256"/>
      <c r="N186" s="255">
        <v>-14236516.8357308</v>
      </c>
    </row>
    <row r="187" spans="4:14">
      <c r="D187" s="175" t="s">
        <v>823</v>
      </c>
      <c r="E187" s="255" t="s">
        <v>824</v>
      </c>
      <c r="F187" s="255" t="s">
        <v>825</v>
      </c>
      <c r="G187" s="255"/>
      <c r="H187" s="255"/>
      <c r="I187" s="255"/>
      <c r="J187" s="255"/>
      <c r="K187" s="255"/>
      <c r="L187" s="255"/>
      <c r="M187" s="255"/>
      <c r="N187" s="255">
        <v>-225768743.28441039</v>
      </c>
    </row>
    <row r="188" spans="4:14">
      <c r="D188" s="175" t="s">
        <v>826</v>
      </c>
      <c r="E188" s="255" t="s">
        <v>827</v>
      </c>
      <c r="F188" s="255" t="s">
        <v>828</v>
      </c>
      <c r="G188" s="255"/>
      <c r="H188" s="255"/>
      <c r="I188" s="255"/>
      <c r="J188" s="255"/>
      <c r="K188" s="255"/>
      <c r="L188" s="255"/>
      <c r="M188" s="255"/>
      <c r="N188" s="255">
        <v>-79428221.248713195</v>
      </c>
    </row>
    <row r="189" spans="4:14">
      <c r="D189" s="175" t="s">
        <v>829</v>
      </c>
      <c r="E189" s="255" t="s">
        <v>830</v>
      </c>
      <c r="F189" s="255" t="s">
        <v>831</v>
      </c>
      <c r="G189" s="255"/>
      <c r="H189" s="255"/>
      <c r="I189" s="255"/>
      <c r="J189" s="255"/>
      <c r="K189" s="255"/>
      <c r="L189" s="255"/>
      <c r="M189" s="255"/>
      <c r="N189" s="255">
        <v>-714867.56131000002</v>
      </c>
    </row>
    <row r="190" spans="4:14">
      <c r="D190" s="175" t="s">
        <v>832</v>
      </c>
      <c r="E190" s="255" t="s">
        <v>833</v>
      </c>
      <c r="F190" s="255" t="s">
        <v>834</v>
      </c>
      <c r="G190" s="255"/>
      <c r="H190" s="255"/>
      <c r="I190" s="255"/>
      <c r="J190" s="255"/>
      <c r="K190" s="255"/>
      <c r="L190" s="255"/>
      <c r="M190" s="255"/>
      <c r="N190" s="255">
        <v>-6776216.8095720001</v>
      </c>
    </row>
    <row r="191" spans="4:14">
      <c r="D191" s="175" t="s">
        <v>835</v>
      </c>
      <c r="E191" s="255" t="s">
        <v>836</v>
      </c>
      <c r="F191" s="255" t="s">
        <v>837</v>
      </c>
      <c r="G191" s="255"/>
      <c r="H191" s="255"/>
      <c r="I191" s="255"/>
      <c r="J191" s="255"/>
      <c r="K191" s="255"/>
      <c r="L191" s="255"/>
      <c r="M191" s="255"/>
      <c r="N191" s="255">
        <v>-2238706.8631199999</v>
      </c>
    </row>
    <row r="192" spans="4:14">
      <c r="D192" s="175" t="s">
        <v>838</v>
      </c>
      <c r="E192" s="255" t="s">
        <v>839</v>
      </c>
      <c r="F192" s="255" t="s">
        <v>840</v>
      </c>
      <c r="G192" s="255"/>
      <c r="H192" s="255"/>
      <c r="I192" s="255"/>
      <c r="J192" s="255"/>
      <c r="K192" s="255"/>
      <c r="L192" s="255"/>
      <c r="M192" s="255"/>
      <c r="N192" s="255">
        <v>-101920653.665424</v>
      </c>
    </row>
    <row r="193" spans="4:14">
      <c r="D193" s="175" t="s">
        <v>841</v>
      </c>
      <c r="E193" s="255" t="s">
        <v>842</v>
      </c>
      <c r="F193" s="255" t="s">
        <v>843</v>
      </c>
      <c r="G193" s="255"/>
      <c r="H193" s="255"/>
      <c r="I193" s="255"/>
      <c r="J193" s="255"/>
      <c r="K193" s="255"/>
      <c r="L193" s="255"/>
      <c r="M193" s="255"/>
      <c r="N193" s="255">
        <v>-35891400.586044803</v>
      </c>
    </row>
    <row r="194" spans="4:14">
      <c r="D194" s="175" t="s">
        <v>844</v>
      </c>
      <c r="E194" s="255" t="s">
        <v>845</v>
      </c>
      <c r="F194" s="255" t="s">
        <v>846</v>
      </c>
      <c r="G194" s="255"/>
      <c r="H194" s="255"/>
      <c r="I194" s="255"/>
      <c r="J194" s="255"/>
      <c r="K194" s="255"/>
      <c r="L194" s="255"/>
      <c r="M194" s="255"/>
      <c r="N194" s="255">
        <v>-3477600</v>
      </c>
    </row>
    <row r="195" spans="4:14">
      <c r="D195" s="175" t="s">
        <v>847</v>
      </c>
      <c r="E195" s="255" t="s">
        <v>848</v>
      </c>
      <c r="F195" s="255" t="s">
        <v>849</v>
      </c>
      <c r="G195" s="255"/>
      <c r="H195" s="255"/>
      <c r="I195" s="255"/>
      <c r="J195" s="255"/>
      <c r="K195" s="255"/>
      <c r="L195" s="255"/>
      <c r="M195" s="255"/>
      <c r="N195" s="255">
        <v>-22572802.625992</v>
      </c>
    </row>
    <row r="196" spans="4:14">
      <c r="D196" s="175" t="s">
        <v>850</v>
      </c>
      <c r="E196" s="255" t="s">
        <v>851</v>
      </c>
      <c r="F196" s="255" t="s">
        <v>852</v>
      </c>
      <c r="G196" s="256"/>
      <c r="H196" s="256"/>
      <c r="I196" s="256"/>
      <c r="J196" s="256"/>
      <c r="K196" s="256"/>
      <c r="L196" s="256"/>
      <c r="M196" s="256"/>
      <c r="N196" s="255">
        <v>-35447.040000000001</v>
      </c>
    </row>
    <row r="197" spans="4:14">
      <c r="D197" s="175" t="s">
        <v>853</v>
      </c>
      <c r="E197" s="255" t="s">
        <v>854</v>
      </c>
      <c r="F197" s="255" t="s">
        <v>855</v>
      </c>
      <c r="G197" s="255"/>
      <c r="H197" s="255"/>
      <c r="I197" s="255"/>
      <c r="J197" s="255"/>
      <c r="K197" s="255"/>
      <c r="L197" s="255"/>
      <c r="M197" s="255"/>
      <c r="N197" s="255">
        <v>-11013096.306940001</v>
      </c>
    </row>
    <row r="198" spans="4:14">
      <c r="D198" s="175" t="s">
        <v>856</v>
      </c>
      <c r="E198" s="255" t="s">
        <v>857</v>
      </c>
      <c r="F198" s="255" t="s">
        <v>858</v>
      </c>
      <c r="G198" s="255"/>
      <c r="H198" s="255"/>
      <c r="I198" s="255"/>
      <c r="J198" s="255">
        <v>20932323.923558399</v>
      </c>
      <c r="K198" s="255"/>
      <c r="L198" s="255"/>
      <c r="M198" s="255"/>
      <c r="N198" s="255">
        <v>-1837613.93178</v>
      </c>
    </row>
    <row r="199" spans="4:14" s="128" customFormat="1">
      <c r="D199" s="203" t="s">
        <v>859</v>
      </c>
      <c r="E199" s="255" t="s">
        <v>860</v>
      </c>
      <c r="F199" s="255" t="s">
        <v>861</v>
      </c>
      <c r="G199" s="255"/>
      <c r="H199" s="255"/>
      <c r="I199" s="255"/>
      <c r="J199" s="255">
        <v>83471439.544320002</v>
      </c>
      <c r="K199" s="255"/>
      <c r="L199" s="255"/>
      <c r="M199" s="255"/>
      <c r="N199" s="255">
        <v>-42011641.667950898</v>
      </c>
    </row>
    <row r="200" spans="4:14">
      <c r="D200" s="175" t="s">
        <v>862</v>
      </c>
      <c r="E200" s="255" t="s">
        <v>863</v>
      </c>
      <c r="F200" s="255" t="s">
        <v>864</v>
      </c>
      <c r="G200" s="255"/>
      <c r="H200" s="255"/>
      <c r="I200" s="255"/>
      <c r="J200" s="255"/>
      <c r="K200" s="255"/>
      <c r="L200" s="255"/>
      <c r="M200" s="255"/>
      <c r="N200" s="255">
        <v>-9494207.5363579001</v>
      </c>
    </row>
    <row r="201" spans="4:14">
      <c r="D201" s="175" t="s">
        <v>865</v>
      </c>
      <c r="E201" s="255" t="s">
        <v>866</v>
      </c>
      <c r="F201" s="255" t="s">
        <v>867</v>
      </c>
      <c r="G201" s="256"/>
      <c r="H201" s="256"/>
      <c r="I201" s="256"/>
      <c r="J201" s="256">
        <v>104403763.4678784</v>
      </c>
      <c r="K201" s="256"/>
      <c r="L201" s="256"/>
      <c r="M201" s="256"/>
      <c r="N201" s="255">
        <v>-3069672.36</v>
      </c>
    </row>
    <row r="202" spans="4:14">
      <c r="D202" s="175" t="s">
        <v>868</v>
      </c>
      <c r="E202" s="260" t="s">
        <v>869</v>
      </c>
      <c r="F202" s="260" t="s">
        <v>870</v>
      </c>
      <c r="G202" s="257">
        <v>1137864380.9000001</v>
      </c>
      <c r="H202" s="257"/>
      <c r="I202" s="257"/>
      <c r="J202" s="257">
        <v>104403763.4678784</v>
      </c>
      <c r="K202" s="257">
        <v>13978214.33759</v>
      </c>
      <c r="L202" s="257"/>
      <c r="M202" s="257"/>
      <c r="N202" s="260">
        <v>-2307890456.7971063</v>
      </c>
    </row>
    <row r="203" spans="4:14" s="128" customFormat="1">
      <c r="D203" s="203" t="s">
        <v>871</v>
      </c>
      <c r="E203" s="255" t="s">
        <v>872</v>
      </c>
      <c r="F203" s="255" t="s">
        <v>199</v>
      </c>
      <c r="G203" s="255">
        <v>23659679688.91</v>
      </c>
      <c r="H203" s="255"/>
      <c r="I203" s="255">
        <v>35396281806.582542</v>
      </c>
      <c r="J203" s="255"/>
      <c r="K203" s="255"/>
      <c r="L203" s="255"/>
      <c r="M203" s="255"/>
      <c r="N203" s="255">
        <v>-21635272.34</v>
      </c>
    </row>
    <row r="204" spans="4:14">
      <c r="D204" s="175" t="s">
        <v>873</v>
      </c>
      <c r="E204" s="260" t="s">
        <v>874</v>
      </c>
      <c r="F204" s="260" t="s">
        <v>875</v>
      </c>
      <c r="G204" s="255"/>
      <c r="H204" s="255"/>
      <c r="I204" s="255"/>
      <c r="J204" s="255"/>
      <c r="K204" s="255"/>
      <c r="L204" s="255"/>
      <c r="M204" s="255"/>
      <c r="N204" s="260">
        <v>-21635272.34</v>
      </c>
    </row>
    <row r="205" spans="4:14">
      <c r="D205" s="175" t="s">
        <v>876</v>
      </c>
      <c r="E205" s="256" t="s">
        <v>877</v>
      </c>
      <c r="F205" s="256" t="s">
        <v>878</v>
      </c>
      <c r="G205" s="256">
        <v>23659679688.91</v>
      </c>
      <c r="H205" s="256"/>
      <c r="I205" s="256">
        <v>35396281806.582542</v>
      </c>
      <c r="J205" s="256"/>
      <c r="K205" s="256"/>
      <c r="L205" s="256"/>
      <c r="M205" s="256"/>
      <c r="N205" s="256">
        <v>-8508629771.1648893</v>
      </c>
    </row>
    <row r="206" spans="4:14" s="128" customFormat="1">
      <c r="D206" s="203" t="s">
        <v>879</v>
      </c>
      <c r="E206" s="255" t="s">
        <v>880</v>
      </c>
      <c r="F206" s="255" t="s">
        <v>881</v>
      </c>
      <c r="G206" s="255"/>
      <c r="H206" s="255"/>
      <c r="I206" s="255"/>
      <c r="J206" s="255"/>
      <c r="K206" s="255"/>
      <c r="L206" s="255"/>
      <c r="M206" s="255"/>
      <c r="N206" s="255">
        <v>-1329222934.0306072</v>
      </c>
    </row>
    <row r="207" spans="4:14" s="143" customFormat="1">
      <c r="D207" s="251" t="s">
        <v>882</v>
      </c>
      <c r="E207" s="256" t="s">
        <v>883</v>
      </c>
      <c r="F207" s="256" t="s">
        <v>884</v>
      </c>
      <c r="G207" s="255"/>
      <c r="H207" s="255"/>
      <c r="I207" s="255"/>
      <c r="J207" s="255"/>
      <c r="K207" s="255"/>
      <c r="L207" s="255"/>
      <c r="M207" s="255"/>
      <c r="N207" s="256">
        <v>-1329222934.0306072</v>
      </c>
    </row>
    <row r="208" spans="4:14">
      <c r="D208" s="175" t="s">
        <v>885</v>
      </c>
      <c r="E208" s="255" t="s">
        <v>886</v>
      </c>
      <c r="F208" s="255" t="s">
        <v>887</v>
      </c>
      <c r="G208" s="255"/>
      <c r="H208" s="255"/>
      <c r="I208" s="255"/>
      <c r="J208" s="255"/>
      <c r="K208" s="255"/>
      <c r="L208" s="255"/>
      <c r="M208" s="255"/>
      <c r="N208" s="255">
        <v>-132614647.9489968</v>
      </c>
    </row>
    <row r="209" spans="4:64">
      <c r="D209" s="175" t="s">
        <v>888</v>
      </c>
      <c r="E209" s="255" t="s">
        <v>889</v>
      </c>
      <c r="F209" s="255" t="s">
        <v>890</v>
      </c>
      <c r="G209" s="255"/>
      <c r="H209" s="255"/>
      <c r="I209" s="255"/>
      <c r="J209" s="255"/>
      <c r="K209" s="255"/>
      <c r="L209" s="255"/>
      <c r="M209" s="255"/>
      <c r="N209" s="255">
        <v>26819335.791025501</v>
      </c>
    </row>
    <row r="210" spans="4:64">
      <c r="D210" s="175" t="s">
        <v>891</v>
      </c>
      <c r="E210" s="256" t="s">
        <v>892</v>
      </c>
      <c r="F210" s="256" t="s">
        <v>211</v>
      </c>
      <c r="G210" s="256"/>
      <c r="H210" s="256"/>
      <c r="I210" s="256"/>
      <c r="J210" s="256"/>
      <c r="K210" s="256"/>
      <c r="L210" s="256"/>
      <c r="M210" s="256"/>
      <c r="N210" s="256">
        <v>-105795312.15797129</v>
      </c>
    </row>
    <row r="211" spans="4:64">
      <c r="D211" s="175" t="s">
        <v>893</v>
      </c>
      <c r="E211" s="255" t="s">
        <v>894</v>
      </c>
      <c r="F211" s="255" t="s">
        <v>895</v>
      </c>
      <c r="G211" s="255"/>
      <c r="H211" s="255"/>
      <c r="I211" s="255"/>
      <c r="J211" s="255"/>
      <c r="K211" s="255"/>
      <c r="L211" s="255"/>
      <c r="M211" s="255"/>
      <c r="N211" s="255">
        <v>-33311185148.080002</v>
      </c>
    </row>
    <row r="212" spans="4:64">
      <c r="D212" s="175" t="s">
        <v>896</v>
      </c>
      <c r="E212" s="256" t="s">
        <v>897</v>
      </c>
      <c r="F212" s="256" t="s">
        <v>898</v>
      </c>
      <c r="G212" s="255"/>
      <c r="H212" s="255"/>
      <c r="I212" s="255"/>
      <c r="J212" s="255"/>
      <c r="K212" s="255"/>
      <c r="L212" s="255"/>
      <c r="M212" s="255"/>
      <c r="N212" s="256">
        <v>-33311185148.080002</v>
      </c>
    </row>
    <row r="213" spans="4:64">
      <c r="D213" s="175" t="s">
        <v>899</v>
      </c>
      <c r="E213" s="255" t="s">
        <v>900</v>
      </c>
      <c r="F213" s="255" t="s">
        <v>210</v>
      </c>
      <c r="G213" s="255"/>
      <c r="H213" s="255"/>
      <c r="I213" s="255"/>
      <c r="J213" s="255"/>
      <c r="K213" s="255"/>
      <c r="L213" s="255"/>
      <c r="M213" s="255"/>
      <c r="N213" s="255">
        <v>-615937460.28689539</v>
      </c>
    </row>
    <row r="214" spans="4:64">
      <c r="D214" s="175" t="s">
        <v>901</v>
      </c>
      <c r="E214" s="256" t="s">
        <v>902</v>
      </c>
      <c r="F214" s="256" t="s">
        <v>210</v>
      </c>
      <c r="G214" s="255"/>
      <c r="H214" s="255"/>
      <c r="I214" s="255"/>
      <c r="J214" s="255"/>
      <c r="K214" s="255"/>
      <c r="L214" s="255"/>
      <c r="M214" s="255"/>
      <c r="N214" s="256">
        <v>-615937460.28689539</v>
      </c>
    </row>
    <row r="215" spans="4:64">
      <c r="D215" s="175" t="s">
        <v>903</v>
      </c>
      <c r="E215" s="255" t="s">
        <v>904</v>
      </c>
      <c r="F215" s="255" t="s">
        <v>905</v>
      </c>
      <c r="G215" s="256"/>
      <c r="H215" s="256"/>
      <c r="I215" s="256"/>
      <c r="J215" s="256"/>
      <c r="K215" s="256"/>
      <c r="L215" s="256"/>
      <c r="M215" s="256"/>
      <c r="N215" s="255">
        <v>-26533594</v>
      </c>
    </row>
    <row r="216" spans="4:64">
      <c r="D216" s="175" t="s">
        <v>906</v>
      </c>
      <c r="E216" s="260" t="s">
        <v>907</v>
      </c>
      <c r="F216" s="260" t="s">
        <v>908</v>
      </c>
      <c r="G216" s="257">
        <v>23659679688.91</v>
      </c>
      <c r="H216" s="257"/>
      <c r="I216" s="257">
        <v>35396281806.582542</v>
      </c>
      <c r="J216" s="257"/>
      <c r="K216" s="257"/>
      <c r="L216" s="257"/>
      <c r="M216" s="257"/>
      <c r="N216" s="260">
        <v>-26533594</v>
      </c>
    </row>
    <row r="217" spans="4:64">
      <c r="D217" s="175" t="s">
        <v>909</v>
      </c>
      <c r="E217" s="255" t="s">
        <v>910</v>
      </c>
      <c r="F217" s="255" t="s">
        <v>911</v>
      </c>
      <c r="G217" s="255"/>
      <c r="H217" s="255"/>
      <c r="I217" s="255"/>
      <c r="J217" s="255"/>
      <c r="K217" s="255"/>
      <c r="L217" s="255"/>
      <c r="M217" s="255"/>
      <c r="N217" s="255">
        <v>4.6271899999999998E-2</v>
      </c>
      <c r="BL217">
        <v>3570.6</v>
      </c>
    </row>
    <row r="218" spans="4:64">
      <c r="D218" s="175" t="s">
        <v>912</v>
      </c>
      <c r="E218" s="260" t="s">
        <v>913</v>
      </c>
      <c r="F218" s="260" t="s">
        <v>914</v>
      </c>
      <c r="G218" s="255"/>
      <c r="H218" s="255"/>
      <c r="I218" s="255"/>
      <c r="J218" s="255"/>
      <c r="K218" s="255"/>
      <c r="L218" s="255"/>
      <c r="M218" s="255"/>
      <c r="N218" s="260">
        <v>4.6271899999999998E-2</v>
      </c>
    </row>
    <row r="219" spans="4:64">
      <c r="D219" s="175" t="s">
        <v>915</v>
      </c>
      <c r="E219" s="255" t="s">
        <v>916</v>
      </c>
      <c r="F219" s="255" t="s">
        <v>917</v>
      </c>
      <c r="G219" s="255"/>
      <c r="H219" s="255"/>
      <c r="I219" s="255"/>
      <c r="J219" s="255"/>
      <c r="K219" s="255"/>
      <c r="L219" s="255"/>
      <c r="M219" s="255"/>
      <c r="N219" s="255">
        <v>-14525370.51</v>
      </c>
    </row>
    <row r="220" spans="4:64">
      <c r="D220" s="175" t="s">
        <v>918</v>
      </c>
      <c r="E220" s="260" t="s">
        <v>919</v>
      </c>
      <c r="F220" s="260" t="s">
        <v>920</v>
      </c>
      <c r="G220" s="255"/>
      <c r="H220" s="255"/>
      <c r="I220" s="255"/>
      <c r="J220" s="255"/>
      <c r="K220" s="255"/>
      <c r="L220" s="255"/>
      <c r="M220" s="255"/>
      <c r="N220" s="260">
        <v>-14525370.51</v>
      </c>
    </row>
    <row r="221" spans="4:64">
      <c r="D221" s="175" t="s">
        <v>921</v>
      </c>
      <c r="E221" s="255" t="s">
        <v>922</v>
      </c>
      <c r="F221" s="255" t="s">
        <v>923</v>
      </c>
      <c r="G221" s="255"/>
      <c r="H221" s="255"/>
      <c r="I221" s="255"/>
      <c r="J221" s="255"/>
      <c r="K221" s="255"/>
      <c r="L221" s="255"/>
      <c r="M221" s="255"/>
      <c r="N221" s="255">
        <v>-471764.04734480003</v>
      </c>
    </row>
    <row r="222" spans="4:64">
      <c r="D222" s="175" t="s">
        <v>924</v>
      </c>
      <c r="E222" s="260" t="s">
        <v>925</v>
      </c>
      <c r="F222" s="260" t="s">
        <v>923</v>
      </c>
      <c r="G222" s="256"/>
      <c r="H222" s="256"/>
      <c r="I222" s="256"/>
      <c r="J222" s="256"/>
      <c r="K222" s="256"/>
      <c r="L222" s="256"/>
      <c r="M222" s="256"/>
      <c r="N222" s="260">
        <v>-471764.04734480003</v>
      </c>
    </row>
    <row r="223" spans="4:64">
      <c r="D223" s="175" t="s">
        <v>926</v>
      </c>
      <c r="E223" s="256" t="s">
        <v>927</v>
      </c>
      <c r="F223" s="256" t="s">
        <v>196</v>
      </c>
      <c r="G223" s="255"/>
      <c r="H223" s="255"/>
      <c r="I223" s="255"/>
      <c r="J223" s="255"/>
      <c r="K223" s="255">
        <v>82825000</v>
      </c>
      <c r="L223" s="255"/>
      <c r="M223" s="255"/>
      <c r="N223" s="256">
        <v>-41530728.511072896</v>
      </c>
      <c r="BL223">
        <v>1157864.8999999999</v>
      </c>
    </row>
    <row r="224" spans="4:64">
      <c r="D224" s="175" t="s">
        <v>928</v>
      </c>
      <c r="E224" s="255" t="s">
        <v>929</v>
      </c>
      <c r="F224" s="255" t="s">
        <v>930</v>
      </c>
      <c r="G224" s="255"/>
      <c r="H224" s="255"/>
      <c r="I224" s="255"/>
      <c r="J224" s="255"/>
      <c r="K224" s="255"/>
      <c r="L224" s="255"/>
      <c r="M224" s="255"/>
      <c r="N224" s="255">
        <v>-1946003.9626199</v>
      </c>
      <c r="BL224">
        <v>1678291.54</v>
      </c>
    </row>
    <row r="225" spans="4:14">
      <c r="D225" s="175" t="s">
        <v>931</v>
      </c>
      <c r="E225" s="255" t="s">
        <v>932</v>
      </c>
      <c r="F225" s="255" t="s">
        <v>933</v>
      </c>
      <c r="G225" s="255"/>
      <c r="H225" s="255"/>
      <c r="I225" s="255"/>
      <c r="J225" s="255"/>
      <c r="K225" s="255"/>
      <c r="L225" s="255"/>
      <c r="M225" s="255"/>
      <c r="N225" s="255">
        <v>0</v>
      </c>
    </row>
    <row r="226" spans="4:14">
      <c r="D226" s="175" t="s">
        <v>934</v>
      </c>
      <c r="E226" s="256" t="s">
        <v>941</v>
      </c>
      <c r="F226" s="256" t="s">
        <v>942</v>
      </c>
      <c r="G226" s="255"/>
      <c r="H226" s="255"/>
      <c r="I226" s="255"/>
      <c r="J226" s="255"/>
      <c r="K226" s="255"/>
      <c r="L226" s="255"/>
      <c r="M226" s="255"/>
      <c r="N226" s="256">
        <v>-1946003.9626199</v>
      </c>
    </row>
    <row r="227" spans="4:14">
      <c r="D227" s="175" t="s">
        <v>937</v>
      </c>
      <c r="E227" s="257" t="s">
        <v>944</v>
      </c>
      <c r="F227" s="257" t="s">
        <v>945</v>
      </c>
      <c r="G227" s="255"/>
      <c r="H227" s="255"/>
      <c r="I227" s="255"/>
      <c r="J227" s="255"/>
      <c r="K227" s="255"/>
      <c r="L227" s="255"/>
      <c r="M227" s="255"/>
      <c r="N227" s="257">
        <v>-55465354786.730469</v>
      </c>
    </row>
    <row r="228" spans="4:14">
      <c r="D228" s="175" t="s">
        <v>940</v>
      </c>
      <c r="E228" s="255" t="s">
        <v>947</v>
      </c>
      <c r="F228" s="255" t="s">
        <v>948</v>
      </c>
      <c r="G228" s="255"/>
      <c r="H228" s="255"/>
      <c r="I228" s="255"/>
      <c r="J228" s="255"/>
      <c r="K228" s="255"/>
      <c r="L228" s="255"/>
      <c r="M228" s="255"/>
      <c r="N228" s="255">
        <v>-4770088382.0627823</v>
      </c>
    </row>
    <row r="229" spans="4:14">
      <c r="D229" s="175" t="s">
        <v>943</v>
      </c>
      <c r="E229" s="256" t="s">
        <v>950</v>
      </c>
      <c r="F229" s="256" t="s">
        <v>951</v>
      </c>
      <c r="G229" s="255">
        <v>36032536.270000003</v>
      </c>
      <c r="H229" s="255"/>
      <c r="I229" s="255"/>
      <c r="J229" s="255"/>
      <c r="K229" s="255">
        <v>5670396.8090279996</v>
      </c>
      <c r="L229" s="255">
        <v>9170718.4800000004</v>
      </c>
      <c r="M229" s="255">
        <v>9883823.7219750006</v>
      </c>
      <c r="N229" s="256">
        <v>-4770088382.0627823</v>
      </c>
    </row>
    <row r="230" spans="4:14">
      <c r="D230" s="175" t="s">
        <v>946</v>
      </c>
      <c r="E230" s="255" t="s">
        <v>953</v>
      </c>
      <c r="F230" s="255" t="s">
        <v>954</v>
      </c>
      <c r="G230" s="255"/>
      <c r="H230" s="255"/>
      <c r="I230" s="255"/>
      <c r="J230" s="255">
        <v>238480.33075200001</v>
      </c>
      <c r="K230" s="255"/>
      <c r="L230" s="255"/>
      <c r="M230" s="255"/>
      <c r="N230" s="255">
        <v>-1370386308.0760145</v>
      </c>
    </row>
    <row r="231" spans="4:14">
      <c r="D231" s="175" t="s">
        <v>949</v>
      </c>
      <c r="E231" s="255" t="s">
        <v>956</v>
      </c>
      <c r="F231" s="255" t="s">
        <v>957</v>
      </c>
      <c r="G231" s="255"/>
      <c r="H231" s="255"/>
      <c r="I231" s="255"/>
      <c r="J231" s="255">
        <v>708935.92166400002</v>
      </c>
      <c r="K231" s="255"/>
      <c r="L231" s="255"/>
      <c r="M231" s="255">
        <v>61105961.824424997</v>
      </c>
      <c r="N231" s="255">
        <v>718376415.992612</v>
      </c>
    </row>
    <row r="232" spans="4:14">
      <c r="D232" s="175" t="s">
        <v>952</v>
      </c>
      <c r="E232" s="256" t="s">
        <v>959</v>
      </c>
      <c r="F232" s="256" t="s">
        <v>205</v>
      </c>
      <c r="G232" s="255"/>
      <c r="H232" s="255"/>
      <c r="I232" s="255"/>
      <c r="J232" s="255"/>
      <c r="K232" s="255"/>
      <c r="L232" s="255"/>
      <c r="M232" s="255"/>
      <c r="N232" s="256">
        <v>-652009892.0834024</v>
      </c>
    </row>
    <row r="233" spans="4:14">
      <c r="D233" s="175" t="s">
        <v>955</v>
      </c>
      <c r="E233" s="255" t="s">
        <v>961</v>
      </c>
      <c r="F233" s="255" t="s">
        <v>962</v>
      </c>
      <c r="G233" s="255"/>
      <c r="H233" s="255"/>
      <c r="I233" s="255"/>
      <c r="J233" s="255"/>
      <c r="K233" s="255"/>
      <c r="L233" s="255"/>
      <c r="M233" s="255"/>
      <c r="N233" s="255">
        <v>-917081.48</v>
      </c>
    </row>
    <row r="234" spans="4:14">
      <c r="D234" s="175" t="s">
        <v>958</v>
      </c>
      <c r="E234" s="255" t="s">
        <v>964</v>
      </c>
      <c r="F234" s="255" t="s">
        <v>965</v>
      </c>
      <c r="G234" s="255"/>
      <c r="H234" s="255"/>
      <c r="I234" s="255"/>
      <c r="J234" s="255"/>
      <c r="K234" s="255"/>
      <c r="L234" s="255"/>
      <c r="M234" s="255"/>
      <c r="N234" s="255">
        <v>-8814070.2807519995</v>
      </c>
    </row>
    <row r="235" spans="4:14">
      <c r="D235" s="175" t="s">
        <v>960</v>
      </c>
      <c r="E235" s="260" t="s">
        <v>967</v>
      </c>
      <c r="F235" s="260" t="s">
        <v>968</v>
      </c>
      <c r="G235" s="255"/>
      <c r="H235" s="255"/>
      <c r="I235" s="255"/>
      <c r="J235" s="255"/>
      <c r="K235" s="255"/>
      <c r="L235" s="255"/>
      <c r="M235" s="255"/>
      <c r="N235" s="260">
        <v>-9731151.7607519999</v>
      </c>
    </row>
    <row r="236" spans="4:14">
      <c r="D236" s="175" t="s">
        <v>963</v>
      </c>
      <c r="E236" s="256" t="s">
        <v>970</v>
      </c>
      <c r="F236" s="256" t="s">
        <v>971</v>
      </c>
      <c r="G236" s="255"/>
      <c r="H236" s="255"/>
      <c r="I236" s="255"/>
      <c r="J236" s="255"/>
      <c r="K236" s="255"/>
      <c r="L236" s="255"/>
      <c r="M236" s="255"/>
      <c r="N236" s="256">
        <v>-9731151.7607519999</v>
      </c>
    </row>
    <row r="237" spans="4:14">
      <c r="D237" s="175" t="s">
        <v>966</v>
      </c>
      <c r="E237" s="255" t="s">
        <v>973</v>
      </c>
      <c r="F237" s="255" t="s">
        <v>974</v>
      </c>
      <c r="G237" s="255"/>
      <c r="H237" s="255">
        <v>45448</v>
      </c>
      <c r="I237" s="255"/>
      <c r="J237" s="255"/>
      <c r="K237" s="255"/>
      <c r="L237" s="255"/>
      <c r="M237" s="255"/>
      <c r="N237" s="255">
        <v>-2845039.5</v>
      </c>
    </row>
    <row r="238" spans="4:14">
      <c r="D238" s="175" t="s">
        <v>969</v>
      </c>
      <c r="E238" s="255" t="s">
        <v>976</v>
      </c>
      <c r="F238" s="255" t="s">
        <v>977</v>
      </c>
      <c r="G238" s="255">
        <v>1585295.73</v>
      </c>
      <c r="H238" s="255"/>
      <c r="I238" s="255">
        <v>133178.18379030001</v>
      </c>
      <c r="J238" s="255">
        <v>64708436.636467203</v>
      </c>
      <c r="K238" s="255">
        <v>45170376.696690001</v>
      </c>
      <c r="L238" s="255">
        <v>6000</v>
      </c>
      <c r="M238" s="255">
        <v>4884069.7820250001</v>
      </c>
      <c r="N238" s="255">
        <v>0</v>
      </c>
    </row>
    <row r="239" spans="4:14">
      <c r="D239" s="175" t="s">
        <v>972</v>
      </c>
      <c r="E239" s="255" t="s">
        <v>979</v>
      </c>
      <c r="F239" s="255" t="s">
        <v>742</v>
      </c>
      <c r="G239" s="255"/>
      <c r="H239" s="255"/>
      <c r="I239" s="255"/>
      <c r="J239" s="255"/>
      <c r="K239" s="255"/>
      <c r="L239" s="255"/>
      <c r="M239" s="255"/>
      <c r="N239" s="255">
        <v>-3096413409.7618623</v>
      </c>
    </row>
    <row r="240" spans="4:14">
      <c r="D240" s="175" t="s">
        <v>975</v>
      </c>
      <c r="E240" s="255" t="s">
        <v>981</v>
      </c>
      <c r="F240" s="255" t="s">
        <v>982</v>
      </c>
      <c r="G240" s="255"/>
      <c r="H240" s="255"/>
      <c r="I240" s="255"/>
      <c r="J240" s="255"/>
      <c r="K240" s="255"/>
      <c r="L240" s="255"/>
      <c r="M240" s="255"/>
      <c r="N240" s="255">
        <v>-909290.53477200004</v>
      </c>
    </row>
    <row r="241" spans="4:14">
      <c r="D241" s="175" t="s">
        <v>978</v>
      </c>
      <c r="E241" s="255" t="s">
        <v>984</v>
      </c>
      <c r="F241" s="255" t="s">
        <v>754</v>
      </c>
      <c r="G241" s="255"/>
      <c r="H241" s="255"/>
      <c r="I241" s="255"/>
      <c r="J241" s="255"/>
      <c r="K241" s="255"/>
      <c r="L241" s="255"/>
      <c r="M241" s="255"/>
      <c r="N241" s="255">
        <v>-788278.31</v>
      </c>
    </row>
    <row r="242" spans="4:14">
      <c r="D242" s="175" t="s">
        <v>980</v>
      </c>
      <c r="E242" s="255" t="s">
        <v>986</v>
      </c>
      <c r="F242" s="255" t="s">
        <v>760</v>
      </c>
      <c r="G242" s="255"/>
      <c r="H242" s="255"/>
      <c r="I242" s="255"/>
      <c r="J242" s="255"/>
      <c r="K242" s="255"/>
      <c r="L242" s="255"/>
      <c r="M242" s="255"/>
      <c r="N242" s="255">
        <v>-20184684.625551201</v>
      </c>
    </row>
    <row r="243" spans="4:14">
      <c r="D243" s="175" t="s">
        <v>983</v>
      </c>
      <c r="E243" s="255" t="s">
        <v>988</v>
      </c>
      <c r="F243" s="255" t="s">
        <v>989</v>
      </c>
      <c r="G243" s="255"/>
      <c r="H243" s="255"/>
      <c r="I243" s="255"/>
      <c r="J243" s="255"/>
      <c r="K243" s="255"/>
      <c r="L243" s="255"/>
      <c r="M243" s="255"/>
      <c r="N243" s="255">
        <v>551298084.90593922</v>
      </c>
    </row>
    <row r="244" spans="4:14">
      <c r="D244" s="175" t="s">
        <v>985</v>
      </c>
      <c r="E244" s="255" t="s">
        <v>991</v>
      </c>
      <c r="F244" s="255" t="s">
        <v>992</v>
      </c>
      <c r="G244" s="255"/>
      <c r="H244" s="255"/>
      <c r="I244" s="255"/>
      <c r="J244" s="255"/>
      <c r="K244" s="255"/>
      <c r="L244" s="255"/>
      <c r="M244" s="255"/>
      <c r="N244" s="255">
        <v>-0.01</v>
      </c>
    </row>
    <row r="245" spans="4:14">
      <c r="D245" s="175" t="s">
        <v>987</v>
      </c>
      <c r="E245" s="256" t="s">
        <v>994</v>
      </c>
      <c r="F245" s="256" t="s">
        <v>217</v>
      </c>
      <c r="G245" s="256">
        <v>37617832</v>
      </c>
      <c r="H245" s="256">
        <v>45448</v>
      </c>
      <c r="I245" s="256">
        <v>133178.18379030001</v>
      </c>
      <c r="J245" s="256">
        <v>65655852.888883203</v>
      </c>
      <c r="K245" s="256">
        <v>133665773.50571799</v>
      </c>
      <c r="L245" s="256">
        <v>9176718.4800000004</v>
      </c>
      <c r="M245" s="256">
        <v>75873855.328425005</v>
      </c>
      <c r="N245" s="256">
        <v>-2569842617.8362465</v>
      </c>
    </row>
    <row r="246" spans="4:14">
      <c r="D246" s="175" t="s">
        <v>990</v>
      </c>
      <c r="E246" s="255" t="s">
        <v>996</v>
      </c>
      <c r="F246" s="255" t="s">
        <v>997</v>
      </c>
      <c r="G246" s="255"/>
      <c r="H246" s="255"/>
      <c r="I246" s="255"/>
      <c r="J246" s="255"/>
      <c r="K246" s="255"/>
      <c r="L246" s="255"/>
      <c r="M246" s="255"/>
      <c r="N246" s="255">
        <v>-1739439634.7431333</v>
      </c>
    </row>
    <row r="247" spans="4:14">
      <c r="D247" s="175" t="s">
        <v>993</v>
      </c>
      <c r="E247" s="255" t="s">
        <v>999</v>
      </c>
      <c r="F247" s="255" t="s">
        <v>1000</v>
      </c>
      <c r="G247" s="256"/>
      <c r="H247" s="256"/>
      <c r="I247" s="256"/>
      <c r="J247" s="256"/>
      <c r="K247" s="256"/>
      <c r="L247" s="256"/>
      <c r="M247" s="256"/>
      <c r="N247" s="255">
        <v>-29338050.66</v>
      </c>
    </row>
    <row r="248" spans="4:14" s="192" customFormat="1">
      <c r="D248" s="193" t="s">
        <v>995</v>
      </c>
      <c r="E248" s="256" t="s">
        <v>1005</v>
      </c>
      <c r="F248" s="256" t="s">
        <v>1006</v>
      </c>
      <c r="G248" s="257">
        <v>37617832</v>
      </c>
      <c r="H248" s="257">
        <v>45448</v>
      </c>
      <c r="I248" s="257">
        <v>133178.18379030001</v>
      </c>
      <c r="J248" s="257">
        <v>65655852.888883203</v>
      </c>
      <c r="K248" s="257">
        <v>133665773.50571799</v>
      </c>
      <c r="L248" s="257">
        <v>9176718.4800000004</v>
      </c>
      <c r="M248" s="257">
        <v>75873855.328425005</v>
      </c>
      <c r="N248" s="256">
        <v>-1768777685.4031332</v>
      </c>
    </row>
    <row r="249" spans="4:14">
      <c r="D249" s="175" t="s">
        <v>998</v>
      </c>
      <c r="E249" s="255" t="s">
        <v>1008</v>
      </c>
      <c r="F249" s="255" t="s">
        <v>1009</v>
      </c>
      <c r="G249" s="255"/>
      <c r="H249" s="255"/>
      <c r="I249" s="255"/>
      <c r="J249" s="255"/>
      <c r="K249" s="255"/>
      <c r="L249" s="255"/>
      <c r="M249" s="255"/>
      <c r="N249" s="255">
        <v>-10014.15</v>
      </c>
    </row>
    <row r="250" spans="4:14">
      <c r="D250" s="175" t="s">
        <v>1001</v>
      </c>
      <c r="E250" s="260" t="s">
        <v>1011</v>
      </c>
      <c r="F250" s="260" t="s">
        <v>1012</v>
      </c>
      <c r="G250" s="255"/>
      <c r="H250" s="255"/>
      <c r="I250" s="255"/>
      <c r="J250" s="255"/>
      <c r="K250" s="255"/>
      <c r="L250" s="255"/>
      <c r="M250" s="255"/>
      <c r="N250" s="260">
        <v>-10014.15</v>
      </c>
    </row>
    <row r="251" spans="4:14">
      <c r="D251" s="175" t="s">
        <v>1004</v>
      </c>
      <c r="E251" s="256" t="s">
        <v>1020</v>
      </c>
      <c r="F251" s="256" t="s">
        <v>214</v>
      </c>
      <c r="G251" s="257"/>
      <c r="H251" s="257"/>
      <c r="I251" s="257"/>
      <c r="J251" s="257"/>
      <c r="K251" s="257"/>
      <c r="L251" s="257"/>
      <c r="M251" s="257"/>
      <c r="N251" s="256">
        <v>-10014.15</v>
      </c>
    </row>
    <row r="252" spans="4:14">
      <c r="D252" s="175" t="s">
        <v>1007</v>
      </c>
      <c r="E252" s="257" t="s">
        <v>1022</v>
      </c>
      <c r="F252" s="257" t="s">
        <v>1023</v>
      </c>
      <c r="G252" s="255">
        <v>83405443.469999999</v>
      </c>
      <c r="H252" s="255"/>
      <c r="I252" s="255"/>
      <c r="J252" s="255"/>
      <c r="K252" s="255"/>
      <c r="L252" s="255">
        <v>33861797.5</v>
      </c>
      <c r="M252" s="255"/>
      <c r="N252" s="257">
        <v>-9770459743.2963161</v>
      </c>
    </row>
    <row r="253" spans="4:14">
      <c r="D253" s="175" t="s">
        <v>1010</v>
      </c>
      <c r="E253" s="258" t="s">
        <v>1025</v>
      </c>
      <c r="F253" s="258" t="s">
        <v>1026</v>
      </c>
      <c r="G253" s="255">
        <v>-51446876.159999996</v>
      </c>
      <c r="H253" s="255"/>
      <c r="I253" s="255"/>
      <c r="J253" s="255"/>
      <c r="K253" s="255"/>
      <c r="L253" s="255"/>
      <c r="M253" s="255"/>
      <c r="N253" s="258">
        <v>-65235814530.026787</v>
      </c>
    </row>
    <row r="254" spans="4:14">
      <c r="D254" s="175" t="s">
        <v>1013</v>
      </c>
      <c r="E254" s="255" t="s">
        <v>1028</v>
      </c>
      <c r="F254" s="255" t="s">
        <v>148</v>
      </c>
      <c r="G254" s="255"/>
      <c r="H254" s="255"/>
      <c r="I254" s="255"/>
      <c r="J254" s="255"/>
      <c r="K254" s="255"/>
      <c r="L254" s="255"/>
      <c r="M254" s="255"/>
      <c r="N254" s="255">
        <v>-4102014069.4277401</v>
      </c>
    </row>
    <row r="255" spans="4:14">
      <c r="D255" s="175" t="s">
        <v>1016</v>
      </c>
      <c r="E255" s="256" t="s">
        <v>1030</v>
      </c>
      <c r="F255" s="256" t="s">
        <v>148</v>
      </c>
      <c r="G255" s="255"/>
      <c r="H255" s="255"/>
      <c r="I255" s="255"/>
      <c r="J255" s="255"/>
      <c r="K255" s="255"/>
      <c r="L255" s="255"/>
      <c r="M255" s="255"/>
      <c r="N255" s="256">
        <v>-4102014069.4277401</v>
      </c>
    </row>
    <row r="256" spans="4:14">
      <c r="D256" s="175" t="s">
        <v>1019</v>
      </c>
      <c r="E256" s="255" t="s">
        <v>1032</v>
      </c>
      <c r="F256" s="255" t="s">
        <v>149</v>
      </c>
      <c r="G256" s="255"/>
      <c r="H256" s="255"/>
      <c r="I256" s="255"/>
      <c r="J256" s="255"/>
      <c r="K256" s="255"/>
      <c r="L256" s="255"/>
      <c r="M256" s="255"/>
      <c r="N256" s="255">
        <v>-9388184366.0919209</v>
      </c>
    </row>
    <row r="257" spans="4:14">
      <c r="D257" s="175" t="s">
        <v>1021</v>
      </c>
      <c r="E257" s="256" t="s">
        <v>1034</v>
      </c>
      <c r="F257" s="256" t="s">
        <v>149</v>
      </c>
      <c r="G257" s="256">
        <v>31958567.309999999</v>
      </c>
      <c r="H257" s="256"/>
      <c r="I257" s="256"/>
      <c r="J257" s="256"/>
      <c r="K257" s="256"/>
      <c r="L257" s="256">
        <v>33861797.5</v>
      </c>
      <c r="M257" s="256"/>
      <c r="N257" s="256">
        <v>-9388184366.0919209</v>
      </c>
    </row>
    <row r="258" spans="4:14">
      <c r="D258" s="175" t="s">
        <v>1024</v>
      </c>
      <c r="E258" s="255" t="s">
        <v>1036</v>
      </c>
      <c r="F258" s="255" t="s">
        <v>150</v>
      </c>
      <c r="G258" s="255"/>
      <c r="H258" s="255"/>
      <c r="I258" s="255"/>
      <c r="J258" s="255"/>
      <c r="K258" s="255"/>
      <c r="L258" s="255"/>
      <c r="M258" s="255"/>
      <c r="N258" s="255">
        <v>-1297266915.6468</v>
      </c>
    </row>
    <row r="259" spans="4:14">
      <c r="D259" s="175" t="s">
        <v>1027</v>
      </c>
      <c r="E259" s="256" t="s">
        <v>1038</v>
      </c>
      <c r="F259" s="256" t="s">
        <v>150</v>
      </c>
      <c r="G259" s="255"/>
      <c r="H259" s="255"/>
      <c r="I259" s="255"/>
      <c r="J259" s="255"/>
      <c r="K259" s="255"/>
      <c r="L259" s="255"/>
      <c r="M259" s="255"/>
      <c r="N259" s="256">
        <v>-1297266915.6468</v>
      </c>
    </row>
    <row r="260" spans="4:14" s="128" customFormat="1">
      <c r="D260" s="203" t="s">
        <v>1029</v>
      </c>
      <c r="E260" s="255" t="s">
        <v>1040</v>
      </c>
      <c r="F260" s="255" t="s">
        <v>151</v>
      </c>
      <c r="G260" s="255"/>
      <c r="H260" s="255"/>
      <c r="I260" s="255"/>
      <c r="J260" s="255"/>
      <c r="K260" s="255"/>
      <c r="L260" s="255"/>
      <c r="M260" s="255"/>
      <c r="N260" s="255">
        <v>5248287415.0051804</v>
      </c>
    </row>
    <row r="261" spans="4:14">
      <c r="D261" s="175" t="s">
        <v>1031</v>
      </c>
      <c r="E261" s="256" t="s">
        <v>1042</v>
      </c>
      <c r="F261" s="256" t="s">
        <v>151</v>
      </c>
      <c r="G261" s="255"/>
      <c r="H261" s="255"/>
      <c r="I261" s="255"/>
      <c r="J261" s="255"/>
      <c r="K261" s="255"/>
      <c r="L261" s="255"/>
      <c r="M261" s="255"/>
      <c r="N261" s="256">
        <v>5248287415.0051804</v>
      </c>
    </row>
    <row r="262" spans="4:14" s="128" customFormat="1">
      <c r="D262" s="203" t="s">
        <v>1033</v>
      </c>
      <c r="E262" s="255" t="s">
        <v>1044</v>
      </c>
      <c r="F262" s="255" t="s">
        <v>159</v>
      </c>
      <c r="G262" s="255"/>
      <c r="H262" s="255"/>
      <c r="I262" s="255"/>
      <c r="J262" s="255"/>
      <c r="K262" s="255"/>
      <c r="L262" s="255"/>
      <c r="M262" s="255"/>
      <c r="N262" s="255">
        <v>-63462909.399999999</v>
      </c>
    </row>
    <row r="263" spans="4:14">
      <c r="D263" s="175" t="s">
        <v>1035</v>
      </c>
      <c r="E263" s="256" t="s">
        <v>1046</v>
      </c>
      <c r="F263" s="256" t="s">
        <v>159</v>
      </c>
      <c r="G263" s="256"/>
      <c r="H263" s="256"/>
      <c r="I263" s="256"/>
      <c r="J263" s="256"/>
      <c r="K263" s="256"/>
      <c r="L263" s="256"/>
      <c r="M263" s="256"/>
      <c r="N263" s="256">
        <v>-63462909.399999999</v>
      </c>
    </row>
    <row r="264" spans="4:14" s="128" customFormat="1">
      <c r="D264" s="203" t="s">
        <v>1037</v>
      </c>
      <c r="E264" s="255" t="s">
        <v>1048</v>
      </c>
      <c r="F264" s="255" t="s">
        <v>157</v>
      </c>
      <c r="G264" s="255"/>
      <c r="H264" s="255"/>
      <c r="I264" s="255"/>
      <c r="J264" s="255"/>
      <c r="K264" s="255"/>
      <c r="L264" s="255"/>
      <c r="M264" s="255"/>
      <c r="N264" s="255">
        <v>-737603140.97000003</v>
      </c>
    </row>
    <row r="265" spans="4:14">
      <c r="D265" s="175" t="s">
        <v>1039</v>
      </c>
      <c r="E265" s="256" t="s">
        <v>1050</v>
      </c>
      <c r="F265" s="256" t="s">
        <v>157</v>
      </c>
      <c r="G265" s="255"/>
      <c r="H265" s="255"/>
      <c r="I265" s="255"/>
      <c r="J265" s="255"/>
      <c r="K265" s="255"/>
      <c r="L265" s="255"/>
      <c r="M265" s="255"/>
      <c r="N265" s="256">
        <v>-737603140.97000003</v>
      </c>
    </row>
    <row r="266" spans="4:14" s="128" customFormat="1">
      <c r="D266" s="203" t="s">
        <v>1041</v>
      </c>
      <c r="E266" s="255" t="s">
        <v>1052</v>
      </c>
      <c r="F266" s="255" t="s">
        <v>1053</v>
      </c>
      <c r="G266" s="256"/>
      <c r="H266" s="256"/>
      <c r="I266" s="256"/>
      <c r="J266" s="256"/>
      <c r="K266" s="256"/>
      <c r="L266" s="256"/>
      <c r="M266" s="256"/>
      <c r="N266" s="255">
        <v>-21807171855.235313</v>
      </c>
    </row>
    <row r="267" spans="4:14">
      <c r="D267" s="175" t="s">
        <v>1043</v>
      </c>
      <c r="E267" s="255" t="s">
        <v>1055</v>
      </c>
      <c r="F267" s="255" t="s">
        <v>1056</v>
      </c>
      <c r="G267" s="255"/>
      <c r="H267" s="255"/>
      <c r="I267" s="255"/>
      <c r="J267" s="255"/>
      <c r="K267" s="255"/>
      <c r="L267" s="255"/>
      <c r="M267" s="255"/>
      <c r="N267" s="255">
        <v>-286370013.16000342</v>
      </c>
    </row>
    <row r="268" spans="4:14" s="128" customFormat="1">
      <c r="D268" s="203" t="s">
        <v>1045</v>
      </c>
      <c r="E268" s="255" t="s">
        <v>1058</v>
      </c>
      <c r="F268" s="255" t="s">
        <v>1059</v>
      </c>
      <c r="G268" s="255"/>
      <c r="H268" s="255"/>
      <c r="I268" s="255"/>
      <c r="J268" s="255"/>
      <c r="K268" s="255"/>
      <c r="L268" s="255"/>
      <c r="M268" s="255"/>
      <c r="N268" s="255">
        <v>-2673226313.6362824</v>
      </c>
    </row>
    <row r="269" spans="4:14">
      <c r="D269" s="175" t="s">
        <v>1047</v>
      </c>
      <c r="E269" s="255" t="s">
        <v>1150</v>
      </c>
      <c r="F269" s="255" t="s">
        <v>1151</v>
      </c>
      <c r="G269" s="255"/>
      <c r="H269" s="255"/>
      <c r="I269" s="255"/>
      <c r="J269" s="255"/>
      <c r="K269" s="255"/>
      <c r="L269" s="255"/>
      <c r="M269" s="255"/>
      <c r="N269" s="255">
        <v>2017380581.5</v>
      </c>
    </row>
    <row r="270" spans="4:14" s="128" customFormat="1">
      <c r="D270" s="203" t="s">
        <v>1049</v>
      </c>
      <c r="E270" s="255" t="s">
        <v>1152</v>
      </c>
      <c r="F270" s="255" t="s">
        <v>1153</v>
      </c>
      <c r="G270" s="256"/>
      <c r="H270" s="256"/>
      <c r="I270" s="256"/>
      <c r="J270" s="256"/>
      <c r="K270" s="256"/>
      <c r="L270" s="256"/>
      <c r="M270" s="256"/>
      <c r="N270" s="255">
        <v>45000000</v>
      </c>
    </row>
    <row r="271" spans="4:14">
      <c r="D271" s="175" t="s">
        <v>1051</v>
      </c>
      <c r="E271" s="255" t="s">
        <v>1142</v>
      </c>
      <c r="F271" s="255" t="s">
        <v>1143</v>
      </c>
      <c r="G271" s="255"/>
      <c r="H271" s="255"/>
      <c r="I271" s="255"/>
      <c r="J271" s="255"/>
      <c r="K271" s="255"/>
      <c r="L271" s="255"/>
      <c r="M271" s="255"/>
      <c r="N271" s="255">
        <v>-14708709.4441902</v>
      </c>
    </row>
    <row r="272" spans="4:14">
      <c r="D272" s="175" t="s">
        <v>1054</v>
      </c>
      <c r="E272" s="256" t="s">
        <v>1061</v>
      </c>
      <c r="F272" s="256" t="s">
        <v>158</v>
      </c>
      <c r="G272" s="255"/>
      <c r="H272" s="255"/>
      <c r="I272" s="255"/>
      <c r="J272" s="255"/>
      <c r="K272" s="255"/>
      <c r="L272" s="255"/>
      <c r="M272" s="255"/>
      <c r="N272" s="256">
        <v>-22719096309.975792</v>
      </c>
    </row>
    <row r="273" spans="4:62">
      <c r="D273" s="175" t="s">
        <v>1057</v>
      </c>
      <c r="E273" s="255" t="s">
        <v>1868</v>
      </c>
      <c r="F273" s="255" t="s">
        <v>1869</v>
      </c>
      <c r="G273" s="255"/>
      <c r="H273" s="255"/>
      <c r="I273" s="255"/>
      <c r="J273" s="255"/>
      <c r="K273" s="255"/>
      <c r="L273" s="255"/>
      <c r="M273" s="255"/>
      <c r="N273" s="255">
        <v>-8405103225.2567596</v>
      </c>
    </row>
    <row r="274" spans="4:62" s="128" customFormat="1">
      <c r="D274" s="203" t="s">
        <v>1060</v>
      </c>
      <c r="E274" s="260" t="s">
        <v>1872</v>
      </c>
      <c r="F274" s="260" t="s">
        <v>1873</v>
      </c>
      <c r="G274" s="256"/>
      <c r="H274" s="256"/>
      <c r="I274" s="256"/>
      <c r="J274" s="256"/>
      <c r="K274" s="256"/>
      <c r="L274" s="256"/>
      <c r="M274" s="256"/>
      <c r="N274" s="260">
        <v>-8405103225.2567596</v>
      </c>
    </row>
    <row r="275" spans="4:62">
      <c r="D275" s="175" t="s">
        <v>1062</v>
      </c>
      <c r="E275" s="256" t="s">
        <v>1877</v>
      </c>
      <c r="F275" s="256" t="s">
        <v>1878</v>
      </c>
      <c r="G275" s="255"/>
      <c r="H275" s="255"/>
      <c r="I275" s="255"/>
      <c r="J275" s="255"/>
      <c r="K275" s="255"/>
      <c r="L275" s="255"/>
      <c r="M275" s="255"/>
      <c r="N275" s="256">
        <v>-8405103225.2567596</v>
      </c>
    </row>
    <row r="276" spans="4:62">
      <c r="D276" s="175" t="s">
        <v>1065</v>
      </c>
      <c r="E276" s="255" t="s">
        <v>1063</v>
      </c>
      <c r="F276" s="255" t="s">
        <v>1064</v>
      </c>
      <c r="G276" s="255"/>
      <c r="H276" s="255"/>
      <c r="I276" s="255"/>
      <c r="J276" s="255"/>
      <c r="K276" s="255"/>
      <c r="L276" s="255"/>
      <c r="M276" s="255"/>
      <c r="N276" s="255">
        <v>-1593458233.3792915</v>
      </c>
    </row>
    <row r="277" spans="4:62" s="128" customFormat="1">
      <c r="D277" s="203" t="s">
        <v>1068</v>
      </c>
      <c r="E277" s="255" t="s">
        <v>1066</v>
      </c>
      <c r="F277" s="255" t="s">
        <v>1067</v>
      </c>
      <c r="G277" s="255"/>
      <c r="H277" s="255"/>
      <c r="I277" s="255"/>
      <c r="J277" s="255"/>
      <c r="K277" s="255"/>
      <c r="L277" s="255"/>
      <c r="M277" s="255"/>
      <c r="N277" s="255">
        <v>1096214401.1425536</v>
      </c>
    </row>
    <row r="278" spans="4:62">
      <c r="D278" s="175" t="s">
        <v>1070</v>
      </c>
      <c r="E278" s="260" t="s">
        <v>1069</v>
      </c>
      <c r="F278" s="260" t="s">
        <v>152</v>
      </c>
      <c r="G278" s="256"/>
      <c r="H278" s="256"/>
      <c r="I278" s="256"/>
      <c r="J278" s="256"/>
      <c r="K278" s="256"/>
      <c r="L278" s="256"/>
      <c r="M278" s="256"/>
      <c r="N278" s="260">
        <v>-497243832.23673803</v>
      </c>
    </row>
    <row r="279" spans="4:62">
      <c r="D279" s="175" t="s">
        <v>1073</v>
      </c>
      <c r="E279" s="255" t="s">
        <v>1071</v>
      </c>
      <c r="F279" s="255" t="s">
        <v>1072</v>
      </c>
      <c r="G279" s="257">
        <v>31958567.309999999</v>
      </c>
      <c r="H279" s="257"/>
      <c r="I279" s="257"/>
      <c r="J279" s="257"/>
      <c r="K279" s="257"/>
      <c r="L279" s="257">
        <v>33861797.5</v>
      </c>
      <c r="M279" s="257"/>
      <c r="N279" s="255">
        <v>1399075.88</v>
      </c>
    </row>
    <row r="280" spans="4:62">
      <c r="D280" s="175" t="s">
        <v>1076</v>
      </c>
      <c r="E280" s="255" t="s">
        <v>1074</v>
      </c>
      <c r="F280" s="255" t="s">
        <v>1075</v>
      </c>
      <c r="G280" s="255">
        <v>17685578.43</v>
      </c>
      <c r="H280" s="255"/>
      <c r="I280" s="255"/>
      <c r="J280" s="255">
        <v>1106387916.2290175</v>
      </c>
      <c r="K280" s="255"/>
      <c r="L280" s="255">
        <v>95396081.400000006</v>
      </c>
      <c r="M280" s="255"/>
      <c r="N280" s="255">
        <v>0</v>
      </c>
    </row>
    <row r="281" spans="4:62" s="128" customFormat="1">
      <c r="D281" s="203" t="s">
        <v>1079</v>
      </c>
      <c r="E281" s="255" t="s">
        <v>1077</v>
      </c>
      <c r="F281" s="255" t="s">
        <v>1078</v>
      </c>
      <c r="G281" s="255"/>
      <c r="H281" s="255"/>
      <c r="I281" s="255"/>
      <c r="J281" s="255"/>
      <c r="K281" s="255"/>
      <c r="L281" s="255"/>
      <c r="M281" s="255"/>
      <c r="N281" s="255">
        <v>1575645.57</v>
      </c>
    </row>
    <row r="282" spans="4:62">
      <c r="D282" s="175" t="s">
        <v>1081</v>
      </c>
      <c r="E282" s="260" t="s">
        <v>1080</v>
      </c>
      <c r="F282" s="260" t="s">
        <v>154</v>
      </c>
      <c r="G282" s="255"/>
      <c r="H282" s="255"/>
      <c r="I282" s="255"/>
      <c r="J282" s="255"/>
      <c r="K282" s="255"/>
      <c r="L282" s="255"/>
      <c r="M282" s="255"/>
      <c r="N282" s="260">
        <v>2974721.45</v>
      </c>
    </row>
    <row r="283" spans="4:62">
      <c r="D283" s="175" t="s">
        <v>1084</v>
      </c>
      <c r="E283" s="255" t="s">
        <v>1082</v>
      </c>
      <c r="F283" s="255" t="s">
        <v>1083</v>
      </c>
      <c r="G283" s="255"/>
      <c r="H283" s="255"/>
      <c r="I283" s="255"/>
      <c r="J283" s="255"/>
      <c r="K283" s="255"/>
      <c r="L283" s="255"/>
      <c r="M283" s="255"/>
      <c r="N283" s="255">
        <v>-2.8739999999999998E-3</v>
      </c>
    </row>
    <row r="284" spans="4:62">
      <c r="D284" s="175" t="s">
        <v>1087</v>
      </c>
      <c r="E284" s="260" t="s">
        <v>1085</v>
      </c>
      <c r="F284" s="260" t="s">
        <v>1086</v>
      </c>
      <c r="G284" s="255">
        <v>837924345.53999996</v>
      </c>
      <c r="H284" s="255">
        <v>24651161.25</v>
      </c>
      <c r="I284" s="255"/>
      <c r="J284" s="255"/>
      <c r="K284" s="255">
        <v>273514307.66560602</v>
      </c>
      <c r="L284" s="255">
        <v>362540527.04000002</v>
      </c>
      <c r="M284" s="255"/>
      <c r="N284" s="260">
        <v>-2.8739999999999998E-3</v>
      </c>
    </row>
    <row r="285" spans="4:62" s="128" customFormat="1">
      <c r="D285" s="203" t="s">
        <v>1090</v>
      </c>
      <c r="E285" s="255" t="s">
        <v>1088</v>
      </c>
      <c r="F285" s="255" t="s">
        <v>1089</v>
      </c>
      <c r="G285" s="255">
        <v>-447561133.38</v>
      </c>
      <c r="H285" s="255">
        <v>-4235932.88</v>
      </c>
      <c r="I285" s="255"/>
      <c r="J285" s="255"/>
      <c r="K285" s="255">
        <v>-68331416.442570001</v>
      </c>
      <c r="L285" s="255">
        <v>-237514226.71000001</v>
      </c>
      <c r="M285" s="255"/>
      <c r="N285" s="255">
        <v>75215211.260000005</v>
      </c>
      <c r="BJ285" s="128">
        <v>-24000</v>
      </c>
    </row>
    <row r="286" spans="4:62">
      <c r="D286" s="175" t="s">
        <v>1092</v>
      </c>
      <c r="E286" s="260" t="s">
        <v>1091</v>
      </c>
      <c r="F286" s="260" t="s">
        <v>156</v>
      </c>
      <c r="G286" s="255"/>
      <c r="H286" s="255"/>
      <c r="I286" s="255"/>
      <c r="J286" s="255"/>
      <c r="K286" s="255"/>
      <c r="L286" s="255"/>
      <c r="M286" s="255"/>
      <c r="N286" s="260">
        <v>75215211.260000005</v>
      </c>
    </row>
    <row r="287" spans="4:62">
      <c r="D287" s="175" t="s">
        <v>1095</v>
      </c>
      <c r="E287" s="256" t="s">
        <v>1093</v>
      </c>
      <c r="F287" s="256" t="s">
        <v>1094</v>
      </c>
      <c r="G287" s="255"/>
      <c r="H287" s="255"/>
      <c r="I287" s="255"/>
      <c r="J287" s="255"/>
      <c r="K287" s="255"/>
      <c r="L287" s="255"/>
      <c r="M287" s="255"/>
      <c r="N287" s="256">
        <v>-419053899.529612</v>
      </c>
    </row>
    <row r="288" spans="4:62">
      <c r="D288" s="175" t="s">
        <v>1098</v>
      </c>
      <c r="E288" s="255" t="s">
        <v>1096</v>
      </c>
      <c r="F288" s="255" t="s">
        <v>1097</v>
      </c>
      <c r="G288" s="255"/>
      <c r="H288" s="255"/>
      <c r="I288" s="255"/>
      <c r="J288" s="255"/>
      <c r="K288" s="255"/>
      <c r="L288" s="255"/>
      <c r="M288" s="255"/>
      <c r="N288" s="255">
        <v>4.8532999999999996E-3</v>
      </c>
    </row>
    <row r="289" spans="4:62">
      <c r="D289" s="175" t="s">
        <v>1101</v>
      </c>
      <c r="E289" s="256" t="s">
        <v>1099</v>
      </c>
      <c r="F289" s="256" t="s">
        <v>1100</v>
      </c>
      <c r="G289" s="255"/>
      <c r="H289" s="255"/>
      <c r="I289" s="255"/>
      <c r="J289" s="255"/>
      <c r="K289" s="255"/>
      <c r="L289" s="255"/>
      <c r="M289" s="255"/>
      <c r="N289" s="256">
        <v>4.8532999999999996E-3</v>
      </c>
    </row>
    <row r="290" spans="4:62">
      <c r="D290" s="175" t="s">
        <v>1103</v>
      </c>
      <c r="E290" s="257" t="s">
        <v>1102</v>
      </c>
      <c r="F290" s="257" t="s">
        <v>160</v>
      </c>
      <c r="G290" s="256">
        <v>408048790.58999997</v>
      </c>
      <c r="H290" s="256">
        <v>20415228.370000001</v>
      </c>
      <c r="I290" s="256"/>
      <c r="J290" s="256">
        <v>1106387916.2290175</v>
      </c>
      <c r="K290" s="256">
        <v>205182891.22303599</v>
      </c>
      <c r="L290" s="256">
        <v>220422381.72999999</v>
      </c>
      <c r="M290" s="256"/>
      <c r="N290" s="257">
        <v>-41883497421.288589</v>
      </c>
    </row>
    <row r="291" spans="4:62">
      <c r="D291" s="175" t="s">
        <v>1105</v>
      </c>
      <c r="E291" s="255" t="s">
        <v>1104</v>
      </c>
      <c r="F291" s="255" t="s">
        <v>161</v>
      </c>
      <c r="G291" s="255"/>
      <c r="H291" s="255"/>
      <c r="I291" s="255"/>
      <c r="J291" s="255"/>
      <c r="K291" s="255"/>
      <c r="L291" s="255"/>
      <c r="M291" s="255"/>
      <c r="N291" s="255">
        <v>-9156934133.6914616</v>
      </c>
    </row>
    <row r="292" spans="4:62">
      <c r="D292" s="175" t="s">
        <v>1107</v>
      </c>
      <c r="E292" s="260" t="s">
        <v>1106</v>
      </c>
      <c r="F292" s="260" t="s">
        <v>161</v>
      </c>
      <c r="G292" s="255"/>
      <c r="H292" s="255"/>
      <c r="I292" s="255"/>
      <c r="J292" s="255"/>
      <c r="K292" s="255"/>
      <c r="L292" s="255"/>
      <c r="M292" s="255"/>
      <c r="N292" s="260">
        <v>-9156934133.6914616</v>
      </c>
    </row>
    <row r="293" spans="4:62">
      <c r="D293" s="175" t="s">
        <v>1109</v>
      </c>
      <c r="E293" s="255" t="s">
        <v>1108</v>
      </c>
      <c r="F293" s="255" t="s">
        <v>162</v>
      </c>
      <c r="G293" s="255"/>
      <c r="H293" s="255"/>
      <c r="I293" s="255"/>
      <c r="J293" s="255"/>
      <c r="K293" s="255"/>
      <c r="L293" s="255"/>
      <c r="M293" s="255"/>
      <c r="N293" s="255">
        <v>-1631399636.1423192</v>
      </c>
      <c r="BJ293">
        <v>153225.84</v>
      </c>
    </row>
    <row r="294" spans="4:62">
      <c r="D294" s="175" t="s">
        <v>1111</v>
      </c>
      <c r="E294" s="260" t="s">
        <v>1110</v>
      </c>
      <c r="F294" s="260" t="s">
        <v>162</v>
      </c>
      <c r="G294" s="255"/>
      <c r="H294" s="255"/>
      <c r="I294" s="255"/>
      <c r="J294" s="255"/>
      <c r="K294" s="255"/>
      <c r="L294" s="255"/>
      <c r="M294" s="255"/>
      <c r="N294" s="260">
        <v>-1631399636.1423192</v>
      </c>
      <c r="BJ294">
        <v>-23900</v>
      </c>
    </row>
    <row r="295" spans="4:62">
      <c r="D295" s="175" t="s">
        <v>1113</v>
      </c>
      <c r="E295" s="255" t="s">
        <v>1112</v>
      </c>
      <c r="F295" s="255" t="s">
        <v>163</v>
      </c>
      <c r="G295" s="255"/>
      <c r="H295" s="255"/>
      <c r="I295" s="255"/>
      <c r="J295" s="255"/>
      <c r="K295" s="255"/>
      <c r="L295" s="255"/>
      <c r="M295" s="255"/>
      <c r="N295" s="255">
        <v>1054299940.0228601</v>
      </c>
    </row>
    <row r="296" spans="4:62">
      <c r="D296" s="175" t="s">
        <v>1115</v>
      </c>
      <c r="E296" s="260" t="s">
        <v>1114</v>
      </c>
      <c r="F296" s="260" t="s">
        <v>163</v>
      </c>
      <c r="G296" s="256"/>
      <c r="H296" s="256"/>
      <c r="I296" s="256"/>
      <c r="J296" s="256"/>
      <c r="K296" s="256"/>
      <c r="L296" s="256"/>
      <c r="M296" s="256"/>
      <c r="N296" s="260">
        <v>1054299940.0228601</v>
      </c>
    </row>
    <row r="297" spans="4:62">
      <c r="D297" s="175" t="s">
        <v>1118</v>
      </c>
      <c r="E297" s="255" t="s">
        <v>1116</v>
      </c>
      <c r="F297" s="255" t="s">
        <v>1117</v>
      </c>
      <c r="G297" s="255">
        <v>5393805948.7799997</v>
      </c>
      <c r="H297" s="255">
        <v>232718056.28999999</v>
      </c>
      <c r="I297" s="255"/>
      <c r="J297" s="255">
        <v>2898826827.1239166</v>
      </c>
      <c r="K297" s="255">
        <v>2310095599.9901562</v>
      </c>
      <c r="L297" s="255">
        <v>1429041236.8900001</v>
      </c>
      <c r="M297" s="255">
        <v>1581874216.8689251</v>
      </c>
      <c r="N297" s="255">
        <v>-1096646946.9725535</v>
      </c>
    </row>
    <row r="298" spans="4:62">
      <c r="D298" s="175" t="s">
        <v>1120</v>
      </c>
      <c r="E298" s="260" t="s">
        <v>1119</v>
      </c>
      <c r="F298" s="260" t="s">
        <v>164</v>
      </c>
      <c r="G298" s="255">
        <v>-3000362657.2199998</v>
      </c>
      <c r="H298" s="255">
        <v>-24956952.120000001</v>
      </c>
      <c r="I298" s="255"/>
      <c r="J298" s="255">
        <v>-996334353.45715201</v>
      </c>
      <c r="K298" s="255">
        <v>-547091407.63399005</v>
      </c>
      <c r="L298" s="255">
        <v>-1015864546.0700001</v>
      </c>
      <c r="M298" s="255">
        <v>-622398369.08812499</v>
      </c>
      <c r="N298" s="260">
        <v>-1096646946.9725535</v>
      </c>
    </row>
    <row r="299" spans="4:62">
      <c r="D299" s="175" t="s">
        <v>1123</v>
      </c>
      <c r="E299" s="255" t="s">
        <v>1121</v>
      </c>
      <c r="F299" s="255" t="s">
        <v>1122</v>
      </c>
      <c r="G299" s="255"/>
      <c r="H299" s="255"/>
      <c r="I299" s="255"/>
      <c r="J299" s="255"/>
      <c r="K299" s="255"/>
      <c r="L299" s="255"/>
      <c r="M299" s="255"/>
      <c r="N299" s="255">
        <v>-1157228.82</v>
      </c>
    </row>
    <row r="300" spans="4:62">
      <c r="D300" s="175" t="s">
        <v>1126</v>
      </c>
      <c r="E300" s="255" t="s">
        <v>1124</v>
      </c>
      <c r="F300" s="255" t="s">
        <v>1125</v>
      </c>
      <c r="G300" s="255"/>
      <c r="H300" s="255"/>
      <c r="I300" s="255"/>
      <c r="J300" s="255"/>
      <c r="K300" s="255"/>
      <c r="L300" s="255"/>
      <c r="M300" s="255"/>
      <c r="N300" s="255">
        <v>7743452.4442376001</v>
      </c>
    </row>
    <row r="301" spans="4:62" s="128" customFormat="1">
      <c r="D301" s="203" t="s">
        <v>1129</v>
      </c>
      <c r="E301" s="255" t="s">
        <v>1127</v>
      </c>
      <c r="F301" s="255" t="s">
        <v>1128</v>
      </c>
      <c r="G301" s="255"/>
      <c r="H301" s="255"/>
      <c r="I301" s="255"/>
      <c r="J301" s="255"/>
      <c r="K301" s="255"/>
      <c r="L301" s="255"/>
      <c r="M301" s="255"/>
      <c r="N301" s="255">
        <v>-418416.747126</v>
      </c>
    </row>
    <row r="302" spans="4:62">
      <c r="E302" s="260" t="s">
        <v>1130</v>
      </c>
      <c r="F302" s="260" t="s">
        <v>166</v>
      </c>
      <c r="G302" s="256">
        <v>2393443291.5599999</v>
      </c>
      <c r="H302" s="256">
        <v>207761104.16999999</v>
      </c>
      <c r="I302" s="256"/>
      <c r="J302" s="256">
        <v>1902492473.6667647</v>
      </c>
      <c r="K302" s="256">
        <v>1763004192.3561659</v>
      </c>
      <c r="L302" s="256">
        <v>413176690.81999999</v>
      </c>
      <c r="M302" s="256">
        <v>959475847.78079998</v>
      </c>
      <c r="N302" s="260">
        <v>6167806.8771115998</v>
      </c>
    </row>
    <row r="303" spans="4:62">
      <c r="E303" s="256" t="s">
        <v>1131</v>
      </c>
      <c r="F303" s="256" t="s">
        <v>1132</v>
      </c>
      <c r="G303" s="255">
        <v>33093739472.139999</v>
      </c>
      <c r="H303" s="255">
        <v>1688566966.3</v>
      </c>
      <c r="I303" s="255"/>
      <c r="J303" s="255">
        <v>22872484303.105228</v>
      </c>
      <c r="K303" s="255">
        <v>8368876175.5124702</v>
      </c>
      <c r="L303" s="255">
        <v>10280293243.889999</v>
      </c>
      <c r="M303" s="255">
        <v>8381120316.0677996</v>
      </c>
      <c r="N303" s="256">
        <v>-10824512969.906363</v>
      </c>
    </row>
    <row r="304" spans="4:62" s="128" customFormat="1">
      <c r="E304" s="257" t="s">
        <v>1133</v>
      </c>
      <c r="F304" s="257" t="s">
        <v>167</v>
      </c>
      <c r="G304" s="255"/>
      <c r="H304" s="255"/>
      <c r="I304" s="255"/>
      <c r="J304" s="255"/>
      <c r="K304" s="255"/>
      <c r="L304" s="255"/>
      <c r="M304" s="255"/>
      <c r="N304" s="257">
        <v>-10824512969.906363</v>
      </c>
    </row>
    <row r="305" spans="5:14">
      <c r="E305" s="258" t="s">
        <v>1134</v>
      </c>
      <c r="F305" s="258" t="s">
        <v>168</v>
      </c>
      <c r="G305" s="255">
        <v>-22056885945.57</v>
      </c>
      <c r="H305" s="255">
        <v>-262934958.91</v>
      </c>
      <c r="I305" s="255"/>
      <c r="J305" s="255">
        <v>-8439315643.593523</v>
      </c>
      <c r="K305" s="255">
        <v>-4655514524.8043699</v>
      </c>
      <c r="L305" s="255">
        <v>-7493214946.0200005</v>
      </c>
      <c r="M305" s="255">
        <v>-5513466072.1565247</v>
      </c>
      <c r="N305" s="258">
        <v>-52708010391.194954</v>
      </c>
    </row>
    <row r="306" spans="5:14">
      <c r="E306" s="259" t="s">
        <v>1135</v>
      </c>
      <c r="F306" s="259" t="s">
        <v>1136</v>
      </c>
      <c r="G306" s="255"/>
      <c r="H306" s="255"/>
      <c r="I306" s="255"/>
      <c r="J306" s="255"/>
      <c r="K306" s="255"/>
      <c r="L306" s="255">
        <v>-16117535.210000001</v>
      </c>
      <c r="M306" s="255"/>
      <c r="N306" s="259">
        <v>-117943824921.22174</v>
      </c>
    </row>
    <row r="307" spans="5:14">
      <c r="E307" s="261" t="s">
        <v>1137</v>
      </c>
      <c r="F307" s="261" t="s">
        <v>1138</v>
      </c>
      <c r="G307" s="255"/>
      <c r="H307" s="255"/>
      <c r="I307" s="255"/>
      <c r="J307" s="255"/>
      <c r="K307" s="255"/>
      <c r="L307" s="255"/>
      <c r="M307" s="255"/>
      <c r="N307" s="261">
        <v>-0.25326500000000002</v>
      </c>
    </row>
    <row r="308" spans="5:14">
      <c r="E308" s="196" t="s">
        <v>2036</v>
      </c>
      <c r="F308" s="197"/>
      <c r="G308" s="255"/>
      <c r="H308" s="255"/>
      <c r="I308" s="255"/>
      <c r="J308" s="255"/>
      <c r="K308" s="255"/>
      <c r="L308" s="255"/>
      <c r="M308" s="255"/>
    </row>
    <row r="309" spans="5:14">
      <c r="E309" s="196" t="s">
        <v>2037</v>
      </c>
      <c r="F309" s="197"/>
      <c r="G309" s="256">
        <v>11036853526.57</v>
      </c>
      <c r="H309" s="256">
        <v>1425632007.3900001</v>
      </c>
      <c r="I309" s="256"/>
      <c r="J309" s="256">
        <v>14433168659.511705</v>
      </c>
      <c r="K309" s="256">
        <v>3713361650.7081008</v>
      </c>
      <c r="L309" s="256">
        <v>2770960762.6599998</v>
      </c>
      <c r="M309" s="256">
        <v>2867654243.9112754</v>
      </c>
    </row>
    <row r="310" spans="5:14">
      <c r="E310" s="196" t="s">
        <v>2038</v>
      </c>
      <c r="F310" s="197"/>
      <c r="G310" s="255">
        <v>111236774.81999999</v>
      </c>
      <c r="H310" s="255"/>
      <c r="I310" s="255"/>
      <c r="J310" s="255">
        <v>173228612.10009599</v>
      </c>
      <c r="K310" s="255">
        <v>10054836.699395999</v>
      </c>
      <c r="L310" s="255">
        <v>56124956.409999996</v>
      </c>
      <c r="M310" s="255">
        <v>5907199.4730000002</v>
      </c>
    </row>
    <row r="311" spans="5:14">
      <c r="G311" s="255">
        <v>-69185087.439999998</v>
      </c>
      <c r="H311" s="255"/>
      <c r="I311" s="255"/>
      <c r="J311" s="255">
        <v>-169503844.5674496</v>
      </c>
      <c r="K311" s="255">
        <v>-7038178.2348180003</v>
      </c>
      <c r="L311" s="255">
        <v>-50719186.049999997</v>
      </c>
      <c r="M311" s="255">
        <v>-5907199.4730000002</v>
      </c>
    </row>
    <row r="312" spans="5:14">
      <c r="G312" s="255"/>
      <c r="H312" s="255"/>
      <c r="I312" s="255"/>
      <c r="J312" s="255"/>
      <c r="K312" s="255"/>
      <c r="L312" s="255"/>
      <c r="M312" s="255"/>
    </row>
    <row r="313" spans="5:14">
      <c r="G313" s="255"/>
      <c r="H313" s="255"/>
      <c r="I313" s="255"/>
      <c r="J313" s="255"/>
      <c r="K313" s="255"/>
      <c r="L313" s="255"/>
      <c r="M313" s="255"/>
    </row>
    <row r="314" spans="5:14">
      <c r="G314" s="255"/>
      <c r="H314" s="255"/>
      <c r="I314" s="255"/>
      <c r="J314" s="255"/>
      <c r="K314" s="255"/>
      <c r="L314" s="255"/>
      <c r="M314" s="255"/>
    </row>
    <row r="315" spans="5:14">
      <c r="G315" s="256">
        <v>42051687.380000003</v>
      </c>
      <c r="H315" s="256"/>
      <c r="I315" s="256"/>
      <c r="J315" s="256">
        <v>3724767.5326463999</v>
      </c>
      <c r="K315" s="256">
        <v>3016658.4645779999</v>
      </c>
      <c r="L315" s="256">
        <v>5405770.3600000003</v>
      </c>
      <c r="M315" s="256">
        <v>0</v>
      </c>
    </row>
    <row r="316" spans="5:14">
      <c r="G316" s="255">
        <v>648043806.95000005</v>
      </c>
      <c r="H316" s="255">
        <v>7686449.2199999997</v>
      </c>
      <c r="I316" s="255"/>
      <c r="J316" s="255">
        <v>217394998.35801601</v>
      </c>
      <c r="K316" s="255">
        <v>83142964.651546001</v>
      </c>
      <c r="L316" s="255">
        <v>183388429.21000001</v>
      </c>
      <c r="M316" s="255">
        <v>12997777.471875001</v>
      </c>
    </row>
    <row r="317" spans="5:14">
      <c r="G317" s="255">
        <v>-552460671.61000001</v>
      </c>
      <c r="H317" s="255">
        <v>-3409942.69</v>
      </c>
      <c r="I317" s="255"/>
      <c r="J317" s="255">
        <v>-157924989.68002561</v>
      </c>
      <c r="K317" s="255">
        <v>-65065709.067001998</v>
      </c>
      <c r="L317" s="255">
        <v>-155007396.80000001</v>
      </c>
      <c r="M317" s="255">
        <v>-8354599.46055</v>
      </c>
    </row>
    <row r="318" spans="5:14">
      <c r="G318" s="255"/>
      <c r="H318" s="255"/>
      <c r="I318" s="255"/>
      <c r="J318" s="255"/>
      <c r="K318" s="255"/>
      <c r="L318" s="255"/>
      <c r="M318" s="255"/>
    </row>
    <row r="319" spans="5:14">
      <c r="G319" s="255"/>
      <c r="H319" s="255"/>
      <c r="I319" s="255"/>
      <c r="J319" s="255"/>
      <c r="K319" s="255"/>
      <c r="L319" s="255"/>
      <c r="M319" s="255"/>
    </row>
    <row r="320" spans="5:14">
      <c r="G320" s="255"/>
      <c r="H320" s="255"/>
      <c r="I320" s="255"/>
      <c r="J320" s="255"/>
      <c r="K320" s="255"/>
      <c r="L320" s="255"/>
      <c r="M320" s="255"/>
    </row>
    <row r="321" spans="7:13">
      <c r="G321" s="256">
        <v>95583135.340000004</v>
      </c>
      <c r="H321" s="256">
        <v>4276506.53</v>
      </c>
      <c r="I321" s="256"/>
      <c r="J321" s="256">
        <v>59470008.677990399</v>
      </c>
      <c r="K321" s="256">
        <v>18077255.584543999</v>
      </c>
      <c r="L321" s="256">
        <v>28381032.41</v>
      </c>
      <c r="M321" s="256">
        <v>4643178.0113249999</v>
      </c>
    </row>
    <row r="322" spans="7:13">
      <c r="G322" s="255">
        <v>1028747387.24</v>
      </c>
      <c r="H322" s="255">
        <v>104229158.37</v>
      </c>
      <c r="I322" s="255"/>
      <c r="J322" s="255">
        <v>1017014912.65536</v>
      </c>
      <c r="K322" s="255">
        <v>161940162.63156</v>
      </c>
      <c r="L322" s="255">
        <v>284450440.04000002</v>
      </c>
      <c r="M322" s="255">
        <v>462052766.17552501</v>
      </c>
    </row>
    <row r="323" spans="7:13">
      <c r="G323" s="255"/>
      <c r="H323" s="255"/>
      <c r="I323" s="255"/>
      <c r="J323" s="255"/>
      <c r="K323" s="255"/>
      <c r="L323" s="255"/>
      <c r="M323" s="255"/>
    </row>
    <row r="324" spans="7:13">
      <c r="G324" s="255"/>
      <c r="H324" s="255"/>
      <c r="I324" s="255"/>
      <c r="J324" s="255"/>
      <c r="K324" s="255"/>
      <c r="L324" s="255"/>
      <c r="M324" s="255"/>
    </row>
    <row r="325" spans="7:13">
      <c r="G325" s="255"/>
      <c r="H325" s="255"/>
      <c r="I325" s="255"/>
      <c r="J325" s="255"/>
      <c r="K325" s="255"/>
      <c r="L325" s="255"/>
      <c r="M325" s="255"/>
    </row>
    <row r="326" spans="7:13">
      <c r="G326" s="256">
        <v>1028747387.24</v>
      </c>
      <c r="H326" s="256">
        <v>104229158.37</v>
      </c>
      <c r="I326" s="256"/>
      <c r="J326" s="256">
        <v>1017014912.65536</v>
      </c>
      <c r="K326" s="256">
        <v>161940162.63156</v>
      </c>
      <c r="L326" s="256">
        <v>284450440.04000002</v>
      </c>
      <c r="M326" s="256">
        <v>462052766.17552501</v>
      </c>
    </row>
    <row r="327" spans="7:13">
      <c r="G327" s="255"/>
      <c r="H327" s="255"/>
      <c r="I327" s="255"/>
      <c r="J327" s="255"/>
      <c r="K327" s="255"/>
      <c r="L327" s="255"/>
      <c r="M327" s="255"/>
    </row>
    <row r="328" spans="7:13">
      <c r="G328" s="255"/>
      <c r="H328" s="255"/>
      <c r="I328" s="255"/>
      <c r="J328" s="255"/>
      <c r="K328" s="255"/>
      <c r="L328" s="255"/>
      <c r="M328" s="255"/>
    </row>
    <row r="329" spans="7:13">
      <c r="G329" s="255"/>
      <c r="H329" s="255"/>
      <c r="I329" s="255"/>
      <c r="J329" s="255"/>
      <c r="K329" s="255"/>
      <c r="L329" s="255"/>
      <c r="M329" s="255"/>
    </row>
    <row r="330" spans="7:13">
      <c r="G330" s="255"/>
      <c r="H330" s="255"/>
      <c r="I330" s="255"/>
      <c r="J330" s="255"/>
      <c r="K330" s="255"/>
      <c r="L330" s="255"/>
      <c r="M330" s="255"/>
    </row>
    <row r="331" spans="7:13">
      <c r="G331" s="255"/>
      <c r="H331" s="255"/>
      <c r="I331" s="255"/>
      <c r="J331" s="255"/>
      <c r="K331" s="255"/>
      <c r="L331" s="255"/>
      <c r="M331" s="255"/>
    </row>
    <row r="332" spans="7:13">
      <c r="G332" s="256"/>
      <c r="H332" s="256"/>
      <c r="I332" s="256"/>
      <c r="J332" s="256"/>
      <c r="K332" s="256"/>
      <c r="L332" s="256"/>
      <c r="M332" s="256"/>
    </row>
    <row r="333" spans="7:13">
      <c r="G333" s="255"/>
      <c r="H333" s="255"/>
      <c r="I333" s="255"/>
      <c r="J333" s="255"/>
      <c r="K333" s="255"/>
      <c r="L333" s="255"/>
      <c r="M333" s="255"/>
    </row>
    <row r="334" spans="7:13">
      <c r="G334" s="256"/>
      <c r="H334" s="256"/>
      <c r="I334" s="256"/>
      <c r="J334" s="256"/>
      <c r="K334" s="256"/>
      <c r="L334" s="256"/>
      <c r="M334" s="256"/>
    </row>
    <row r="335" spans="7:13">
      <c r="G335" s="255">
        <v>489979836.31999999</v>
      </c>
      <c r="H335" s="255">
        <v>10150335.33</v>
      </c>
      <c r="I335" s="255"/>
      <c r="J335" s="255"/>
      <c r="K335" s="255">
        <v>108921846.883826</v>
      </c>
      <c r="L335" s="255"/>
      <c r="M335" s="255">
        <v>95950203.340949997</v>
      </c>
    </row>
    <row r="336" spans="7:13">
      <c r="G336" s="255">
        <v>-40111607.630000003</v>
      </c>
      <c r="H336" s="255">
        <v>-1271132.05</v>
      </c>
      <c r="I336" s="255"/>
      <c r="J336" s="255"/>
      <c r="K336" s="255">
        <v>-10873684.756573999</v>
      </c>
      <c r="L336" s="255"/>
      <c r="M336" s="255">
        <v>-6878621.8840500005</v>
      </c>
    </row>
    <row r="337" spans="7:13">
      <c r="G337" s="255"/>
      <c r="H337" s="255"/>
      <c r="I337" s="255"/>
      <c r="J337" s="255"/>
      <c r="K337" s="255"/>
      <c r="L337" s="255"/>
      <c r="M337" s="255"/>
    </row>
    <row r="338" spans="7:13">
      <c r="G338" s="256">
        <v>449868228.69</v>
      </c>
      <c r="H338" s="256">
        <v>8879203.2799999993</v>
      </c>
      <c r="I338" s="256"/>
      <c r="J338" s="256"/>
      <c r="K338" s="256">
        <v>98048162.127251998</v>
      </c>
      <c r="L338" s="256"/>
      <c r="M338" s="256">
        <v>89071581.456900001</v>
      </c>
    </row>
    <row r="339" spans="7:13">
      <c r="G339" s="255">
        <v>62801630.609999999</v>
      </c>
      <c r="H339" s="255">
        <v>1408246.37</v>
      </c>
      <c r="I339" s="255"/>
      <c r="J339" s="255">
        <v>377433638.71703041</v>
      </c>
      <c r="K339" s="255">
        <v>15316718.961282</v>
      </c>
      <c r="L339" s="255"/>
      <c r="M339" s="255">
        <v>6044964.5875500003</v>
      </c>
    </row>
    <row r="340" spans="7:13">
      <c r="G340" s="255">
        <v>-41677817.409999996</v>
      </c>
      <c r="H340" s="255">
        <v>-478339.31</v>
      </c>
      <c r="I340" s="255"/>
      <c r="J340" s="255">
        <v>-171737866.641408</v>
      </c>
      <c r="K340" s="255">
        <v>-8614974.0278099999</v>
      </c>
      <c r="L340" s="255"/>
      <c r="M340" s="255">
        <v>-4806409.4426250001</v>
      </c>
    </row>
    <row r="341" spans="7:13">
      <c r="G341" s="255"/>
      <c r="H341" s="255"/>
      <c r="I341" s="255"/>
      <c r="J341" s="255"/>
      <c r="K341" s="255"/>
      <c r="L341" s="255"/>
      <c r="M341" s="255"/>
    </row>
    <row r="342" spans="7:13">
      <c r="G342" s="256">
        <v>21123813.199999999</v>
      </c>
      <c r="H342" s="256">
        <v>929907.06</v>
      </c>
      <c r="I342" s="256"/>
      <c r="J342" s="256">
        <v>205695772.07562241</v>
      </c>
      <c r="K342" s="256">
        <v>6701744.9334720001</v>
      </c>
      <c r="L342" s="256"/>
      <c r="M342" s="256">
        <v>1238555.1449249999</v>
      </c>
    </row>
    <row r="343" spans="7:13">
      <c r="G343" s="255">
        <v>9793715.25</v>
      </c>
      <c r="H343" s="255"/>
      <c r="I343" s="255"/>
      <c r="J343" s="255"/>
      <c r="K343" s="255"/>
      <c r="L343" s="255">
        <v>10731889.439999999</v>
      </c>
      <c r="M343" s="255"/>
    </row>
    <row r="344" spans="7:13">
      <c r="G344" s="255">
        <v>-2622685.96</v>
      </c>
      <c r="H344" s="255"/>
      <c r="I344" s="255"/>
      <c r="J344" s="255"/>
      <c r="K344" s="255"/>
      <c r="L344" s="255">
        <v>-6673163.6699999999</v>
      </c>
      <c r="M344" s="255"/>
    </row>
    <row r="345" spans="7:13">
      <c r="G345" s="255"/>
      <c r="H345" s="255"/>
      <c r="I345" s="255"/>
      <c r="J345" s="255"/>
      <c r="K345" s="255"/>
      <c r="L345" s="255"/>
      <c r="M345" s="255"/>
    </row>
    <row r="346" spans="7:13">
      <c r="G346" s="256">
        <v>7171029.29</v>
      </c>
      <c r="H346" s="256"/>
      <c r="I346" s="256"/>
      <c r="J346" s="256"/>
      <c r="K346" s="256"/>
      <c r="L346" s="256">
        <v>4058725.77</v>
      </c>
      <c r="M346" s="256"/>
    </row>
    <row r="347" spans="7:13">
      <c r="G347" s="255">
        <v>75535072.260000005</v>
      </c>
      <c r="H347" s="255">
        <v>2367008</v>
      </c>
      <c r="I347" s="255"/>
      <c r="J347" s="255">
        <v>97436650.303488001</v>
      </c>
      <c r="K347" s="255"/>
      <c r="L347" s="255">
        <v>24977222.850000001</v>
      </c>
      <c r="M347" s="255"/>
    </row>
    <row r="348" spans="7:13">
      <c r="G348" s="255">
        <v>-25603926.68</v>
      </c>
      <c r="H348" s="255">
        <v>-426720.43</v>
      </c>
      <c r="I348" s="255"/>
      <c r="J348" s="255">
        <v>-42937146.804633602</v>
      </c>
      <c r="K348" s="255"/>
      <c r="L348" s="255">
        <v>-19517694.059999999</v>
      </c>
      <c r="M348" s="255"/>
    </row>
    <row r="349" spans="7:13">
      <c r="G349" s="255"/>
      <c r="H349" s="255"/>
      <c r="I349" s="255"/>
      <c r="J349" s="255"/>
      <c r="K349" s="255"/>
      <c r="L349" s="255"/>
      <c r="M349" s="255"/>
    </row>
    <row r="350" spans="7:13">
      <c r="G350" s="256">
        <v>49931145.579999998</v>
      </c>
      <c r="H350" s="256">
        <v>1940287.57</v>
      </c>
      <c r="I350" s="256"/>
      <c r="J350" s="256">
        <v>54499503.498854399</v>
      </c>
      <c r="K350" s="256"/>
      <c r="L350" s="256">
        <v>5459528.79</v>
      </c>
      <c r="M350" s="256"/>
    </row>
    <row r="351" spans="7:13">
      <c r="G351" s="255">
        <v>16112943.83</v>
      </c>
      <c r="H351" s="255"/>
      <c r="I351" s="255"/>
      <c r="J351" s="255"/>
      <c r="K351" s="255"/>
      <c r="L351" s="255">
        <v>3327769.26</v>
      </c>
      <c r="M351" s="255"/>
    </row>
    <row r="352" spans="7:13">
      <c r="G352" s="255">
        <v>-8170306.7699999996</v>
      </c>
      <c r="H352" s="255"/>
      <c r="I352" s="255"/>
      <c r="J352" s="255"/>
      <c r="K352" s="255"/>
      <c r="L352" s="255">
        <v>-926669.11</v>
      </c>
      <c r="M352" s="255"/>
    </row>
    <row r="353" spans="7:13">
      <c r="G353" s="255"/>
      <c r="H353" s="255"/>
      <c r="I353" s="255"/>
      <c r="J353" s="255"/>
      <c r="K353" s="255"/>
      <c r="L353" s="255"/>
      <c r="M353" s="255"/>
    </row>
    <row r="354" spans="7:13">
      <c r="G354" s="256">
        <v>7942637.0599999996</v>
      </c>
      <c r="H354" s="256"/>
      <c r="I354" s="256"/>
      <c r="J354" s="256"/>
      <c r="K354" s="256"/>
      <c r="L354" s="256">
        <v>2401100.15</v>
      </c>
      <c r="M354" s="256"/>
    </row>
    <row r="355" spans="7:13">
      <c r="G355" s="257">
        <v>15540764672.5</v>
      </c>
      <c r="H355" s="257">
        <v>1774063402.74</v>
      </c>
      <c r="I355" s="257"/>
      <c r="J355" s="257">
        <v>18782454013.847961</v>
      </c>
      <c r="K355" s="257">
        <v>5969332718.0287085</v>
      </c>
      <c r="L355" s="257">
        <v>3734716432.73</v>
      </c>
      <c r="M355" s="257">
        <v>4384136172.4807501</v>
      </c>
    </row>
    <row r="356" spans="7:13">
      <c r="G356" s="255"/>
      <c r="H356" s="255"/>
      <c r="I356" s="255"/>
      <c r="J356" s="255"/>
      <c r="K356" s="255"/>
      <c r="L356" s="255"/>
      <c r="M356" s="255"/>
    </row>
    <row r="357" spans="7:13">
      <c r="G357" s="255"/>
      <c r="H357" s="255"/>
      <c r="I357" s="255"/>
      <c r="J357" s="255"/>
      <c r="K357" s="255"/>
      <c r="L357" s="255"/>
      <c r="M357" s="255"/>
    </row>
    <row r="358" spans="7:13">
      <c r="G358" s="256"/>
      <c r="H358" s="256"/>
      <c r="I358" s="256"/>
      <c r="J358" s="256"/>
      <c r="K358" s="256"/>
      <c r="L358" s="256"/>
      <c r="M358" s="256"/>
    </row>
    <row r="359" spans="7:13">
      <c r="G359" s="257"/>
      <c r="H359" s="257"/>
      <c r="I359" s="257"/>
      <c r="J359" s="257"/>
      <c r="K359" s="257"/>
      <c r="L359" s="257"/>
      <c r="M359" s="257"/>
    </row>
    <row r="360" spans="7:13">
      <c r="G360" s="255">
        <v>450458821.26999998</v>
      </c>
      <c r="H360" s="255">
        <v>1597280</v>
      </c>
      <c r="I360" s="255"/>
      <c r="J360" s="255">
        <v>91275215.403417602</v>
      </c>
      <c r="K360" s="255">
        <v>7522431.2882120004</v>
      </c>
      <c r="L360" s="255">
        <v>93018459.189999998</v>
      </c>
      <c r="M360" s="255">
        <v>22006361.035574999</v>
      </c>
    </row>
    <row r="361" spans="7:13">
      <c r="G361" s="255">
        <v>-363736477.12</v>
      </c>
      <c r="H361" s="255">
        <v>-280922.07</v>
      </c>
      <c r="I361" s="255"/>
      <c r="J361" s="255">
        <v>-79148025.254707202</v>
      </c>
      <c r="K361" s="255">
        <v>-5534206.3893360002</v>
      </c>
      <c r="L361" s="255">
        <v>-80134973.379999995</v>
      </c>
      <c r="M361" s="255">
        <v>-12885250.647150001</v>
      </c>
    </row>
    <row r="362" spans="7:13">
      <c r="G362" s="255"/>
      <c r="H362" s="255"/>
      <c r="I362" s="255"/>
      <c r="J362" s="255"/>
      <c r="K362" s="255"/>
      <c r="L362" s="255"/>
      <c r="M362" s="255"/>
    </row>
    <row r="363" spans="7:13">
      <c r="G363" s="255"/>
      <c r="H363" s="255"/>
      <c r="I363" s="255"/>
      <c r="J363" s="255"/>
      <c r="K363" s="255"/>
      <c r="L363" s="255"/>
      <c r="M363" s="255"/>
    </row>
    <row r="364" spans="7:13">
      <c r="G364" s="255"/>
      <c r="H364" s="255"/>
      <c r="I364" s="255"/>
      <c r="J364" s="255"/>
      <c r="K364" s="255"/>
      <c r="L364" s="255"/>
      <c r="M364" s="255"/>
    </row>
    <row r="365" spans="7:13">
      <c r="G365" s="256">
        <v>86722344.150000006</v>
      </c>
      <c r="H365" s="256">
        <v>1316357.93</v>
      </c>
      <c r="I365" s="256"/>
      <c r="J365" s="256">
        <v>12127190.1487104</v>
      </c>
      <c r="K365" s="256">
        <v>1988224.898876</v>
      </c>
      <c r="L365" s="256">
        <v>12883485.810000001</v>
      </c>
      <c r="M365" s="256">
        <v>9121110.388425</v>
      </c>
    </row>
    <row r="366" spans="7:13">
      <c r="G366" s="255">
        <v>2100000</v>
      </c>
      <c r="H366" s="255"/>
      <c r="I366" s="255"/>
      <c r="J366" s="255"/>
      <c r="K366" s="255"/>
      <c r="L366" s="255"/>
      <c r="M366" s="255"/>
    </row>
    <row r="367" spans="7:13">
      <c r="G367" s="255">
        <v>-996493.15</v>
      </c>
      <c r="H367" s="255"/>
      <c r="I367" s="255"/>
      <c r="J367" s="255"/>
      <c r="K367" s="255"/>
      <c r="L367" s="255"/>
      <c r="M367" s="255"/>
    </row>
    <row r="368" spans="7:13">
      <c r="G368" s="255"/>
      <c r="H368" s="255"/>
      <c r="I368" s="255"/>
      <c r="J368" s="255"/>
      <c r="K368" s="255"/>
      <c r="L368" s="255"/>
      <c r="M368" s="255"/>
    </row>
    <row r="369" spans="7:13">
      <c r="G369" s="255"/>
      <c r="H369" s="255"/>
      <c r="I369" s="255"/>
      <c r="J369" s="255"/>
      <c r="K369" s="255"/>
      <c r="L369" s="255"/>
      <c r="M369" s="255"/>
    </row>
    <row r="370" spans="7:13">
      <c r="G370" s="255"/>
      <c r="H370" s="255"/>
      <c r="I370" s="255"/>
      <c r="J370" s="255"/>
      <c r="K370" s="255"/>
      <c r="L370" s="255"/>
      <c r="M370" s="255"/>
    </row>
    <row r="371" spans="7:13">
      <c r="G371" s="256">
        <v>1103506.8500000001</v>
      </c>
      <c r="H371" s="256"/>
      <c r="I371" s="256"/>
      <c r="J371" s="256"/>
      <c r="K371" s="256"/>
      <c r="L371" s="256"/>
      <c r="M371" s="256"/>
    </row>
    <row r="372" spans="7:13">
      <c r="G372" s="255">
        <v>11642625.300000001</v>
      </c>
      <c r="H372" s="255"/>
      <c r="I372" s="255"/>
      <c r="J372" s="255"/>
      <c r="K372" s="255"/>
      <c r="L372" s="255"/>
      <c r="M372" s="255"/>
    </row>
    <row r="373" spans="7:13" ht="18" customHeight="1">
      <c r="G373" s="255">
        <v>-338114.6</v>
      </c>
      <c r="H373" s="255"/>
      <c r="I373" s="255"/>
      <c r="J373" s="255"/>
      <c r="K373" s="255"/>
      <c r="L373" s="255"/>
      <c r="M373" s="255"/>
    </row>
    <row r="374" spans="7:13" ht="18" customHeight="1">
      <c r="G374" s="255"/>
      <c r="H374" s="255"/>
      <c r="I374" s="255"/>
      <c r="J374" s="255"/>
      <c r="K374" s="255"/>
      <c r="L374" s="255"/>
      <c r="M374" s="255"/>
    </row>
    <row r="375" spans="7:13" ht="18" customHeight="1">
      <c r="G375" s="255"/>
      <c r="H375" s="255"/>
      <c r="I375" s="255"/>
      <c r="J375" s="255"/>
      <c r="K375" s="255"/>
      <c r="L375" s="255"/>
      <c r="M375" s="255"/>
    </row>
    <row r="376" spans="7:13" ht="18" customHeight="1">
      <c r="G376" s="255"/>
      <c r="H376" s="255"/>
      <c r="I376" s="255"/>
      <c r="J376" s="255"/>
      <c r="K376" s="255"/>
      <c r="L376" s="255"/>
      <c r="M376" s="255"/>
    </row>
    <row r="377" spans="7:13" ht="18" customHeight="1">
      <c r="G377" s="256">
        <v>11304510.699999999</v>
      </c>
      <c r="H377" s="256"/>
      <c r="I377" s="256"/>
      <c r="J377" s="256"/>
      <c r="K377" s="256"/>
      <c r="L377" s="256"/>
      <c r="M377" s="256"/>
    </row>
    <row r="378" spans="7:13" ht="18" customHeight="1">
      <c r="G378" s="255"/>
      <c r="H378" s="255"/>
      <c r="I378" s="255"/>
      <c r="J378" s="255"/>
      <c r="K378" s="255"/>
      <c r="L378" s="255"/>
      <c r="M378" s="255"/>
    </row>
    <row r="379" spans="7:13" ht="18" customHeight="1">
      <c r="G379" s="255"/>
      <c r="H379" s="255"/>
      <c r="I379" s="255"/>
      <c r="J379" s="255"/>
      <c r="K379" s="255"/>
      <c r="L379" s="255"/>
      <c r="M379" s="255"/>
    </row>
    <row r="380" spans="7:13" ht="18" customHeight="1">
      <c r="G380" s="255"/>
      <c r="H380" s="255"/>
      <c r="I380" s="255"/>
      <c r="J380" s="255"/>
      <c r="K380" s="255"/>
      <c r="L380" s="255"/>
      <c r="M380" s="255"/>
    </row>
    <row r="381" spans="7:13" ht="18" customHeight="1">
      <c r="G381" s="255"/>
      <c r="H381" s="255"/>
      <c r="I381" s="255"/>
      <c r="J381" s="255"/>
      <c r="K381" s="255"/>
      <c r="L381" s="255"/>
      <c r="M381" s="255"/>
    </row>
    <row r="382" spans="7:13" ht="18" customHeight="1">
      <c r="G382" s="255"/>
      <c r="H382" s="255"/>
      <c r="I382" s="255"/>
      <c r="J382" s="255"/>
      <c r="K382" s="255"/>
      <c r="L382" s="255"/>
      <c r="M382" s="255"/>
    </row>
    <row r="383" spans="7:13" ht="18" customHeight="1">
      <c r="G383" s="256"/>
      <c r="H383" s="256"/>
      <c r="I383" s="256"/>
      <c r="J383" s="256"/>
      <c r="K383" s="256"/>
      <c r="L383" s="256"/>
      <c r="M383" s="256"/>
    </row>
    <row r="384" spans="7:13" ht="18" customHeight="1">
      <c r="G384" s="255">
        <v>38072815.640000001</v>
      </c>
      <c r="H384" s="255"/>
      <c r="I384" s="255"/>
      <c r="J384" s="255"/>
      <c r="K384" s="255"/>
      <c r="L384" s="255"/>
      <c r="M384" s="255"/>
    </row>
    <row r="385" spans="7:13" ht="18" customHeight="1">
      <c r="G385" s="255">
        <v>-2374494.27</v>
      </c>
      <c r="H385" s="255"/>
      <c r="I385" s="255"/>
      <c r="J385" s="255"/>
      <c r="K385" s="255"/>
      <c r="L385" s="255"/>
      <c r="M385" s="255"/>
    </row>
    <row r="386" spans="7:13" ht="18" customHeight="1">
      <c r="G386" s="255"/>
      <c r="H386" s="255"/>
      <c r="I386" s="255"/>
      <c r="J386" s="255"/>
      <c r="K386" s="255"/>
      <c r="L386" s="255"/>
      <c r="M386" s="255"/>
    </row>
    <row r="387" spans="7:13" ht="18" customHeight="1">
      <c r="G387" s="255"/>
      <c r="H387" s="255"/>
      <c r="I387" s="255"/>
      <c r="J387" s="255"/>
      <c r="K387" s="255"/>
      <c r="L387" s="255"/>
      <c r="M387" s="255"/>
    </row>
    <row r="388" spans="7:13" ht="18" customHeight="1">
      <c r="G388" s="255"/>
      <c r="H388" s="255"/>
      <c r="I388" s="255"/>
      <c r="J388" s="255"/>
      <c r="K388" s="255"/>
      <c r="L388" s="255"/>
      <c r="M388" s="255"/>
    </row>
    <row r="389" spans="7:13" ht="18" customHeight="1">
      <c r="G389" s="256">
        <v>35698321.369999997</v>
      </c>
      <c r="H389" s="256"/>
      <c r="I389" s="256"/>
      <c r="J389" s="256"/>
      <c r="K389" s="256"/>
      <c r="L389" s="256"/>
      <c r="M389" s="256"/>
    </row>
    <row r="390" spans="7:13" ht="18" customHeight="1">
      <c r="G390" s="255">
        <v>42492150.880000003</v>
      </c>
      <c r="H390" s="255"/>
      <c r="I390" s="255"/>
      <c r="J390" s="255"/>
      <c r="K390" s="255"/>
      <c r="L390" s="255">
        <v>14634369.73</v>
      </c>
      <c r="M390" s="255"/>
    </row>
    <row r="391" spans="7:13" ht="18" customHeight="1">
      <c r="G391" s="255"/>
      <c r="H391" s="255"/>
      <c r="I391" s="255"/>
      <c r="J391" s="255"/>
      <c r="K391" s="255"/>
      <c r="L391" s="255"/>
      <c r="M391" s="255"/>
    </row>
    <row r="392" spans="7:13" ht="18" customHeight="1">
      <c r="G392" s="255"/>
      <c r="H392" s="255"/>
      <c r="I392" s="255"/>
      <c r="J392" s="255"/>
      <c r="K392" s="255"/>
      <c r="L392" s="255"/>
      <c r="M392" s="255"/>
    </row>
    <row r="393" spans="7:13" ht="18" customHeight="1">
      <c r="G393" s="255"/>
      <c r="H393" s="255"/>
      <c r="I393" s="255"/>
      <c r="J393" s="255"/>
      <c r="K393" s="255"/>
      <c r="L393" s="255"/>
      <c r="M393" s="255"/>
    </row>
    <row r="394" spans="7:13" ht="18" customHeight="1">
      <c r="G394" s="256">
        <v>42492150.880000003</v>
      </c>
      <c r="H394" s="256"/>
      <c r="I394" s="256"/>
      <c r="J394" s="256"/>
      <c r="K394" s="256"/>
      <c r="L394" s="256">
        <v>14634369.73</v>
      </c>
      <c r="M394" s="256"/>
    </row>
    <row r="395" spans="7:13" ht="18" customHeight="1">
      <c r="G395" s="255"/>
      <c r="H395" s="255"/>
      <c r="I395" s="255"/>
      <c r="J395" s="255"/>
      <c r="K395" s="255"/>
      <c r="L395" s="255"/>
      <c r="M395" s="255"/>
    </row>
    <row r="396" spans="7:13" ht="18" customHeight="1">
      <c r="G396" s="255"/>
      <c r="H396" s="255"/>
      <c r="I396" s="255"/>
      <c r="J396" s="255"/>
      <c r="K396" s="255"/>
      <c r="L396" s="255"/>
      <c r="M396" s="255"/>
    </row>
    <row r="397" spans="7:13" ht="18" customHeight="1">
      <c r="G397" s="255"/>
      <c r="H397" s="255"/>
      <c r="I397" s="255"/>
      <c r="J397" s="255"/>
      <c r="K397" s="255"/>
      <c r="L397" s="255"/>
      <c r="M397" s="255"/>
    </row>
    <row r="398" spans="7:13" ht="18" customHeight="1">
      <c r="G398" s="255"/>
      <c r="H398" s="255"/>
      <c r="I398" s="255"/>
      <c r="J398" s="255"/>
      <c r="K398" s="255"/>
      <c r="L398" s="255"/>
      <c r="M398" s="255"/>
    </row>
    <row r="399" spans="7:13" ht="18" customHeight="1">
      <c r="G399" s="255"/>
      <c r="H399" s="255"/>
      <c r="I399" s="255"/>
      <c r="J399" s="255"/>
      <c r="K399" s="255"/>
      <c r="L399" s="255"/>
      <c r="M399" s="255"/>
    </row>
    <row r="400" spans="7:13" ht="18" customHeight="1">
      <c r="G400" s="256"/>
      <c r="H400" s="256"/>
      <c r="I400" s="256"/>
      <c r="J400" s="256"/>
      <c r="K400" s="256"/>
      <c r="L400" s="256"/>
      <c r="M400" s="256"/>
    </row>
    <row r="401" spans="7:13" ht="18" customHeight="1">
      <c r="G401" s="255"/>
      <c r="H401" s="255"/>
      <c r="I401" s="255"/>
      <c r="J401" s="255"/>
      <c r="K401" s="255"/>
      <c r="L401" s="255"/>
      <c r="M401" s="255"/>
    </row>
    <row r="402" spans="7:13" ht="18" customHeight="1">
      <c r="G402" s="255"/>
      <c r="H402" s="255"/>
      <c r="I402" s="255"/>
      <c r="J402" s="255"/>
      <c r="K402" s="255"/>
      <c r="L402" s="255"/>
      <c r="M402" s="255"/>
    </row>
    <row r="403" spans="7:13" ht="18" customHeight="1">
      <c r="G403" s="255"/>
      <c r="H403" s="255"/>
      <c r="I403" s="255"/>
      <c r="J403" s="255"/>
      <c r="K403" s="255"/>
      <c r="L403" s="255"/>
      <c r="M403" s="255"/>
    </row>
    <row r="404" spans="7:13" ht="18" customHeight="1">
      <c r="G404" s="255"/>
      <c r="H404" s="255"/>
      <c r="I404" s="255"/>
      <c r="J404" s="255"/>
      <c r="K404" s="255"/>
      <c r="L404" s="255"/>
      <c r="M404" s="255"/>
    </row>
    <row r="405" spans="7:13" ht="18" customHeight="1">
      <c r="G405" s="255"/>
      <c r="H405" s="255"/>
      <c r="I405" s="255"/>
      <c r="J405" s="255"/>
      <c r="K405" s="255"/>
      <c r="L405" s="255"/>
      <c r="M405" s="255"/>
    </row>
    <row r="406" spans="7:13" ht="18" customHeight="1">
      <c r="G406" s="256"/>
      <c r="H406" s="256"/>
      <c r="I406" s="256"/>
      <c r="J406" s="256"/>
      <c r="K406" s="256"/>
      <c r="L406" s="256"/>
      <c r="M406" s="256"/>
    </row>
    <row r="407" spans="7:13" ht="18" customHeight="1">
      <c r="G407" s="255"/>
      <c r="H407" s="255"/>
      <c r="I407" s="255"/>
      <c r="J407" s="255"/>
      <c r="K407" s="255"/>
      <c r="L407" s="255"/>
      <c r="M407" s="255"/>
    </row>
    <row r="408" spans="7:13" ht="18" customHeight="1">
      <c r="G408" s="255"/>
      <c r="H408" s="255"/>
      <c r="I408" s="255"/>
      <c r="J408" s="255"/>
      <c r="K408" s="255"/>
      <c r="L408" s="255"/>
      <c r="M408" s="255"/>
    </row>
    <row r="409" spans="7:13" ht="18" customHeight="1">
      <c r="G409" s="255"/>
      <c r="H409" s="255"/>
      <c r="I409" s="255"/>
      <c r="J409" s="255"/>
      <c r="K409" s="255"/>
      <c r="L409" s="255"/>
      <c r="M409" s="255"/>
    </row>
    <row r="410" spans="7:13" ht="18" customHeight="1">
      <c r="G410" s="255"/>
      <c r="H410" s="255"/>
      <c r="I410" s="255"/>
      <c r="J410" s="255"/>
      <c r="K410" s="255"/>
      <c r="L410" s="255"/>
      <c r="M410" s="255"/>
    </row>
    <row r="411" spans="7:13" ht="18" customHeight="1">
      <c r="G411" s="255"/>
      <c r="H411" s="255"/>
      <c r="I411" s="255"/>
      <c r="J411" s="255"/>
      <c r="K411" s="255"/>
      <c r="L411" s="255"/>
      <c r="M411" s="255"/>
    </row>
    <row r="412" spans="7:13" ht="18" customHeight="1">
      <c r="G412" s="256"/>
      <c r="H412" s="256"/>
      <c r="I412" s="256"/>
      <c r="J412" s="256"/>
      <c r="K412" s="256"/>
      <c r="L412" s="256"/>
      <c r="M412" s="256"/>
    </row>
    <row r="413" spans="7:13" ht="18" customHeight="1">
      <c r="G413" s="255">
        <v>1000000</v>
      </c>
      <c r="H413" s="255"/>
      <c r="I413" s="255"/>
      <c r="J413" s="255"/>
      <c r="K413" s="255"/>
      <c r="L413" s="255">
        <v>1900000</v>
      </c>
      <c r="M413" s="255"/>
    </row>
    <row r="414" spans="7:13" ht="18" customHeight="1">
      <c r="G414" s="255">
        <v>-433219.02</v>
      </c>
      <c r="H414" s="255"/>
      <c r="I414" s="255"/>
      <c r="J414" s="255"/>
      <c r="K414" s="255"/>
      <c r="L414" s="255">
        <v>-96821.92</v>
      </c>
      <c r="M414" s="255"/>
    </row>
    <row r="415" spans="7:13" ht="18" customHeight="1">
      <c r="G415" s="255"/>
      <c r="H415" s="255"/>
      <c r="I415" s="255"/>
      <c r="J415" s="255"/>
      <c r="K415" s="255"/>
      <c r="L415" s="255"/>
      <c r="M415" s="255"/>
    </row>
    <row r="416" spans="7:13" ht="18" customHeight="1">
      <c r="G416" s="255"/>
      <c r="H416" s="255"/>
      <c r="I416" s="255"/>
      <c r="J416" s="255"/>
      <c r="K416" s="255"/>
      <c r="L416" s="255"/>
      <c r="M416" s="255"/>
    </row>
    <row r="417" spans="7:13" ht="18" customHeight="1">
      <c r="G417" s="255"/>
      <c r="H417" s="255"/>
      <c r="I417" s="255"/>
      <c r="J417" s="255"/>
      <c r="K417" s="255"/>
      <c r="L417" s="255"/>
      <c r="M417" s="255"/>
    </row>
    <row r="418" spans="7:13" ht="18" customHeight="1">
      <c r="G418" s="256">
        <v>566780.98</v>
      </c>
      <c r="H418" s="256"/>
      <c r="I418" s="256"/>
      <c r="J418" s="256"/>
      <c r="K418" s="256"/>
      <c r="L418" s="256">
        <v>1803178.08</v>
      </c>
      <c r="M418" s="256"/>
    </row>
    <row r="419" spans="7:13" ht="18" customHeight="1">
      <c r="G419" s="257">
        <v>177887614.93000001</v>
      </c>
      <c r="H419" s="257">
        <v>1316357.93</v>
      </c>
      <c r="I419" s="257"/>
      <c r="J419" s="257">
        <v>12127190.1487104</v>
      </c>
      <c r="K419" s="257">
        <v>1988224.898876</v>
      </c>
      <c r="L419" s="257">
        <v>29321033.620000001</v>
      </c>
      <c r="M419" s="257">
        <v>9121110.388425</v>
      </c>
    </row>
    <row r="420" spans="7:13" ht="18" customHeight="1">
      <c r="G420" s="255">
        <v>18744533.829999998</v>
      </c>
      <c r="H420" s="255"/>
      <c r="I420" s="255"/>
      <c r="J420" s="255"/>
      <c r="K420" s="255"/>
      <c r="L420" s="255">
        <v>900597.69</v>
      </c>
      <c r="M420" s="255"/>
    </row>
    <row r="421" spans="7:13" ht="18" customHeight="1">
      <c r="G421" s="255">
        <v>13944406.41</v>
      </c>
      <c r="H421" s="255"/>
      <c r="I421" s="255"/>
      <c r="J421" s="255">
        <v>3570838.6369536002</v>
      </c>
      <c r="K421" s="255"/>
      <c r="L421" s="255">
        <v>4003568.03</v>
      </c>
      <c r="M421" s="255"/>
    </row>
    <row r="422" spans="7:13" ht="18" customHeight="1">
      <c r="G422" s="255"/>
      <c r="H422" s="255"/>
      <c r="I422" s="255"/>
      <c r="J422" s="255"/>
      <c r="K422" s="255"/>
      <c r="L422" s="255"/>
      <c r="M422" s="255"/>
    </row>
    <row r="423" spans="7:13" ht="18" customHeight="1">
      <c r="G423" s="255">
        <v>1071.23</v>
      </c>
      <c r="H423" s="255"/>
      <c r="I423" s="255"/>
      <c r="J423" s="255"/>
      <c r="K423" s="255"/>
      <c r="L423" s="255">
        <v>2264574.39</v>
      </c>
      <c r="M423" s="255"/>
    </row>
    <row r="424" spans="7:13" ht="18" customHeight="1">
      <c r="G424" s="255"/>
      <c r="H424" s="255"/>
      <c r="I424" s="255"/>
      <c r="J424" s="255"/>
      <c r="K424" s="255"/>
      <c r="L424" s="255"/>
      <c r="M424" s="255"/>
    </row>
    <row r="425" spans="7:13" ht="18" customHeight="1">
      <c r="G425" s="255">
        <v>120408826.83</v>
      </c>
      <c r="H425" s="255"/>
      <c r="I425" s="255"/>
      <c r="J425" s="255">
        <v>200968137.06608641</v>
      </c>
      <c r="K425" s="255">
        <v>23400195.409400001</v>
      </c>
      <c r="L425" s="255">
        <v>25242770.309999999</v>
      </c>
      <c r="M425" s="255">
        <v>222456.19409999999</v>
      </c>
    </row>
    <row r="426" spans="7:13" ht="18" customHeight="1">
      <c r="G426" s="255">
        <v>42868296.539999999</v>
      </c>
      <c r="H426" s="255"/>
      <c r="I426" s="255"/>
      <c r="J426" s="255">
        <v>21481915.839283202</v>
      </c>
      <c r="K426" s="255"/>
      <c r="L426" s="255">
        <v>8340914.2699999996</v>
      </c>
      <c r="M426" s="255"/>
    </row>
    <row r="427" spans="7:13" ht="18" customHeight="1">
      <c r="G427" s="255"/>
      <c r="H427" s="255"/>
      <c r="I427" s="255"/>
      <c r="J427" s="255"/>
      <c r="K427" s="255"/>
      <c r="L427" s="255"/>
      <c r="M427" s="255"/>
    </row>
    <row r="428" spans="7:13" ht="18" customHeight="1">
      <c r="G428" s="255">
        <v>3445813.98</v>
      </c>
      <c r="H428" s="255">
        <v>87603.71</v>
      </c>
      <c r="I428" s="255"/>
      <c r="J428" s="255"/>
      <c r="K428" s="255"/>
      <c r="L428" s="255">
        <v>236290.38</v>
      </c>
      <c r="M428" s="255"/>
    </row>
    <row r="429" spans="7:13" ht="18" customHeight="1">
      <c r="G429" s="255">
        <v>4823687.6900000004</v>
      </c>
      <c r="H429" s="255"/>
      <c r="I429" s="255"/>
      <c r="J429" s="255"/>
      <c r="K429" s="255"/>
      <c r="L429" s="255">
        <v>7985.08</v>
      </c>
      <c r="M429" s="255"/>
    </row>
    <row r="430" spans="7:13" ht="18" customHeight="1">
      <c r="G430" s="255"/>
      <c r="H430" s="255"/>
      <c r="I430" s="255"/>
      <c r="J430" s="255">
        <v>286786380.32240641</v>
      </c>
      <c r="K430" s="255"/>
      <c r="L430" s="255"/>
      <c r="M430" s="255"/>
    </row>
    <row r="431" spans="7:13" ht="18" customHeight="1">
      <c r="G431" s="255"/>
      <c r="H431" s="255"/>
      <c r="I431" s="255"/>
      <c r="J431" s="255"/>
      <c r="K431" s="255"/>
      <c r="L431" s="255">
        <v>5227540.7300000004</v>
      </c>
      <c r="M431" s="255"/>
    </row>
    <row r="432" spans="7:13" ht="18" customHeight="1">
      <c r="G432" s="255">
        <v>-204236636.50999999</v>
      </c>
      <c r="H432" s="255"/>
      <c r="I432" s="255"/>
      <c r="J432" s="255">
        <v>-280935843.22805762</v>
      </c>
      <c r="K432" s="255">
        <v>-19099698.411370002</v>
      </c>
      <c r="L432" s="255">
        <v>-43801911.939999998</v>
      </c>
      <c r="M432" s="255"/>
    </row>
    <row r="433" spans="7:13" ht="18" customHeight="1">
      <c r="G433" s="256">
        <v>0</v>
      </c>
      <c r="H433" s="256">
        <v>87603.71</v>
      </c>
      <c r="I433" s="256"/>
      <c r="J433" s="256">
        <v>231871428.63667199</v>
      </c>
      <c r="K433" s="256">
        <v>4300496.9980300004</v>
      </c>
      <c r="L433" s="256">
        <v>2422328.94</v>
      </c>
      <c r="M433" s="256">
        <v>222456.19409999999</v>
      </c>
    </row>
    <row r="434" spans="7:13" ht="18" customHeight="1">
      <c r="G434" s="257">
        <v>0</v>
      </c>
      <c r="H434" s="257">
        <v>87603.71</v>
      </c>
      <c r="I434" s="257"/>
      <c r="J434" s="257">
        <v>231871428.63667199</v>
      </c>
      <c r="K434" s="257">
        <v>4300496.9980300004</v>
      </c>
      <c r="L434" s="257">
        <v>2422328.94</v>
      </c>
      <c r="M434" s="257">
        <v>222456.19409999999</v>
      </c>
    </row>
    <row r="435" spans="7:13" ht="18" customHeight="1">
      <c r="G435" s="255"/>
      <c r="H435" s="255"/>
      <c r="I435" s="255"/>
      <c r="J435" s="255"/>
      <c r="K435" s="255"/>
      <c r="L435" s="255"/>
      <c r="M435" s="255"/>
    </row>
    <row r="436" spans="7:13" ht="18" customHeight="1">
      <c r="G436" s="256"/>
      <c r="H436" s="256"/>
      <c r="I436" s="256"/>
      <c r="J436" s="256"/>
      <c r="K436" s="256"/>
      <c r="L436" s="256"/>
      <c r="M436" s="256"/>
    </row>
    <row r="437" spans="7:13" ht="18" customHeight="1">
      <c r="G437" s="255"/>
      <c r="H437" s="255"/>
      <c r="I437" s="255"/>
      <c r="J437" s="255"/>
      <c r="K437" s="255"/>
      <c r="L437" s="255"/>
      <c r="M437" s="255"/>
    </row>
    <row r="438" spans="7:13" ht="18" customHeight="1">
      <c r="G438" s="256"/>
      <c r="H438" s="256"/>
      <c r="I438" s="256"/>
      <c r="J438" s="256"/>
      <c r="K438" s="256"/>
      <c r="L438" s="256"/>
      <c r="M438" s="256"/>
    </row>
    <row r="439" spans="7:13" ht="18" customHeight="1">
      <c r="G439" s="255"/>
      <c r="H439" s="255"/>
      <c r="I439" s="255"/>
      <c r="J439" s="255"/>
      <c r="K439" s="255"/>
      <c r="L439" s="255"/>
      <c r="M439" s="255"/>
    </row>
    <row r="440" spans="7:13" ht="18" customHeight="1">
      <c r="G440" s="256"/>
      <c r="H440" s="256"/>
      <c r="I440" s="256"/>
      <c r="J440" s="256"/>
      <c r="K440" s="256"/>
      <c r="L440" s="256"/>
      <c r="M440" s="256"/>
    </row>
    <row r="441" spans="7:13" ht="18" customHeight="1">
      <c r="G441" s="255"/>
      <c r="H441" s="255"/>
      <c r="I441" s="255"/>
      <c r="J441" s="255"/>
      <c r="K441" s="255"/>
      <c r="L441" s="255"/>
      <c r="M441" s="255"/>
    </row>
    <row r="442" spans="7:13" ht="18" customHeight="1">
      <c r="G442" s="256"/>
      <c r="H442" s="256"/>
      <c r="I442" s="256"/>
      <c r="J442" s="256"/>
      <c r="K442" s="256"/>
      <c r="L442" s="256"/>
      <c r="M442" s="256"/>
    </row>
    <row r="443" spans="7:13" ht="18" customHeight="1">
      <c r="G443" s="255"/>
      <c r="H443" s="255"/>
      <c r="I443" s="255"/>
      <c r="J443" s="255"/>
      <c r="K443" s="255"/>
      <c r="L443" s="255"/>
      <c r="M443" s="255"/>
    </row>
    <row r="444" spans="7:13" ht="18" customHeight="1">
      <c r="G444" s="256"/>
      <c r="H444" s="256"/>
      <c r="I444" s="256"/>
      <c r="J444" s="256"/>
      <c r="K444" s="256"/>
      <c r="L444" s="256"/>
      <c r="M444" s="256"/>
    </row>
    <row r="445" spans="7:13" ht="18" customHeight="1">
      <c r="G445" s="255"/>
      <c r="H445" s="255"/>
      <c r="I445" s="255"/>
      <c r="J445" s="255"/>
      <c r="K445" s="255"/>
      <c r="L445" s="255"/>
      <c r="M445" s="255"/>
    </row>
    <row r="446" spans="7:13" ht="18" customHeight="1">
      <c r="G446" s="255"/>
      <c r="H446" s="255"/>
      <c r="I446" s="255"/>
      <c r="J446" s="255"/>
      <c r="K446" s="255"/>
      <c r="L446" s="255"/>
      <c r="M446" s="255"/>
    </row>
    <row r="447" spans="7:13" ht="18" customHeight="1">
      <c r="G447" s="255"/>
      <c r="H447" s="255"/>
      <c r="I447" s="255"/>
      <c r="J447" s="255"/>
      <c r="K447" s="255"/>
      <c r="L447" s="255"/>
      <c r="M447" s="255"/>
    </row>
    <row r="448" spans="7:13" ht="18" customHeight="1">
      <c r="G448" s="255"/>
      <c r="H448" s="255"/>
      <c r="I448" s="255"/>
      <c r="J448" s="255"/>
      <c r="K448" s="255"/>
      <c r="L448" s="255"/>
      <c r="M448" s="255"/>
    </row>
    <row r="449" spans="7:13" ht="18" customHeight="1">
      <c r="G449" s="255"/>
      <c r="H449" s="255"/>
      <c r="I449" s="255"/>
      <c r="J449" s="255"/>
      <c r="K449" s="255"/>
      <c r="L449" s="255"/>
      <c r="M449" s="255"/>
    </row>
    <row r="450" spans="7:13" ht="18" customHeight="1">
      <c r="G450" s="255"/>
      <c r="H450" s="255"/>
      <c r="I450" s="255"/>
      <c r="J450" s="255"/>
      <c r="K450" s="255"/>
      <c r="L450" s="255"/>
      <c r="M450" s="255"/>
    </row>
    <row r="451" spans="7:13" ht="18" customHeight="1">
      <c r="G451" s="256"/>
      <c r="H451" s="256"/>
      <c r="I451" s="256"/>
      <c r="J451" s="256"/>
      <c r="K451" s="256"/>
      <c r="L451" s="256"/>
      <c r="M451" s="256"/>
    </row>
    <row r="452" spans="7:13" ht="18" customHeight="1">
      <c r="G452" s="255"/>
      <c r="H452" s="255"/>
      <c r="I452" s="255"/>
      <c r="J452" s="255"/>
      <c r="K452" s="255"/>
      <c r="L452" s="255"/>
      <c r="M452" s="255"/>
    </row>
    <row r="453" spans="7:13" ht="18" customHeight="1">
      <c r="G453" s="255"/>
      <c r="H453" s="255"/>
      <c r="I453" s="255"/>
      <c r="J453" s="255"/>
      <c r="K453" s="255"/>
      <c r="L453" s="255"/>
      <c r="M453" s="255"/>
    </row>
    <row r="454" spans="7:13" ht="18" customHeight="1">
      <c r="G454" s="256"/>
      <c r="H454" s="256"/>
      <c r="I454" s="256"/>
      <c r="J454" s="256"/>
      <c r="K454" s="256"/>
      <c r="L454" s="256"/>
      <c r="M454" s="256"/>
    </row>
    <row r="455" spans="7:13" ht="18" customHeight="1">
      <c r="G455" s="257"/>
      <c r="H455" s="257"/>
      <c r="I455" s="257"/>
      <c r="J455" s="257"/>
      <c r="K455" s="257"/>
      <c r="L455" s="257"/>
      <c r="M455" s="257"/>
    </row>
    <row r="456" spans="7:13" ht="18" customHeight="1">
      <c r="G456" s="255"/>
      <c r="H456" s="255"/>
      <c r="I456" s="255"/>
      <c r="J456" s="255"/>
      <c r="K456" s="255"/>
      <c r="L456" s="255"/>
      <c r="M456" s="255"/>
    </row>
    <row r="457" spans="7:13" ht="18" customHeight="1">
      <c r="G457" s="255"/>
      <c r="H457" s="255"/>
      <c r="I457" s="255"/>
      <c r="J457" s="255"/>
      <c r="K457" s="255"/>
      <c r="L457" s="255"/>
      <c r="M457" s="255"/>
    </row>
    <row r="458" spans="7:13" ht="18" customHeight="1">
      <c r="G458" s="255"/>
      <c r="H458" s="255"/>
      <c r="I458" s="255"/>
      <c r="J458" s="255"/>
      <c r="K458" s="255"/>
      <c r="L458" s="255"/>
      <c r="M458" s="255"/>
    </row>
    <row r="459" spans="7:13" ht="18" customHeight="1">
      <c r="G459" s="257"/>
      <c r="H459" s="257"/>
      <c r="I459" s="257"/>
      <c r="J459" s="257"/>
      <c r="K459" s="257"/>
      <c r="L459" s="257"/>
      <c r="M459" s="257"/>
    </row>
    <row r="460" spans="7:13" ht="18" customHeight="1">
      <c r="G460" s="258">
        <v>40585772756.550003</v>
      </c>
      <c r="H460" s="258">
        <v>1775512812.3800001</v>
      </c>
      <c r="I460" s="258">
        <v>35396414984.766335</v>
      </c>
      <c r="J460" s="258">
        <v>19196512248.990105</v>
      </c>
      <c r="K460" s="258">
        <v>6123265427.7689228</v>
      </c>
      <c r="L460" s="258">
        <v>3809498311.27</v>
      </c>
      <c r="M460" s="258">
        <v>4469353594.3916998</v>
      </c>
    </row>
    <row r="461" spans="7:13" ht="18" customHeight="1">
      <c r="G461" s="259">
        <v>61041263365.110001</v>
      </c>
      <c r="H461" s="259">
        <v>1910254534.23</v>
      </c>
      <c r="I461" s="259">
        <v>37125284228.936226</v>
      </c>
      <c r="J461" s="259">
        <v>30780676846.900837</v>
      </c>
      <c r="K461" s="259">
        <v>8790922813.3948135</v>
      </c>
      <c r="L461" s="259">
        <v>6168244786.1599998</v>
      </c>
      <c r="M461" s="259">
        <v>11136165570.315449</v>
      </c>
    </row>
    <row r="462" spans="7:13" ht="18" customHeight="1">
      <c r="G462" s="255">
        <v>0</v>
      </c>
      <c r="H462" s="255"/>
      <c r="I462" s="255"/>
      <c r="J462" s="255">
        <v>-9288453.7835520003</v>
      </c>
      <c r="K462" s="255"/>
      <c r="L462" s="255"/>
      <c r="M462" s="255"/>
    </row>
    <row r="463" spans="7:13" ht="18" customHeight="1">
      <c r="G463" s="260">
        <v>0</v>
      </c>
      <c r="H463" s="260"/>
      <c r="I463" s="260"/>
      <c r="J463" s="260">
        <v>-9288453.7835520003</v>
      </c>
      <c r="K463" s="260"/>
      <c r="L463" s="260"/>
      <c r="M463" s="260"/>
    </row>
    <row r="464" spans="7:13" ht="18" customHeight="1">
      <c r="G464" s="255"/>
      <c r="H464" s="255"/>
      <c r="I464" s="255"/>
      <c r="J464" s="255">
        <v>-10683187200</v>
      </c>
      <c r="K464" s="255"/>
      <c r="L464" s="255"/>
      <c r="M464" s="255">
        <v>-866289393.731475</v>
      </c>
    </row>
    <row r="465" spans="7:13" ht="18" customHeight="1">
      <c r="G465" s="255"/>
      <c r="H465" s="255"/>
      <c r="I465" s="255"/>
      <c r="J465" s="255"/>
      <c r="K465" s="255">
        <v>-421970184</v>
      </c>
      <c r="L465" s="255">
        <v>-145000000</v>
      </c>
      <c r="M465" s="255"/>
    </row>
    <row r="466" spans="7:13" ht="18" customHeight="1">
      <c r="G466" s="260"/>
      <c r="H466" s="260"/>
      <c r="I466" s="260"/>
      <c r="J466" s="260">
        <v>-10683187200</v>
      </c>
      <c r="K466" s="260">
        <v>-421970184</v>
      </c>
      <c r="L466" s="260">
        <v>-145000000</v>
      </c>
      <c r="M466" s="260">
        <v>-866289393.731475</v>
      </c>
    </row>
    <row r="467" spans="7:13" ht="18" customHeight="1">
      <c r="G467" s="256">
        <v>0</v>
      </c>
      <c r="H467" s="256"/>
      <c r="I467" s="256"/>
      <c r="J467" s="256">
        <v>-10692475653.783552</v>
      </c>
      <c r="K467" s="256">
        <v>-421970184</v>
      </c>
      <c r="L467" s="256">
        <v>-145000000</v>
      </c>
      <c r="M467" s="256">
        <v>-866289393.731475</v>
      </c>
    </row>
    <row r="468" spans="7:13" ht="18" customHeight="1">
      <c r="G468" s="255">
        <v>-1744970375.51</v>
      </c>
      <c r="H468" s="255"/>
      <c r="I468" s="255"/>
      <c r="J468" s="255">
        <v>-61499474.885836802</v>
      </c>
      <c r="K468" s="255">
        <v>-118854217.8955</v>
      </c>
      <c r="L468" s="255">
        <v>-301205558.67000002</v>
      </c>
      <c r="M468" s="255">
        <v>-319680473.38762498</v>
      </c>
    </row>
    <row r="469" spans="7:13" ht="18" customHeight="1">
      <c r="G469" s="255">
        <v>-2054165256.8900001</v>
      </c>
      <c r="H469" s="255">
        <v>-420887.85</v>
      </c>
      <c r="I469" s="255"/>
      <c r="J469" s="255">
        <v>-1460545854.1879296</v>
      </c>
      <c r="K469" s="255">
        <v>-532503298.61409408</v>
      </c>
      <c r="L469" s="255">
        <v>-326754769.08999997</v>
      </c>
      <c r="M469" s="255">
        <v>-619653062.99452496</v>
      </c>
    </row>
    <row r="470" spans="7:13" ht="18" customHeight="1">
      <c r="G470" s="255"/>
      <c r="H470" s="255"/>
      <c r="I470" s="255"/>
      <c r="J470" s="255"/>
      <c r="K470" s="255"/>
      <c r="L470" s="255"/>
      <c r="M470" s="255"/>
    </row>
    <row r="471" spans="7:13" ht="18" customHeight="1">
      <c r="G471" s="260">
        <v>-3799135632.4000001</v>
      </c>
      <c r="H471" s="260">
        <v>-420887.85</v>
      </c>
      <c r="I471" s="260"/>
      <c r="J471" s="260">
        <v>-1522045329.0737665</v>
      </c>
      <c r="K471" s="260">
        <v>-651357516.50959408</v>
      </c>
      <c r="L471" s="260">
        <v>-627960327.75999999</v>
      </c>
      <c r="M471" s="260">
        <v>-939333536.38215005</v>
      </c>
    </row>
    <row r="472" spans="7:13" ht="18" customHeight="1">
      <c r="G472" s="255"/>
      <c r="H472" s="255"/>
      <c r="I472" s="255">
        <v>-22632807.400486901</v>
      </c>
      <c r="J472" s="255"/>
      <c r="K472" s="255"/>
      <c r="L472" s="255"/>
      <c r="M472" s="255"/>
    </row>
    <row r="473" spans="7:13" ht="18" customHeight="1">
      <c r="G473" s="255">
        <v>-61328720.329999998</v>
      </c>
      <c r="H473" s="255">
        <v>-65544155.200000003</v>
      </c>
      <c r="I473" s="255"/>
      <c r="J473" s="255"/>
      <c r="K473" s="255">
        <v>-212143614.24114001</v>
      </c>
      <c r="L473" s="255">
        <v>-17900421.199999999</v>
      </c>
      <c r="M473" s="255">
        <v>-25849300.453200001</v>
      </c>
    </row>
    <row r="474" spans="7:13" ht="18" customHeight="1">
      <c r="G474" s="255"/>
      <c r="H474" s="255"/>
      <c r="I474" s="255"/>
      <c r="J474" s="255"/>
      <c r="K474" s="255"/>
      <c r="L474" s="255"/>
      <c r="M474" s="255"/>
    </row>
    <row r="475" spans="7:13" ht="18" customHeight="1">
      <c r="G475" s="255">
        <v>-280924536.13</v>
      </c>
      <c r="H475" s="255">
        <v>-12673727.289999999</v>
      </c>
      <c r="I475" s="255"/>
      <c r="J475" s="255">
        <v>-363236028.05145597</v>
      </c>
      <c r="K475" s="255">
        <v>-63268906.134272002</v>
      </c>
      <c r="L475" s="255">
        <v>-74142671.200000003</v>
      </c>
      <c r="M475" s="255">
        <v>-18869986.62675</v>
      </c>
    </row>
    <row r="476" spans="7:13" ht="18" customHeight="1">
      <c r="G476" s="255">
        <v>-1144071.1299999999</v>
      </c>
      <c r="H476" s="255">
        <v>-14175</v>
      </c>
      <c r="I476" s="255"/>
      <c r="J476" s="255"/>
      <c r="K476" s="255">
        <v>-87119.807549999998</v>
      </c>
      <c r="L476" s="255">
        <v>-150187.29999999999</v>
      </c>
      <c r="M476" s="255"/>
    </row>
    <row r="477" spans="7:13" ht="18" customHeight="1">
      <c r="G477" s="255"/>
      <c r="H477" s="255"/>
      <c r="I477" s="255"/>
      <c r="J477" s="255"/>
      <c r="K477" s="255"/>
      <c r="L477" s="255"/>
      <c r="M477" s="255"/>
    </row>
    <row r="478" spans="7:13" ht="18" customHeight="1">
      <c r="G478" s="255">
        <v>-14821688.869999999</v>
      </c>
      <c r="H478" s="255">
        <v>-124893.55</v>
      </c>
      <c r="I478" s="255">
        <v>-37769432.898564003</v>
      </c>
      <c r="J478" s="255">
        <v>-24347267.992780801</v>
      </c>
      <c r="K478" s="255">
        <v>-1786332.838952</v>
      </c>
      <c r="L478" s="255">
        <v>-14500</v>
      </c>
      <c r="M478" s="255"/>
    </row>
    <row r="479" spans="7:13" ht="18" customHeight="1">
      <c r="G479" s="255">
        <v>-1778797.32</v>
      </c>
      <c r="H479" s="255">
        <v>-15242.7</v>
      </c>
      <c r="I479" s="255"/>
      <c r="J479" s="255"/>
      <c r="K479" s="255"/>
      <c r="L479" s="255">
        <v>-11829.15</v>
      </c>
      <c r="M479" s="255"/>
    </row>
    <row r="480" spans="7:13" ht="18" customHeight="1">
      <c r="G480" s="255">
        <v>-223086740.72999999</v>
      </c>
      <c r="H480" s="255"/>
      <c r="I480" s="255"/>
      <c r="J480" s="255">
        <v>-49409864.3288064</v>
      </c>
      <c r="K480" s="255">
        <v>-19008600.704597998</v>
      </c>
      <c r="L480" s="255">
        <v>-43582327.530000001</v>
      </c>
      <c r="M480" s="255">
        <v>-24548317.299460001</v>
      </c>
    </row>
    <row r="481" spans="7:13" ht="18" customHeight="1">
      <c r="G481" s="255">
        <v>-4939875.45</v>
      </c>
      <c r="H481" s="255"/>
      <c r="I481" s="255"/>
      <c r="J481" s="255">
        <v>-26383755.234508801</v>
      </c>
      <c r="K481" s="255">
        <v>-1237133.356928</v>
      </c>
      <c r="L481" s="255">
        <v>-7275544.9199999999</v>
      </c>
      <c r="M481" s="255"/>
    </row>
    <row r="482" spans="7:13" ht="18" customHeight="1">
      <c r="G482" s="255">
        <v>-85769668.280000001</v>
      </c>
      <c r="H482" s="255"/>
      <c r="I482" s="255"/>
      <c r="J482" s="255">
        <v>-119369207.980032</v>
      </c>
      <c r="K482" s="255">
        <v>-47617669.547633998</v>
      </c>
      <c r="L482" s="255"/>
      <c r="M482" s="255"/>
    </row>
    <row r="483" spans="7:13" ht="18" customHeight="1">
      <c r="G483" s="255">
        <v>-13935267.789999999</v>
      </c>
      <c r="H483" s="255"/>
      <c r="I483" s="255"/>
      <c r="J483" s="255"/>
      <c r="K483" s="255"/>
      <c r="L483" s="255"/>
      <c r="M483" s="255"/>
    </row>
    <row r="484" spans="7:13" ht="18" customHeight="1">
      <c r="G484" s="255">
        <v>-6691715.8200000003</v>
      </c>
      <c r="H484" s="255"/>
      <c r="I484" s="255"/>
      <c r="J484" s="255">
        <v>-6300133.9920383999</v>
      </c>
      <c r="K484" s="255"/>
      <c r="L484" s="255"/>
      <c r="M484" s="255">
        <v>-520764.93315</v>
      </c>
    </row>
    <row r="485" spans="7:13" ht="18" customHeight="1">
      <c r="G485" s="255"/>
      <c r="H485" s="255"/>
      <c r="I485" s="255"/>
      <c r="J485" s="255"/>
      <c r="K485" s="255"/>
      <c r="L485" s="255"/>
      <c r="M485" s="255"/>
    </row>
    <row r="486" spans="7:13" ht="18" customHeight="1">
      <c r="G486" s="255">
        <v>-3561158.93</v>
      </c>
      <c r="H486" s="255"/>
      <c r="I486" s="255"/>
      <c r="J486" s="255">
        <v>-289175341.48116481</v>
      </c>
      <c r="K486" s="255">
        <v>-3023515.897506</v>
      </c>
      <c r="L486" s="255">
        <v>-1577521.91</v>
      </c>
      <c r="M486" s="255"/>
    </row>
    <row r="487" spans="7:13" ht="18" customHeight="1">
      <c r="G487" s="255">
        <v>-608416.68999999994</v>
      </c>
      <c r="H487" s="255">
        <v>-330166.69</v>
      </c>
      <c r="I487" s="255">
        <v>-78522124.874133199</v>
      </c>
      <c r="J487" s="255">
        <v>-3060634.7280383999</v>
      </c>
      <c r="K487" s="255">
        <v>-2570967.1343180002</v>
      </c>
      <c r="L487" s="255">
        <v>-463750</v>
      </c>
      <c r="M487" s="255">
        <v>-527280.17264999996</v>
      </c>
    </row>
    <row r="488" spans="7:13" ht="18" customHeight="1">
      <c r="G488" s="255"/>
      <c r="H488" s="255"/>
      <c r="I488" s="255"/>
      <c r="J488" s="255"/>
      <c r="K488" s="255"/>
      <c r="L488" s="255"/>
      <c r="M488" s="255">
        <v>-368229.38827499998</v>
      </c>
    </row>
    <row r="489" spans="7:13" ht="18" customHeight="1">
      <c r="G489" s="255">
        <v>-268874</v>
      </c>
      <c r="H489" s="255"/>
      <c r="I489" s="255"/>
      <c r="J489" s="255">
        <v>-1127280.955392</v>
      </c>
      <c r="K489" s="255"/>
      <c r="L489" s="255">
        <v>-13711</v>
      </c>
      <c r="M489" s="255">
        <v>-4787375.67</v>
      </c>
    </row>
    <row r="490" spans="7:13" ht="18" customHeight="1">
      <c r="G490" s="255"/>
      <c r="H490" s="255"/>
      <c r="I490" s="255"/>
      <c r="J490" s="255"/>
      <c r="K490" s="255"/>
      <c r="L490" s="255"/>
      <c r="M490" s="255"/>
    </row>
    <row r="491" spans="7:13" ht="18" customHeight="1">
      <c r="G491" s="255"/>
      <c r="H491" s="255"/>
      <c r="I491" s="255"/>
      <c r="J491" s="255"/>
      <c r="K491" s="255"/>
      <c r="L491" s="255"/>
      <c r="M491" s="255"/>
    </row>
    <row r="492" spans="7:13" ht="18" customHeight="1">
      <c r="G492" s="255"/>
      <c r="H492" s="255"/>
      <c r="I492" s="255"/>
      <c r="J492" s="255"/>
      <c r="K492" s="255">
        <v>-1137618.0791460001</v>
      </c>
      <c r="L492" s="255"/>
      <c r="M492" s="255"/>
    </row>
    <row r="493" spans="7:13" ht="18" customHeight="1">
      <c r="G493" s="255">
        <v>-42493060.920000002</v>
      </c>
      <c r="H493" s="255">
        <v>-18651846.649999999</v>
      </c>
      <c r="I493" s="255"/>
      <c r="J493" s="255">
        <v>-25293896.822783999</v>
      </c>
      <c r="K493" s="255">
        <v>-15698527.753350001</v>
      </c>
      <c r="L493" s="255">
        <v>-5522238.6399999997</v>
      </c>
      <c r="M493" s="255"/>
    </row>
    <row r="494" spans="7:13" ht="18" customHeight="1">
      <c r="G494" s="255">
        <v>-1207374.8</v>
      </c>
      <c r="H494" s="255">
        <v>-776440.49</v>
      </c>
      <c r="I494" s="255">
        <v>-1414639.5967840999</v>
      </c>
      <c r="J494" s="255">
        <v>-59064681.507225603</v>
      </c>
      <c r="K494" s="255">
        <v>-1403096.8263620001</v>
      </c>
      <c r="L494" s="255"/>
      <c r="M494" s="255">
        <v>-2592984.4589249999</v>
      </c>
    </row>
    <row r="495" spans="7:13" ht="18" customHeight="1">
      <c r="G495" s="255"/>
      <c r="H495" s="255"/>
      <c r="I495" s="255"/>
      <c r="J495" s="255"/>
      <c r="K495" s="255"/>
      <c r="L495" s="255"/>
      <c r="M495" s="255"/>
    </row>
    <row r="496" spans="7:13" ht="18" customHeight="1">
      <c r="G496" s="255">
        <v>-2495000</v>
      </c>
      <c r="H496" s="255"/>
      <c r="I496" s="255"/>
      <c r="J496" s="255"/>
      <c r="K496" s="255"/>
      <c r="L496" s="255">
        <v>-188600</v>
      </c>
      <c r="M496" s="255"/>
    </row>
    <row r="497" spans="7:13" ht="18" customHeight="1">
      <c r="G497" s="255">
        <v>-21040542.719999999</v>
      </c>
      <c r="H497" s="255"/>
      <c r="I497" s="255"/>
      <c r="J497" s="255"/>
      <c r="K497" s="255">
        <v>-2282707.9671919998</v>
      </c>
      <c r="L497" s="255">
        <v>-222000</v>
      </c>
      <c r="M497" s="255"/>
    </row>
    <row r="498" spans="7:13" ht="18" customHeight="1">
      <c r="G498" s="255">
        <v>-58333.31</v>
      </c>
      <c r="H498" s="255"/>
      <c r="I498" s="255"/>
      <c r="J498" s="255">
        <v>-44236.800000000003</v>
      </c>
      <c r="K498" s="255"/>
      <c r="L498" s="255">
        <v>-121250</v>
      </c>
      <c r="M498" s="255"/>
    </row>
    <row r="499" spans="7:13" ht="18" customHeight="1">
      <c r="G499" s="255"/>
      <c r="H499" s="255"/>
      <c r="I499" s="255"/>
      <c r="J499" s="255"/>
      <c r="K499" s="255"/>
      <c r="L499" s="255"/>
      <c r="M499" s="255"/>
    </row>
    <row r="500" spans="7:13" ht="18" customHeight="1">
      <c r="G500" s="255"/>
      <c r="H500" s="255"/>
      <c r="I500" s="255"/>
      <c r="J500" s="255"/>
      <c r="K500" s="255"/>
      <c r="L500" s="255"/>
      <c r="M500" s="255"/>
    </row>
    <row r="501" spans="7:13" ht="18" customHeight="1">
      <c r="G501" s="255">
        <v>-5487205.0800000001</v>
      </c>
      <c r="H501" s="255">
        <v>-12084.1</v>
      </c>
      <c r="I501" s="255"/>
      <c r="J501" s="255"/>
      <c r="K501" s="255"/>
      <c r="L501" s="255">
        <v>-1003818.15</v>
      </c>
      <c r="M501" s="255">
        <v>-2104993.6803000001</v>
      </c>
    </row>
    <row r="502" spans="7:13" ht="18" customHeight="1">
      <c r="G502" s="255"/>
      <c r="H502" s="255"/>
      <c r="I502" s="255"/>
      <c r="J502" s="255"/>
      <c r="K502" s="255">
        <v>-2104614.6506139999</v>
      </c>
      <c r="L502" s="255"/>
      <c r="M502" s="255"/>
    </row>
    <row r="503" spans="7:13" ht="18" customHeight="1">
      <c r="G503" s="255">
        <v>-11479971.58</v>
      </c>
      <c r="H503" s="255">
        <v>-1272</v>
      </c>
      <c r="I503" s="255"/>
      <c r="J503" s="255">
        <v>-18604825.610649601</v>
      </c>
      <c r="K503" s="255">
        <v>-5834282.6762840003</v>
      </c>
      <c r="L503" s="255">
        <v>-1630058.77</v>
      </c>
      <c r="M503" s="255">
        <v>-435740.40247500001</v>
      </c>
    </row>
    <row r="504" spans="7:13" ht="18" customHeight="1">
      <c r="G504" s="255">
        <v>0</v>
      </c>
      <c r="H504" s="255">
        <v>-2330427.2200000002</v>
      </c>
      <c r="I504" s="255">
        <v>-6.6961900000000005E-2</v>
      </c>
      <c r="J504" s="255"/>
      <c r="K504" s="255"/>
      <c r="L504" s="255">
        <v>-4571352.83</v>
      </c>
      <c r="M504" s="255"/>
    </row>
    <row r="505" spans="7:13" ht="18" customHeight="1">
      <c r="G505" s="255">
        <v>-409560.63</v>
      </c>
      <c r="H505" s="255">
        <v>-2663495.17</v>
      </c>
      <c r="I505" s="255"/>
      <c r="J505" s="255"/>
      <c r="K505" s="255"/>
      <c r="L505" s="255">
        <v>-56542.36</v>
      </c>
      <c r="M505" s="255"/>
    </row>
    <row r="506" spans="7:13" ht="18" customHeight="1">
      <c r="G506" s="260">
        <v>-783530580.50999999</v>
      </c>
      <c r="H506" s="260">
        <v>-103137926.06</v>
      </c>
      <c r="I506" s="260">
        <v>-140339004.8369301</v>
      </c>
      <c r="J506" s="260">
        <v>-985417155.48487675</v>
      </c>
      <c r="K506" s="260">
        <v>-379204707.61584598</v>
      </c>
      <c r="L506" s="260">
        <v>-158448324.96000001</v>
      </c>
      <c r="M506" s="260">
        <v>-80604973.085185006</v>
      </c>
    </row>
    <row r="507" spans="7:13" ht="18" customHeight="1">
      <c r="G507" s="255">
        <v>-32987400.140000001</v>
      </c>
      <c r="H507" s="255"/>
      <c r="I507" s="255"/>
      <c r="J507" s="255"/>
      <c r="K507" s="255"/>
      <c r="L507" s="255"/>
      <c r="M507" s="255"/>
    </row>
    <row r="508" spans="7:13" ht="18" customHeight="1">
      <c r="G508" s="260">
        <v>-32987400.140000001</v>
      </c>
      <c r="H508" s="260"/>
      <c r="I508" s="260"/>
      <c r="J508" s="260"/>
      <c r="K508" s="260"/>
      <c r="L508" s="260"/>
      <c r="M508" s="260"/>
    </row>
    <row r="509" spans="7:13" ht="18" customHeight="1">
      <c r="G509" s="256">
        <v>-4615653613.0500002</v>
      </c>
      <c r="H509" s="256">
        <v>-103558813.91</v>
      </c>
      <c r="I509" s="256">
        <v>-140339004.8369301</v>
      </c>
      <c r="J509" s="256">
        <v>-2507462484.5586433</v>
      </c>
      <c r="K509" s="256">
        <v>-1030562224.12544</v>
      </c>
      <c r="L509" s="256">
        <v>-786408652.72000003</v>
      </c>
      <c r="M509" s="256">
        <v>-1019938509.467335</v>
      </c>
    </row>
    <row r="510" spans="7:13" ht="18" customHeight="1">
      <c r="G510" s="255"/>
      <c r="H510" s="255"/>
      <c r="I510" s="255"/>
      <c r="J510" s="255"/>
      <c r="K510" s="255"/>
      <c r="L510" s="255"/>
      <c r="M510" s="255"/>
    </row>
    <row r="511" spans="7:13" ht="18" customHeight="1">
      <c r="G511" s="255"/>
      <c r="H511" s="255"/>
      <c r="I511" s="255"/>
      <c r="J511" s="255">
        <v>-1331910807.5986943</v>
      </c>
      <c r="K511" s="255"/>
      <c r="L511" s="255"/>
      <c r="M511" s="255"/>
    </row>
    <row r="512" spans="7:13" ht="18" customHeight="1">
      <c r="G512" s="256"/>
      <c r="H512" s="256"/>
      <c r="I512" s="256"/>
      <c r="J512" s="256">
        <v>-1331910807.5986943</v>
      </c>
      <c r="K512" s="256"/>
      <c r="L512" s="256"/>
      <c r="M512" s="256"/>
    </row>
    <row r="513" spans="7:13" ht="18" customHeight="1">
      <c r="G513" s="255"/>
      <c r="H513" s="255"/>
      <c r="I513" s="255"/>
      <c r="J513" s="255"/>
      <c r="K513" s="255"/>
      <c r="L513" s="255"/>
      <c r="M513" s="255"/>
    </row>
    <row r="514" spans="7:13" ht="18" customHeight="1">
      <c r="G514" s="255"/>
      <c r="H514" s="255"/>
      <c r="I514" s="255"/>
      <c r="J514" s="255"/>
      <c r="K514" s="255"/>
      <c r="L514" s="255"/>
      <c r="M514" s="255"/>
    </row>
    <row r="515" spans="7:13" ht="18" customHeight="1">
      <c r="G515" s="256"/>
      <c r="H515" s="256"/>
      <c r="I515" s="256"/>
      <c r="J515" s="256"/>
      <c r="K515" s="256"/>
      <c r="L515" s="256"/>
      <c r="M515" s="256"/>
    </row>
    <row r="516" spans="7:13" ht="18" customHeight="1">
      <c r="G516" s="255">
        <v>-68217473.840000004</v>
      </c>
      <c r="H516" s="255">
        <v>-1769513</v>
      </c>
      <c r="I516" s="255"/>
      <c r="J516" s="255">
        <v>-40713215.459328003</v>
      </c>
      <c r="K516" s="255">
        <v>-6723556.6785639999</v>
      </c>
      <c r="L516" s="255">
        <v>-8948748</v>
      </c>
      <c r="M516" s="255">
        <v>-1367906.4</v>
      </c>
    </row>
    <row r="517" spans="7:13" ht="18" customHeight="1">
      <c r="G517" s="255">
        <v>22029571.879999999</v>
      </c>
      <c r="H517" s="255">
        <v>400555.66</v>
      </c>
      <c r="I517" s="255"/>
      <c r="J517" s="255"/>
      <c r="K517" s="255">
        <v>5569434.6050000004</v>
      </c>
      <c r="L517" s="255">
        <v>207563.91</v>
      </c>
      <c r="M517" s="255">
        <v>31133.176200000002</v>
      </c>
    </row>
    <row r="518" spans="7:13" ht="18" customHeight="1">
      <c r="G518" s="256">
        <v>-46187901.960000001</v>
      </c>
      <c r="H518" s="256">
        <v>-1368957.34</v>
      </c>
      <c r="I518" s="256"/>
      <c r="J518" s="256">
        <v>-40713215.459328003</v>
      </c>
      <c r="K518" s="256">
        <v>-1154122.073564</v>
      </c>
      <c r="L518" s="256">
        <v>-8741184.0899999999</v>
      </c>
      <c r="M518" s="256">
        <v>-1336773.2238</v>
      </c>
    </row>
    <row r="519" spans="7:13" ht="18" customHeight="1">
      <c r="G519" s="255">
        <v>-33319827337.48</v>
      </c>
      <c r="H519" s="255">
        <v>-281661344.45999998</v>
      </c>
      <c r="I519" s="255">
        <v>-8552403070.94561</v>
      </c>
      <c r="J519" s="255"/>
      <c r="K519" s="255"/>
      <c r="L519" s="255"/>
      <c r="M519" s="255"/>
    </row>
    <row r="520" spans="7:13" ht="18" customHeight="1">
      <c r="G520" s="255"/>
      <c r="H520" s="255"/>
      <c r="I520" s="255"/>
      <c r="J520" s="255"/>
      <c r="K520" s="255"/>
      <c r="L520" s="255"/>
      <c r="M520" s="255"/>
    </row>
    <row r="521" spans="7:13" ht="18" customHeight="1">
      <c r="G521" s="256">
        <v>-33319827337.48</v>
      </c>
      <c r="H521" s="256">
        <v>-281661344.45999998</v>
      </c>
      <c r="I521" s="256">
        <v>-8552403070.94561</v>
      </c>
      <c r="J521" s="256"/>
      <c r="K521" s="256"/>
      <c r="L521" s="256"/>
      <c r="M521" s="256"/>
    </row>
    <row r="522" spans="7:13" ht="18" customHeight="1">
      <c r="G522" s="255">
        <v>-532429222.99000001</v>
      </c>
      <c r="H522" s="255">
        <v>-1316961.3</v>
      </c>
      <c r="I522" s="255"/>
      <c r="J522" s="255"/>
      <c r="K522" s="255"/>
      <c r="L522" s="255">
        <v>-67279469.329999998</v>
      </c>
      <c r="M522" s="255">
        <v>-19123966.560825001</v>
      </c>
    </row>
    <row r="523" spans="7:13" ht="18" customHeight="1">
      <c r="G523" s="256">
        <v>-532429222.99000001</v>
      </c>
      <c r="H523" s="256">
        <v>-1316961.3</v>
      </c>
      <c r="I523" s="256"/>
      <c r="J523" s="256"/>
      <c r="K523" s="256"/>
      <c r="L523" s="256">
        <v>-67279469.329999998</v>
      </c>
      <c r="M523" s="256">
        <v>-19123966.560825001</v>
      </c>
    </row>
    <row r="524" spans="7:13" ht="18" customHeight="1">
      <c r="G524" s="255">
        <v>-22500503</v>
      </c>
      <c r="H524" s="255"/>
      <c r="I524" s="255"/>
      <c r="J524" s="255"/>
      <c r="K524" s="255"/>
      <c r="L524" s="255">
        <v>-4033091</v>
      </c>
      <c r="M524" s="255"/>
    </row>
    <row r="525" spans="7:13" ht="18" customHeight="1">
      <c r="G525" s="255"/>
      <c r="H525" s="255"/>
      <c r="I525" s="255"/>
      <c r="J525" s="255"/>
      <c r="K525" s="255"/>
      <c r="L525" s="255"/>
      <c r="M525" s="255"/>
    </row>
    <row r="526" spans="7:13" ht="18" customHeight="1">
      <c r="G526" s="260">
        <v>-22500503</v>
      </c>
      <c r="H526" s="260"/>
      <c r="I526" s="260"/>
      <c r="J526" s="260"/>
      <c r="K526" s="260"/>
      <c r="L526" s="260">
        <v>-4033091</v>
      </c>
      <c r="M526" s="260"/>
    </row>
    <row r="527" spans="7:13" ht="18" customHeight="1">
      <c r="G527" s="255"/>
      <c r="H527" s="255"/>
      <c r="I527" s="255">
        <v>-42063339.213400498</v>
      </c>
      <c r="J527" s="255"/>
      <c r="K527" s="255"/>
      <c r="L527" s="255"/>
      <c r="M527" s="255"/>
    </row>
    <row r="528" spans="7:13" ht="18" customHeight="1">
      <c r="G528" s="255"/>
      <c r="H528" s="255"/>
      <c r="I528" s="255"/>
      <c r="J528" s="255"/>
      <c r="K528" s="255"/>
      <c r="L528" s="255"/>
      <c r="M528" s="255"/>
    </row>
    <row r="529" spans="7:13" ht="18" customHeight="1">
      <c r="G529" s="260"/>
      <c r="H529" s="260"/>
      <c r="I529" s="260">
        <v>-42063339.213400498</v>
      </c>
      <c r="J529" s="260"/>
      <c r="K529" s="260"/>
      <c r="L529" s="260"/>
      <c r="M529" s="260"/>
    </row>
    <row r="530" spans="7:13" ht="18" customHeight="1">
      <c r="G530" s="255"/>
      <c r="H530" s="255"/>
      <c r="I530" s="255"/>
      <c r="J530" s="255"/>
      <c r="K530" s="255"/>
      <c r="L530" s="255"/>
      <c r="M530" s="255"/>
    </row>
    <row r="531" spans="7:13" ht="18" customHeight="1">
      <c r="G531" s="255">
        <v>-24118438.469999999</v>
      </c>
      <c r="H531" s="255"/>
      <c r="I531" s="255"/>
      <c r="J531" s="255">
        <v>-6755149.9100160003</v>
      </c>
      <c r="K531" s="255"/>
      <c r="L531" s="255">
        <v>-39925.39</v>
      </c>
      <c r="M531" s="255"/>
    </row>
    <row r="532" spans="7:13" ht="18" customHeight="1">
      <c r="G532" s="255"/>
      <c r="H532" s="255"/>
      <c r="I532" s="255"/>
      <c r="J532" s="255"/>
      <c r="K532" s="255"/>
      <c r="L532" s="255"/>
      <c r="M532" s="255"/>
    </row>
    <row r="533" spans="7:13" ht="18" customHeight="1">
      <c r="G533" s="255"/>
      <c r="H533" s="255"/>
      <c r="I533" s="255"/>
      <c r="J533" s="255"/>
      <c r="K533" s="255"/>
      <c r="L533" s="255"/>
      <c r="M533" s="255"/>
    </row>
    <row r="534" spans="7:13" ht="18" customHeight="1">
      <c r="G534" s="260">
        <v>-24118438.469999999</v>
      </c>
      <c r="H534" s="260"/>
      <c r="I534" s="260"/>
      <c r="J534" s="260">
        <v>-6755149.9100160003</v>
      </c>
      <c r="K534" s="260"/>
      <c r="L534" s="260">
        <v>-39925.39</v>
      </c>
      <c r="M534" s="260"/>
    </row>
    <row r="535" spans="7:13" ht="18" customHeight="1">
      <c r="G535" s="255"/>
      <c r="H535" s="255"/>
      <c r="I535" s="255"/>
      <c r="J535" s="255"/>
      <c r="K535" s="255"/>
      <c r="L535" s="255"/>
      <c r="M535" s="255"/>
    </row>
    <row r="536" spans="7:13" ht="18" customHeight="1">
      <c r="G536" s="260"/>
      <c r="H536" s="260"/>
      <c r="I536" s="260"/>
      <c r="J536" s="260"/>
      <c r="K536" s="260"/>
      <c r="L536" s="260"/>
      <c r="M536" s="260"/>
    </row>
    <row r="537" spans="7:13" ht="18" customHeight="1">
      <c r="G537" s="255"/>
      <c r="H537" s="255"/>
      <c r="I537" s="255"/>
      <c r="J537" s="255">
        <v>-2956222.5917952</v>
      </c>
      <c r="K537" s="255"/>
      <c r="L537" s="255"/>
      <c r="M537" s="255"/>
    </row>
    <row r="538" spans="7:13" ht="18" customHeight="1">
      <c r="G538" s="260"/>
      <c r="H538" s="260"/>
      <c r="I538" s="260"/>
      <c r="J538" s="260">
        <v>-2956222.5917952</v>
      </c>
      <c r="K538" s="260"/>
      <c r="L538" s="260"/>
      <c r="M538" s="260"/>
    </row>
    <row r="539" spans="7:13" ht="18" customHeight="1">
      <c r="G539" s="256">
        <v>-46618941.469999999</v>
      </c>
      <c r="H539" s="256"/>
      <c r="I539" s="256">
        <v>-42063339.213400498</v>
      </c>
      <c r="J539" s="256">
        <v>-9711372.5018112008</v>
      </c>
      <c r="K539" s="256"/>
      <c r="L539" s="256">
        <v>-4073016.39</v>
      </c>
      <c r="M539" s="256"/>
    </row>
    <row r="540" spans="7:13" ht="18" customHeight="1">
      <c r="G540" s="255"/>
      <c r="H540" s="255"/>
      <c r="I540" s="255"/>
      <c r="J540" s="255"/>
      <c r="K540" s="255"/>
      <c r="L540" s="255"/>
      <c r="M540" s="255"/>
    </row>
    <row r="541" spans="7:13" ht="18" customHeight="1">
      <c r="G541" s="255"/>
      <c r="H541" s="255"/>
      <c r="I541" s="255"/>
      <c r="J541" s="255"/>
      <c r="K541" s="255"/>
      <c r="L541" s="255"/>
      <c r="M541" s="255"/>
    </row>
    <row r="542" spans="7:13" ht="18" customHeight="1">
      <c r="G542" s="255"/>
      <c r="H542" s="255"/>
      <c r="I542" s="255"/>
      <c r="J542" s="255"/>
      <c r="K542" s="255"/>
      <c r="L542" s="255"/>
      <c r="M542" s="255"/>
    </row>
    <row r="543" spans="7:13" ht="18" customHeight="1">
      <c r="G543" s="255"/>
      <c r="H543" s="255"/>
      <c r="I543" s="255"/>
      <c r="J543" s="255"/>
      <c r="K543" s="255"/>
      <c r="L543" s="255"/>
      <c r="M543" s="255"/>
    </row>
    <row r="544" spans="7:13" ht="18" customHeight="1">
      <c r="G544" s="255"/>
      <c r="H544" s="255"/>
      <c r="I544" s="255"/>
      <c r="J544" s="255"/>
      <c r="K544" s="255"/>
      <c r="L544" s="255"/>
      <c r="M544" s="255"/>
    </row>
    <row r="545" spans="7:13" ht="18" customHeight="1">
      <c r="G545" s="255"/>
      <c r="H545" s="255"/>
      <c r="I545" s="255"/>
      <c r="J545" s="255"/>
      <c r="K545" s="255"/>
      <c r="L545" s="255"/>
      <c r="M545" s="255"/>
    </row>
    <row r="546" spans="7:13" ht="18" customHeight="1">
      <c r="G546" s="255"/>
      <c r="H546" s="255"/>
      <c r="I546" s="255"/>
      <c r="J546" s="255"/>
      <c r="K546" s="255"/>
      <c r="L546" s="255"/>
      <c r="M546" s="255"/>
    </row>
    <row r="547" spans="7:13" ht="18" customHeight="1">
      <c r="G547" s="255"/>
      <c r="H547" s="255"/>
      <c r="I547" s="255"/>
      <c r="J547" s="255"/>
      <c r="K547" s="255"/>
      <c r="L547" s="255"/>
      <c r="M547" s="255"/>
    </row>
    <row r="548" spans="7:13" ht="18" customHeight="1">
      <c r="G548" s="256"/>
      <c r="H548" s="256"/>
      <c r="I548" s="256"/>
      <c r="J548" s="256"/>
      <c r="K548" s="256"/>
      <c r="L548" s="256"/>
      <c r="M548" s="256"/>
    </row>
    <row r="549" spans="7:13" ht="18" customHeight="1">
      <c r="G549" s="257">
        <v>-38560717016.950005</v>
      </c>
      <c r="H549" s="257">
        <v>-387906077.00999999</v>
      </c>
      <c r="I549" s="257">
        <v>-8734805414.9959393</v>
      </c>
      <c r="J549" s="257">
        <v>-14582273533.902029</v>
      </c>
      <c r="K549" s="257">
        <v>-1453686530.1990039</v>
      </c>
      <c r="L549" s="257">
        <v>-1011502322.53</v>
      </c>
      <c r="M549" s="257">
        <v>-1906688642.9834352</v>
      </c>
    </row>
    <row r="550" spans="7:13" ht="18" customHeight="1">
      <c r="G550" s="255"/>
      <c r="H550" s="255"/>
      <c r="I550" s="255"/>
      <c r="J550" s="255"/>
      <c r="K550" s="255"/>
      <c r="L550" s="255"/>
      <c r="M550" s="255"/>
    </row>
    <row r="551" spans="7:13" ht="18" customHeight="1">
      <c r="G551" s="255"/>
      <c r="H551" s="255"/>
      <c r="I551" s="255"/>
      <c r="J551" s="255">
        <v>-4779281232.9099264</v>
      </c>
      <c r="K551" s="255"/>
      <c r="L551" s="255"/>
      <c r="M551" s="255"/>
    </row>
    <row r="552" spans="7:13" ht="18" customHeight="1">
      <c r="G552" s="256"/>
      <c r="H552" s="256"/>
      <c r="I552" s="256"/>
      <c r="J552" s="256">
        <v>-4779281232.9099264</v>
      </c>
      <c r="K552" s="256"/>
      <c r="L552" s="256"/>
      <c r="M552" s="256"/>
    </row>
    <row r="553" spans="7:13" ht="18" customHeight="1">
      <c r="G553" s="255">
        <v>-921890840.85000002</v>
      </c>
      <c r="H553" s="255">
        <v>-17989151.899999999</v>
      </c>
      <c r="I553" s="255"/>
      <c r="J553" s="255">
        <v>-24452850.465177599</v>
      </c>
      <c r="K553" s="255">
        <v>-421645404.600218</v>
      </c>
      <c r="L553" s="255">
        <v>-4293253.55</v>
      </c>
      <c r="M553" s="255"/>
    </row>
    <row r="554" spans="7:13" ht="18" customHeight="1">
      <c r="G554" s="255">
        <v>417847501.27999997</v>
      </c>
      <c r="H554" s="255">
        <v>7417107.6399999997</v>
      </c>
      <c r="I554" s="255"/>
      <c r="J554" s="255"/>
      <c r="K554" s="255">
        <v>308117488.64148599</v>
      </c>
      <c r="L554" s="255">
        <v>119672.47</v>
      </c>
      <c r="M554" s="255"/>
    </row>
    <row r="555" spans="7:13" ht="18" customHeight="1">
      <c r="G555" s="256">
        <v>-504043339.56999999</v>
      </c>
      <c r="H555" s="256">
        <v>-10572044.26</v>
      </c>
      <c r="I555" s="256"/>
      <c r="J555" s="256">
        <v>-24452850.465177599</v>
      </c>
      <c r="K555" s="256">
        <v>-113527915.95873199</v>
      </c>
      <c r="L555" s="256">
        <v>-4173581.08</v>
      </c>
      <c r="M555" s="256"/>
    </row>
    <row r="556" spans="7:13" ht="18" customHeight="1">
      <c r="G556" s="255"/>
      <c r="H556" s="255"/>
      <c r="I556" s="255"/>
      <c r="J556" s="255"/>
      <c r="K556" s="255"/>
      <c r="L556" s="255"/>
      <c r="M556" s="255"/>
    </row>
    <row r="557" spans="7:13" ht="18" customHeight="1">
      <c r="G557" s="255"/>
      <c r="H557" s="255"/>
      <c r="I557" s="255"/>
      <c r="J557" s="255"/>
      <c r="K557" s="255"/>
      <c r="L557" s="255"/>
      <c r="M557" s="255"/>
    </row>
    <row r="558" spans="7:13" ht="18" customHeight="1">
      <c r="G558" s="255"/>
      <c r="H558" s="255"/>
      <c r="I558" s="255"/>
      <c r="J558" s="255"/>
      <c r="K558" s="255"/>
      <c r="L558" s="255"/>
      <c r="M558" s="255"/>
    </row>
    <row r="559" spans="7:13" ht="18" customHeight="1">
      <c r="G559" s="260"/>
      <c r="H559" s="260"/>
      <c r="I559" s="260"/>
      <c r="J559" s="260"/>
      <c r="K559" s="260"/>
      <c r="L559" s="260"/>
      <c r="M559" s="260"/>
    </row>
    <row r="560" spans="7:13" ht="18" customHeight="1">
      <c r="G560" s="255"/>
      <c r="H560" s="255"/>
      <c r="I560" s="255"/>
      <c r="J560" s="255"/>
      <c r="K560" s="255"/>
      <c r="L560" s="255"/>
      <c r="M560" s="255"/>
    </row>
    <row r="561" spans="7:13" ht="18" customHeight="1">
      <c r="G561" s="255"/>
      <c r="H561" s="255"/>
      <c r="I561" s="255"/>
      <c r="J561" s="255"/>
      <c r="K561" s="255"/>
      <c r="L561" s="255"/>
      <c r="M561" s="255"/>
    </row>
    <row r="562" spans="7:13" ht="18" customHeight="1">
      <c r="G562" s="255"/>
      <c r="H562" s="255"/>
      <c r="I562" s="255"/>
      <c r="J562" s="255"/>
      <c r="K562" s="255"/>
      <c r="L562" s="255"/>
      <c r="M562" s="255"/>
    </row>
    <row r="563" spans="7:13" ht="18" customHeight="1">
      <c r="G563" s="255"/>
      <c r="H563" s="255"/>
      <c r="I563" s="255"/>
      <c r="J563" s="255"/>
      <c r="K563" s="255"/>
      <c r="L563" s="255">
        <v>-917081.48</v>
      </c>
      <c r="M563" s="255"/>
    </row>
    <row r="564" spans="7:13" ht="18" customHeight="1">
      <c r="G564" s="255"/>
      <c r="H564" s="255"/>
      <c r="I564" s="255"/>
      <c r="J564" s="255"/>
      <c r="K564" s="255"/>
      <c r="L564" s="255"/>
      <c r="M564" s="255"/>
    </row>
    <row r="565" spans="7:13" ht="18" customHeight="1">
      <c r="G565" s="255">
        <v>-3866499.01</v>
      </c>
      <c r="H565" s="255"/>
      <c r="I565" s="255"/>
      <c r="J565" s="255"/>
      <c r="K565" s="255">
        <v>-4170465.0676560001</v>
      </c>
      <c r="L565" s="255">
        <v>-588722.5</v>
      </c>
      <c r="M565" s="255"/>
    </row>
    <row r="566" spans="7:13" ht="18" customHeight="1">
      <c r="G566" s="255"/>
      <c r="H566" s="255"/>
      <c r="I566" s="255"/>
      <c r="J566" s="255"/>
      <c r="K566" s="255"/>
      <c r="L566" s="255"/>
      <c r="M566" s="255"/>
    </row>
    <row r="567" spans="7:13" ht="18" customHeight="1">
      <c r="G567" s="255"/>
      <c r="H567" s="255"/>
      <c r="I567" s="255"/>
      <c r="J567" s="255"/>
      <c r="K567" s="255"/>
      <c r="L567" s="255"/>
      <c r="M567" s="255"/>
    </row>
    <row r="568" spans="7:13" ht="18" customHeight="1">
      <c r="G568" s="255"/>
      <c r="H568" s="255"/>
      <c r="I568" s="255"/>
      <c r="J568" s="255"/>
      <c r="K568" s="255"/>
      <c r="L568" s="255"/>
      <c r="M568" s="255"/>
    </row>
    <row r="569" spans="7:13" ht="18" customHeight="1">
      <c r="G569" s="260">
        <v>-3866499.01</v>
      </c>
      <c r="H569" s="260"/>
      <c r="I569" s="260"/>
      <c r="J569" s="260"/>
      <c r="K569" s="260">
        <v>-4170465.0676560001</v>
      </c>
      <c r="L569" s="260">
        <v>-1505803.98</v>
      </c>
      <c r="M569" s="260"/>
    </row>
    <row r="570" spans="7:13" ht="18" customHeight="1">
      <c r="G570" s="255"/>
      <c r="H570" s="255"/>
      <c r="I570" s="255"/>
      <c r="J570" s="255"/>
      <c r="K570" s="255"/>
      <c r="L570" s="255"/>
      <c r="M570" s="255"/>
    </row>
    <row r="571" spans="7:13" ht="18" customHeight="1">
      <c r="G571" s="260"/>
      <c r="H571" s="260"/>
      <c r="I571" s="260"/>
      <c r="J571" s="260"/>
      <c r="K571" s="260"/>
      <c r="L571" s="260"/>
      <c r="M571" s="260"/>
    </row>
    <row r="572" spans="7:13" ht="18" customHeight="1">
      <c r="G572" s="256">
        <v>-3866499.01</v>
      </c>
      <c r="H572" s="256"/>
      <c r="I572" s="256"/>
      <c r="J572" s="256"/>
      <c r="K572" s="256">
        <v>-4170465.0676560001</v>
      </c>
      <c r="L572" s="256">
        <v>-1505803.98</v>
      </c>
      <c r="M572" s="256"/>
    </row>
    <row r="573" spans="7:13" ht="18" customHeight="1">
      <c r="G573" s="255"/>
      <c r="H573" s="255"/>
      <c r="I573" s="255"/>
      <c r="J573" s="255"/>
      <c r="K573" s="255"/>
      <c r="L573" s="255"/>
      <c r="M573" s="255"/>
    </row>
    <row r="574" spans="7:13" ht="18" customHeight="1">
      <c r="G574" s="255"/>
      <c r="H574" s="255"/>
      <c r="I574" s="255"/>
      <c r="J574" s="255"/>
      <c r="K574" s="255"/>
      <c r="L574" s="255"/>
      <c r="M574" s="255"/>
    </row>
    <row r="575" spans="7:13" ht="18" customHeight="1">
      <c r="G575" s="255"/>
      <c r="H575" s="255"/>
      <c r="I575" s="255"/>
      <c r="J575" s="255"/>
      <c r="K575" s="255"/>
      <c r="L575" s="255"/>
      <c r="M575" s="255"/>
    </row>
    <row r="576" spans="7:13" ht="18" customHeight="1">
      <c r="G576" s="256"/>
      <c r="H576" s="256"/>
      <c r="I576" s="256"/>
      <c r="J576" s="256"/>
      <c r="K576" s="256"/>
      <c r="L576" s="256"/>
      <c r="M576" s="256"/>
    </row>
    <row r="577" spans="7:13" ht="18" customHeight="1">
      <c r="G577" s="255"/>
      <c r="H577" s="255"/>
      <c r="I577" s="255"/>
      <c r="J577" s="255"/>
      <c r="K577" s="255"/>
      <c r="L577" s="255"/>
      <c r="M577" s="255"/>
    </row>
    <row r="578" spans="7:13" ht="18" customHeight="1">
      <c r="G578" s="255"/>
      <c r="H578" s="255"/>
      <c r="I578" s="255"/>
      <c r="J578" s="255"/>
      <c r="K578" s="255"/>
      <c r="L578" s="255"/>
      <c r="M578" s="255"/>
    </row>
    <row r="579" spans="7:13" ht="18" customHeight="1">
      <c r="G579" s="255">
        <v>-2747448.43</v>
      </c>
      <c r="H579" s="255"/>
      <c r="I579" s="255"/>
      <c r="J579" s="255"/>
      <c r="K579" s="255"/>
      <c r="L579" s="255"/>
      <c r="M579" s="255"/>
    </row>
    <row r="580" spans="7:13" ht="18" customHeight="1">
      <c r="G580" s="255">
        <v>-66181302.789999999</v>
      </c>
      <c r="H580" s="255"/>
      <c r="I580" s="255"/>
      <c r="J580" s="255"/>
      <c r="K580" s="255"/>
      <c r="L580" s="255"/>
      <c r="M580" s="255"/>
    </row>
    <row r="581" spans="7:13" ht="18" customHeight="1">
      <c r="G581" s="255">
        <v>-305508646.68000001</v>
      </c>
      <c r="H581" s="255"/>
      <c r="I581" s="255"/>
      <c r="J581" s="255">
        <v>-1363389795.5377152</v>
      </c>
      <c r="K581" s="255"/>
      <c r="L581" s="255">
        <v>-43368645.219999999</v>
      </c>
      <c r="M581" s="255"/>
    </row>
    <row r="582" spans="7:13" ht="18" customHeight="1">
      <c r="G582" s="255"/>
      <c r="H582" s="255"/>
      <c r="I582" s="255"/>
      <c r="J582" s="255">
        <v>-874102.87902720005</v>
      </c>
      <c r="K582" s="255"/>
      <c r="L582" s="255"/>
      <c r="M582" s="255"/>
    </row>
    <row r="583" spans="7:13" ht="18" customHeight="1">
      <c r="G583" s="255"/>
      <c r="H583" s="255"/>
      <c r="I583" s="255"/>
      <c r="J583" s="255"/>
      <c r="K583" s="255"/>
      <c r="L583" s="255"/>
      <c r="M583" s="255"/>
    </row>
    <row r="584" spans="7:13" ht="18" customHeight="1">
      <c r="G584" s="255"/>
      <c r="H584" s="255"/>
      <c r="I584" s="255"/>
      <c r="J584" s="255"/>
      <c r="K584" s="255"/>
      <c r="L584" s="255"/>
      <c r="M584" s="255"/>
    </row>
    <row r="585" spans="7:13" ht="18" customHeight="1">
      <c r="G585" s="255">
        <v>-294252.42</v>
      </c>
      <c r="H585" s="255"/>
      <c r="I585" s="255"/>
      <c r="J585" s="255"/>
      <c r="K585" s="255"/>
      <c r="L585" s="255">
        <v>-433266.72</v>
      </c>
      <c r="M585" s="255"/>
    </row>
    <row r="586" spans="7:13" ht="18" customHeight="1">
      <c r="G586" s="255"/>
      <c r="H586" s="255"/>
      <c r="I586" s="255"/>
      <c r="J586" s="255">
        <v>-1521230.8955136</v>
      </c>
      <c r="K586" s="255">
        <v>-19099698.411370002</v>
      </c>
      <c r="L586" s="255"/>
      <c r="M586" s="255"/>
    </row>
    <row r="587" spans="7:13" ht="18" customHeight="1">
      <c r="G587" s="255">
        <v>204236636.50999999</v>
      </c>
      <c r="H587" s="255"/>
      <c r="I587" s="255"/>
      <c r="J587" s="255">
        <v>280935843.22805762</v>
      </c>
      <c r="K587" s="255">
        <v>19099698.411370002</v>
      </c>
      <c r="L587" s="255">
        <v>43801911.939999998</v>
      </c>
      <c r="M587" s="255"/>
    </row>
    <row r="588" spans="7:13" ht="18" customHeight="1">
      <c r="G588" s="255">
        <v>-0.01</v>
      </c>
      <c r="H588" s="255"/>
      <c r="I588" s="255"/>
      <c r="J588" s="255"/>
      <c r="K588" s="255"/>
      <c r="L588" s="255"/>
      <c r="M588" s="255"/>
    </row>
    <row r="589" spans="7:13" ht="18" customHeight="1">
      <c r="G589" s="256">
        <v>-170495013.81999999</v>
      </c>
      <c r="H589" s="256"/>
      <c r="I589" s="256"/>
      <c r="J589" s="256">
        <v>-1084849286.0841985</v>
      </c>
      <c r="K589" s="256">
        <v>0</v>
      </c>
      <c r="L589" s="256">
        <v>0</v>
      </c>
      <c r="M589" s="256"/>
    </row>
    <row r="590" spans="7:13" ht="18" customHeight="1">
      <c r="G590" s="255">
        <v>-552912148.60000002</v>
      </c>
      <c r="H590" s="255"/>
      <c r="I590" s="255"/>
      <c r="J590" s="255">
        <v>-913491532.12170243</v>
      </c>
      <c r="K590" s="255">
        <v>-154928441.00096399</v>
      </c>
      <c r="L590" s="255">
        <v>-114961580.27</v>
      </c>
      <c r="M590" s="255">
        <v>-1112280.9689249999</v>
      </c>
    </row>
    <row r="591" spans="7:13" ht="18" customHeight="1">
      <c r="G591" s="255"/>
      <c r="H591" s="255"/>
      <c r="I591" s="255"/>
      <c r="J591" s="255"/>
      <c r="K591" s="255"/>
      <c r="L591" s="255"/>
      <c r="M591" s="255"/>
    </row>
    <row r="592" spans="7:13" ht="18" customHeight="1">
      <c r="G592" s="255">
        <v>-21919167.48</v>
      </c>
      <c r="H592" s="255"/>
      <c r="I592" s="255"/>
      <c r="J592" s="255"/>
      <c r="K592" s="255"/>
      <c r="L592" s="255">
        <v>-7219180.3200000003</v>
      </c>
      <c r="M592" s="255"/>
    </row>
    <row r="593" spans="7:13" ht="18" customHeight="1">
      <c r="G593" s="255"/>
      <c r="H593" s="255"/>
      <c r="I593" s="255"/>
      <c r="J593" s="255"/>
      <c r="K593" s="255"/>
      <c r="L593" s="255"/>
      <c r="M593" s="255"/>
    </row>
    <row r="594" spans="7:13" ht="18" customHeight="1">
      <c r="G594" s="255"/>
      <c r="H594" s="255"/>
      <c r="I594" s="255"/>
      <c r="J594" s="255"/>
      <c r="K594" s="255"/>
      <c r="L594" s="255"/>
      <c r="M594" s="255"/>
    </row>
    <row r="595" spans="7:13" ht="18" customHeight="1">
      <c r="G595" s="256">
        <v>-574831316.08000004</v>
      </c>
      <c r="H595" s="256"/>
      <c r="I595" s="256"/>
      <c r="J595" s="256">
        <v>-913491532.12170243</v>
      </c>
      <c r="K595" s="256">
        <v>-154928441.00096399</v>
      </c>
      <c r="L595" s="256">
        <v>-122180760.59</v>
      </c>
      <c r="M595" s="256">
        <v>-1112280.9689249999</v>
      </c>
    </row>
    <row r="596" spans="7:13" ht="18" customHeight="1">
      <c r="G596" s="255"/>
      <c r="H596" s="255"/>
      <c r="I596" s="255"/>
      <c r="J596" s="255"/>
      <c r="K596" s="255"/>
      <c r="L596" s="255"/>
      <c r="M596" s="255"/>
    </row>
    <row r="597" spans="7:13" ht="18" customHeight="1">
      <c r="G597" s="255"/>
      <c r="H597" s="255"/>
      <c r="I597" s="255"/>
      <c r="J597" s="255"/>
      <c r="K597" s="255"/>
      <c r="L597" s="255"/>
      <c r="M597" s="255"/>
    </row>
    <row r="598" spans="7:13" ht="18" customHeight="1">
      <c r="G598" s="255"/>
      <c r="H598" s="255"/>
      <c r="I598" s="255"/>
      <c r="J598" s="255"/>
      <c r="K598" s="255"/>
      <c r="L598" s="255"/>
      <c r="M598" s="255"/>
    </row>
    <row r="599" spans="7:13" ht="18" customHeight="1">
      <c r="G599" s="255"/>
      <c r="H599" s="255"/>
      <c r="I599" s="255"/>
      <c r="J599" s="255"/>
      <c r="K599" s="255"/>
      <c r="L599" s="255"/>
      <c r="M599" s="255"/>
    </row>
    <row r="600" spans="7:13" ht="18" customHeight="1">
      <c r="G600" s="260"/>
      <c r="H600" s="260"/>
      <c r="I600" s="260"/>
      <c r="J600" s="260"/>
      <c r="K600" s="260"/>
      <c r="L600" s="260"/>
      <c r="M600" s="260"/>
    </row>
    <row r="601" spans="7:13" ht="18" customHeight="1">
      <c r="G601" s="255"/>
      <c r="H601" s="255"/>
      <c r="I601" s="255"/>
      <c r="J601" s="255"/>
      <c r="K601" s="255"/>
      <c r="L601" s="255"/>
      <c r="M601" s="255"/>
    </row>
    <row r="602" spans="7:13" ht="18" customHeight="1">
      <c r="G602" s="255"/>
      <c r="H602" s="255"/>
      <c r="I602" s="255"/>
      <c r="J602" s="255"/>
      <c r="K602" s="255"/>
      <c r="L602" s="255"/>
      <c r="M602" s="255"/>
    </row>
    <row r="603" spans="7:13" ht="18" customHeight="1">
      <c r="G603" s="255"/>
      <c r="H603" s="255"/>
      <c r="I603" s="255"/>
      <c r="J603" s="255"/>
      <c r="K603" s="255"/>
      <c r="L603" s="255"/>
      <c r="M603" s="255"/>
    </row>
    <row r="604" spans="7:13" ht="18" customHeight="1">
      <c r="G604" s="255"/>
      <c r="H604" s="255"/>
      <c r="I604" s="255"/>
      <c r="J604" s="255"/>
      <c r="K604" s="255"/>
      <c r="L604" s="255"/>
      <c r="M604" s="255"/>
    </row>
    <row r="605" spans="7:13" ht="18" customHeight="1">
      <c r="G605" s="260"/>
      <c r="H605" s="260"/>
      <c r="I605" s="260"/>
      <c r="J605" s="260"/>
      <c r="K605" s="260"/>
      <c r="L605" s="260"/>
      <c r="M605" s="260"/>
    </row>
    <row r="606" spans="7:13" ht="18" customHeight="1">
      <c r="G606" s="256"/>
      <c r="H606" s="256"/>
      <c r="I606" s="256"/>
      <c r="J606" s="256"/>
      <c r="K606" s="256"/>
      <c r="L606" s="256"/>
      <c r="M606" s="256"/>
    </row>
    <row r="607" spans="7:13" ht="18" customHeight="1">
      <c r="G607" s="255"/>
      <c r="H607" s="255"/>
      <c r="I607" s="255"/>
      <c r="J607" s="255"/>
      <c r="K607" s="255"/>
      <c r="L607" s="255"/>
      <c r="M607" s="255"/>
    </row>
    <row r="608" spans="7:13" ht="18" customHeight="1">
      <c r="G608" s="255"/>
      <c r="H608" s="255"/>
      <c r="I608" s="255"/>
      <c r="J608" s="255"/>
      <c r="K608" s="255"/>
      <c r="L608" s="255"/>
      <c r="M608" s="255"/>
    </row>
    <row r="609" spans="7:13" ht="18" customHeight="1">
      <c r="G609" s="255"/>
      <c r="H609" s="255"/>
      <c r="I609" s="255"/>
      <c r="J609" s="255"/>
      <c r="K609" s="255"/>
      <c r="L609" s="255"/>
      <c r="M609" s="255"/>
    </row>
    <row r="610" spans="7:13" ht="18" customHeight="1">
      <c r="G610" s="256"/>
      <c r="H610" s="256"/>
      <c r="I610" s="256"/>
      <c r="J610" s="256"/>
      <c r="K610" s="256"/>
      <c r="L610" s="256"/>
      <c r="M610" s="256"/>
    </row>
    <row r="611" spans="7:13" ht="18" customHeight="1">
      <c r="G611" s="257">
        <v>-1253236168.48</v>
      </c>
      <c r="H611" s="257">
        <v>-10572044.26</v>
      </c>
      <c r="I611" s="257"/>
      <c r="J611" s="257">
        <v>-6802074901.5810051</v>
      </c>
      <c r="K611" s="257">
        <v>-272626822.02735198</v>
      </c>
      <c r="L611" s="257">
        <v>-127860145.65000001</v>
      </c>
      <c r="M611" s="257">
        <v>-1112280.9689249999</v>
      </c>
    </row>
    <row r="612" spans="7:13" ht="18" customHeight="1">
      <c r="G612" s="258">
        <v>-39813953185.43</v>
      </c>
      <c r="H612" s="258">
        <v>-398478121.26999998</v>
      </c>
      <c r="I612" s="258">
        <v>-8734805414.9959393</v>
      </c>
      <c r="J612" s="258">
        <v>-21384348435.483032</v>
      </c>
      <c r="K612" s="258">
        <v>-1726313352.226356</v>
      </c>
      <c r="L612" s="258">
        <v>-1139362468.1800001</v>
      </c>
      <c r="M612" s="258">
        <v>-1907800923.9523599</v>
      </c>
    </row>
    <row r="613" spans="7:13" ht="18" customHeight="1">
      <c r="G613" s="255"/>
      <c r="H613" s="255"/>
      <c r="I613" s="255"/>
      <c r="J613" s="255"/>
      <c r="K613" s="255">
        <v>-4102014069.4277401</v>
      </c>
      <c r="L613" s="255"/>
      <c r="M613" s="255"/>
    </row>
    <row r="614" spans="7:13" ht="18" customHeight="1">
      <c r="G614" s="256"/>
      <c r="H614" s="256"/>
      <c r="I614" s="256"/>
      <c r="J614" s="256"/>
      <c r="K614" s="256">
        <v>-4102014069.4277401</v>
      </c>
      <c r="L614" s="256"/>
      <c r="M614" s="256"/>
    </row>
    <row r="615" spans="7:13" ht="18" customHeight="1">
      <c r="G615" s="255">
        <v>-3450000000</v>
      </c>
      <c r="H615" s="255">
        <v>-890000000</v>
      </c>
      <c r="I615" s="255">
        <v>-21735991497.939995</v>
      </c>
      <c r="J615" s="255">
        <v>-2712544855.1300001</v>
      </c>
      <c r="K615" s="255">
        <v>-1465647156.52192</v>
      </c>
      <c r="L615" s="255">
        <v>-3582537210</v>
      </c>
      <c r="M615" s="255">
        <v>-8126071142.8599997</v>
      </c>
    </row>
    <row r="616" spans="7:13" ht="18" customHeight="1">
      <c r="G616" s="256">
        <v>-3450000000</v>
      </c>
      <c r="H616" s="256">
        <v>-890000000</v>
      </c>
      <c r="I616" s="256">
        <v>-21735991497.939995</v>
      </c>
      <c r="J616" s="256">
        <v>-2712544855.1300001</v>
      </c>
      <c r="K616" s="256">
        <v>-1465647156.52192</v>
      </c>
      <c r="L616" s="256">
        <v>-3582537210</v>
      </c>
      <c r="M616" s="256">
        <v>-8126071142.8599997</v>
      </c>
    </row>
    <row r="617" spans="7:13" ht="18" customHeight="1">
      <c r="G617" s="255"/>
      <c r="H617" s="255"/>
      <c r="I617" s="255"/>
      <c r="J617" s="255"/>
      <c r="K617" s="255">
        <v>-1297266915.6468</v>
      </c>
      <c r="L617" s="255"/>
      <c r="M617" s="255"/>
    </row>
    <row r="618" spans="7:13" ht="18" customHeight="1">
      <c r="G618" s="256"/>
      <c r="H618" s="256"/>
      <c r="I618" s="256"/>
      <c r="J618" s="256"/>
      <c r="K618" s="256">
        <v>-1297266915.6468</v>
      </c>
      <c r="L618" s="256"/>
      <c r="M618" s="256"/>
    </row>
    <row r="619" spans="7:13" ht="18" customHeight="1">
      <c r="G619" s="255"/>
      <c r="H619" s="255"/>
      <c r="I619" s="255"/>
      <c r="J619" s="255">
        <v>-7795857.5</v>
      </c>
      <c r="K619" s="255">
        <v>-1350254152.5448201</v>
      </c>
      <c r="L619" s="255">
        <v>-355000000</v>
      </c>
      <c r="M619" s="255"/>
    </row>
    <row r="620" spans="7:13" ht="18" customHeight="1">
      <c r="G620" s="256"/>
      <c r="H620" s="256"/>
      <c r="I620" s="256"/>
      <c r="J620" s="256">
        <v>-7795857.5</v>
      </c>
      <c r="K620" s="256">
        <v>-1350254152.5448201</v>
      </c>
      <c r="L620" s="256">
        <v>-355000000</v>
      </c>
      <c r="M620" s="256"/>
    </row>
    <row r="621" spans="7:13" ht="18" customHeight="1">
      <c r="G621" s="255"/>
      <c r="H621" s="255"/>
      <c r="I621" s="255"/>
      <c r="J621" s="255"/>
      <c r="K621" s="255"/>
      <c r="L621" s="255"/>
      <c r="M621" s="255"/>
    </row>
    <row r="622" spans="7:13" ht="18" customHeight="1">
      <c r="G622" s="255"/>
      <c r="H622" s="255"/>
      <c r="I622" s="255"/>
      <c r="J622" s="255"/>
      <c r="K622" s="255"/>
      <c r="L622" s="255"/>
      <c r="M622" s="255"/>
    </row>
    <row r="623" spans="7:13" ht="18" customHeight="1">
      <c r="G623" s="255"/>
      <c r="H623" s="255"/>
      <c r="I623" s="255"/>
      <c r="J623" s="255"/>
      <c r="K623" s="255"/>
      <c r="L623" s="255"/>
      <c r="M623" s="255"/>
    </row>
    <row r="624" spans="7:13" ht="18" customHeight="1">
      <c r="G624" s="256"/>
      <c r="H624" s="256"/>
      <c r="I624" s="256"/>
      <c r="J624" s="256"/>
      <c r="K624" s="256"/>
      <c r="L624" s="256"/>
      <c r="M624" s="256"/>
    </row>
    <row r="625" spans="7:13" ht="18" customHeight="1">
      <c r="G625" s="255"/>
      <c r="H625" s="255"/>
      <c r="I625" s="255"/>
      <c r="J625" s="255"/>
      <c r="K625" s="255"/>
      <c r="L625" s="255"/>
      <c r="M625" s="255"/>
    </row>
    <row r="626" spans="7:13" ht="18" customHeight="1">
      <c r="G626" s="256"/>
      <c r="H626" s="256"/>
      <c r="I626" s="256"/>
      <c r="J626" s="256"/>
      <c r="K626" s="256"/>
      <c r="L626" s="256"/>
      <c r="M626" s="256"/>
    </row>
    <row r="627" spans="7:13" ht="18" customHeight="1">
      <c r="G627" s="255"/>
      <c r="H627" s="255"/>
      <c r="I627" s="255"/>
      <c r="J627" s="255"/>
      <c r="K627" s="255"/>
      <c r="L627" s="255"/>
      <c r="M627" s="255"/>
    </row>
    <row r="628" spans="7:13" ht="18" customHeight="1">
      <c r="G628" s="256"/>
      <c r="H628" s="256"/>
      <c r="I628" s="256"/>
      <c r="J628" s="256"/>
      <c r="K628" s="256"/>
      <c r="L628" s="256"/>
      <c r="M628" s="256"/>
    </row>
    <row r="629" spans="7:13" ht="18" customHeight="1">
      <c r="G629" s="255">
        <v>-345468200</v>
      </c>
      <c r="H629" s="255">
        <v>-45000000</v>
      </c>
      <c r="I629" s="255"/>
      <c r="J629" s="255">
        <v>-4404280</v>
      </c>
      <c r="K629" s="255"/>
      <c r="L629" s="255">
        <v>-347603140.97000003</v>
      </c>
      <c r="M629" s="255"/>
    </row>
    <row r="630" spans="7:13" ht="18" customHeight="1">
      <c r="G630" s="256">
        <v>-345468200</v>
      </c>
      <c r="H630" s="256">
        <v>-45000000</v>
      </c>
      <c r="I630" s="256"/>
      <c r="J630" s="256">
        <v>-4404280</v>
      </c>
      <c r="K630" s="256"/>
      <c r="L630" s="256">
        <v>-347603140.97000003</v>
      </c>
      <c r="M630" s="256"/>
    </row>
    <row r="631" spans="7:13" ht="18" customHeight="1">
      <c r="G631" s="255"/>
      <c r="H631" s="255"/>
      <c r="I631" s="255"/>
      <c r="J631" s="255"/>
      <c r="K631" s="255"/>
      <c r="L631" s="255"/>
      <c r="M631" s="255"/>
    </row>
    <row r="632" spans="7:13" ht="18" customHeight="1">
      <c r="G632" s="256"/>
      <c r="H632" s="256"/>
      <c r="I632" s="256"/>
      <c r="J632" s="256"/>
      <c r="K632" s="256"/>
      <c r="L632" s="256"/>
      <c r="M632" s="256"/>
    </row>
    <row r="633" spans="7:13" ht="18" customHeight="1">
      <c r="G633" s="255">
        <v>-16085899077.879999</v>
      </c>
      <c r="H633" s="255">
        <v>-895731397.22000003</v>
      </c>
      <c r="I633" s="255">
        <v>-1798678062.9981391</v>
      </c>
      <c r="J633" s="255">
        <v>-5627775458.428504</v>
      </c>
      <c r="K633" s="255">
        <v>769915906.74646378</v>
      </c>
      <c r="L633" s="255">
        <v>-1010044898.35</v>
      </c>
      <c r="M633" s="255">
        <v>-1359911780.0163927</v>
      </c>
    </row>
    <row r="634" spans="7:13" ht="18" customHeight="1">
      <c r="G634" s="255"/>
      <c r="H634" s="255"/>
      <c r="I634" s="255"/>
      <c r="J634" s="255"/>
      <c r="K634" s="255">
        <v>-4.5000000000000001E-6</v>
      </c>
      <c r="L634" s="255"/>
      <c r="M634" s="255"/>
    </row>
    <row r="635" spans="7:13" ht="18" customHeight="1">
      <c r="G635" s="255">
        <v>-2116685890.6500001</v>
      </c>
      <c r="H635" s="255">
        <v>-171045015.74000001</v>
      </c>
      <c r="I635" s="255">
        <v>-428543024.80177939</v>
      </c>
      <c r="J635" s="255">
        <v>-717283004.90632665</v>
      </c>
      <c r="K635" s="255">
        <v>-114439883.0199171</v>
      </c>
      <c r="L635" s="255">
        <v>-271077650.16000003</v>
      </c>
      <c r="M635" s="255">
        <v>-24526161.227508001</v>
      </c>
    </row>
    <row r="636" spans="7:13" ht="18" customHeight="1">
      <c r="G636" s="255">
        <v>1035000000</v>
      </c>
      <c r="H636" s="255">
        <v>445000000</v>
      </c>
      <c r="I636" s="255"/>
      <c r="J636" s="255">
        <v>690287780.39367294</v>
      </c>
      <c r="K636" s="255"/>
      <c r="L636" s="255">
        <v>537380581.5</v>
      </c>
      <c r="M636" s="255">
        <v>88877000</v>
      </c>
    </row>
    <row r="637" spans="7:13" ht="18" customHeight="1">
      <c r="G637" s="255"/>
      <c r="H637" s="255"/>
      <c r="I637" s="255"/>
      <c r="J637" s="255"/>
      <c r="K637" s="255"/>
      <c r="L637" s="255"/>
      <c r="M637" s="255"/>
    </row>
    <row r="638" spans="7:13" ht="18" customHeight="1">
      <c r="G638" s="255"/>
      <c r="H638" s="255"/>
      <c r="I638" s="255"/>
      <c r="J638" s="255"/>
      <c r="K638" s="255"/>
      <c r="L638" s="255"/>
      <c r="M638" s="255"/>
    </row>
    <row r="639" spans="7:13" ht="18" customHeight="1">
      <c r="G639" s="255"/>
      <c r="H639" s="255"/>
      <c r="I639" s="255"/>
      <c r="J639" s="255"/>
      <c r="K639" s="255"/>
      <c r="L639" s="255"/>
      <c r="M639" s="255"/>
    </row>
    <row r="640" spans="7:13" ht="18" customHeight="1">
      <c r="G640" s="255">
        <v>468200</v>
      </c>
      <c r="H640" s="255">
        <v>45000000</v>
      </c>
      <c r="I640" s="255"/>
      <c r="J640" s="255">
        <v>468200</v>
      </c>
      <c r="K640" s="255"/>
      <c r="L640" s="255"/>
      <c r="M640" s="255"/>
    </row>
    <row r="641" spans="7:13" ht="18" customHeight="1">
      <c r="G641" s="255"/>
      <c r="H641" s="255"/>
      <c r="I641" s="255"/>
      <c r="J641" s="255"/>
      <c r="K641" s="255"/>
      <c r="L641" s="255"/>
      <c r="M641" s="255"/>
    </row>
    <row r="642" spans="7:13" ht="18" customHeight="1">
      <c r="G642" s="255"/>
      <c r="H642" s="255"/>
      <c r="I642" s="255"/>
      <c r="J642" s="255">
        <v>-10822142.5280765</v>
      </c>
      <c r="K642" s="255">
        <v>-10535993.039999999</v>
      </c>
      <c r="L642" s="255"/>
      <c r="M642" s="255"/>
    </row>
    <row r="643" spans="7:13" ht="18" customHeight="1">
      <c r="G643" s="256">
        <v>-17167116768.530001</v>
      </c>
      <c r="H643" s="256">
        <v>-576776412.96000004</v>
      </c>
      <c r="I643" s="256">
        <v>-2227221087.7999187</v>
      </c>
      <c r="J643" s="256">
        <v>-5665124625.4692345</v>
      </c>
      <c r="K643" s="256">
        <v>644940030.68654215</v>
      </c>
      <c r="L643" s="256">
        <v>-743741967.00999999</v>
      </c>
      <c r="M643" s="256">
        <v>-1295560941.2439008</v>
      </c>
    </row>
    <row r="644" spans="7:13" ht="18" customHeight="1">
      <c r="G644" s="255"/>
      <c r="H644" s="255"/>
      <c r="I644" s="255"/>
      <c r="J644" s="255"/>
      <c r="K644" s="255"/>
      <c r="L644" s="255"/>
      <c r="M644" s="255"/>
    </row>
    <row r="645" spans="7:13" ht="18" customHeight="1">
      <c r="G645" s="256"/>
      <c r="H645" s="256"/>
      <c r="I645" s="256"/>
      <c r="J645" s="256"/>
      <c r="K645" s="256"/>
      <c r="L645" s="256"/>
      <c r="M645" s="256"/>
    </row>
    <row r="646" spans="7:13" ht="18" customHeight="1">
      <c r="G646" s="255"/>
      <c r="H646" s="255"/>
      <c r="I646" s="255"/>
      <c r="J646" s="255"/>
      <c r="K646" s="255"/>
      <c r="L646" s="255"/>
      <c r="M646" s="255"/>
    </row>
    <row r="647" spans="7:13" ht="18" customHeight="1">
      <c r="G647" s="256"/>
      <c r="H647" s="256"/>
      <c r="I647" s="256"/>
      <c r="J647" s="256"/>
      <c r="K647" s="256"/>
      <c r="L647" s="256"/>
      <c r="M647" s="256"/>
    </row>
    <row r="648" spans="7:13" ht="18" customHeight="1">
      <c r="G648" s="255"/>
      <c r="H648" s="255"/>
      <c r="I648" s="255"/>
      <c r="J648" s="255"/>
      <c r="K648" s="255"/>
      <c r="L648" s="255"/>
      <c r="M648" s="255"/>
    </row>
    <row r="649" spans="7:13" ht="18" customHeight="1">
      <c r="G649" s="255"/>
      <c r="H649" s="255"/>
      <c r="I649" s="255"/>
      <c r="J649" s="255"/>
      <c r="K649" s="255"/>
      <c r="L649" s="255"/>
      <c r="M649" s="255"/>
    </row>
    <row r="650" spans="7:13" ht="18" customHeight="1">
      <c r="G650" s="260"/>
      <c r="H650" s="260"/>
      <c r="I650" s="260"/>
      <c r="J650" s="260"/>
      <c r="K650" s="260"/>
      <c r="L650" s="260"/>
      <c r="M650" s="260"/>
    </row>
    <row r="651" spans="7:13" ht="18" customHeight="1">
      <c r="G651" s="255"/>
      <c r="H651" s="255"/>
      <c r="I651" s="255"/>
      <c r="J651" s="255"/>
      <c r="K651" s="255"/>
      <c r="L651" s="255"/>
      <c r="M651" s="255"/>
    </row>
    <row r="652" spans="7:13" ht="18" customHeight="1">
      <c r="G652" s="260"/>
      <c r="H652" s="260"/>
      <c r="I652" s="260"/>
      <c r="J652" s="260"/>
      <c r="K652" s="260"/>
      <c r="L652" s="260"/>
      <c r="M652" s="260"/>
    </row>
    <row r="653" spans="7:13" ht="18" customHeight="1">
      <c r="G653" s="256"/>
      <c r="H653" s="256"/>
      <c r="I653" s="256"/>
      <c r="J653" s="256"/>
      <c r="K653" s="256"/>
      <c r="L653" s="256"/>
      <c r="M653" s="256"/>
    </row>
    <row r="654" spans="7:13" ht="18" customHeight="1">
      <c r="G654" s="255"/>
      <c r="H654" s="255"/>
      <c r="I654" s="255">
        <v>-4427266228.200366</v>
      </c>
      <c r="J654" s="255">
        <v>-1006458756.4289148</v>
      </c>
      <c r="K654" s="255">
        <v>505632802.03449368</v>
      </c>
      <c r="L654" s="255"/>
      <c r="M654" s="255">
        <v>193267437.74070641</v>
      </c>
    </row>
    <row r="655" spans="7:13" ht="18" customHeight="1">
      <c r="G655" s="255"/>
      <c r="H655" s="255"/>
      <c r="I655" s="255"/>
      <c r="J655" s="255"/>
      <c r="K655" s="255"/>
      <c r="L655" s="255"/>
      <c r="M655" s="255"/>
    </row>
    <row r="656" spans="7:13" ht="18" customHeight="1">
      <c r="G656" s="255"/>
      <c r="H656" s="255"/>
      <c r="I656" s="255"/>
      <c r="J656" s="255"/>
      <c r="K656" s="255"/>
      <c r="L656" s="255"/>
      <c r="M656" s="255"/>
    </row>
    <row r="657" spans="7:13" ht="18" customHeight="1">
      <c r="G657" s="255"/>
      <c r="H657" s="255"/>
      <c r="I657" s="255"/>
      <c r="J657" s="255"/>
      <c r="K657" s="255"/>
      <c r="L657" s="255"/>
      <c r="M657" s="255"/>
    </row>
    <row r="658" spans="7:13" ht="18" customHeight="1">
      <c r="G658" s="260"/>
      <c r="H658" s="260"/>
      <c r="I658" s="260">
        <v>-4427266228.200366</v>
      </c>
      <c r="J658" s="260">
        <v>-1006458756.4289148</v>
      </c>
      <c r="K658" s="260">
        <v>505632802.03449368</v>
      </c>
      <c r="L658" s="260"/>
      <c r="M658" s="260">
        <v>193267437.74070641</v>
      </c>
    </row>
    <row r="659" spans="7:13" ht="18" customHeight="1">
      <c r="G659" s="255"/>
      <c r="H659" s="255"/>
      <c r="I659" s="255"/>
      <c r="J659" s="255"/>
      <c r="K659" s="255"/>
      <c r="L659" s="255"/>
      <c r="M659" s="255"/>
    </row>
    <row r="660" spans="7:13" ht="18" customHeight="1">
      <c r="G660" s="255"/>
      <c r="H660" s="255"/>
      <c r="I660" s="255"/>
      <c r="J660" s="255"/>
      <c r="K660" s="255"/>
      <c r="L660" s="255"/>
      <c r="M660" s="255"/>
    </row>
    <row r="661" spans="7:13" ht="18" customHeight="1">
      <c r="G661" s="255"/>
      <c r="H661" s="255"/>
      <c r="I661" s="255"/>
      <c r="J661" s="255"/>
      <c r="K661" s="255"/>
      <c r="L661" s="255"/>
      <c r="M661" s="255"/>
    </row>
    <row r="662" spans="7:13" ht="18" customHeight="1">
      <c r="G662" s="260"/>
      <c r="H662" s="260"/>
      <c r="I662" s="260"/>
      <c r="J662" s="260"/>
      <c r="K662" s="260"/>
      <c r="L662" s="260"/>
      <c r="M662" s="260"/>
    </row>
    <row r="663" spans="7:13">
      <c r="G663" s="255"/>
      <c r="H663" s="255"/>
      <c r="I663" s="255"/>
      <c r="J663" s="255"/>
      <c r="K663" s="255"/>
      <c r="L663" s="255"/>
      <c r="M663" s="255"/>
    </row>
    <row r="664" spans="7:13">
      <c r="G664" s="255"/>
      <c r="H664" s="255"/>
      <c r="I664" s="255"/>
      <c r="J664" s="255"/>
      <c r="K664" s="255"/>
      <c r="L664" s="255"/>
      <c r="M664" s="255"/>
    </row>
    <row r="665" spans="7:13">
      <c r="G665" s="255"/>
      <c r="H665" s="255"/>
      <c r="I665" s="255"/>
      <c r="J665" s="255"/>
      <c r="K665" s="255"/>
      <c r="L665" s="255"/>
      <c r="M665" s="255"/>
    </row>
    <row r="666" spans="7:13">
      <c r="G666" s="260"/>
      <c r="H666" s="260"/>
      <c r="I666" s="260"/>
      <c r="J666" s="260"/>
      <c r="K666" s="260"/>
      <c r="L666" s="260"/>
      <c r="M666" s="260"/>
    </row>
    <row r="667" spans="7:13">
      <c r="G667" s="255"/>
      <c r="H667" s="255"/>
      <c r="I667" s="255"/>
      <c r="J667" s="255"/>
      <c r="K667" s="255"/>
      <c r="L667" s="255"/>
      <c r="M667" s="255"/>
    </row>
    <row r="668" spans="7:13">
      <c r="G668" s="255"/>
      <c r="H668" s="255"/>
      <c r="I668" s="255"/>
      <c r="J668" s="255"/>
      <c r="K668" s="255"/>
      <c r="L668" s="255"/>
      <c r="M668" s="255"/>
    </row>
    <row r="669" spans="7:13">
      <c r="G669" s="255"/>
      <c r="H669" s="255"/>
      <c r="I669" s="255"/>
      <c r="J669" s="255"/>
      <c r="K669" s="255"/>
      <c r="L669" s="255"/>
      <c r="M669" s="255"/>
    </row>
    <row r="670" spans="7:13">
      <c r="G670" s="255"/>
      <c r="H670" s="255"/>
      <c r="I670" s="255"/>
      <c r="J670" s="255"/>
      <c r="K670" s="255"/>
      <c r="L670" s="255"/>
      <c r="M670" s="255"/>
    </row>
    <row r="671" spans="7:13">
      <c r="G671" s="255"/>
      <c r="H671" s="255"/>
      <c r="I671" s="255"/>
      <c r="J671" s="255"/>
      <c r="K671" s="255"/>
      <c r="L671" s="255"/>
      <c r="M671" s="255"/>
    </row>
    <row r="672" spans="7:13">
      <c r="G672" s="255"/>
      <c r="H672" s="255"/>
      <c r="I672" s="255"/>
      <c r="J672" s="255"/>
      <c r="K672" s="255"/>
      <c r="L672" s="255"/>
      <c r="M672" s="255"/>
    </row>
    <row r="673" spans="7:13">
      <c r="G673" s="260"/>
      <c r="H673" s="260"/>
      <c r="I673" s="260"/>
      <c r="J673" s="260"/>
      <c r="K673" s="260"/>
      <c r="L673" s="260"/>
      <c r="M673" s="260"/>
    </row>
    <row r="674" spans="7:13">
      <c r="G674" s="255"/>
      <c r="H674" s="255"/>
      <c r="I674" s="255"/>
      <c r="J674" s="255"/>
      <c r="K674" s="255"/>
      <c r="L674" s="255"/>
      <c r="M674" s="255"/>
    </row>
    <row r="675" spans="7:13">
      <c r="G675" s="255"/>
      <c r="H675" s="255"/>
      <c r="I675" s="255"/>
      <c r="J675" s="255"/>
      <c r="K675" s="255"/>
      <c r="L675" s="255"/>
      <c r="M675" s="255"/>
    </row>
    <row r="676" spans="7:13">
      <c r="G676" s="255"/>
      <c r="H676" s="255"/>
      <c r="I676" s="255"/>
      <c r="J676" s="255"/>
      <c r="K676" s="255"/>
      <c r="L676" s="255"/>
      <c r="M676" s="255"/>
    </row>
    <row r="677" spans="7:13">
      <c r="G677" s="255"/>
      <c r="H677" s="255"/>
      <c r="I677" s="255"/>
      <c r="J677" s="255"/>
      <c r="K677" s="255"/>
      <c r="L677" s="255"/>
      <c r="M677" s="255"/>
    </row>
    <row r="678" spans="7:13">
      <c r="G678" s="255"/>
      <c r="H678" s="255"/>
      <c r="I678" s="255"/>
      <c r="J678" s="255"/>
      <c r="K678" s="255"/>
      <c r="L678" s="255"/>
      <c r="M678" s="255"/>
    </row>
    <row r="679" spans="7:13">
      <c r="G679" s="255"/>
      <c r="H679" s="255"/>
      <c r="I679" s="255"/>
      <c r="J679" s="255"/>
      <c r="K679" s="255"/>
      <c r="L679" s="255"/>
      <c r="M679" s="255"/>
    </row>
    <row r="680" spans="7:13">
      <c r="G680" s="260"/>
      <c r="H680" s="260"/>
      <c r="I680" s="260"/>
      <c r="J680" s="260"/>
      <c r="K680" s="260"/>
      <c r="L680" s="260"/>
      <c r="M680" s="260"/>
    </row>
    <row r="681" spans="7:13">
      <c r="G681" s="255"/>
      <c r="H681" s="255"/>
      <c r="I681" s="255"/>
      <c r="J681" s="255"/>
      <c r="K681" s="255"/>
      <c r="L681" s="255"/>
      <c r="M681" s="255"/>
    </row>
    <row r="682" spans="7:13">
      <c r="G682" s="255"/>
      <c r="H682" s="255"/>
      <c r="I682" s="255"/>
      <c r="J682" s="255"/>
      <c r="K682" s="255"/>
      <c r="L682" s="255"/>
      <c r="M682" s="255"/>
    </row>
    <row r="683" spans="7:13">
      <c r="G683" s="255"/>
      <c r="H683" s="255"/>
      <c r="I683" s="255"/>
      <c r="J683" s="255"/>
      <c r="K683" s="255"/>
      <c r="L683" s="255"/>
      <c r="M683" s="255"/>
    </row>
    <row r="684" spans="7:13">
      <c r="G684" s="255"/>
      <c r="H684" s="255"/>
      <c r="I684" s="255"/>
      <c r="J684" s="255"/>
      <c r="K684" s="255"/>
      <c r="L684" s="255"/>
      <c r="M684" s="255"/>
    </row>
    <row r="685" spans="7:13">
      <c r="G685" s="255"/>
      <c r="H685" s="255"/>
      <c r="I685" s="255"/>
      <c r="J685" s="255"/>
      <c r="K685" s="255"/>
      <c r="L685" s="255"/>
      <c r="M685" s="255"/>
    </row>
    <row r="686" spans="7:13">
      <c r="G686" s="255"/>
      <c r="H686" s="255"/>
      <c r="I686" s="255"/>
      <c r="J686" s="255"/>
      <c r="K686" s="255"/>
      <c r="L686" s="255"/>
      <c r="M686" s="255"/>
    </row>
    <row r="687" spans="7:13">
      <c r="G687" s="260"/>
      <c r="H687" s="260"/>
      <c r="I687" s="260"/>
      <c r="J687" s="260"/>
      <c r="K687" s="260"/>
      <c r="L687" s="260"/>
      <c r="M687" s="260"/>
    </row>
    <row r="688" spans="7:13">
      <c r="G688" s="255"/>
      <c r="H688" s="255"/>
      <c r="I688" s="255"/>
      <c r="J688" s="255"/>
      <c r="K688" s="255"/>
      <c r="L688" s="255"/>
      <c r="M688" s="255"/>
    </row>
    <row r="689" spans="7:13">
      <c r="G689" s="255"/>
      <c r="H689" s="255"/>
      <c r="I689" s="255"/>
      <c r="J689" s="255"/>
      <c r="K689" s="255"/>
      <c r="L689" s="255"/>
      <c r="M689" s="255"/>
    </row>
    <row r="690" spans="7:13">
      <c r="G690" s="255"/>
      <c r="H690" s="255"/>
      <c r="I690" s="255"/>
      <c r="J690" s="255"/>
      <c r="K690" s="255"/>
      <c r="L690" s="255"/>
      <c r="M690" s="255"/>
    </row>
    <row r="691" spans="7:13">
      <c r="G691" s="260"/>
      <c r="H691" s="260"/>
      <c r="I691" s="260"/>
      <c r="J691" s="260"/>
      <c r="K691" s="260"/>
      <c r="L691" s="260"/>
      <c r="M691" s="260"/>
    </row>
    <row r="692" spans="7:13">
      <c r="G692" s="255">
        <v>-330906513.94</v>
      </c>
      <c r="H692" s="255"/>
      <c r="I692" s="255"/>
      <c r="J692" s="255"/>
      <c r="K692" s="255"/>
      <c r="L692" s="255"/>
      <c r="M692" s="255"/>
    </row>
    <row r="693" spans="7:13">
      <c r="G693" s="255">
        <v>66181302.789999999</v>
      </c>
      <c r="H693" s="255"/>
      <c r="I693" s="255"/>
      <c r="J693" s="255"/>
      <c r="K693" s="255"/>
      <c r="L693" s="255"/>
      <c r="M693" s="255"/>
    </row>
    <row r="694" spans="7:13">
      <c r="G694" s="255"/>
      <c r="H694" s="255"/>
      <c r="I694" s="255"/>
      <c r="J694" s="255"/>
      <c r="K694" s="255"/>
      <c r="L694" s="255"/>
      <c r="M694" s="255"/>
    </row>
    <row r="695" spans="7:13">
      <c r="G695" s="260">
        <v>-264725211.15000001</v>
      </c>
      <c r="H695" s="260"/>
      <c r="I695" s="260"/>
      <c r="J695" s="260"/>
      <c r="K695" s="260"/>
      <c r="L695" s="260"/>
      <c r="M695" s="260"/>
    </row>
    <row r="696" spans="7:13">
      <c r="G696" s="255"/>
      <c r="H696" s="255"/>
      <c r="I696" s="255"/>
      <c r="J696" s="255"/>
      <c r="K696" s="255"/>
      <c r="L696" s="255"/>
      <c r="M696" s="255"/>
    </row>
    <row r="697" spans="7:13">
      <c r="G697" s="255"/>
      <c r="H697" s="255"/>
      <c r="I697" s="255"/>
      <c r="J697" s="255"/>
      <c r="K697" s="255"/>
      <c r="L697" s="255"/>
      <c r="M697" s="255"/>
    </row>
    <row r="698" spans="7:13">
      <c r="G698" s="255"/>
      <c r="H698" s="255"/>
      <c r="I698" s="255"/>
      <c r="J698" s="255"/>
      <c r="K698" s="255"/>
      <c r="L698" s="255"/>
      <c r="M698" s="255"/>
    </row>
    <row r="699" spans="7:13">
      <c r="G699" s="260"/>
      <c r="H699" s="260"/>
      <c r="I699" s="260"/>
      <c r="J699" s="260"/>
      <c r="K699" s="260"/>
      <c r="L699" s="260"/>
      <c r="M699" s="260"/>
    </row>
    <row r="700" spans="7:13">
      <c r="G700" s="255"/>
      <c r="H700" s="255"/>
      <c r="I700" s="255"/>
      <c r="J700" s="255">
        <v>0</v>
      </c>
      <c r="K700" s="255"/>
      <c r="L700" s="255"/>
      <c r="M700" s="255"/>
    </row>
    <row r="701" spans="7:13">
      <c r="G701" s="255"/>
      <c r="H701" s="255"/>
      <c r="I701" s="255"/>
      <c r="J701" s="255">
        <v>0</v>
      </c>
      <c r="K701" s="255"/>
      <c r="L701" s="255"/>
      <c r="M701" s="255"/>
    </row>
    <row r="702" spans="7:13">
      <c r="G702" s="255"/>
      <c r="H702" s="255"/>
      <c r="I702" s="255"/>
      <c r="J702" s="255">
        <v>0</v>
      </c>
      <c r="K702" s="255"/>
      <c r="L702" s="255"/>
      <c r="M702" s="255"/>
    </row>
    <row r="703" spans="7:13">
      <c r="G703" s="260"/>
      <c r="H703" s="260"/>
      <c r="I703" s="260"/>
      <c r="J703" s="260">
        <v>0</v>
      </c>
      <c r="K703" s="260"/>
      <c r="L703" s="260"/>
      <c r="M703" s="260"/>
    </row>
    <row r="704" spans="7:13">
      <c r="G704" s="255"/>
      <c r="H704" s="255"/>
      <c r="I704" s="255"/>
      <c r="J704" s="255"/>
      <c r="K704" s="255"/>
      <c r="L704" s="255"/>
      <c r="M704" s="255"/>
    </row>
    <row r="705" spans="7:13">
      <c r="G705" s="255"/>
      <c r="H705" s="255"/>
      <c r="I705" s="255"/>
      <c r="J705" s="255"/>
      <c r="K705" s="255"/>
      <c r="L705" s="255"/>
      <c r="M705" s="255"/>
    </row>
    <row r="706" spans="7:13">
      <c r="G706" s="255"/>
      <c r="H706" s="255"/>
      <c r="I706" s="255"/>
      <c r="J706" s="255"/>
      <c r="K706" s="255"/>
      <c r="L706" s="255"/>
      <c r="M706" s="255"/>
    </row>
    <row r="707" spans="7:13">
      <c r="G707" s="255"/>
      <c r="H707" s="255"/>
      <c r="I707" s="255"/>
      <c r="J707" s="255"/>
      <c r="K707" s="255"/>
      <c r="L707" s="255"/>
      <c r="M707" s="255"/>
    </row>
    <row r="708" spans="7:13">
      <c r="G708" s="255"/>
      <c r="H708" s="255"/>
      <c r="I708" s="255"/>
      <c r="J708" s="255"/>
      <c r="K708" s="255"/>
      <c r="L708" s="255"/>
      <c r="M708" s="255"/>
    </row>
    <row r="709" spans="7:13">
      <c r="G709" s="255"/>
      <c r="H709" s="255"/>
      <c r="I709" s="255"/>
      <c r="J709" s="255"/>
      <c r="K709" s="255"/>
      <c r="L709" s="255"/>
      <c r="M709" s="255"/>
    </row>
    <row r="710" spans="7:13">
      <c r="G710" s="260"/>
      <c r="H710" s="260"/>
      <c r="I710" s="260"/>
      <c r="J710" s="260"/>
      <c r="K710" s="260"/>
      <c r="L710" s="260"/>
      <c r="M710" s="260"/>
    </row>
    <row r="711" spans="7:13">
      <c r="G711" s="255"/>
      <c r="H711" s="255"/>
      <c r="I711" s="255"/>
      <c r="J711" s="255"/>
      <c r="K711" s="255"/>
      <c r="L711" s="255"/>
      <c r="M711" s="255"/>
    </row>
    <row r="712" spans="7:13">
      <c r="G712" s="255"/>
      <c r="H712" s="255"/>
      <c r="I712" s="255"/>
      <c r="J712" s="255"/>
      <c r="K712" s="255"/>
      <c r="L712" s="255"/>
      <c r="M712" s="255"/>
    </row>
    <row r="713" spans="7:13">
      <c r="G713" s="255"/>
      <c r="H713" s="255"/>
      <c r="I713" s="255"/>
      <c r="J713" s="255"/>
      <c r="K713" s="255"/>
      <c r="L713" s="255"/>
      <c r="M713" s="255"/>
    </row>
    <row r="714" spans="7:13">
      <c r="G714" s="260"/>
      <c r="H714" s="260"/>
      <c r="I714" s="260"/>
      <c r="J714" s="260"/>
      <c r="K714" s="260"/>
      <c r="L714" s="260"/>
      <c r="M714" s="260"/>
    </row>
    <row r="715" spans="7:13">
      <c r="G715" s="255"/>
      <c r="H715" s="255"/>
      <c r="I715" s="255"/>
      <c r="J715" s="255"/>
      <c r="K715" s="255"/>
      <c r="L715" s="255"/>
      <c r="M715" s="255"/>
    </row>
    <row r="716" spans="7:13">
      <c r="G716" s="255"/>
      <c r="H716" s="255"/>
      <c r="I716" s="255"/>
      <c r="J716" s="255"/>
      <c r="K716" s="255"/>
      <c r="L716" s="255"/>
      <c r="M716" s="255"/>
    </row>
    <row r="717" spans="7:13">
      <c r="G717" s="255"/>
      <c r="H717" s="255"/>
      <c r="I717" s="255"/>
      <c r="J717" s="255"/>
      <c r="K717" s="255"/>
      <c r="L717" s="255"/>
      <c r="M717" s="255"/>
    </row>
    <row r="718" spans="7:13">
      <c r="G718" s="255"/>
      <c r="H718" s="255"/>
      <c r="I718" s="255"/>
      <c r="J718" s="255"/>
      <c r="K718" s="255"/>
      <c r="L718" s="255"/>
      <c r="M718" s="255"/>
    </row>
    <row r="719" spans="7:13">
      <c r="G719" s="255"/>
      <c r="H719" s="255"/>
      <c r="I719" s="255"/>
      <c r="J719" s="255"/>
      <c r="K719" s="255"/>
      <c r="L719" s="255"/>
      <c r="M719" s="255"/>
    </row>
    <row r="720" spans="7:13">
      <c r="G720" s="255"/>
      <c r="H720" s="255"/>
      <c r="I720" s="255"/>
      <c r="J720" s="255"/>
      <c r="K720" s="255"/>
      <c r="L720" s="255"/>
      <c r="M720" s="255"/>
    </row>
    <row r="721" spans="7:13">
      <c r="G721" s="255"/>
      <c r="H721" s="255"/>
      <c r="I721" s="255"/>
      <c r="J721" s="255"/>
      <c r="K721" s="255"/>
      <c r="L721" s="255"/>
      <c r="M721" s="255"/>
    </row>
    <row r="722" spans="7:13">
      <c r="G722" s="260"/>
      <c r="H722" s="260"/>
      <c r="I722" s="260"/>
      <c r="J722" s="260"/>
      <c r="K722" s="260"/>
      <c r="L722" s="260"/>
      <c r="M722" s="260"/>
    </row>
    <row r="723" spans="7:13">
      <c r="G723" s="255"/>
      <c r="H723" s="255"/>
      <c r="I723" s="255"/>
      <c r="J723" s="255"/>
      <c r="K723" s="255"/>
      <c r="L723" s="255"/>
      <c r="M723" s="255"/>
    </row>
    <row r="724" spans="7:13">
      <c r="G724" s="255"/>
      <c r="H724" s="255"/>
      <c r="I724" s="255"/>
      <c r="J724" s="255"/>
      <c r="K724" s="255"/>
      <c r="L724" s="255"/>
      <c r="M724" s="255"/>
    </row>
    <row r="725" spans="7:13">
      <c r="G725" s="255"/>
      <c r="H725" s="255"/>
      <c r="I725" s="255"/>
      <c r="J725" s="255"/>
      <c r="K725" s="255"/>
      <c r="L725" s="255"/>
      <c r="M725" s="255"/>
    </row>
    <row r="726" spans="7:13">
      <c r="G726" s="255"/>
      <c r="H726" s="255"/>
      <c r="I726" s="255"/>
      <c r="J726" s="255"/>
      <c r="K726" s="255"/>
      <c r="L726" s="255"/>
      <c r="M726" s="255"/>
    </row>
    <row r="727" spans="7:13">
      <c r="G727" s="255"/>
      <c r="H727" s="255"/>
      <c r="I727" s="255"/>
      <c r="J727" s="255"/>
      <c r="K727" s="255"/>
      <c r="L727" s="255"/>
      <c r="M727" s="255"/>
    </row>
    <row r="728" spans="7:13">
      <c r="G728" s="255"/>
      <c r="H728" s="255"/>
      <c r="I728" s="255"/>
      <c r="J728" s="255"/>
      <c r="K728" s="255"/>
      <c r="L728" s="255"/>
      <c r="M728" s="255"/>
    </row>
    <row r="729" spans="7:13">
      <c r="G729" s="255"/>
      <c r="H729" s="255"/>
      <c r="I729" s="255"/>
      <c r="J729" s="255"/>
      <c r="K729" s="255"/>
      <c r="L729" s="255"/>
      <c r="M729" s="255"/>
    </row>
    <row r="730" spans="7:13">
      <c r="G730" s="260"/>
      <c r="H730" s="260"/>
      <c r="I730" s="260"/>
      <c r="J730" s="260"/>
      <c r="K730" s="260"/>
      <c r="L730" s="260"/>
      <c r="M730" s="260"/>
    </row>
    <row r="731" spans="7:13">
      <c r="G731" s="255"/>
      <c r="H731" s="255"/>
      <c r="I731" s="255"/>
      <c r="J731" s="255"/>
      <c r="K731" s="255"/>
      <c r="L731" s="255"/>
      <c r="M731" s="255"/>
    </row>
    <row r="732" spans="7:13">
      <c r="G732" s="255"/>
      <c r="H732" s="255"/>
      <c r="I732" s="255"/>
      <c r="J732" s="255"/>
      <c r="K732" s="255"/>
      <c r="L732" s="255"/>
      <c r="M732" s="255"/>
    </row>
    <row r="733" spans="7:13">
      <c r="G733" s="255"/>
      <c r="H733" s="255"/>
      <c r="I733" s="255"/>
      <c r="J733" s="255"/>
      <c r="K733" s="255"/>
      <c r="L733" s="255"/>
      <c r="M733" s="255"/>
    </row>
    <row r="734" spans="7:13">
      <c r="G734" s="260"/>
      <c r="H734" s="260"/>
      <c r="I734" s="260"/>
      <c r="J734" s="260"/>
      <c r="K734" s="260"/>
      <c r="L734" s="260"/>
      <c r="M734" s="260"/>
    </row>
    <row r="735" spans="7:13">
      <c r="G735" s="255"/>
      <c r="H735" s="255"/>
      <c r="I735" s="255"/>
      <c r="J735" s="255"/>
      <c r="K735" s="255"/>
      <c r="L735" s="255"/>
      <c r="M735" s="255"/>
    </row>
    <row r="736" spans="7:13">
      <c r="G736" s="260"/>
      <c r="H736" s="260"/>
      <c r="I736" s="260"/>
      <c r="J736" s="260"/>
      <c r="K736" s="260"/>
      <c r="L736" s="260"/>
      <c r="M736" s="260"/>
    </row>
    <row r="737" spans="7:13">
      <c r="G737" s="256">
        <v>-264725211.15000001</v>
      </c>
      <c r="H737" s="256"/>
      <c r="I737" s="256">
        <v>-4427266228.200366</v>
      </c>
      <c r="J737" s="256">
        <v>-1006458756.4289148</v>
      </c>
      <c r="K737" s="256">
        <v>505632802.03449368</v>
      </c>
      <c r="L737" s="256"/>
      <c r="M737" s="256">
        <v>193267437.74070641</v>
      </c>
    </row>
    <row r="738" spans="7:13">
      <c r="G738" s="255"/>
      <c r="H738" s="255"/>
      <c r="I738" s="255"/>
      <c r="J738" s="255"/>
      <c r="K738" s="255"/>
      <c r="L738" s="255"/>
      <c r="M738" s="255"/>
    </row>
    <row r="739" spans="7:13">
      <c r="G739" s="256"/>
      <c r="H739" s="256"/>
      <c r="I739" s="256"/>
      <c r="J739" s="256"/>
      <c r="K739" s="256"/>
      <c r="L739" s="256"/>
      <c r="M739" s="256"/>
    </row>
    <row r="740" spans="7:13">
      <c r="G740" s="255"/>
      <c r="H740" s="255"/>
      <c r="I740" s="255"/>
      <c r="J740" s="255"/>
      <c r="K740" s="255"/>
      <c r="L740" s="255"/>
      <c r="M740" s="255"/>
    </row>
    <row r="741" spans="7:13">
      <c r="G741" s="255"/>
      <c r="H741" s="255"/>
      <c r="I741" s="255"/>
      <c r="J741" s="255"/>
      <c r="K741" s="255"/>
      <c r="L741" s="255"/>
      <c r="M741" s="255"/>
    </row>
    <row r="742" spans="7:13">
      <c r="G742" s="256"/>
      <c r="H742" s="256"/>
      <c r="I742" s="256"/>
      <c r="J742" s="256"/>
      <c r="K742" s="256"/>
      <c r="L742" s="256"/>
      <c r="M742" s="256"/>
    </row>
    <row r="743" spans="7:13">
      <c r="G743" s="257">
        <v>-21227310179.68</v>
      </c>
      <c r="H743" s="257">
        <v>-1511776412.96</v>
      </c>
      <c r="I743" s="257">
        <v>-28390478813.940277</v>
      </c>
      <c r="J743" s="257">
        <v>-9396328374.5281487</v>
      </c>
      <c r="K743" s="257">
        <v>-7064609461.4202442</v>
      </c>
      <c r="L743" s="257">
        <v>-5028882317.9799995</v>
      </c>
      <c r="M743" s="257">
        <v>-9228364646.3631954</v>
      </c>
    </row>
    <row r="744" spans="7:13">
      <c r="G744" s="255"/>
      <c r="H744" s="255"/>
      <c r="I744" s="255"/>
      <c r="J744" s="255">
        <v>3.3733461</v>
      </c>
      <c r="K744" s="255"/>
      <c r="L744" s="255"/>
      <c r="M744" s="255"/>
    </row>
    <row r="745" spans="7:13">
      <c r="G745" s="260"/>
      <c r="H745" s="260"/>
      <c r="I745" s="260"/>
      <c r="J745" s="260">
        <v>3.3733461</v>
      </c>
      <c r="K745" s="260"/>
      <c r="L745" s="260"/>
      <c r="M745" s="260"/>
    </row>
    <row r="746" spans="7:13">
      <c r="G746" s="255"/>
      <c r="H746" s="255"/>
      <c r="I746" s="255"/>
      <c r="J746" s="255">
        <v>-40.263001699999997</v>
      </c>
      <c r="K746" s="255"/>
      <c r="L746" s="255"/>
      <c r="M746" s="255"/>
    </row>
    <row r="747" spans="7:13">
      <c r="G747" s="260"/>
      <c r="H747" s="260"/>
      <c r="I747" s="260"/>
      <c r="J747" s="260">
        <v>-40.263001699999997</v>
      </c>
      <c r="K747" s="260"/>
      <c r="L747" s="260"/>
      <c r="M747" s="260"/>
    </row>
    <row r="748" spans="7:13">
      <c r="G748" s="255"/>
      <c r="H748" s="255"/>
      <c r="I748" s="255"/>
      <c r="J748" s="255"/>
      <c r="K748" s="255"/>
      <c r="L748" s="255"/>
      <c r="M748" s="255"/>
    </row>
    <row r="749" spans="7:13">
      <c r="G749" s="260"/>
      <c r="H749" s="260"/>
      <c r="I749" s="260"/>
      <c r="J749" s="260"/>
      <c r="K749" s="260"/>
      <c r="L749" s="260"/>
      <c r="M749" s="260"/>
    </row>
    <row r="750" spans="7:13">
      <c r="G750" s="255"/>
      <c r="H750" s="255"/>
      <c r="I750" s="255"/>
      <c r="J750" s="255"/>
      <c r="K750" s="255"/>
      <c r="L750" s="255"/>
      <c r="M750" s="255"/>
    </row>
    <row r="751" spans="7:13">
      <c r="G751" s="255"/>
      <c r="H751" s="255"/>
      <c r="I751" s="255"/>
      <c r="J751" s="255"/>
      <c r="K751" s="255"/>
      <c r="L751" s="255"/>
      <c r="M751" s="255"/>
    </row>
    <row r="752" spans="7:13">
      <c r="G752" s="255"/>
      <c r="H752" s="255"/>
      <c r="I752" s="255"/>
      <c r="J752" s="255"/>
      <c r="K752" s="255"/>
      <c r="L752" s="255"/>
      <c r="M752" s="255"/>
    </row>
    <row r="753" spans="7:13">
      <c r="G753" s="255"/>
      <c r="H753" s="255"/>
      <c r="I753" s="255"/>
      <c r="J753" s="255"/>
      <c r="K753" s="255"/>
      <c r="L753" s="255"/>
      <c r="M753" s="255"/>
    </row>
    <row r="754" spans="7:13">
      <c r="G754" s="255"/>
      <c r="H754" s="255"/>
      <c r="I754" s="255"/>
      <c r="J754" s="255"/>
      <c r="K754" s="255"/>
      <c r="L754" s="255"/>
      <c r="M754" s="255"/>
    </row>
    <row r="755" spans="7:13">
      <c r="G755" s="260"/>
      <c r="H755" s="260"/>
      <c r="I755" s="260"/>
      <c r="J755" s="260"/>
      <c r="K755" s="260"/>
      <c r="L755" s="260"/>
      <c r="M755" s="260"/>
    </row>
    <row r="756" spans="7:13">
      <c r="G756" s="255"/>
      <c r="H756" s="255"/>
      <c r="I756" s="255"/>
      <c r="J756" s="255"/>
      <c r="K756" s="255"/>
      <c r="L756" s="255"/>
      <c r="M756" s="255"/>
    </row>
    <row r="757" spans="7:13">
      <c r="G757" s="255"/>
      <c r="H757" s="255"/>
      <c r="I757" s="255"/>
      <c r="J757" s="255"/>
      <c r="K757" s="255"/>
      <c r="L757" s="255"/>
      <c r="M757" s="255"/>
    </row>
    <row r="758" spans="7:13">
      <c r="G758" s="255"/>
      <c r="H758" s="255"/>
      <c r="I758" s="255"/>
      <c r="J758" s="255"/>
      <c r="K758" s="255"/>
      <c r="L758" s="255"/>
      <c r="M758" s="255"/>
    </row>
    <row r="759" spans="7:13">
      <c r="G759" s="255"/>
      <c r="H759" s="255"/>
      <c r="I759" s="255"/>
      <c r="J759" s="255"/>
      <c r="K759" s="255"/>
      <c r="L759" s="255"/>
      <c r="M759" s="255"/>
    </row>
    <row r="760" spans="7:13">
      <c r="G760" s="255"/>
      <c r="H760" s="255"/>
      <c r="I760" s="255"/>
      <c r="J760" s="255"/>
      <c r="K760" s="255"/>
      <c r="L760" s="255"/>
      <c r="M760" s="255"/>
    </row>
    <row r="761" spans="7:13">
      <c r="G761" s="255"/>
      <c r="H761" s="255"/>
      <c r="I761" s="255"/>
      <c r="J761" s="255"/>
      <c r="K761" s="255"/>
      <c r="L761" s="255"/>
      <c r="M761" s="255"/>
    </row>
    <row r="762" spans="7:13">
      <c r="G762" s="260"/>
      <c r="H762" s="260"/>
      <c r="I762" s="260"/>
      <c r="J762" s="260"/>
      <c r="K762" s="260"/>
      <c r="L762" s="260"/>
      <c r="M762" s="260"/>
    </row>
    <row r="763" spans="7:13">
      <c r="G763" s="255"/>
      <c r="H763" s="255"/>
      <c r="I763" s="255"/>
      <c r="J763" s="255"/>
      <c r="K763" s="255"/>
      <c r="L763" s="255"/>
      <c r="M763" s="255"/>
    </row>
    <row r="764" spans="7:13">
      <c r="G764" s="260"/>
      <c r="H764" s="260"/>
      <c r="I764" s="260"/>
      <c r="J764" s="260"/>
      <c r="K764" s="260"/>
      <c r="L764" s="260"/>
      <c r="M764" s="260"/>
    </row>
    <row r="765" spans="7:13">
      <c r="G765" s="256"/>
      <c r="H765" s="256"/>
      <c r="I765" s="256"/>
      <c r="J765" s="256">
        <v>-36.889655599999998</v>
      </c>
      <c r="K765" s="256"/>
      <c r="L765" s="256"/>
      <c r="M765" s="256"/>
    </row>
    <row r="766" spans="7:13">
      <c r="G766" s="257"/>
      <c r="H766" s="257"/>
      <c r="I766" s="257"/>
      <c r="J766" s="257">
        <v>-36.889655599999998</v>
      </c>
      <c r="K766" s="257"/>
      <c r="L766" s="257"/>
      <c r="M766" s="257"/>
    </row>
    <row r="767" spans="7:13">
      <c r="G767" s="258">
        <v>-21227310179.68</v>
      </c>
      <c r="H767" s="258">
        <v>-1511776412.96</v>
      </c>
      <c r="I767" s="258">
        <v>-28390478813.940277</v>
      </c>
      <c r="J767" s="258">
        <v>-9396328411.4178047</v>
      </c>
      <c r="K767" s="258">
        <v>-7064609461.4202442</v>
      </c>
      <c r="L767" s="258">
        <v>-5028882317.9799995</v>
      </c>
      <c r="M767" s="258">
        <v>-9228364646.3631954</v>
      </c>
    </row>
    <row r="768" spans="7:13">
      <c r="G768" s="259">
        <v>-61041263365.110001</v>
      </c>
      <c r="H768" s="259">
        <v>-1910254534.23</v>
      </c>
      <c r="I768" s="259">
        <v>-37125284228.936218</v>
      </c>
      <c r="J768" s="259">
        <v>-30780676846.900837</v>
      </c>
      <c r="K768" s="259">
        <v>-8790922813.6466007</v>
      </c>
      <c r="L768" s="259">
        <v>-6168244786.1599998</v>
      </c>
      <c r="M768" s="259">
        <v>-11136165570.315556</v>
      </c>
    </row>
    <row r="769" spans="7:13">
      <c r="G769" s="261">
        <v>0</v>
      </c>
      <c r="H769" s="261">
        <v>0</v>
      </c>
      <c r="I769" s="261">
        <v>3.8999999999999999E-6</v>
      </c>
      <c r="J769" s="261">
        <v>0</v>
      </c>
      <c r="K769" s="261">
        <v>-0.2517875</v>
      </c>
      <c r="L769" s="261">
        <v>0</v>
      </c>
      <c r="M769" s="261">
        <v>-1.0450000000000001E-4</v>
      </c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52C5-A968-47F2-880A-30BAC068C4C0}">
  <dimension ref="A1:CH772"/>
  <sheetViews>
    <sheetView topLeftCell="E648" zoomScale="70" zoomScaleNormal="70" workbookViewId="0">
      <selection activeCell="N767" sqref="N767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0" hidden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1160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1058192.8943616</v>
      </c>
      <c r="K5" s="255">
        <v>160135214.07211199</v>
      </c>
      <c r="L5" s="255"/>
      <c r="M5" s="255">
        <v>366552.9</v>
      </c>
      <c r="N5" s="255">
        <v>161559959.86647359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81078146.920000002</v>
      </c>
      <c r="H6" s="255">
        <v>119550.6</v>
      </c>
      <c r="I6" s="255">
        <v>997404975.02960241</v>
      </c>
      <c r="J6" s="255">
        <v>215694390.1999104</v>
      </c>
      <c r="K6" s="255">
        <v>91352843.492765993</v>
      </c>
      <c r="L6" s="255">
        <v>15213666.07</v>
      </c>
      <c r="M6" s="255">
        <v>84923152.511399999</v>
      </c>
      <c r="N6" s="255">
        <v>1485786724.8236787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39.57</v>
      </c>
      <c r="H7" s="255"/>
      <c r="I7" s="255"/>
      <c r="J7" s="255"/>
      <c r="K7" s="255">
        <v>49402871.222369999</v>
      </c>
      <c r="L7" s="255">
        <v>47663636.630000003</v>
      </c>
      <c r="M7" s="255"/>
      <c r="N7" s="255">
        <v>97066547.422370002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81078186.489999995</v>
      </c>
      <c r="H8" s="256">
        <v>119550.6</v>
      </c>
      <c r="I8" s="256">
        <v>997404975.02960241</v>
      </c>
      <c r="J8" s="256">
        <v>216752583.09427199</v>
      </c>
      <c r="K8" s="256">
        <v>300890928.78724802</v>
      </c>
      <c r="L8" s="256">
        <v>62877302.700000003</v>
      </c>
      <c r="M8" s="256">
        <v>85289705.411400005</v>
      </c>
      <c r="N8" s="256">
        <v>1744413232.1125224</v>
      </c>
    </row>
    <row r="9" spans="1:86">
      <c r="A9" s="99" t="s">
        <v>296</v>
      </c>
      <c r="B9" s="99" t="s">
        <v>297</v>
      </c>
      <c r="D9" s="175" t="s">
        <v>298</v>
      </c>
      <c r="E9" s="255" t="s">
        <v>1176</v>
      </c>
      <c r="F9" s="255" t="s">
        <v>1177</v>
      </c>
      <c r="G9" s="255"/>
      <c r="H9" s="255"/>
      <c r="I9" s="255"/>
      <c r="J9" s="255"/>
      <c r="K9" s="255"/>
      <c r="L9" s="255"/>
      <c r="M9" s="255"/>
      <c r="N9" s="255"/>
    </row>
    <row r="10" spans="1:86">
      <c r="A10" s="99" t="s">
        <v>227</v>
      </c>
      <c r="B10" s="99" t="s">
        <v>301</v>
      </c>
      <c r="D10" s="175" t="s">
        <v>302</v>
      </c>
      <c r="E10" s="255" t="s">
        <v>299</v>
      </c>
      <c r="F10" s="255" t="s">
        <v>300</v>
      </c>
      <c r="G10" s="255">
        <v>0</v>
      </c>
      <c r="H10" s="255"/>
      <c r="I10" s="255"/>
      <c r="J10" s="255"/>
      <c r="K10" s="255"/>
      <c r="L10" s="255">
        <v>0</v>
      </c>
      <c r="M10" s="255"/>
      <c r="N10" s="255">
        <v>0</v>
      </c>
    </row>
    <row r="11" spans="1:86">
      <c r="A11" s="99" t="s">
        <v>305</v>
      </c>
      <c r="B11" s="99" t="s">
        <v>306</v>
      </c>
      <c r="D11" s="175" t="s">
        <v>307</v>
      </c>
      <c r="E11" s="255" t="s">
        <v>1178</v>
      </c>
      <c r="F11" s="255" t="s">
        <v>1179</v>
      </c>
      <c r="G11" s="255"/>
      <c r="H11" s="255"/>
      <c r="I11" s="255"/>
      <c r="J11" s="255"/>
      <c r="K11" s="255"/>
      <c r="L11" s="255"/>
      <c r="M11" s="255"/>
      <c r="N11" s="255"/>
    </row>
    <row r="12" spans="1:86">
      <c r="A12" s="99" t="s">
        <v>310</v>
      </c>
      <c r="B12" s="99" t="s">
        <v>311</v>
      </c>
      <c r="D12" s="175" t="s">
        <v>312</v>
      </c>
      <c r="E12" s="255" t="s">
        <v>303</v>
      </c>
      <c r="F12" s="255" t="s">
        <v>304</v>
      </c>
      <c r="G12" s="255"/>
      <c r="H12" s="255"/>
      <c r="I12" s="255"/>
      <c r="J12" s="255"/>
      <c r="K12" s="255">
        <v>40956937.327826001</v>
      </c>
      <c r="L12" s="255"/>
      <c r="M12" s="255">
        <v>2187675000</v>
      </c>
      <c r="N12" s="255">
        <v>2228631937.327826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1180</v>
      </c>
      <c r="F13" s="255" t="s">
        <v>1181</v>
      </c>
      <c r="G13" s="255"/>
      <c r="H13" s="255"/>
      <c r="I13" s="255"/>
      <c r="J13" s="255"/>
      <c r="K13" s="255"/>
      <c r="L13" s="255"/>
      <c r="M13" s="255"/>
      <c r="N13" s="255"/>
    </row>
    <row r="14" spans="1:86">
      <c r="A14" s="99" t="s">
        <v>319</v>
      </c>
      <c r="B14" s="99" t="s">
        <v>320</v>
      </c>
      <c r="D14" s="175" t="s">
        <v>321</v>
      </c>
      <c r="E14" s="256" t="s">
        <v>308</v>
      </c>
      <c r="F14" s="256" t="s">
        <v>309</v>
      </c>
      <c r="G14" s="256">
        <v>0</v>
      </c>
      <c r="H14" s="256"/>
      <c r="I14" s="256"/>
      <c r="J14" s="256"/>
      <c r="K14" s="256">
        <v>40956937.327826001</v>
      </c>
      <c r="L14" s="256">
        <v>0</v>
      </c>
      <c r="M14" s="256">
        <v>2187675000</v>
      </c>
      <c r="N14" s="256">
        <v>2228631937.327826</v>
      </c>
    </row>
    <row r="15" spans="1:86">
      <c r="D15" s="175" t="s">
        <v>324</v>
      </c>
      <c r="E15" s="257" t="s">
        <v>313</v>
      </c>
      <c r="F15" s="257" t="s">
        <v>314</v>
      </c>
      <c r="G15" s="257">
        <v>81078186.489999995</v>
      </c>
      <c r="H15" s="257">
        <v>119550.6</v>
      </c>
      <c r="I15" s="257">
        <v>997404975.02960241</v>
      </c>
      <c r="J15" s="257">
        <v>216752583.09427199</v>
      </c>
      <c r="K15" s="257">
        <v>341847866.11507398</v>
      </c>
      <c r="L15" s="257">
        <v>62877302.700000003</v>
      </c>
      <c r="M15" s="257">
        <v>2272964705.4113998</v>
      </c>
      <c r="N15" s="257">
        <v>3973045169.4403486</v>
      </c>
    </row>
    <row r="16" spans="1:86">
      <c r="D16" s="175" t="s">
        <v>327</v>
      </c>
      <c r="E16" s="255" t="s">
        <v>317</v>
      </c>
      <c r="F16" s="255" t="s">
        <v>318</v>
      </c>
      <c r="G16" s="255">
        <v>2618224113.5999999</v>
      </c>
      <c r="H16" s="255">
        <v>12583217.140000001</v>
      </c>
      <c r="I16" s="255"/>
      <c r="J16" s="255">
        <v>1301390660.7095809</v>
      </c>
      <c r="K16" s="255">
        <v>70917567.486578003</v>
      </c>
      <c r="L16" s="255">
        <v>665713298.70000005</v>
      </c>
      <c r="M16" s="255">
        <v>952629115.33440006</v>
      </c>
      <c r="N16" s="255">
        <v>4896210174.0384045</v>
      </c>
    </row>
    <row r="17" spans="1:14">
      <c r="D17" s="175" t="s">
        <v>330</v>
      </c>
      <c r="E17" s="255" t="s">
        <v>1182</v>
      </c>
      <c r="F17" s="255" t="s">
        <v>1183</v>
      </c>
      <c r="G17" s="255"/>
      <c r="H17" s="255"/>
      <c r="I17" s="255"/>
      <c r="J17" s="255"/>
      <c r="K17" s="255"/>
      <c r="L17" s="255"/>
      <c r="M17" s="255"/>
      <c r="N17" s="255"/>
    </row>
    <row r="18" spans="1:14">
      <c r="D18" s="175" t="s">
        <v>333</v>
      </c>
      <c r="E18" s="255" t="s">
        <v>322</v>
      </c>
      <c r="F18" s="255" t="s">
        <v>323</v>
      </c>
      <c r="G18" s="255">
        <v>3405441968.5300002</v>
      </c>
      <c r="H18" s="255">
        <v>40326742.850000001</v>
      </c>
      <c r="I18" s="255"/>
      <c r="J18" s="255">
        <v>3997758172.925952</v>
      </c>
      <c r="K18" s="255">
        <v>909539967.01037598</v>
      </c>
      <c r="L18" s="255">
        <v>438739556.11000001</v>
      </c>
      <c r="M18" s="255">
        <v>785313348.10267496</v>
      </c>
      <c r="N18" s="255">
        <v>9577119755.5290031</v>
      </c>
    </row>
    <row r="19" spans="1:14">
      <c r="D19" s="175" t="s">
        <v>336</v>
      </c>
      <c r="E19" s="255" t="s">
        <v>325</v>
      </c>
      <c r="F19" s="255" t="s">
        <v>326</v>
      </c>
      <c r="G19" s="255">
        <v>-75479223.079999998</v>
      </c>
      <c r="H19" s="255"/>
      <c r="I19" s="255"/>
      <c r="J19" s="255"/>
      <c r="K19" s="255">
        <v>-27235135.626814</v>
      </c>
      <c r="L19" s="255">
        <v>-4502988.46</v>
      </c>
      <c r="M19" s="255"/>
      <c r="N19" s="255">
        <v>-107217347.166814</v>
      </c>
    </row>
    <row r="20" spans="1:14">
      <c r="D20" s="175" t="s">
        <v>339</v>
      </c>
      <c r="E20" s="255" t="s">
        <v>328</v>
      </c>
      <c r="F20" s="255" t="s">
        <v>329</v>
      </c>
      <c r="G20" s="255">
        <v>6738234.7400000002</v>
      </c>
      <c r="H20" s="255"/>
      <c r="I20" s="255"/>
      <c r="J20" s="255"/>
      <c r="K20" s="255"/>
      <c r="L20" s="255"/>
      <c r="M20" s="255"/>
      <c r="N20" s="255">
        <v>6738234.7400000002</v>
      </c>
    </row>
    <row r="21" spans="1:14">
      <c r="A21" s="271" t="s">
        <v>342</v>
      </c>
      <c r="B21" s="272"/>
      <c r="D21" s="175" t="s">
        <v>343</v>
      </c>
      <c r="E21" s="256" t="s">
        <v>331</v>
      </c>
      <c r="F21" s="256" t="s">
        <v>332</v>
      </c>
      <c r="G21" s="256">
        <v>5954925093.79</v>
      </c>
      <c r="H21" s="256">
        <v>52909959.990000002</v>
      </c>
      <c r="I21" s="256"/>
      <c r="J21" s="256">
        <v>5299148833.6355324</v>
      </c>
      <c r="K21" s="256">
        <v>953222398.87013996</v>
      </c>
      <c r="L21" s="256">
        <v>1099949866.3499999</v>
      </c>
      <c r="M21" s="256">
        <v>1737942463.4370749</v>
      </c>
      <c r="N21" s="256">
        <v>14372850817.140594</v>
      </c>
    </row>
    <row r="22" spans="1:14">
      <c r="A22" s="270" t="s">
        <v>346</v>
      </c>
      <c r="B22" s="270"/>
      <c r="D22" s="175" t="s">
        <v>347</v>
      </c>
      <c r="E22" s="255" t="s">
        <v>1184</v>
      </c>
      <c r="F22" s="255" t="s">
        <v>1185</v>
      </c>
      <c r="G22" s="255"/>
      <c r="H22" s="255"/>
      <c r="I22" s="255"/>
      <c r="J22" s="255"/>
      <c r="K22" s="255"/>
      <c r="L22" s="255"/>
      <c r="M22" s="255"/>
      <c r="N22" s="255"/>
    </row>
    <row r="23" spans="1:14">
      <c r="A23" s="99" t="s">
        <v>350</v>
      </c>
      <c r="B23" s="99" t="s">
        <v>351</v>
      </c>
      <c r="D23" s="175" t="s">
        <v>352</v>
      </c>
      <c r="E23" s="255" t="s">
        <v>334</v>
      </c>
      <c r="F23" s="255" t="s">
        <v>335</v>
      </c>
      <c r="G23" s="255">
        <v>1351453.21</v>
      </c>
      <c r="H23" s="255">
        <v>183708</v>
      </c>
      <c r="I23" s="255">
        <v>27.279123899999998</v>
      </c>
      <c r="J23" s="255"/>
      <c r="K23" s="255">
        <v>106324.698714</v>
      </c>
      <c r="L23" s="255">
        <v>122072.43</v>
      </c>
      <c r="M23" s="255">
        <v>129701.25</v>
      </c>
      <c r="N23" s="255">
        <v>1893262.6478379001</v>
      </c>
    </row>
    <row r="24" spans="1:14">
      <c r="A24" s="99"/>
      <c r="B24" s="99"/>
      <c r="D24" s="175" t="s">
        <v>355</v>
      </c>
      <c r="E24" s="255" t="s">
        <v>337</v>
      </c>
      <c r="F24" s="255" t="s">
        <v>338</v>
      </c>
      <c r="G24" s="255">
        <v>473202857.93000001</v>
      </c>
      <c r="H24" s="255"/>
      <c r="I24" s="255"/>
      <c r="J24" s="255">
        <v>696373.07351040002</v>
      </c>
      <c r="K24" s="255">
        <v>3830531.0517299999</v>
      </c>
      <c r="L24" s="255">
        <v>10555221.800000001</v>
      </c>
      <c r="M24" s="255">
        <v>1621127.41875</v>
      </c>
      <c r="N24" s="255">
        <v>357953721.8666364</v>
      </c>
    </row>
    <row r="25" spans="1:14">
      <c r="A25" s="99"/>
      <c r="B25" s="99"/>
      <c r="D25" s="175" t="s">
        <v>358</v>
      </c>
      <c r="E25" s="255" t="s">
        <v>340</v>
      </c>
      <c r="F25" s="255" t="s">
        <v>341</v>
      </c>
      <c r="G25" s="255">
        <v>-18243446.059999999</v>
      </c>
      <c r="H25" s="255"/>
      <c r="I25" s="255"/>
      <c r="J25" s="255"/>
      <c r="K25" s="255">
        <v>-66260.364430000001</v>
      </c>
      <c r="L25" s="255"/>
      <c r="M25" s="255"/>
      <c r="N25" s="255">
        <v>-18309706.424430002</v>
      </c>
    </row>
    <row r="26" spans="1:14">
      <c r="A26" s="99"/>
      <c r="B26" s="99"/>
      <c r="D26" s="175" t="s">
        <v>361</v>
      </c>
      <c r="E26" s="255" t="s">
        <v>1186</v>
      </c>
      <c r="F26" s="255" t="s">
        <v>1187</v>
      </c>
      <c r="G26" s="255"/>
      <c r="H26" s="255"/>
      <c r="I26" s="255"/>
      <c r="J26" s="255"/>
      <c r="K26" s="255"/>
      <c r="L26" s="255"/>
      <c r="M26" s="255"/>
      <c r="N26" s="255"/>
    </row>
    <row r="27" spans="1:14">
      <c r="D27" s="175" t="s">
        <v>364</v>
      </c>
      <c r="E27" s="255" t="s">
        <v>1188</v>
      </c>
      <c r="F27" s="255" t="s">
        <v>1189</v>
      </c>
      <c r="G27" s="255"/>
      <c r="H27" s="255"/>
      <c r="I27" s="255"/>
      <c r="J27" s="255"/>
      <c r="K27" s="255"/>
      <c r="L27" s="255"/>
      <c r="M27" s="255"/>
      <c r="N27" s="255"/>
    </row>
    <row r="28" spans="1:14">
      <c r="D28" s="175" t="s">
        <v>367</v>
      </c>
      <c r="E28" s="255" t="s">
        <v>1146</v>
      </c>
      <c r="F28" s="255" t="s">
        <v>1147</v>
      </c>
      <c r="G28" s="255"/>
      <c r="H28" s="255"/>
      <c r="I28" s="255"/>
      <c r="J28" s="255"/>
      <c r="K28" s="255"/>
      <c r="L28" s="255"/>
      <c r="M28" s="255"/>
      <c r="N28" s="255"/>
    </row>
    <row r="29" spans="1:14">
      <c r="A29" s="271" t="s">
        <v>370</v>
      </c>
      <c r="B29" s="272"/>
      <c r="D29" s="175" t="s">
        <v>371</v>
      </c>
      <c r="E29" s="255" t="s">
        <v>344</v>
      </c>
      <c r="F29" s="255" t="s">
        <v>345</v>
      </c>
      <c r="G29" s="255">
        <v>37597928.329999998</v>
      </c>
      <c r="H29" s="255"/>
      <c r="I29" s="255">
        <v>2882322.6087394999</v>
      </c>
      <c r="J29" s="255"/>
      <c r="K29" s="255">
        <v>20800533.374930002</v>
      </c>
      <c r="L29" s="255"/>
      <c r="M29" s="255"/>
      <c r="N29" s="255">
        <v>23682855.983669501</v>
      </c>
    </row>
    <row r="30" spans="1:14">
      <c r="A30" s="270" t="s">
        <v>374</v>
      </c>
      <c r="B30" s="270"/>
      <c r="D30" s="175" t="s">
        <v>375</v>
      </c>
      <c r="E30" s="255" t="s">
        <v>1190</v>
      </c>
      <c r="F30" s="255" t="s">
        <v>1191</v>
      </c>
      <c r="G30" s="255"/>
      <c r="H30" s="255"/>
      <c r="I30" s="255"/>
      <c r="J30" s="255"/>
      <c r="K30" s="255"/>
      <c r="L30" s="255"/>
      <c r="M30" s="255"/>
      <c r="N30" s="255"/>
    </row>
    <row r="31" spans="1:14">
      <c r="A31" s="99" t="s">
        <v>378</v>
      </c>
      <c r="B31" s="185" t="s">
        <v>379</v>
      </c>
      <c r="D31" s="175" t="s">
        <v>380</v>
      </c>
      <c r="E31" s="255" t="s">
        <v>348</v>
      </c>
      <c r="F31" s="255" t="s">
        <v>349</v>
      </c>
      <c r="G31" s="255">
        <v>13737242.15</v>
      </c>
      <c r="H31" s="255"/>
      <c r="I31" s="255"/>
      <c r="J31" s="255"/>
      <c r="K31" s="255"/>
      <c r="L31" s="255"/>
      <c r="M31" s="255"/>
      <c r="N31" s="255">
        <v>13546899.289999999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353</v>
      </c>
      <c r="F32" s="255" t="s">
        <v>354</v>
      </c>
      <c r="G32" s="255">
        <v>13291871.279999999</v>
      </c>
      <c r="H32" s="255"/>
      <c r="I32" s="255"/>
      <c r="J32" s="255"/>
      <c r="K32" s="255">
        <v>2617084.9490720001</v>
      </c>
      <c r="L32" s="255">
        <v>3581714.24</v>
      </c>
      <c r="M32" s="255">
        <v>3705950.1401999998</v>
      </c>
      <c r="N32" s="255">
        <v>23196620.609271999</v>
      </c>
    </row>
    <row r="33" spans="1:14">
      <c r="A33" s="99"/>
      <c r="B33" s="185"/>
      <c r="D33" s="175" t="s">
        <v>388</v>
      </c>
      <c r="E33" s="255" t="s">
        <v>356</v>
      </c>
      <c r="F33" s="255" t="s">
        <v>357</v>
      </c>
      <c r="G33" s="255">
        <v>1612697.9</v>
      </c>
      <c r="H33" s="255">
        <v>3</v>
      </c>
      <c r="I33" s="255"/>
      <c r="J33" s="255"/>
      <c r="K33" s="255"/>
      <c r="L33" s="255">
        <v>622815</v>
      </c>
      <c r="M33" s="255"/>
      <c r="N33" s="255">
        <v>2235515.9</v>
      </c>
    </row>
    <row r="34" spans="1:14">
      <c r="A34" s="99"/>
      <c r="B34" s="185"/>
      <c r="D34" s="175" t="s">
        <v>391</v>
      </c>
      <c r="E34" s="255" t="s">
        <v>359</v>
      </c>
      <c r="F34" s="255" t="s">
        <v>360</v>
      </c>
      <c r="G34" s="255">
        <v>229220.79</v>
      </c>
      <c r="H34" s="255"/>
      <c r="I34" s="255"/>
      <c r="J34" s="255">
        <v>25272250.311475199</v>
      </c>
      <c r="K34" s="255"/>
      <c r="L34" s="255">
        <v>80281.61</v>
      </c>
      <c r="M34" s="255"/>
      <c r="N34" s="255">
        <v>25581752.711475201</v>
      </c>
    </row>
    <row r="35" spans="1:14">
      <c r="D35" s="175" t="s">
        <v>394</v>
      </c>
      <c r="E35" s="255" t="s">
        <v>362</v>
      </c>
      <c r="F35" s="255" t="s">
        <v>363</v>
      </c>
      <c r="G35" s="255">
        <v>81177242.150000006</v>
      </c>
      <c r="H35" s="255">
        <v>7006297.8099999996</v>
      </c>
      <c r="I35" s="255"/>
      <c r="J35" s="255">
        <v>103473672.9145344</v>
      </c>
      <c r="K35" s="255">
        <v>22971012.837652002</v>
      </c>
      <c r="L35" s="255">
        <v>19633000.809999999</v>
      </c>
      <c r="M35" s="255">
        <v>21592361.066849999</v>
      </c>
      <c r="N35" s="255">
        <v>250955695.1890364</v>
      </c>
    </row>
    <row r="36" spans="1:14">
      <c r="D36" s="175" t="s">
        <v>397</v>
      </c>
      <c r="E36" s="255" t="s">
        <v>365</v>
      </c>
      <c r="F36" s="255" t="s">
        <v>366</v>
      </c>
      <c r="G36" s="255">
        <v>1298100.8899999999</v>
      </c>
      <c r="H36" s="255"/>
      <c r="I36" s="255"/>
      <c r="J36" s="255"/>
      <c r="K36" s="255"/>
      <c r="L36" s="255">
        <v>19811.400000000001</v>
      </c>
      <c r="M36" s="255">
        <v>19406815.5141</v>
      </c>
      <c r="N36" s="255">
        <v>20724727.804099999</v>
      </c>
    </row>
    <row r="37" spans="1:14">
      <c r="D37" s="175" t="s">
        <v>400</v>
      </c>
      <c r="E37" s="255" t="s">
        <v>368</v>
      </c>
      <c r="F37" s="255" t="s">
        <v>369</v>
      </c>
      <c r="G37" s="255">
        <v>25810755.890000001</v>
      </c>
      <c r="H37" s="255"/>
      <c r="I37" s="255"/>
      <c r="J37" s="255">
        <v>51427550.574182399</v>
      </c>
      <c r="K37" s="255">
        <v>14507414.921618</v>
      </c>
      <c r="L37" s="255">
        <v>5867676.8899999997</v>
      </c>
      <c r="M37" s="255">
        <v>347766496.48912501</v>
      </c>
      <c r="N37" s="255">
        <v>445379894.76492542</v>
      </c>
    </row>
    <row r="38" spans="1:14">
      <c r="A38" s="271" t="s">
        <v>403</v>
      </c>
      <c r="B38" s="272"/>
      <c r="D38" s="175" t="s">
        <v>404</v>
      </c>
      <c r="E38" s="255" t="s">
        <v>1192</v>
      </c>
      <c r="F38" s="255" t="s">
        <v>1193</v>
      </c>
      <c r="G38" s="255"/>
      <c r="H38" s="255"/>
      <c r="I38" s="255"/>
      <c r="J38" s="255"/>
      <c r="K38" s="255"/>
      <c r="L38" s="255"/>
      <c r="M38" s="255"/>
      <c r="N38" s="255"/>
    </row>
    <row r="39" spans="1:14">
      <c r="A39" s="270" t="s">
        <v>374</v>
      </c>
      <c r="B39" s="270"/>
      <c r="D39" s="175" t="s">
        <v>407</v>
      </c>
      <c r="E39" s="255" t="s">
        <v>1166</v>
      </c>
      <c r="F39" s="255" t="s">
        <v>1167</v>
      </c>
      <c r="G39" s="255"/>
      <c r="H39" s="255"/>
      <c r="I39" s="255"/>
      <c r="J39" s="255"/>
      <c r="K39" s="255"/>
      <c r="L39" s="255"/>
      <c r="M39" s="255"/>
      <c r="N39" s="255"/>
    </row>
    <row r="40" spans="1:14">
      <c r="A40" s="99" t="s">
        <v>378</v>
      </c>
      <c r="B40" s="185" t="s">
        <v>410</v>
      </c>
      <c r="D40" s="175" t="s">
        <v>411</v>
      </c>
      <c r="E40" s="255" t="s">
        <v>372</v>
      </c>
      <c r="F40" s="255" t="s">
        <v>373</v>
      </c>
      <c r="G40" s="255"/>
      <c r="H40" s="255"/>
      <c r="I40" s="255"/>
      <c r="J40" s="255">
        <v>3427429.8077183999</v>
      </c>
      <c r="K40" s="255"/>
      <c r="L40" s="255"/>
      <c r="M40" s="255"/>
      <c r="N40" s="255">
        <v>3427429.8077183999</v>
      </c>
    </row>
    <row r="41" spans="1:14">
      <c r="A41" s="99" t="s">
        <v>383</v>
      </c>
      <c r="B41" s="185" t="s">
        <v>414</v>
      </c>
      <c r="D41" s="175" t="s">
        <v>415</v>
      </c>
      <c r="E41" s="255" t="s">
        <v>376</v>
      </c>
      <c r="F41" s="255" t="s">
        <v>377</v>
      </c>
      <c r="G41" s="255">
        <v>443158.6</v>
      </c>
      <c r="H41" s="255"/>
      <c r="I41" s="255"/>
      <c r="J41" s="255"/>
      <c r="K41" s="255"/>
      <c r="L41" s="255">
        <v>129345.79</v>
      </c>
      <c r="M41" s="255"/>
      <c r="N41" s="255">
        <v>572504.39</v>
      </c>
    </row>
    <row r="42" spans="1:14">
      <c r="A42" s="99"/>
      <c r="B42" s="185"/>
      <c r="D42" s="175" t="s">
        <v>418</v>
      </c>
      <c r="E42" s="255" t="s">
        <v>1194</v>
      </c>
      <c r="F42" s="255" t="s">
        <v>1195</v>
      </c>
      <c r="G42" s="255"/>
      <c r="H42" s="255"/>
      <c r="I42" s="255"/>
      <c r="J42" s="255"/>
      <c r="K42" s="255"/>
      <c r="L42" s="255"/>
      <c r="M42" s="255"/>
      <c r="N42" s="255"/>
    </row>
    <row r="43" spans="1:14">
      <c r="A43" s="99"/>
      <c r="B43" s="185"/>
      <c r="D43" s="175" t="s">
        <v>421</v>
      </c>
      <c r="E43" s="255" t="s">
        <v>1196</v>
      </c>
      <c r="F43" s="255" t="s">
        <v>1197</v>
      </c>
      <c r="G43" s="255"/>
      <c r="H43" s="255"/>
      <c r="I43" s="255"/>
      <c r="J43" s="255"/>
      <c r="K43" s="255"/>
      <c r="L43" s="255"/>
      <c r="M43" s="255"/>
      <c r="N43" s="255"/>
    </row>
    <row r="44" spans="1:14">
      <c r="D44" s="175" t="s">
        <v>424</v>
      </c>
      <c r="E44" s="255" t="s">
        <v>1198</v>
      </c>
      <c r="F44" s="255" t="s">
        <v>1199</v>
      </c>
      <c r="G44" s="255"/>
      <c r="H44" s="255"/>
      <c r="I44" s="255"/>
      <c r="J44" s="255"/>
      <c r="K44" s="255"/>
      <c r="L44" s="255"/>
      <c r="M44" s="255"/>
      <c r="N44" s="255"/>
    </row>
    <row r="45" spans="1:14">
      <c r="D45" s="175" t="s">
        <v>427</v>
      </c>
      <c r="E45" s="255" t="s">
        <v>1200</v>
      </c>
      <c r="F45" s="255" t="s">
        <v>1201</v>
      </c>
      <c r="G45" s="255"/>
      <c r="H45" s="255"/>
      <c r="I45" s="255"/>
      <c r="J45" s="255"/>
      <c r="K45" s="255"/>
      <c r="L45" s="255"/>
      <c r="M45" s="255"/>
      <c r="N45" s="255"/>
    </row>
    <row r="46" spans="1:14">
      <c r="D46" s="175" t="s">
        <v>429</v>
      </c>
      <c r="E46" s="255" t="s">
        <v>1202</v>
      </c>
      <c r="F46" s="255" t="s">
        <v>1203</v>
      </c>
      <c r="G46" s="255"/>
      <c r="H46" s="255"/>
      <c r="I46" s="255"/>
      <c r="J46" s="255"/>
      <c r="K46" s="255"/>
      <c r="L46" s="255"/>
      <c r="M46" s="255"/>
      <c r="N46" s="255"/>
    </row>
    <row r="47" spans="1:14">
      <c r="D47" s="175" t="s">
        <v>432</v>
      </c>
      <c r="E47" s="255" t="s">
        <v>381</v>
      </c>
      <c r="F47" s="255" t="s">
        <v>382</v>
      </c>
      <c r="G47" s="255">
        <v>96558439.739999995</v>
      </c>
      <c r="H47" s="255">
        <v>785483.94</v>
      </c>
      <c r="I47" s="255"/>
      <c r="J47" s="255">
        <v>377744631.01747203</v>
      </c>
      <c r="K47" s="255"/>
      <c r="L47" s="255">
        <v>71045.119999999995</v>
      </c>
      <c r="M47" s="255"/>
      <c r="N47" s="255">
        <v>475159599.81747198</v>
      </c>
    </row>
    <row r="48" spans="1:14">
      <c r="D48" s="175" t="s">
        <v>435</v>
      </c>
      <c r="E48" s="255" t="s">
        <v>386</v>
      </c>
      <c r="F48" s="255" t="s">
        <v>387</v>
      </c>
      <c r="G48" s="255">
        <v>8205908.71</v>
      </c>
      <c r="H48" s="255">
        <v>0</v>
      </c>
      <c r="I48" s="255">
        <v>0</v>
      </c>
      <c r="J48" s="255">
        <v>93954037.306982398</v>
      </c>
      <c r="K48" s="255">
        <v>468520565.29683399</v>
      </c>
      <c r="L48" s="255">
        <v>0</v>
      </c>
      <c r="M48" s="255">
        <v>395141546.87437499</v>
      </c>
      <c r="N48" s="255">
        <v>965822058.18819141</v>
      </c>
    </row>
    <row r="49" spans="4:16">
      <c r="D49" s="175" t="s">
        <v>437</v>
      </c>
      <c r="E49" s="255" t="s">
        <v>389</v>
      </c>
      <c r="F49" s="255" t="s">
        <v>390</v>
      </c>
      <c r="G49" s="255">
        <v>18391540.66</v>
      </c>
      <c r="H49" s="255">
        <v>3818440.62</v>
      </c>
      <c r="I49" s="255"/>
      <c r="J49" s="255"/>
      <c r="K49" s="255">
        <v>2766557.4176739999</v>
      </c>
      <c r="L49" s="255">
        <v>1663983.21</v>
      </c>
      <c r="M49" s="255">
        <v>3612708.3746250002</v>
      </c>
      <c r="N49" s="255">
        <v>30253230.282299001</v>
      </c>
    </row>
    <row r="50" spans="4:16">
      <c r="D50" s="175" t="s">
        <v>440</v>
      </c>
      <c r="E50" s="255" t="s">
        <v>392</v>
      </c>
      <c r="F50" s="255" t="s">
        <v>393</v>
      </c>
      <c r="G50" s="255"/>
      <c r="H50" s="255"/>
      <c r="I50" s="255"/>
      <c r="J50" s="255"/>
      <c r="K50" s="255"/>
      <c r="L50" s="255"/>
      <c r="M50" s="255">
        <v>728716.50494999997</v>
      </c>
      <c r="N50" s="255">
        <v>728716.50494999997</v>
      </c>
    </row>
    <row r="51" spans="4:16">
      <c r="D51" s="175" t="s">
        <v>443</v>
      </c>
      <c r="E51" s="255" t="s">
        <v>395</v>
      </c>
      <c r="F51" s="255" t="s">
        <v>396</v>
      </c>
      <c r="G51" s="255">
        <v>5046076.1500000004</v>
      </c>
      <c r="H51" s="255"/>
      <c r="I51" s="255"/>
      <c r="J51" s="255"/>
      <c r="K51" s="255"/>
      <c r="L51" s="255"/>
      <c r="M51" s="255"/>
      <c r="N51" s="255">
        <v>5046076.1500000004</v>
      </c>
    </row>
    <row r="52" spans="4:16">
      <c r="D52" s="175" t="s">
        <v>445</v>
      </c>
      <c r="E52" s="256" t="s">
        <v>398</v>
      </c>
      <c r="F52" s="256" t="s">
        <v>399</v>
      </c>
      <c r="G52" s="256">
        <v>759711048.32000005</v>
      </c>
      <c r="H52" s="256">
        <v>11793933.369999999</v>
      </c>
      <c r="I52" s="256">
        <v>2882349.8878633999</v>
      </c>
      <c r="J52" s="256">
        <v>655995945.00587523</v>
      </c>
      <c r="K52" s="256">
        <v>536053764.18379402</v>
      </c>
      <c r="L52" s="256">
        <v>42346968.299999997</v>
      </c>
      <c r="M52" s="256">
        <v>793705423.63297498</v>
      </c>
      <c r="N52" s="256">
        <v>2627850855.4831538</v>
      </c>
    </row>
    <row r="53" spans="4:16">
      <c r="D53" s="175" t="s">
        <v>448</v>
      </c>
      <c r="E53" s="255" t="s">
        <v>401</v>
      </c>
      <c r="F53" s="255" t="s">
        <v>402</v>
      </c>
      <c r="G53" s="255">
        <v>15200978.130000001</v>
      </c>
      <c r="H53" s="255">
        <v>38989138.020000003</v>
      </c>
      <c r="I53" s="255"/>
      <c r="J53" s="255"/>
      <c r="K53" s="255"/>
      <c r="L53" s="255">
        <v>5632987.4400000004</v>
      </c>
      <c r="M53" s="255"/>
      <c r="N53" s="255">
        <v>50748687.990000002</v>
      </c>
    </row>
    <row r="54" spans="4:16">
      <c r="D54" s="175" t="s">
        <v>451</v>
      </c>
      <c r="E54" s="256" t="s">
        <v>405</v>
      </c>
      <c r="F54" s="256" t="s">
        <v>406</v>
      </c>
      <c r="G54" s="256">
        <v>15200978.130000001</v>
      </c>
      <c r="H54" s="256">
        <v>38989138.020000003</v>
      </c>
      <c r="I54" s="256"/>
      <c r="J54" s="256"/>
      <c r="K54" s="256"/>
      <c r="L54" s="256">
        <v>5632987.4400000004</v>
      </c>
      <c r="M54" s="256"/>
      <c r="N54" s="256">
        <v>50748687.990000002</v>
      </c>
    </row>
    <row r="55" spans="4:16">
      <c r="D55" s="175" t="s">
        <v>453</v>
      </c>
      <c r="E55" s="257" t="s">
        <v>408</v>
      </c>
      <c r="F55" s="257" t="s">
        <v>409</v>
      </c>
      <c r="G55" s="257">
        <v>6729837120.2399998</v>
      </c>
      <c r="H55" s="257">
        <v>103693031.38</v>
      </c>
      <c r="I55" s="257">
        <v>2882349.8878633999</v>
      </c>
      <c r="J55" s="257">
        <v>5955144778.641408</v>
      </c>
      <c r="K55" s="257">
        <v>1489276163.0539341</v>
      </c>
      <c r="L55" s="257">
        <v>1147929822.0899999</v>
      </c>
      <c r="M55" s="257">
        <v>2531647887.0700498</v>
      </c>
      <c r="N55" s="257">
        <v>17051450360.613747</v>
      </c>
      <c r="P55">
        <v>780478.08</v>
      </c>
    </row>
    <row r="56" spans="4:16">
      <c r="D56" s="175" t="s">
        <v>456</v>
      </c>
      <c r="E56" s="255" t="s">
        <v>1204</v>
      </c>
      <c r="F56" s="255" t="s">
        <v>1205</v>
      </c>
      <c r="G56" s="255"/>
      <c r="H56" s="255"/>
      <c r="I56" s="255"/>
      <c r="J56" s="255"/>
      <c r="K56" s="255"/>
      <c r="L56" s="255"/>
      <c r="M56" s="255"/>
      <c r="N56" s="255"/>
    </row>
    <row r="57" spans="4:16">
      <c r="D57" s="175" t="s">
        <v>459</v>
      </c>
      <c r="E57" s="255" t="s">
        <v>1206</v>
      </c>
      <c r="F57" s="255" t="s">
        <v>1207</v>
      </c>
      <c r="G57" s="255"/>
      <c r="H57" s="255"/>
      <c r="I57" s="255"/>
      <c r="J57" s="255"/>
      <c r="K57" s="255"/>
      <c r="L57" s="255"/>
      <c r="M57" s="255"/>
      <c r="N57" s="255"/>
      <c r="P57">
        <v>781774.08</v>
      </c>
    </row>
    <row r="58" spans="4:16">
      <c r="D58" s="175" t="s">
        <v>462</v>
      </c>
      <c r="E58" s="256" t="s">
        <v>1208</v>
      </c>
      <c r="F58" s="256" t="s">
        <v>1209</v>
      </c>
      <c r="G58" s="256"/>
      <c r="H58" s="256"/>
      <c r="I58" s="256"/>
      <c r="J58" s="256"/>
      <c r="K58" s="256"/>
      <c r="L58" s="256"/>
      <c r="M58" s="256"/>
      <c r="N58" s="256"/>
    </row>
    <row r="59" spans="4:16">
      <c r="D59" s="175" t="s">
        <v>464</v>
      </c>
      <c r="E59" s="255" t="s">
        <v>412</v>
      </c>
      <c r="F59" s="255" t="s">
        <v>413</v>
      </c>
      <c r="G59" s="255">
        <v>8513568061.6899996</v>
      </c>
      <c r="H59" s="255"/>
      <c r="I59" s="255">
        <v>724874453.47874141</v>
      </c>
      <c r="J59" s="255"/>
      <c r="K59" s="255"/>
      <c r="L59" s="255"/>
      <c r="M59" s="255"/>
      <c r="N59" s="255">
        <v>724874453.47874141</v>
      </c>
    </row>
    <row r="60" spans="4:16">
      <c r="D60" s="175" t="s">
        <v>467</v>
      </c>
      <c r="E60" s="255" t="s">
        <v>1210</v>
      </c>
      <c r="F60" s="255" t="s">
        <v>1211</v>
      </c>
      <c r="G60" s="255"/>
      <c r="H60" s="255"/>
      <c r="I60" s="255"/>
      <c r="J60" s="255"/>
      <c r="K60" s="255"/>
      <c r="L60" s="255"/>
      <c r="M60" s="255"/>
      <c r="N60" s="255"/>
    </row>
    <row r="61" spans="4:16">
      <c r="D61" s="175" t="s">
        <v>469</v>
      </c>
      <c r="E61" s="256" t="s">
        <v>416</v>
      </c>
      <c r="F61" s="256" t="s">
        <v>417</v>
      </c>
      <c r="G61" s="256">
        <v>8513568061.6899996</v>
      </c>
      <c r="H61" s="256"/>
      <c r="I61" s="256">
        <v>724874453.47874141</v>
      </c>
      <c r="J61" s="256"/>
      <c r="K61" s="256"/>
      <c r="L61" s="256"/>
      <c r="M61" s="256"/>
      <c r="N61" s="256">
        <v>724874453.47874141</v>
      </c>
    </row>
    <row r="62" spans="4:16">
      <c r="D62" s="175" t="s">
        <v>472</v>
      </c>
      <c r="E62" s="257" t="s">
        <v>419</v>
      </c>
      <c r="F62" s="257" t="s">
        <v>420</v>
      </c>
      <c r="G62" s="257">
        <v>8513568061.6899996</v>
      </c>
      <c r="H62" s="257"/>
      <c r="I62" s="257">
        <v>724874453.47874141</v>
      </c>
      <c r="J62" s="257"/>
      <c r="K62" s="257"/>
      <c r="L62" s="257"/>
      <c r="M62" s="257"/>
      <c r="N62" s="257">
        <v>724874453.47874141</v>
      </c>
    </row>
    <row r="63" spans="4:16">
      <c r="D63" s="175" t="s">
        <v>475</v>
      </c>
      <c r="E63" s="255" t="s">
        <v>422</v>
      </c>
      <c r="F63" s="255" t="s">
        <v>423</v>
      </c>
      <c r="G63" s="255">
        <v>1484889976.02</v>
      </c>
      <c r="H63" s="255"/>
      <c r="I63" s="255"/>
      <c r="J63" s="255">
        <v>1621409729.5171585</v>
      </c>
      <c r="K63" s="255">
        <v>130441308.633494</v>
      </c>
      <c r="L63" s="255">
        <v>417674989.87</v>
      </c>
      <c r="M63" s="255">
        <v>479320975.42245001</v>
      </c>
      <c r="N63" s="255">
        <v>4133736979.4631023</v>
      </c>
    </row>
    <row r="64" spans="4:16">
      <c r="D64" s="175" t="s">
        <v>477</v>
      </c>
      <c r="E64" s="255" t="s">
        <v>425</v>
      </c>
      <c r="F64" s="255" t="s">
        <v>426</v>
      </c>
      <c r="G64" s="255">
        <v>-9339823.3300000001</v>
      </c>
      <c r="H64" s="255"/>
      <c r="I64" s="255"/>
      <c r="J64" s="255">
        <v>-12006148.9053696</v>
      </c>
      <c r="K64" s="255"/>
      <c r="L64" s="255">
        <v>-4253033.67</v>
      </c>
      <c r="M64" s="255"/>
      <c r="N64" s="255">
        <v>-25599005.905369598</v>
      </c>
      <c r="P64">
        <v>6592901702.2600002</v>
      </c>
    </row>
    <row r="65" spans="4:16">
      <c r="D65" s="175" t="s">
        <v>480</v>
      </c>
      <c r="E65" s="255" t="s">
        <v>1212</v>
      </c>
      <c r="F65" s="255" t="s">
        <v>1213</v>
      </c>
      <c r="G65" s="255"/>
      <c r="H65" s="255"/>
      <c r="I65" s="255"/>
      <c r="J65" s="255"/>
      <c r="K65" s="255"/>
      <c r="L65" s="255"/>
      <c r="M65" s="255"/>
      <c r="N65" s="255"/>
      <c r="P65">
        <v>48949946.780000001</v>
      </c>
    </row>
    <row r="66" spans="4:16">
      <c r="D66" s="175" t="s">
        <v>483</v>
      </c>
      <c r="E66" s="256" t="s">
        <v>428</v>
      </c>
      <c r="F66" s="256" t="s">
        <v>423</v>
      </c>
      <c r="G66" s="256">
        <v>1475550152.6900001</v>
      </c>
      <c r="H66" s="256"/>
      <c r="I66" s="256"/>
      <c r="J66" s="256">
        <v>1609403580.6117887</v>
      </c>
      <c r="K66" s="256">
        <v>130441308.633494</v>
      </c>
      <c r="L66" s="256">
        <v>413421956.19999999</v>
      </c>
      <c r="M66" s="256">
        <v>479320975.42245001</v>
      </c>
      <c r="N66" s="256">
        <v>4108137973.5577326</v>
      </c>
      <c r="P66">
        <v>-420062.2</v>
      </c>
    </row>
    <row r="67" spans="4:16">
      <c r="D67" s="175" t="s">
        <v>486</v>
      </c>
      <c r="E67" s="255" t="s">
        <v>430</v>
      </c>
      <c r="F67" s="255" t="s">
        <v>431</v>
      </c>
      <c r="G67" s="255">
        <v>93287056.230000004</v>
      </c>
      <c r="H67" s="255"/>
      <c r="I67" s="255"/>
      <c r="J67" s="255">
        <v>13943333.8011648</v>
      </c>
      <c r="K67" s="255">
        <v>65682368.126691997</v>
      </c>
      <c r="L67" s="255">
        <v>1060404.6000000001</v>
      </c>
      <c r="M67" s="255">
        <v>22177163.855700001</v>
      </c>
      <c r="N67" s="255">
        <v>196150326.6135568</v>
      </c>
    </row>
    <row r="68" spans="4:16">
      <c r="D68" s="175" t="s">
        <v>489</v>
      </c>
      <c r="E68" s="255" t="s">
        <v>433</v>
      </c>
      <c r="F68" s="255" t="s">
        <v>434</v>
      </c>
      <c r="G68" s="255">
        <v>-3782904.13</v>
      </c>
      <c r="H68" s="255"/>
      <c r="I68" s="255"/>
      <c r="J68" s="255"/>
      <c r="K68" s="255"/>
      <c r="L68" s="255">
        <v>-118127.54</v>
      </c>
      <c r="M68" s="255"/>
      <c r="N68" s="255">
        <v>-3901031.67</v>
      </c>
    </row>
    <row r="69" spans="4:16">
      <c r="D69" s="175" t="s">
        <v>492</v>
      </c>
      <c r="E69" s="255" t="s">
        <v>1214</v>
      </c>
      <c r="F69" s="255" t="s">
        <v>1215</v>
      </c>
      <c r="G69" s="255"/>
      <c r="H69" s="255"/>
      <c r="I69" s="255"/>
      <c r="J69" s="255"/>
      <c r="K69" s="255"/>
      <c r="L69" s="255"/>
      <c r="M69" s="255"/>
      <c r="N69" s="255"/>
      <c r="P69">
        <v>48535894.579999998</v>
      </c>
    </row>
    <row r="70" spans="4:16">
      <c r="D70" s="175" t="s">
        <v>495</v>
      </c>
      <c r="E70" s="255" t="s">
        <v>1216</v>
      </c>
      <c r="F70" s="255" t="s">
        <v>1217</v>
      </c>
      <c r="G70" s="255"/>
      <c r="H70" s="255"/>
      <c r="I70" s="255"/>
      <c r="J70" s="255"/>
      <c r="K70" s="255"/>
      <c r="L70" s="255"/>
      <c r="M70" s="255"/>
      <c r="N70" s="255"/>
      <c r="P70">
        <v>-42116121.969999999</v>
      </c>
    </row>
    <row r="71" spans="4:16">
      <c r="D71" s="175" t="s">
        <v>498</v>
      </c>
      <c r="E71" s="255" t="s">
        <v>1218</v>
      </c>
      <c r="F71" s="255" t="s">
        <v>1219</v>
      </c>
      <c r="G71" s="255"/>
      <c r="H71" s="255"/>
      <c r="I71" s="255"/>
      <c r="J71" s="255"/>
      <c r="K71" s="255"/>
      <c r="L71" s="255"/>
      <c r="M71" s="255"/>
      <c r="N71" s="255"/>
      <c r="P71">
        <v>-42116121.969999999</v>
      </c>
    </row>
    <row r="72" spans="4:16">
      <c r="D72" s="175" t="s">
        <v>501</v>
      </c>
      <c r="E72" s="255" t="s">
        <v>1220</v>
      </c>
      <c r="F72" s="255" t="s">
        <v>1221</v>
      </c>
      <c r="G72" s="255"/>
      <c r="H72" s="255"/>
      <c r="I72" s="255"/>
      <c r="J72" s="255"/>
      <c r="K72" s="255"/>
      <c r="L72" s="255"/>
      <c r="M72" s="255"/>
      <c r="N72" s="255"/>
      <c r="P72">
        <v>-174955.49</v>
      </c>
    </row>
    <row r="73" spans="4:16">
      <c r="D73" s="175" t="s">
        <v>504</v>
      </c>
      <c r="E73" s="256" t="s">
        <v>436</v>
      </c>
      <c r="F73" s="256" t="s">
        <v>431</v>
      </c>
      <c r="G73" s="256">
        <v>89504152.099999994</v>
      </c>
      <c r="H73" s="256"/>
      <c r="I73" s="256"/>
      <c r="J73" s="256">
        <v>13943333.8011648</v>
      </c>
      <c r="K73" s="256">
        <v>65682368.126691997</v>
      </c>
      <c r="L73" s="256">
        <v>942277.06</v>
      </c>
      <c r="M73" s="256">
        <v>22177163.855700001</v>
      </c>
      <c r="N73" s="256">
        <v>192249294.94355679</v>
      </c>
      <c r="P73">
        <v>48529884.579999998</v>
      </c>
    </row>
    <row r="74" spans="4:16">
      <c r="D74" s="175" t="s">
        <v>507</v>
      </c>
      <c r="E74" s="255" t="s">
        <v>438</v>
      </c>
      <c r="F74" s="255" t="s">
        <v>439</v>
      </c>
      <c r="G74" s="255">
        <v>2077497894.72</v>
      </c>
      <c r="H74" s="255"/>
      <c r="I74" s="255"/>
      <c r="J74" s="255">
        <v>2742803203.5545087</v>
      </c>
      <c r="K74" s="255">
        <v>240252237.70352599</v>
      </c>
      <c r="L74" s="255">
        <v>522560140.57999998</v>
      </c>
      <c r="M74" s="255">
        <v>569121810.71130002</v>
      </c>
      <c r="N74" s="255">
        <v>6148293164.0258884</v>
      </c>
      <c r="P74">
        <v>-174955.49</v>
      </c>
    </row>
    <row r="75" spans="4:16">
      <c r="D75" s="175" t="s">
        <v>510</v>
      </c>
      <c r="E75" s="255" t="s">
        <v>441</v>
      </c>
      <c r="F75" s="255" t="s">
        <v>442</v>
      </c>
      <c r="G75" s="255">
        <v>-29150761.98</v>
      </c>
      <c r="H75" s="255"/>
      <c r="I75" s="255"/>
      <c r="J75" s="255">
        <v>-4224935.8123008003</v>
      </c>
      <c r="K75" s="255">
        <v>-238408.210964</v>
      </c>
      <c r="L75" s="255">
        <v>-8265237.1600000001</v>
      </c>
      <c r="M75" s="255"/>
      <c r="N75" s="255">
        <v>-41879343.163264804</v>
      </c>
    </row>
    <row r="76" spans="4:16">
      <c r="D76" s="175" t="s">
        <v>513</v>
      </c>
      <c r="E76" s="255" t="s">
        <v>1222</v>
      </c>
      <c r="F76" s="255" t="s">
        <v>1223</v>
      </c>
      <c r="G76" s="255"/>
      <c r="H76" s="255"/>
      <c r="I76" s="255"/>
      <c r="J76" s="255"/>
      <c r="K76" s="255"/>
      <c r="L76" s="255"/>
      <c r="M76" s="255"/>
      <c r="N76" s="255"/>
    </row>
    <row r="77" spans="4:16">
      <c r="D77" s="175" t="s">
        <v>516</v>
      </c>
      <c r="E77" s="256" t="s">
        <v>444</v>
      </c>
      <c r="F77" s="256" t="s">
        <v>439</v>
      </c>
      <c r="G77" s="256">
        <v>2048347132.74</v>
      </c>
      <c r="H77" s="256"/>
      <c r="I77" s="256"/>
      <c r="J77" s="256">
        <v>2738578267.742208</v>
      </c>
      <c r="K77" s="256">
        <v>240013829.492562</v>
      </c>
      <c r="L77" s="256">
        <v>514294903.42000002</v>
      </c>
      <c r="M77" s="256">
        <v>569121810.71130002</v>
      </c>
      <c r="N77" s="256">
        <v>6106413820.8626232</v>
      </c>
    </row>
    <row r="78" spans="4:16">
      <c r="D78" s="175" t="s">
        <v>519</v>
      </c>
      <c r="E78" s="255" t="s">
        <v>446</v>
      </c>
      <c r="F78" s="255" t="s">
        <v>447</v>
      </c>
      <c r="G78" s="255">
        <v>282534378.32999998</v>
      </c>
      <c r="H78" s="255">
        <v>30929139.870000001</v>
      </c>
      <c r="I78" s="255"/>
      <c r="J78" s="255">
        <v>617636595.50146556</v>
      </c>
      <c r="K78" s="255">
        <v>168554796.41766399</v>
      </c>
      <c r="L78" s="255">
        <v>77046068.879999995</v>
      </c>
      <c r="M78" s="255">
        <v>288516373.20292503</v>
      </c>
      <c r="N78" s="255">
        <v>1465217352.2020545</v>
      </c>
    </row>
    <row r="79" spans="4:16">
      <c r="D79" s="175" t="s">
        <v>522</v>
      </c>
      <c r="E79" s="255" t="s">
        <v>1224</v>
      </c>
      <c r="F79" s="255" t="s">
        <v>1225</v>
      </c>
      <c r="G79" s="255"/>
      <c r="H79" s="255"/>
      <c r="I79" s="255"/>
      <c r="J79" s="255"/>
      <c r="K79" s="255"/>
      <c r="L79" s="255"/>
      <c r="M79" s="255"/>
      <c r="N79" s="255"/>
    </row>
    <row r="80" spans="4:16">
      <c r="D80" s="175" t="s">
        <v>525</v>
      </c>
      <c r="E80" s="255" t="s">
        <v>449</v>
      </c>
      <c r="F80" s="255" t="s">
        <v>450</v>
      </c>
      <c r="G80" s="255">
        <v>-24290659.190000001</v>
      </c>
      <c r="H80" s="255"/>
      <c r="I80" s="255"/>
      <c r="J80" s="255">
        <v>-12383029.98528</v>
      </c>
      <c r="K80" s="255"/>
      <c r="L80" s="255">
        <v>-6693884.4699999997</v>
      </c>
      <c r="M80" s="255"/>
      <c r="N80" s="255">
        <v>-43367573.645280004</v>
      </c>
    </row>
    <row r="81" spans="4:14">
      <c r="D81" s="175" t="s">
        <v>527</v>
      </c>
      <c r="E81" s="256" t="s">
        <v>452</v>
      </c>
      <c r="F81" s="256" t="s">
        <v>447</v>
      </c>
      <c r="G81" s="256">
        <v>258243719.13999999</v>
      </c>
      <c r="H81" s="256">
        <v>30929139.870000001</v>
      </c>
      <c r="I81" s="256"/>
      <c r="J81" s="256">
        <v>605253565.51618564</v>
      </c>
      <c r="K81" s="256">
        <v>168554796.41766399</v>
      </c>
      <c r="L81" s="256">
        <v>70352184.409999996</v>
      </c>
      <c r="M81" s="256">
        <v>288516373.20292503</v>
      </c>
      <c r="N81" s="256">
        <v>1421849778.5567746</v>
      </c>
    </row>
    <row r="82" spans="4:14">
      <c r="D82" s="175" t="s">
        <v>530</v>
      </c>
      <c r="E82" s="255" t="s">
        <v>454</v>
      </c>
      <c r="F82" s="255" t="s">
        <v>455</v>
      </c>
      <c r="G82" s="255">
        <v>415157284.24000001</v>
      </c>
      <c r="H82" s="255"/>
      <c r="I82" s="255"/>
      <c r="J82" s="255">
        <v>105826421.91482881</v>
      </c>
      <c r="K82" s="255">
        <v>120951800.604224</v>
      </c>
      <c r="L82" s="255">
        <v>77866773.909999996</v>
      </c>
      <c r="M82" s="255">
        <v>174770993.182275</v>
      </c>
      <c r="N82" s="255">
        <v>894573273.85132778</v>
      </c>
    </row>
    <row r="83" spans="4:14">
      <c r="D83" s="175" t="s">
        <v>533</v>
      </c>
      <c r="E83" s="255" t="s">
        <v>457</v>
      </c>
      <c r="F83" s="255" t="s">
        <v>458</v>
      </c>
      <c r="G83" s="255"/>
      <c r="H83" s="255"/>
      <c r="I83" s="255"/>
      <c r="J83" s="255"/>
      <c r="K83" s="255">
        <v>-454980.34616399999</v>
      </c>
      <c r="L83" s="255"/>
      <c r="M83" s="255"/>
      <c r="N83" s="255">
        <v>-454980.34616399999</v>
      </c>
    </row>
    <row r="84" spans="4:14">
      <c r="D84" s="175" t="s">
        <v>536</v>
      </c>
      <c r="E84" s="255" t="s">
        <v>460</v>
      </c>
      <c r="F84" s="255" t="s">
        <v>461</v>
      </c>
      <c r="G84" s="255">
        <v>-3157883.36</v>
      </c>
      <c r="H84" s="255"/>
      <c r="I84" s="255"/>
      <c r="J84" s="255"/>
      <c r="K84" s="255"/>
      <c r="L84" s="255">
        <v>-687557.37</v>
      </c>
      <c r="M84" s="255"/>
      <c r="N84" s="255">
        <v>-3845440.73</v>
      </c>
    </row>
    <row r="85" spans="4:14">
      <c r="D85" s="175" t="s">
        <v>539</v>
      </c>
      <c r="E85" s="256" t="s">
        <v>463</v>
      </c>
      <c r="F85" s="256" t="s">
        <v>455</v>
      </c>
      <c r="G85" s="256">
        <v>411999400.88</v>
      </c>
      <c r="H85" s="256"/>
      <c r="I85" s="256"/>
      <c r="J85" s="256">
        <v>105826421.91482881</v>
      </c>
      <c r="K85" s="256">
        <v>120496820.25805999</v>
      </c>
      <c r="L85" s="256">
        <v>77179216.540000007</v>
      </c>
      <c r="M85" s="256">
        <v>174770993.182275</v>
      </c>
      <c r="N85" s="256">
        <v>890272852.77516377</v>
      </c>
    </row>
    <row r="86" spans="4:14">
      <c r="D86" s="175" t="s">
        <v>542</v>
      </c>
      <c r="E86" s="255" t="s">
        <v>465</v>
      </c>
      <c r="F86" s="255" t="s">
        <v>466</v>
      </c>
      <c r="G86" s="255">
        <v>836734804.76999998</v>
      </c>
      <c r="H86" s="255"/>
      <c r="I86" s="255"/>
      <c r="J86" s="255">
        <v>295200490.48289281</v>
      </c>
      <c r="K86" s="255">
        <v>50476822.744419999</v>
      </c>
      <c r="L86" s="255">
        <v>69582478.859999999</v>
      </c>
      <c r="M86" s="255">
        <v>184271250.87630001</v>
      </c>
      <c r="N86" s="255">
        <v>1436265847.7336128</v>
      </c>
    </row>
    <row r="87" spans="4:14">
      <c r="D87" s="175" t="s">
        <v>545</v>
      </c>
      <c r="E87" s="255" t="s">
        <v>1226</v>
      </c>
      <c r="F87" s="255" t="s">
        <v>1227</v>
      </c>
      <c r="G87" s="255"/>
      <c r="H87" s="255"/>
      <c r="I87" s="255"/>
      <c r="J87" s="255"/>
      <c r="K87" s="255"/>
      <c r="L87" s="255"/>
      <c r="M87" s="255"/>
      <c r="N87" s="255"/>
    </row>
    <row r="88" spans="4:14">
      <c r="D88" s="175" t="s">
        <v>548</v>
      </c>
      <c r="E88" s="255" t="s">
        <v>1228</v>
      </c>
      <c r="F88" s="255" t="s">
        <v>1229</v>
      </c>
      <c r="G88" s="255"/>
      <c r="H88" s="255"/>
      <c r="I88" s="255"/>
      <c r="J88" s="255"/>
      <c r="K88" s="255"/>
      <c r="L88" s="255"/>
      <c r="M88" s="255"/>
      <c r="N88" s="255"/>
    </row>
    <row r="89" spans="4:14">
      <c r="D89" s="175" t="s">
        <v>551</v>
      </c>
      <c r="E89" s="256" t="s">
        <v>468</v>
      </c>
      <c r="F89" s="256" t="s">
        <v>466</v>
      </c>
      <c r="G89" s="256">
        <v>836734804.76999998</v>
      </c>
      <c r="H89" s="256"/>
      <c r="I89" s="256"/>
      <c r="J89" s="256">
        <v>295200490.48289281</v>
      </c>
      <c r="K89" s="256">
        <v>50476822.744419999</v>
      </c>
      <c r="L89" s="256">
        <v>69582478.859999999</v>
      </c>
      <c r="M89" s="256">
        <v>184271250.87630001</v>
      </c>
      <c r="N89" s="256">
        <v>1436265847.7336128</v>
      </c>
    </row>
    <row r="90" spans="4:14">
      <c r="D90" s="175" t="s">
        <v>554</v>
      </c>
      <c r="E90" s="255" t="s">
        <v>1230</v>
      </c>
      <c r="F90" s="255" t="s">
        <v>1231</v>
      </c>
      <c r="G90" s="255"/>
      <c r="H90" s="255"/>
      <c r="I90" s="255"/>
      <c r="J90" s="255"/>
      <c r="K90" s="255"/>
      <c r="L90" s="255"/>
      <c r="M90" s="255"/>
      <c r="N90" s="255"/>
    </row>
    <row r="91" spans="4:14">
      <c r="D91" s="175" t="s">
        <v>557</v>
      </c>
      <c r="E91" s="255" t="s">
        <v>1232</v>
      </c>
      <c r="F91" s="255" t="s">
        <v>1233</v>
      </c>
      <c r="G91" s="255"/>
      <c r="H91" s="255"/>
      <c r="I91" s="255"/>
      <c r="J91" s="255"/>
      <c r="K91" s="255"/>
      <c r="L91" s="255"/>
      <c r="M91" s="255"/>
      <c r="N91" s="255"/>
    </row>
    <row r="92" spans="4:14">
      <c r="D92" s="175" t="s">
        <v>560</v>
      </c>
      <c r="E92" s="255" t="s">
        <v>1234</v>
      </c>
      <c r="F92" s="255" t="s">
        <v>1235</v>
      </c>
      <c r="G92" s="255"/>
      <c r="H92" s="255"/>
      <c r="I92" s="255"/>
      <c r="J92" s="255"/>
      <c r="K92" s="255"/>
      <c r="L92" s="255"/>
      <c r="M92" s="255"/>
      <c r="N92" s="255"/>
    </row>
    <row r="93" spans="4:14">
      <c r="D93" s="175" t="s">
        <v>563</v>
      </c>
      <c r="E93" s="256" t="s">
        <v>1236</v>
      </c>
      <c r="F93" s="256" t="s">
        <v>1231</v>
      </c>
      <c r="G93" s="256"/>
      <c r="H93" s="256"/>
      <c r="I93" s="256"/>
      <c r="J93" s="256"/>
      <c r="K93" s="256"/>
      <c r="L93" s="256"/>
      <c r="M93" s="256"/>
      <c r="N93" s="256"/>
    </row>
    <row r="94" spans="4:14">
      <c r="D94" s="175" t="s">
        <v>566</v>
      </c>
      <c r="E94" s="257" t="s">
        <v>470</v>
      </c>
      <c r="F94" s="257" t="s">
        <v>471</v>
      </c>
      <c r="G94" s="257">
        <v>5120379362.3199997</v>
      </c>
      <c r="H94" s="257">
        <v>30929139.870000001</v>
      </c>
      <c r="I94" s="257"/>
      <c r="J94" s="257">
        <v>5368205660.0690689</v>
      </c>
      <c r="K94" s="257">
        <v>775665945.67289197</v>
      </c>
      <c r="L94" s="257">
        <v>1145773016.49</v>
      </c>
      <c r="M94" s="257">
        <v>1718178567.2509501</v>
      </c>
      <c r="N94" s="257">
        <v>14155189568.429464</v>
      </c>
    </row>
    <row r="95" spans="4:14">
      <c r="D95" s="175" t="s">
        <v>569</v>
      </c>
      <c r="E95" s="255" t="s">
        <v>1237</v>
      </c>
      <c r="F95" s="255" t="s">
        <v>1238</v>
      </c>
      <c r="G95" s="255"/>
      <c r="H95" s="255"/>
      <c r="I95" s="255"/>
      <c r="J95" s="255"/>
      <c r="K95" s="255"/>
      <c r="L95" s="255"/>
      <c r="M95" s="255"/>
      <c r="N95" s="255"/>
    </row>
    <row r="96" spans="4:14">
      <c r="D96" s="175" t="s">
        <v>572</v>
      </c>
      <c r="E96" s="255" t="s">
        <v>1239</v>
      </c>
      <c r="F96" s="255" t="s">
        <v>1240</v>
      </c>
      <c r="G96" s="255"/>
      <c r="H96" s="255"/>
      <c r="I96" s="255"/>
      <c r="J96" s="255"/>
      <c r="K96" s="255"/>
      <c r="L96" s="255"/>
      <c r="M96" s="255"/>
      <c r="N96" s="255"/>
    </row>
    <row r="97" spans="4:14">
      <c r="D97" s="175" t="s">
        <v>575</v>
      </c>
      <c r="E97" s="256" t="s">
        <v>1241</v>
      </c>
      <c r="F97" s="256" t="s">
        <v>1242</v>
      </c>
      <c r="G97" s="256"/>
      <c r="H97" s="256"/>
      <c r="I97" s="256"/>
      <c r="J97" s="256"/>
      <c r="K97" s="256"/>
      <c r="L97" s="256"/>
      <c r="M97" s="256"/>
      <c r="N97" s="256"/>
    </row>
    <row r="98" spans="4:14">
      <c r="D98" s="175" t="s">
        <v>578</v>
      </c>
      <c r="E98" s="255" t="s">
        <v>1243</v>
      </c>
      <c r="F98" s="255" t="s">
        <v>1244</v>
      </c>
      <c r="G98" s="255"/>
      <c r="H98" s="255"/>
      <c r="I98" s="255"/>
      <c r="J98" s="255"/>
      <c r="K98" s="255"/>
      <c r="L98" s="255"/>
      <c r="M98" s="255"/>
      <c r="N98" s="255"/>
    </row>
    <row r="99" spans="4:14">
      <c r="D99" s="175" t="s">
        <v>580</v>
      </c>
      <c r="E99" s="255" t="s">
        <v>1245</v>
      </c>
      <c r="F99" s="255" t="s">
        <v>1246</v>
      </c>
      <c r="G99" s="255"/>
      <c r="H99" s="255"/>
      <c r="I99" s="255"/>
      <c r="J99" s="255"/>
      <c r="K99" s="255"/>
      <c r="L99" s="255"/>
      <c r="M99" s="255"/>
      <c r="N99" s="255"/>
    </row>
    <row r="100" spans="4:14">
      <c r="D100" s="175" t="s">
        <v>583</v>
      </c>
      <c r="E100" s="255" t="s">
        <v>1247</v>
      </c>
      <c r="F100" s="255" t="s">
        <v>1248</v>
      </c>
      <c r="G100" s="255"/>
      <c r="H100" s="255"/>
      <c r="I100" s="255"/>
      <c r="J100" s="255"/>
      <c r="K100" s="255"/>
      <c r="L100" s="255"/>
      <c r="M100" s="255"/>
      <c r="N100" s="255"/>
    </row>
    <row r="101" spans="4:14">
      <c r="D101" s="175" t="s">
        <v>586</v>
      </c>
      <c r="E101" s="255" t="s">
        <v>1249</v>
      </c>
      <c r="F101" s="255" t="s">
        <v>1250</v>
      </c>
      <c r="G101" s="255"/>
      <c r="H101" s="255"/>
      <c r="I101" s="255"/>
      <c r="J101" s="255"/>
      <c r="K101" s="255"/>
      <c r="L101" s="255"/>
      <c r="M101" s="255"/>
      <c r="N101" s="255"/>
    </row>
    <row r="102" spans="4:14">
      <c r="D102" s="175" t="s">
        <v>589</v>
      </c>
      <c r="E102" s="256" t="s">
        <v>1251</v>
      </c>
      <c r="F102" s="256" t="s">
        <v>1244</v>
      </c>
      <c r="G102" s="256"/>
      <c r="H102" s="256"/>
      <c r="I102" s="256"/>
      <c r="J102" s="256"/>
      <c r="K102" s="256"/>
      <c r="L102" s="256"/>
      <c r="M102" s="256"/>
      <c r="N102" s="256"/>
    </row>
    <row r="103" spans="4:14">
      <c r="D103" s="175" t="s">
        <v>592</v>
      </c>
      <c r="E103" s="255" t="s">
        <v>1252</v>
      </c>
      <c r="F103" s="255" t="s">
        <v>1253</v>
      </c>
      <c r="G103" s="255"/>
      <c r="H103" s="255"/>
      <c r="I103" s="255"/>
      <c r="J103" s="255"/>
      <c r="K103" s="255"/>
      <c r="L103" s="255"/>
      <c r="M103" s="255"/>
      <c r="N103" s="255"/>
    </row>
    <row r="104" spans="4:14">
      <c r="D104" s="175" t="s">
        <v>595</v>
      </c>
      <c r="E104" s="255" t="s">
        <v>1254</v>
      </c>
      <c r="F104" s="255" t="s">
        <v>1255</v>
      </c>
      <c r="G104" s="255"/>
      <c r="H104" s="255"/>
      <c r="I104" s="255"/>
      <c r="J104" s="255"/>
      <c r="K104" s="255"/>
      <c r="L104" s="255"/>
      <c r="M104" s="255"/>
      <c r="N104" s="255"/>
    </row>
    <row r="105" spans="4:14">
      <c r="D105" s="175" t="s">
        <v>598</v>
      </c>
      <c r="E105" s="256" t="s">
        <v>1256</v>
      </c>
      <c r="F105" s="256" t="s">
        <v>1253</v>
      </c>
      <c r="G105" s="256"/>
      <c r="H105" s="256"/>
      <c r="I105" s="256"/>
      <c r="J105" s="256"/>
      <c r="K105" s="256"/>
      <c r="L105" s="256"/>
      <c r="M105" s="256"/>
      <c r="N105" s="256"/>
    </row>
    <row r="106" spans="4:14">
      <c r="D106" s="175" t="s">
        <v>601</v>
      </c>
      <c r="E106" s="255" t="s">
        <v>473</v>
      </c>
      <c r="F106" s="255" t="s">
        <v>474</v>
      </c>
      <c r="G106" s="255"/>
      <c r="H106" s="255"/>
      <c r="I106" s="255"/>
      <c r="J106" s="255"/>
      <c r="K106" s="255"/>
      <c r="L106" s="255"/>
      <c r="M106" s="255">
        <v>144020816.19135001</v>
      </c>
      <c r="N106" s="255">
        <v>144020816.19135001</v>
      </c>
    </row>
    <row r="107" spans="4:14">
      <c r="D107" s="175" t="s">
        <v>603</v>
      </c>
      <c r="E107" s="255" t="s">
        <v>1257</v>
      </c>
      <c r="F107" s="255" t="s">
        <v>1258</v>
      </c>
      <c r="G107" s="255"/>
      <c r="H107" s="255"/>
      <c r="I107" s="255"/>
      <c r="J107" s="255"/>
      <c r="K107" s="255"/>
      <c r="L107" s="255"/>
      <c r="M107" s="255"/>
      <c r="N107" s="255"/>
    </row>
    <row r="108" spans="4:14">
      <c r="D108" s="175" t="s">
        <v>606</v>
      </c>
      <c r="E108" s="256" t="s">
        <v>476</v>
      </c>
      <c r="F108" s="256" t="s">
        <v>474</v>
      </c>
      <c r="G108" s="256"/>
      <c r="H108" s="256"/>
      <c r="I108" s="256"/>
      <c r="J108" s="256"/>
      <c r="K108" s="256"/>
      <c r="L108" s="256"/>
      <c r="M108" s="256">
        <v>144020816.19135001</v>
      </c>
      <c r="N108" s="256">
        <v>144020816.19135001</v>
      </c>
    </row>
    <row r="109" spans="4:14">
      <c r="D109" s="175" t="s">
        <v>609</v>
      </c>
      <c r="E109" s="255" t="s">
        <v>1259</v>
      </c>
      <c r="F109" s="255" t="s">
        <v>1260</v>
      </c>
      <c r="G109" s="255"/>
      <c r="H109" s="255"/>
      <c r="I109" s="255"/>
      <c r="J109" s="255"/>
      <c r="K109" s="255"/>
      <c r="L109" s="255"/>
      <c r="M109" s="255"/>
      <c r="N109" s="255"/>
    </row>
    <row r="110" spans="4:14">
      <c r="D110" s="175" t="s">
        <v>612</v>
      </c>
      <c r="E110" s="255" t="s">
        <v>1261</v>
      </c>
      <c r="F110" s="255" t="s">
        <v>1262</v>
      </c>
      <c r="G110" s="255"/>
      <c r="H110" s="255"/>
      <c r="I110" s="255"/>
      <c r="J110" s="255"/>
      <c r="K110" s="255"/>
      <c r="L110" s="255"/>
      <c r="M110" s="255"/>
      <c r="N110" s="255"/>
    </row>
    <row r="111" spans="4:14">
      <c r="D111" s="175" t="s">
        <v>614</v>
      </c>
      <c r="E111" s="256" t="s">
        <v>1263</v>
      </c>
      <c r="F111" s="256" t="s">
        <v>1260</v>
      </c>
      <c r="G111" s="256"/>
      <c r="H111" s="256"/>
      <c r="I111" s="256"/>
      <c r="J111" s="256"/>
      <c r="K111" s="256"/>
      <c r="L111" s="256"/>
      <c r="M111" s="256"/>
      <c r="N111" s="256"/>
    </row>
    <row r="112" spans="4:14">
      <c r="D112" s="175" t="s">
        <v>617</v>
      </c>
      <c r="E112" s="255" t="s">
        <v>1264</v>
      </c>
      <c r="F112" s="255" t="s">
        <v>1265</v>
      </c>
      <c r="G112" s="255"/>
      <c r="H112" s="255"/>
      <c r="I112" s="255"/>
      <c r="J112" s="255"/>
      <c r="K112" s="255"/>
      <c r="L112" s="255"/>
      <c r="M112" s="255"/>
      <c r="N112" s="255"/>
    </row>
    <row r="113" spans="4:14">
      <c r="D113" s="175" t="s">
        <v>620</v>
      </c>
      <c r="E113" s="255" t="s">
        <v>1266</v>
      </c>
      <c r="F113" s="255" t="s">
        <v>1267</v>
      </c>
      <c r="G113" s="255"/>
      <c r="H113" s="255"/>
      <c r="I113" s="255"/>
      <c r="J113" s="255"/>
      <c r="K113" s="255"/>
      <c r="L113" s="255"/>
      <c r="M113" s="255"/>
      <c r="N113" s="255"/>
    </row>
    <row r="114" spans="4:14">
      <c r="D114" s="175" t="s">
        <v>622</v>
      </c>
      <c r="E114" s="256" t="s">
        <v>1268</v>
      </c>
      <c r="F114" s="256" t="s">
        <v>1269</v>
      </c>
      <c r="G114" s="256"/>
      <c r="H114" s="256"/>
      <c r="I114" s="256"/>
      <c r="J114" s="256"/>
      <c r="K114" s="256"/>
      <c r="L114" s="256"/>
      <c r="M114" s="256"/>
      <c r="N114" s="256"/>
    </row>
    <row r="115" spans="4:14">
      <c r="D115" s="175" t="s">
        <v>625</v>
      </c>
      <c r="E115" s="255" t="s">
        <v>1270</v>
      </c>
      <c r="F115" s="255" t="s">
        <v>1271</v>
      </c>
      <c r="G115" s="255"/>
      <c r="H115" s="255"/>
      <c r="I115" s="255"/>
      <c r="J115" s="255"/>
      <c r="K115" s="255"/>
      <c r="L115" s="255"/>
      <c r="M115" s="255"/>
      <c r="N115" s="255"/>
    </row>
    <row r="116" spans="4:14">
      <c r="D116" s="175" t="s">
        <v>628</v>
      </c>
      <c r="E116" s="255" t="s">
        <v>1272</v>
      </c>
      <c r="F116" s="255" t="s">
        <v>1273</v>
      </c>
      <c r="G116" s="255"/>
      <c r="H116" s="255"/>
      <c r="I116" s="255"/>
      <c r="J116" s="255"/>
      <c r="K116" s="255"/>
      <c r="L116" s="255"/>
      <c r="M116" s="255"/>
      <c r="N116" s="255"/>
    </row>
    <row r="117" spans="4:14">
      <c r="D117" s="175" t="s">
        <v>630</v>
      </c>
      <c r="E117" s="255" t="s">
        <v>1274</v>
      </c>
      <c r="F117" s="255" t="s">
        <v>1275</v>
      </c>
      <c r="G117" s="255"/>
      <c r="H117" s="255"/>
      <c r="I117" s="255"/>
      <c r="J117" s="255"/>
      <c r="K117" s="255"/>
      <c r="L117" s="255"/>
      <c r="M117" s="255"/>
      <c r="N117" s="255"/>
    </row>
    <row r="118" spans="4:14">
      <c r="D118" s="175" t="s">
        <v>633</v>
      </c>
      <c r="E118" s="255" t="s">
        <v>1276</v>
      </c>
      <c r="F118" s="255" t="s">
        <v>1277</v>
      </c>
      <c r="G118" s="255"/>
      <c r="H118" s="255"/>
      <c r="I118" s="255"/>
      <c r="J118" s="255"/>
      <c r="K118" s="255"/>
      <c r="L118" s="255"/>
      <c r="M118" s="255"/>
      <c r="N118" s="255"/>
    </row>
    <row r="119" spans="4:14">
      <c r="D119" s="175" t="s">
        <v>635</v>
      </c>
      <c r="E119" s="255" t="s">
        <v>1278</v>
      </c>
      <c r="F119" s="255" t="s">
        <v>1279</v>
      </c>
      <c r="G119" s="255"/>
      <c r="H119" s="255"/>
      <c r="I119" s="255"/>
      <c r="J119" s="255"/>
      <c r="K119" s="255"/>
      <c r="L119" s="255"/>
      <c r="M119" s="255"/>
      <c r="N119" s="255"/>
    </row>
    <row r="120" spans="4:14">
      <c r="D120" s="175" t="s">
        <v>638</v>
      </c>
      <c r="E120" s="255" t="s">
        <v>1280</v>
      </c>
      <c r="F120" s="255" t="s">
        <v>1281</v>
      </c>
      <c r="G120" s="255"/>
      <c r="H120" s="255"/>
      <c r="I120" s="255"/>
      <c r="J120" s="255"/>
      <c r="K120" s="255"/>
      <c r="L120" s="255"/>
      <c r="M120" s="255"/>
      <c r="N120" s="255"/>
    </row>
    <row r="121" spans="4:14">
      <c r="D121" s="175" t="s">
        <v>641</v>
      </c>
      <c r="E121" s="255" t="s">
        <v>1282</v>
      </c>
      <c r="F121" s="255" t="s">
        <v>1283</v>
      </c>
      <c r="G121" s="255"/>
      <c r="H121" s="255"/>
      <c r="I121" s="255"/>
      <c r="J121" s="255"/>
      <c r="K121" s="255"/>
      <c r="L121" s="255"/>
      <c r="M121" s="255"/>
      <c r="N121" s="255"/>
    </row>
    <row r="122" spans="4:14">
      <c r="D122" s="175" t="s">
        <v>643</v>
      </c>
      <c r="E122" s="255" t="s">
        <v>1284</v>
      </c>
      <c r="F122" s="255" t="s">
        <v>1285</v>
      </c>
      <c r="G122" s="255"/>
      <c r="H122" s="255"/>
      <c r="I122" s="255"/>
      <c r="J122" s="255"/>
      <c r="K122" s="255"/>
      <c r="L122" s="255"/>
      <c r="M122" s="255"/>
      <c r="N122" s="255"/>
    </row>
    <row r="123" spans="4:14">
      <c r="D123" s="175" t="s">
        <v>646</v>
      </c>
      <c r="E123" s="255" t="s">
        <v>1286</v>
      </c>
      <c r="F123" s="255" t="s">
        <v>1287</v>
      </c>
      <c r="G123" s="255"/>
      <c r="H123" s="255"/>
      <c r="I123" s="255"/>
      <c r="J123" s="255"/>
      <c r="K123" s="255"/>
      <c r="L123" s="255"/>
      <c r="M123" s="255"/>
      <c r="N123" s="255"/>
    </row>
    <row r="124" spans="4:14">
      <c r="D124" s="175" t="s">
        <v>649</v>
      </c>
      <c r="E124" s="256" t="s">
        <v>1288</v>
      </c>
      <c r="F124" s="256" t="s">
        <v>1289</v>
      </c>
      <c r="G124" s="256"/>
      <c r="H124" s="256"/>
      <c r="I124" s="256"/>
      <c r="J124" s="256"/>
      <c r="K124" s="256"/>
      <c r="L124" s="256"/>
      <c r="M124" s="256"/>
      <c r="N124" s="256"/>
    </row>
    <row r="125" spans="4:14">
      <c r="D125" s="175" t="s">
        <v>651</v>
      </c>
      <c r="E125" s="255" t="s">
        <v>1290</v>
      </c>
      <c r="F125" s="255" t="s">
        <v>1291</v>
      </c>
      <c r="G125" s="255"/>
      <c r="H125" s="255"/>
      <c r="I125" s="255"/>
      <c r="J125" s="255"/>
      <c r="K125" s="255"/>
      <c r="L125" s="255"/>
      <c r="M125" s="255"/>
      <c r="N125" s="255"/>
    </row>
    <row r="126" spans="4:14">
      <c r="D126" s="175" t="s">
        <v>654</v>
      </c>
      <c r="E126" s="255" t="s">
        <v>478</v>
      </c>
      <c r="F126" s="255" t="s">
        <v>479</v>
      </c>
      <c r="G126" s="255">
        <v>1471262.1</v>
      </c>
      <c r="H126" s="255"/>
      <c r="I126" s="255"/>
      <c r="J126" s="255">
        <v>13034583.483187201</v>
      </c>
      <c r="K126" s="255"/>
      <c r="L126" s="255">
        <v>2166333.61</v>
      </c>
      <c r="M126" s="255"/>
      <c r="N126" s="255">
        <v>16672179.1931872</v>
      </c>
    </row>
    <row r="127" spans="4:14">
      <c r="D127" s="175" t="s">
        <v>657</v>
      </c>
      <c r="E127" s="255" t="s">
        <v>481</v>
      </c>
      <c r="F127" s="255" t="s">
        <v>482</v>
      </c>
      <c r="G127" s="255"/>
      <c r="H127" s="255"/>
      <c r="I127" s="255"/>
      <c r="J127" s="255">
        <v>23848982.726246402</v>
      </c>
      <c r="K127" s="255"/>
      <c r="L127" s="255"/>
      <c r="M127" s="255"/>
      <c r="N127" s="255">
        <v>23848982.726246402</v>
      </c>
    </row>
    <row r="128" spans="4:14">
      <c r="D128" s="175" t="s">
        <v>659</v>
      </c>
      <c r="E128" s="255" t="s">
        <v>1292</v>
      </c>
      <c r="F128" s="255" t="s">
        <v>1293</v>
      </c>
      <c r="G128" s="255"/>
      <c r="H128" s="255"/>
      <c r="I128" s="255"/>
      <c r="J128" s="255"/>
      <c r="K128" s="255"/>
      <c r="L128" s="255"/>
      <c r="M128" s="255"/>
      <c r="N128" s="255"/>
    </row>
    <row r="129" spans="4:14">
      <c r="D129" s="175" t="s">
        <v>662</v>
      </c>
      <c r="E129" s="256" t="s">
        <v>484</v>
      </c>
      <c r="F129" s="256" t="s">
        <v>485</v>
      </c>
      <c r="G129" s="256">
        <v>1471262.1</v>
      </c>
      <c r="H129" s="256"/>
      <c r="I129" s="256"/>
      <c r="J129" s="256">
        <v>36883566.2094336</v>
      </c>
      <c r="K129" s="256"/>
      <c r="L129" s="256">
        <v>2166333.61</v>
      </c>
      <c r="M129" s="256"/>
      <c r="N129" s="256">
        <v>40521161.919433601</v>
      </c>
    </row>
    <row r="130" spans="4:14">
      <c r="D130" s="175" t="s">
        <v>665</v>
      </c>
      <c r="E130" s="257" t="s">
        <v>487</v>
      </c>
      <c r="F130" s="257" t="s">
        <v>488</v>
      </c>
      <c r="G130" s="257">
        <v>1471262.1</v>
      </c>
      <c r="H130" s="257"/>
      <c r="I130" s="257"/>
      <c r="J130" s="257">
        <v>36883566.2094336</v>
      </c>
      <c r="K130" s="257"/>
      <c r="L130" s="257">
        <v>2166333.61</v>
      </c>
      <c r="M130" s="257">
        <v>144020816.19135001</v>
      </c>
      <c r="N130" s="257">
        <v>184541978.11078361</v>
      </c>
    </row>
    <row r="131" spans="4:14">
      <c r="D131" s="175" t="s">
        <v>667</v>
      </c>
      <c r="E131" s="255" t="s">
        <v>490</v>
      </c>
      <c r="F131" s="255" t="s">
        <v>491</v>
      </c>
      <c r="G131" s="255">
        <v>9156615.7200000007</v>
      </c>
      <c r="H131" s="255">
        <v>0</v>
      </c>
      <c r="I131" s="255">
        <v>3707465.7736813999</v>
      </c>
      <c r="J131" s="255">
        <v>7178009.8965504002</v>
      </c>
      <c r="K131" s="255">
        <v>15267309.548508</v>
      </c>
      <c r="L131" s="255">
        <v>0</v>
      </c>
      <c r="M131" s="255"/>
      <c r="N131" s="255">
        <v>35309400.938739799</v>
      </c>
    </row>
    <row r="132" spans="4:14">
      <c r="D132" s="175" t="s">
        <v>670</v>
      </c>
      <c r="E132" s="255" t="s">
        <v>493</v>
      </c>
      <c r="F132" s="255" t="s">
        <v>494</v>
      </c>
      <c r="G132" s="255"/>
      <c r="H132" s="255"/>
      <c r="I132" s="255"/>
      <c r="J132" s="255"/>
      <c r="K132" s="255">
        <v>45600101.235482</v>
      </c>
      <c r="L132" s="255"/>
      <c r="M132" s="255"/>
      <c r="N132" s="255">
        <v>45600101.235482</v>
      </c>
    </row>
    <row r="133" spans="4:14">
      <c r="D133" s="175" t="s">
        <v>673</v>
      </c>
      <c r="E133" s="256" t="s">
        <v>496</v>
      </c>
      <c r="F133" s="256" t="s">
        <v>497</v>
      </c>
      <c r="G133" s="256">
        <v>9156615.7200000007</v>
      </c>
      <c r="H133" s="256">
        <v>0</v>
      </c>
      <c r="I133" s="256">
        <v>3707465.7736813999</v>
      </c>
      <c r="J133" s="256">
        <v>7178009.8965504002</v>
      </c>
      <c r="K133" s="256">
        <v>60867410.783990003</v>
      </c>
      <c r="L133" s="256">
        <v>0</v>
      </c>
      <c r="M133" s="256"/>
      <c r="N133" s="256">
        <v>80909502.174221799</v>
      </c>
    </row>
    <row r="134" spans="4:14">
      <c r="D134" s="175" t="s">
        <v>675</v>
      </c>
      <c r="E134" s="255" t="s">
        <v>1294</v>
      </c>
      <c r="F134" s="255" t="s">
        <v>1295</v>
      </c>
      <c r="G134" s="255"/>
      <c r="H134" s="255"/>
      <c r="I134" s="255"/>
      <c r="J134" s="255"/>
      <c r="K134" s="255"/>
      <c r="L134" s="255"/>
      <c r="M134" s="255"/>
      <c r="N134" s="255"/>
    </row>
    <row r="135" spans="4:14">
      <c r="D135" s="175" t="s">
        <v>678</v>
      </c>
      <c r="E135" s="256" t="s">
        <v>1296</v>
      </c>
      <c r="F135" s="256" t="s">
        <v>1297</v>
      </c>
      <c r="G135" s="256"/>
      <c r="H135" s="256"/>
      <c r="I135" s="256"/>
      <c r="J135" s="256"/>
      <c r="K135" s="256"/>
      <c r="L135" s="256"/>
      <c r="M135" s="256"/>
      <c r="N135" s="256"/>
    </row>
    <row r="136" spans="4:14">
      <c r="D136" s="175" t="s">
        <v>681</v>
      </c>
      <c r="E136" s="255" t="s">
        <v>1298</v>
      </c>
      <c r="F136" s="255" t="s">
        <v>1299</v>
      </c>
      <c r="G136" s="255"/>
      <c r="H136" s="255"/>
      <c r="I136" s="255"/>
      <c r="J136" s="255"/>
      <c r="K136" s="255"/>
      <c r="L136" s="255"/>
      <c r="M136" s="255"/>
      <c r="N136" s="255"/>
    </row>
    <row r="137" spans="4:14">
      <c r="D137" s="175" t="s">
        <v>683</v>
      </c>
      <c r="E137" s="255" t="s">
        <v>1300</v>
      </c>
      <c r="F137" s="255" t="s">
        <v>1301</v>
      </c>
      <c r="G137" s="255"/>
      <c r="H137" s="255"/>
      <c r="I137" s="255"/>
      <c r="J137" s="255"/>
      <c r="K137" s="255"/>
      <c r="L137" s="255"/>
      <c r="M137" s="255"/>
      <c r="N137" s="255"/>
    </row>
    <row r="138" spans="4:14">
      <c r="D138" s="175" t="s">
        <v>685</v>
      </c>
      <c r="E138" s="255" t="s">
        <v>1302</v>
      </c>
      <c r="F138" s="255" t="s">
        <v>500</v>
      </c>
      <c r="G138" s="255"/>
      <c r="H138" s="255"/>
      <c r="I138" s="255"/>
      <c r="J138" s="255"/>
      <c r="K138" s="255"/>
      <c r="L138" s="255"/>
      <c r="M138" s="255"/>
      <c r="N138" s="255"/>
    </row>
    <row r="139" spans="4:14">
      <c r="D139" s="175" t="s">
        <v>688</v>
      </c>
      <c r="E139" s="256" t="s">
        <v>1303</v>
      </c>
      <c r="F139" s="256" t="s">
        <v>1299</v>
      </c>
      <c r="G139" s="256"/>
      <c r="H139" s="256"/>
      <c r="I139" s="256"/>
      <c r="J139" s="256"/>
      <c r="K139" s="256"/>
      <c r="L139" s="256"/>
      <c r="M139" s="256"/>
      <c r="N139" s="256"/>
    </row>
    <row r="140" spans="4:14">
      <c r="D140" s="175" t="s">
        <v>691</v>
      </c>
      <c r="E140" s="257" t="s">
        <v>499</v>
      </c>
      <c r="F140" s="257" t="s">
        <v>500</v>
      </c>
      <c r="G140" s="257">
        <v>9156615.7200000007</v>
      </c>
      <c r="H140" s="257">
        <v>0</v>
      </c>
      <c r="I140" s="257">
        <v>3707465.7736813999</v>
      </c>
      <c r="J140" s="257">
        <v>7178009.8965504002</v>
      </c>
      <c r="K140" s="257">
        <v>60867410.783990003</v>
      </c>
      <c r="L140" s="257">
        <v>0</v>
      </c>
      <c r="M140" s="257"/>
      <c r="N140" s="257">
        <v>80909502.174221799</v>
      </c>
    </row>
    <row r="141" spans="4:14">
      <c r="D141" s="175" t="s">
        <v>693</v>
      </c>
      <c r="E141" s="255" t="s">
        <v>1304</v>
      </c>
      <c r="F141" s="255" t="s">
        <v>1305</v>
      </c>
      <c r="G141" s="255"/>
      <c r="H141" s="255"/>
      <c r="I141" s="255"/>
      <c r="J141" s="255"/>
      <c r="K141" s="255"/>
      <c r="L141" s="255"/>
      <c r="M141" s="255"/>
      <c r="N141" s="255"/>
    </row>
    <row r="142" spans="4:14">
      <c r="D142" s="175" t="s">
        <v>696</v>
      </c>
      <c r="E142" s="256" t="s">
        <v>1306</v>
      </c>
      <c r="F142" s="256" t="s">
        <v>1305</v>
      </c>
      <c r="G142" s="256"/>
      <c r="H142" s="256"/>
      <c r="I142" s="256"/>
      <c r="J142" s="256"/>
      <c r="K142" s="256"/>
      <c r="L142" s="256"/>
      <c r="M142" s="256"/>
      <c r="N142" s="256"/>
    </row>
    <row r="143" spans="4:14">
      <c r="D143" s="175" t="s">
        <v>699</v>
      </c>
      <c r="E143" s="255" t="s">
        <v>1307</v>
      </c>
      <c r="F143" s="255" t="s">
        <v>1308</v>
      </c>
      <c r="G143" s="255"/>
      <c r="H143" s="255"/>
      <c r="I143" s="255"/>
      <c r="J143" s="255"/>
      <c r="K143" s="255"/>
      <c r="L143" s="255"/>
      <c r="M143" s="255"/>
      <c r="N143" s="255"/>
    </row>
    <row r="144" spans="4:14">
      <c r="D144" s="175" t="s">
        <v>701</v>
      </c>
      <c r="E144" s="256" t="s">
        <v>1309</v>
      </c>
      <c r="F144" s="256" t="s">
        <v>1308</v>
      </c>
      <c r="G144" s="256"/>
      <c r="H144" s="256"/>
      <c r="I144" s="256"/>
      <c r="J144" s="256"/>
      <c r="K144" s="256"/>
      <c r="L144" s="256"/>
      <c r="M144" s="256"/>
      <c r="N144" s="256"/>
    </row>
    <row r="145" spans="4:16">
      <c r="D145" s="175" t="s">
        <v>704</v>
      </c>
      <c r="E145" s="255" t="s">
        <v>1310</v>
      </c>
      <c r="F145" s="255" t="s">
        <v>1311</v>
      </c>
      <c r="G145" s="255"/>
      <c r="H145" s="255"/>
      <c r="I145" s="255"/>
      <c r="J145" s="255"/>
      <c r="K145" s="255"/>
      <c r="L145" s="255"/>
      <c r="M145" s="255"/>
      <c r="N145" s="255"/>
    </row>
    <row r="146" spans="4:16">
      <c r="D146" s="175" t="s">
        <v>707</v>
      </c>
      <c r="E146" s="255" t="s">
        <v>1312</v>
      </c>
      <c r="F146" s="255" t="s">
        <v>1313</v>
      </c>
      <c r="G146" s="255"/>
      <c r="H146" s="255"/>
      <c r="I146" s="255"/>
      <c r="J146" s="255"/>
      <c r="K146" s="255"/>
      <c r="L146" s="255"/>
      <c r="M146" s="255"/>
      <c r="N146" s="255"/>
    </row>
    <row r="147" spans="4:16">
      <c r="D147" s="175" t="s">
        <v>709</v>
      </c>
      <c r="E147" s="255" t="s">
        <v>1314</v>
      </c>
      <c r="F147" s="255" t="s">
        <v>1315</v>
      </c>
      <c r="G147" s="255"/>
      <c r="H147" s="255"/>
      <c r="I147" s="255"/>
      <c r="J147" s="255"/>
      <c r="K147" s="255"/>
      <c r="L147" s="255"/>
      <c r="M147" s="255"/>
      <c r="N147" s="255"/>
    </row>
    <row r="148" spans="4:16">
      <c r="D148" s="175" t="s">
        <v>712</v>
      </c>
      <c r="E148" s="255" t="s">
        <v>1316</v>
      </c>
      <c r="F148" s="255" t="s">
        <v>1317</v>
      </c>
      <c r="G148" s="255"/>
      <c r="H148" s="255"/>
      <c r="I148" s="255"/>
      <c r="J148" s="255"/>
      <c r="K148" s="255"/>
      <c r="L148" s="255"/>
      <c r="M148" s="255"/>
      <c r="N148" s="255"/>
      <c r="P148">
        <v>24000</v>
      </c>
    </row>
    <row r="149" spans="4:16">
      <c r="D149" s="175" t="s">
        <v>715</v>
      </c>
      <c r="E149" s="255" t="s">
        <v>1318</v>
      </c>
      <c r="F149" s="255" t="s">
        <v>1319</v>
      </c>
      <c r="G149" s="255"/>
      <c r="H149" s="255"/>
      <c r="I149" s="255"/>
      <c r="J149" s="255"/>
      <c r="K149" s="255"/>
      <c r="L149" s="255"/>
      <c r="M149" s="255"/>
      <c r="N149" s="255"/>
    </row>
    <row r="150" spans="4:16">
      <c r="D150" s="175" t="s">
        <v>717</v>
      </c>
      <c r="E150" s="255" t="s">
        <v>1320</v>
      </c>
      <c r="F150" s="255" t="s">
        <v>1321</v>
      </c>
      <c r="G150" s="255"/>
      <c r="H150" s="255"/>
      <c r="I150" s="255"/>
      <c r="J150" s="255"/>
      <c r="K150" s="255"/>
      <c r="L150" s="255"/>
      <c r="M150" s="255"/>
      <c r="N150" s="255"/>
    </row>
    <row r="151" spans="4:16">
      <c r="D151" s="175" t="s">
        <v>720</v>
      </c>
      <c r="E151" s="255" t="s">
        <v>1322</v>
      </c>
      <c r="F151" s="255" t="s">
        <v>1323</v>
      </c>
      <c r="G151" s="255"/>
      <c r="H151" s="255"/>
      <c r="I151" s="255"/>
      <c r="J151" s="255"/>
      <c r="K151" s="255"/>
      <c r="L151" s="255"/>
      <c r="M151" s="255"/>
      <c r="N151" s="255"/>
    </row>
    <row r="152" spans="4:16">
      <c r="D152" s="175" t="s">
        <v>722</v>
      </c>
      <c r="E152" s="255" t="s">
        <v>1324</v>
      </c>
      <c r="F152" s="255" t="s">
        <v>1325</v>
      </c>
      <c r="G152" s="255"/>
      <c r="H152" s="255"/>
      <c r="I152" s="255"/>
      <c r="J152" s="255"/>
      <c r="K152" s="255"/>
      <c r="L152" s="255"/>
      <c r="M152" s="255"/>
      <c r="N152" s="255"/>
    </row>
    <row r="153" spans="4:16">
      <c r="D153" s="175" t="s">
        <v>725</v>
      </c>
      <c r="E153" s="256" t="s">
        <v>1326</v>
      </c>
      <c r="F153" s="256" t="s">
        <v>1327</v>
      </c>
      <c r="G153" s="256"/>
      <c r="H153" s="256"/>
      <c r="I153" s="256"/>
      <c r="J153" s="256"/>
      <c r="K153" s="256"/>
      <c r="L153" s="256"/>
      <c r="M153" s="256"/>
      <c r="N153" s="256"/>
    </row>
    <row r="154" spans="4:16">
      <c r="D154" s="175" t="s">
        <v>728</v>
      </c>
      <c r="E154" s="255" t="s">
        <v>1328</v>
      </c>
      <c r="F154" s="255" t="s">
        <v>1329</v>
      </c>
      <c r="G154" s="255"/>
      <c r="H154" s="255"/>
      <c r="I154" s="255"/>
      <c r="J154" s="255"/>
      <c r="K154" s="255"/>
      <c r="L154" s="255"/>
      <c r="M154" s="255"/>
      <c r="N154" s="255"/>
    </row>
    <row r="155" spans="4:16">
      <c r="D155" s="175" t="s">
        <v>731</v>
      </c>
      <c r="E155" s="256" t="s">
        <v>1330</v>
      </c>
      <c r="F155" s="256" t="s">
        <v>1329</v>
      </c>
      <c r="G155" s="256"/>
      <c r="H155" s="256"/>
      <c r="I155" s="256"/>
      <c r="J155" s="256"/>
      <c r="K155" s="256"/>
      <c r="L155" s="256"/>
      <c r="M155" s="256"/>
      <c r="N155" s="256"/>
    </row>
    <row r="156" spans="4:16">
      <c r="D156" s="175" t="s">
        <v>734</v>
      </c>
      <c r="E156" s="257" t="s">
        <v>1331</v>
      </c>
      <c r="F156" s="257" t="s">
        <v>1332</v>
      </c>
      <c r="G156" s="257"/>
      <c r="H156" s="257"/>
      <c r="I156" s="257"/>
      <c r="J156" s="257"/>
      <c r="K156" s="257"/>
      <c r="L156" s="257"/>
      <c r="M156" s="257"/>
      <c r="N156" s="257"/>
      <c r="P156">
        <v>24000</v>
      </c>
    </row>
    <row r="157" spans="4:16">
      <c r="D157" s="175" t="s">
        <v>737</v>
      </c>
      <c r="E157" s="255" t="s">
        <v>502</v>
      </c>
      <c r="F157" s="255" t="s">
        <v>503</v>
      </c>
      <c r="G157" s="255"/>
      <c r="H157" s="255"/>
      <c r="I157" s="255"/>
      <c r="J157" s="255"/>
      <c r="K157" s="255"/>
      <c r="L157" s="255"/>
      <c r="M157" s="255"/>
      <c r="N157" s="255">
        <v>0</v>
      </c>
      <c r="P157">
        <v>-42267077.460000001</v>
      </c>
    </row>
    <row r="158" spans="4:16">
      <c r="D158" s="175" t="s">
        <v>740</v>
      </c>
      <c r="E158" s="255" t="s">
        <v>1333</v>
      </c>
      <c r="F158" s="255" t="s">
        <v>1334</v>
      </c>
      <c r="G158" s="255"/>
      <c r="H158" s="255"/>
      <c r="I158" s="255"/>
      <c r="J158" s="255"/>
      <c r="K158" s="255"/>
      <c r="L158" s="255"/>
      <c r="M158" s="255"/>
      <c r="N158" s="255"/>
    </row>
    <row r="159" spans="4:16">
      <c r="D159" s="175" t="s">
        <v>743</v>
      </c>
      <c r="E159" s="255" t="s">
        <v>1335</v>
      </c>
      <c r="F159" s="255" t="s">
        <v>1336</v>
      </c>
      <c r="G159" s="255"/>
      <c r="H159" s="255"/>
      <c r="I159" s="255"/>
      <c r="J159" s="255"/>
      <c r="K159" s="255"/>
      <c r="L159" s="255"/>
      <c r="M159" s="255"/>
      <c r="N159" s="255"/>
    </row>
    <row r="160" spans="4:16">
      <c r="D160" s="175" t="s">
        <v>746</v>
      </c>
      <c r="E160" s="255" t="s">
        <v>505</v>
      </c>
      <c r="F160" s="255" t="s">
        <v>506</v>
      </c>
      <c r="G160" s="255"/>
      <c r="H160" s="255"/>
      <c r="I160" s="255"/>
      <c r="J160" s="255"/>
      <c r="K160" s="255"/>
      <c r="L160" s="255"/>
      <c r="M160" s="255"/>
      <c r="N160" s="255">
        <v>4897892.4000000004</v>
      </c>
    </row>
    <row r="161" spans="4:16">
      <c r="D161" s="175" t="s">
        <v>749</v>
      </c>
      <c r="E161" s="255" t="s">
        <v>1337</v>
      </c>
      <c r="F161" s="255" t="s">
        <v>1338</v>
      </c>
      <c r="G161" s="255"/>
      <c r="H161" s="255"/>
      <c r="I161" s="255"/>
      <c r="J161" s="255"/>
      <c r="K161" s="255"/>
      <c r="L161" s="255"/>
      <c r="M161" s="255"/>
      <c r="N161" s="255"/>
      <c r="P161">
        <v>516856.04</v>
      </c>
    </row>
    <row r="162" spans="4:16">
      <c r="D162" s="175" t="s">
        <v>752</v>
      </c>
      <c r="E162" s="255" t="s">
        <v>508</v>
      </c>
      <c r="F162" s="255" t="s">
        <v>509</v>
      </c>
      <c r="G162" s="255"/>
      <c r="H162" s="255"/>
      <c r="I162" s="255"/>
      <c r="J162" s="255"/>
      <c r="K162" s="255"/>
      <c r="L162" s="255"/>
      <c r="M162" s="255"/>
      <c r="N162" s="255">
        <v>2065820.6168768001</v>
      </c>
      <c r="P162">
        <v>516856.04</v>
      </c>
    </row>
    <row r="163" spans="4:16">
      <c r="D163" s="175" t="s">
        <v>755</v>
      </c>
      <c r="E163" s="255" t="s">
        <v>511</v>
      </c>
      <c r="F163" s="255" t="s">
        <v>512</v>
      </c>
      <c r="G163" s="255"/>
      <c r="H163" s="255"/>
      <c r="I163" s="255"/>
      <c r="J163" s="255"/>
      <c r="K163" s="255"/>
      <c r="L163" s="255"/>
      <c r="M163" s="255"/>
      <c r="N163" s="255">
        <v>0</v>
      </c>
    </row>
    <row r="164" spans="4:16">
      <c r="D164" s="175" t="s">
        <v>758</v>
      </c>
      <c r="E164" s="255" t="s">
        <v>1339</v>
      </c>
      <c r="F164" s="255" t="s">
        <v>1340</v>
      </c>
      <c r="G164" s="255"/>
      <c r="H164" s="255"/>
      <c r="I164" s="255"/>
      <c r="J164" s="255"/>
      <c r="K164" s="255"/>
      <c r="L164" s="255"/>
      <c r="M164" s="255"/>
      <c r="N164" s="255"/>
      <c r="P164">
        <v>1151935.78</v>
      </c>
    </row>
    <row r="165" spans="4:16">
      <c r="D165" s="175" t="s">
        <v>761</v>
      </c>
      <c r="E165" s="257" t="s">
        <v>514</v>
      </c>
      <c r="F165" s="257" t="s">
        <v>515</v>
      </c>
      <c r="G165" s="257"/>
      <c r="H165" s="257"/>
      <c r="I165" s="257"/>
      <c r="J165" s="257"/>
      <c r="K165" s="257"/>
      <c r="L165" s="257"/>
      <c r="M165" s="257"/>
      <c r="N165" s="257">
        <v>6963713.0168768</v>
      </c>
      <c r="P165">
        <v>1200.1600000000001</v>
      </c>
    </row>
    <row r="166" spans="4:16">
      <c r="D166" s="175" t="s">
        <v>764</v>
      </c>
      <c r="E166" s="258" t="s">
        <v>517</v>
      </c>
      <c r="F166" s="258" t="s">
        <v>518</v>
      </c>
      <c r="G166" s="258">
        <v>20455490608.560001</v>
      </c>
      <c r="H166" s="258">
        <v>134741721.84999999</v>
      </c>
      <c r="I166" s="258">
        <v>1728869244.1698885</v>
      </c>
      <c r="J166" s="258">
        <v>11584164597.910732</v>
      </c>
      <c r="K166" s="258">
        <v>2667657385.6258898</v>
      </c>
      <c r="L166" s="258">
        <v>2358746474.8899999</v>
      </c>
      <c r="M166" s="258">
        <v>6666811975.9237499</v>
      </c>
      <c r="N166" s="258">
        <v>36176974745.264183</v>
      </c>
      <c r="P166">
        <v>4728.96</v>
      </c>
    </row>
    <row r="167" spans="4:16">
      <c r="D167" s="175" t="s">
        <v>767</v>
      </c>
      <c r="E167" s="255" t="s">
        <v>1341</v>
      </c>
      <c r="F167" s="255" t="s">
        <v>1342</v>
      </c>
      <c r="G167" s="255"/>
      <c r="H167" s="255"/>
      <c r="I167" s="255"/>
      <c r="J167" s="255"/>
      <c r="K167" s="255"/>
      <c r="L167" s="255"/>
      <c r="M167" s="255"/>
      <c r="N167" s="255"/>
    </row>
    <row r="168" spans="4:16" s="128" customFormat="1">
      <c r="D168" s="203" t="s">
        <v>769</v>
      </c>
      <c r="E168" s="255" t="s">
        <v>1343</v>
      </c>
      <c r="F168" s="255" t="s">
        <v>1344</v>
      </c>
      <c r="G168" s="255"/>
      <c r="H168" s="255"/>
      <c r="I168" s="255"/>
      <c r="J168" s="255"/>
      <c r="K168" s="255"/>
      <c r="L168" s="255"/>
      <c r="M168" s="255"/>
      <c r="N168" s="255"/>
    </row>
    <row r="169" spans="4:16">
      <c r="D169" s="175" t="s">
        <v>772</v>
      </c>
      <c r="E169" s="256" t="s">
        <v>1345</v>
      </c>
      <c r="F169" s="256" t="s">
        <v>1346</v>
      </c>
      <c r="G169" s="256"/>
      <c r="H169" s="256"/>
      <c r="I169" s="256"/>
      <c r="J169" s="256"/>
      <c r="K169" s="256"/>
      <c r="L169" s="256"/>
      <c r="M169" s="256"/>
      <c r="N169" s="256"/>
      <c r="P169">
        <v>3570.6</v>
      </c>
    </row>
    <row r="170" spans="4:16">
      <c r="D170" s="175" t="s">
        <v>775</v>
      </c>
      <c r="E170" s="255" t="s">
        <v>1347</v>
      </c>
      <c r="F170" s="255" t="s">
        <v>1348</v>
      </c>
      <c r="G170" s="255"/>
      <c r="H170" s="255"/>
      <c r="I170" s="255"/>
      <c r="J170" s="255"/>
      <c r="K170" s="255"/>
      <c r="L170" s="255"/>
      <c r="M170" s="255"/>
      <c r="N170" s="255"/>
    </row>
    <row r="171" spans="4:16">
      <c r="D171" s="175" t="s">
        <v>778</v>
      </c>
      <c r="E171" s="255" t="s">
        <v>1349</v>
      </c>
      <c r="F171" s="255" t="s">
        <v>1350</v>
      </c>
      <c r="G171" s="255"/>
      <c r="H171" s="255"/>
      <c r="I171" s="255"/>
      <c r="J171" s="255"/>
      <c r="K171" s="255"/>
      <c r="L171" s="255"/>
      <c r="M171" s="255"/>
      <c r="N171" s="255"/>
    </row>
    <row r="172" spans="4:16">
      <c r="D172" s="175" t="s">
        <v>781</v>
      </c>
      <c r="E172" s="255" t="s">
        <v>1351</v>
      </c>
      <c r="F172" s="255" t="s">
        <v>1352</v>
      </c>
      <c r="G172" s="255"/>
      <c r="H172" s="255"/>
      <c r="I172" s="255"/>
      <c r="J172" s="255"/>
      <c r="K172" s="255"/>
      <c r="L172" s="255"/>
      <c r="M172" s="255"/>
      <c r="N172" s="255"/>
    </row>
    <row r="173" spans="4:16">
      <c r="D173" s="175" t="s">
        <v>783</v>
      </c>
      <c r="E173" s="255" t="s">
        <v>1353</v>
      </c>
      <c r="F173" s="255" t="s">
        <v>1354</v>
      </c>
      <c r="G173" s="255"/>
      <c r="H173" s="255"/>
      <c r="I173" s="255"/>
      <c r="J173" s="255"/>
      <c r="K173" s="255"/>
      <c r="L173" s="255"/>
      <c r="M173" s="255"/>
      <c r="N173" s="255"/>
    </row>
    <row r="174" spans="4:16">
      <c r="D174" s="175" t="s">
        <v>786</v>
      </c>
      <c r="E174" s="256" t="s">
        <v>1355</v>
      </c>
      <c r="F174" s="256" t="s">
        <v>1348</v>
      </c>
      <c r="G174" s="256"/>
      <c r="H174" s="256"/>
      <c r="I174" s="256"/>
      <c r="J174" s="256"/>
      <c r="K174" s="256"/>
      <c r="L174" s="256"/>
      <c r="M174" s="256"/>
      <c r="N174" s="256"/>
    </row>
    <row r="175" spans="4:16">
      <c r="D175" s="175" t="s">
        <v>788</v>
      </c>
      <c r="E175" s="255" t="s">
        <v>1356</v>
      </c>
      <c r="F175" s="255" t="s">
        <v>1357</v>
      </c>
      <c r="G175" s="255"/>
      <c r="H175" s="255"/>
      <c r="I175" s="255"/>
      <c r="J175" s="255"/>
      <c r="K175" s="255"/>
      <c r="L175" s="255"/>
      <c r="M175" s="255"/>
      <c r="N175" s="255"/>
    </row>
    <row r="176" spans="4:16">
      <c r="D176" s="175" t="s">
        <v>790</v>
      </c>
      <c r="E176" s="255" t="s">
        <v>1358</v>
      </c>
      <c r="F176" s="255" t="s">
        <v>1359</v>
      </c>
      <c r="G176" s="255"/>
      <c r="H176" s="255"/>
      <c r="I176" s="255"/>
      <c r="J176" s="255"/>
      <c r="K176" s="255"/>
      <c r="L176" s="255"/>
      <c r="M176" s="255"/>
      <c r="N176" s="255"/>
    </row>
    <row r="177" spans="4:14">
      <c r="D177" s="175" t="s">
        <v>793</v>
      </c>
      <c r="E177" s="256" t="s">
        <v>1360</v>
      </c>
      <c r="F177" s="256" t="s">
        <v>1357</v>
      </c>
      <c r="G177" s="256"/>
      <c r="H177" s="256"/>
      <c r="I177" s="256"/>
      <c r="J177" s="256"/>
      <c r="K177" s="256"/>
      <c r="L177" s="256"/>
      <c r="M177" s="256"/>
      <c r="N177" s="256"/>
    </row>
    <row r="178" spans="4:14">
      <c r="D178" s="175" t="s">
        <v>796</v>
      </c>
      <c r="E178" s="255" t="s">
        <v>1361</v>
      </c>
      <c r="F178" s="255" t="s">
        <v>1362</v>
      </c>
      <c r="G178" s="255"/>
      <c r="H178" s="255"/>
      <c r="I178" s="255"/>
      <c r="J178" s="255"/>
      <c r="K178" s="255"/>
      <c r="L178" s="255"/>
      <c r="M178" s="255"/>
      <c r="N178" s="255"/>
    </row>
    <row r="179" spans="4:14">
      <c r="D179" s="175" t="s">
        <v>799</v>
      </c>
      <c r="E179" s="255" t="s">
        <v>1363</v>
      </c>
      <c r="F179" s="255" t="s">
        <v>1364</v>
      </c>
      <c r="G179" s="255"/>
      <c r="H179" s="255"/>
      <c r="I179" s="255"/>
      <c r="J179" s="255"/>
      <c r="K179" s="255"/>
      <c r="L179" s="255"/>
      <c r="M179" s="255"/>
      <c r="N179" s="255"/>
    </row>
    <row r="180" spans="4:14">
      <c r="D180" s="175" t="s">
        <v>802</v>
      </c>
      <c r="E180" s="256" t="s">
        <v>1365</v>
      </c>
      <c r="F180" s="256" t="s">
        <v>1362</v>
      </c>
      <c r="G180" s="256"/>
      <c r="H180" s="256"/>
      <c r="I180" s="256"/>
      <c r="J180" s="256"/>
      <c r="K180" s="256"/>
      <c r="L180" s="256"/>
      <c r="M180" s="256"/>
      <c r="N180" s="256"/>
    </row>
    <row r="181" spans="4:14">
      <c r="D181" s="175" t="s">
        <v>805</v>
      </c>
      <c r="E181" s="255" t="s">
        <v>1366</v>
      </c>
      <c r="F181" s="255" t="s">
        <v>1367</v>
      </c>
      <c r="G181" s="255"/>
      <c r="H181" s="255"/>
      <c r="I181" s="255"/>
      <c r="J181" s="255"/>
      <c r="K181" s="255"/>
      <c r="L181" s="255"/>
      <c r="M181" s="255"/>
      <c r="N181" s="255"/>
    </row>
    <row r="182" spans="4:14">
      <c r="D182" s="175" t="s">
        <v>808</v>
      </c>
      <c r="E182" s="255" t="s">
        <v>1368</v>
      </c>
      <c r="F182" s="255" t="s">
        <v>1369</v>
      </c>
      <c r="G182" s="255"/>
      <c r="H182" s="255"/>
      <c r="I182" s="255"/>
      <c r="J182" s="255"/>
      <c r="K182" s="255"/>
      <c r="L182" s="255"/>
      <c r="M182" s="255"/>
      <c r="N182" s="255"/>
    </row>
    <row r="183" spans="4:14">
      <c r="D183" s="175" t="s">
        <v>811</v>
      </c>
      <c r="E183" s="256" t="s">
        <v>1370</v>
      </c>
      <c r="F183" s="256" t="s">
        <v>1371</v>
      </c>
      <c r="G183" s="256"/>
      <c r="H183" s="256"/>
      <c r="I183" s="256"/>
      <c r="J183" s="256"/>
      <c r="K183" s="256"/>
      <c r="L183" s="256"/>
      <c r="M183" s="256"/>
      <c r="N183" s="256"/>
    </row>
    <row r="184" spans="4:14">
      <c r="D184" s="175" t="s">
        <v>814</v>
      </c>
      <c r="E184" s="255" t="s">
        <v>520</v>
      </c>
      <c r="F184" s="255" t="s">
        <v>521</v>
      </c>
      <c r="G184" s="255">
        <v>806957866.96000004</v>
      </c>
      <c r="H184" s="255"/>
      <c r="I184" s="255"/>
      <c r="J184" s="255"/>
      <c r="K184" s="255">
        <v>13978214.33759</v>
      </c>
      <c r="L184" s="255"/>
      <c r="M184" s="255"/>
      <c r="N184" s="255">
        <v>13978214.33759</v>
      </c>
    </row>
    <row r="185" spans="4:14">
      <c r="D185" s="175" t="s">
        <v>817</v>
      </c>
      <c r="E185" s="255" t="s">
        <v>523</v>
      </c>
      <c r="F185" s="255" t="s">
        <v>524</v>
      </c>
      <c r="G185" s="255">
        <v>330906513.94</v>
      </c>
      <c r="H185" s="255"/>
      <c r="I185" s="255"/>
      <c r="J185" s="255"/>
      <c r="K185" s="255"/>
      <c r="L185" s="255"/>
      <c r="M185" s="255"/>
      <c r="N185" s="255">
        <v>-6089435.2300000004</v>
      </c>
    </row>
    <row r="186" spans="4:14">
      <c r="D186" s="175" t="s">
        <v>820</v>
      </c>
      <c r="E186" s="256" t="s">
        <v>526</v>
      </c>
      <c r="F186" s="256" t="s">
        <v>521</v>
      </c>
      <c r="G186" s="256">
        <v>1137864380.9000001</v>
      </c>
      <c r="H186" s="256"/>
      <c r="I186" s="256"/>
      <c r="J186" s="256"/>
      <c r="K186" s="256">
        <v>13978214.33759</v>
      </c>
      <c r="L186" s="256"/>
      <c r="M186" s="256"/>
      <c r="N186" s="256">
        <v>7888779.1075900001</v>
      </c>
    </row>
    <row r="187" spans="4:14">
      <c r="D187" s="175" t="s">
        <v>823</v>
      </c>
      <c r="E187" s="255" t="s">
        <v>1372</v>
      </c>
      <c r="F187" s="255" t="s">
        <v>1373</v>
      </c>
      <c r="G187" s="255"/>
      <c r="H187" s="255"/>
      <c r="I187" s="255"/>
      <c r="J187" s="255"/>
      <c r="K187" s="255"/>
      <c r="L187" s="255"/>
      <c r="M187" s="255"/>
      <c r="N187" s="255"/>
    </row>
    <row r="188" spans="4:14">
      <c r="D188" s="175" t="s">
        <v>826</v>
      </c>
      <c r="E188" s="255" t="s">
        <v>1374</v>
      </c>
      <c r="F188" s="255" t="s">
        <v>1375</v>
      </c>
      <c r="G188" s="255"/>
      <c r="H188" s="255"/>
      <c r="I188" s="255"/>
      <c r="J188" s="255"/>
      <c r="K188" s="255"/>
      <c r="L188" s="255"/>
      <c r="M188" s="255"/>
      <c r="N188" s="255"/>
    </row>
    <row r="189" spans="4:14">
      <c r="D189" s="175" t="s">
        <v>829</v>
      </c>
      <c r="E189" s="255" t="s">
        <v>1376</v>
      </c>
      <c r="F189" s="255" t="s">
        <v>1377</v>
      </c>
      <c r="G189" s="255"/>
      <c r="H189" s="255"/>
      <c r="I189" s="255"/>
      <c r="J189" s="255"/>
      <c r="K189" s="255"/>
      <c r="L189" s="255"/>
      <c r="M189" s="255"/>
      <c r="N189" s="255"/>
    </row>
    <row r="190" spans="4:14">
      <c r="D190" s="175" t="s">
        <v>832</v>
      </c>
      <c r="E190" s="255" t="s">
        <v>1378</v>
      </c>
      <c r="F190" s="255" t="s">
        <v>1379</v>
      </c>
      <c r="G190" s="255"/>
      <c r="H190" s="255"/>
      <c r="I190" s="255"/>
      <c r="J190" s="255"/>
      <c r="K190" s="255"/>
      <c r="L190" s="255"/>
      <c r="M190" s="255"/>
      <c r="N190" s="255"/>
    </row>
    <row r="191" spans="4:14">
      <c r="D191" s="175" t="s">
        <v>835</v>
      </c>
      <c r="E191" s="255" t="s">
        <v>1380</v>
      </c>
      <c r="F191" s="255" t="s">
        <v>1381</v>
      </c>
      <c r="G191" s="255"/>
      <c r="H191" s="255"/>
      <c r="I191" s="255"/>
      <c r="J191" s="255"/>
      <c r="K191" s="255"/>
      <c r="L191" s="255"/>
      <c r="M191" s="255"/>
      <c r="N191" s="255"/>
    </row>
    <row r="192" spans="4:14">
      <c r="D192" s="175" t="s">
        <v>838</v>
      </c>
      <c r="E192" s="255" t="s">
        <v>1382</v>
      </c>
      <c r="F192" s="255" t="s">
        <v>1383</v>
      </c>
      <c r="G192" s="255"/>
      <c r="H192" s="255"/>
      <c r="I192" s="255"/>
      <c r="J192" s="255"/>
      <c r="K192" s="255"/>
      <c r="L192" s="255"/>
      <c r="M192" s="255"/>
      <c r="N192" s="255"/>
    </row>
    <row r="193" spans="4:14">
      <c r="D193" s="175" t="s">
        <v>841</v>
      </c>
      <c r="E193" s="255" t="s">
        <v>1384</v>
      </c>
      <c r="F193" s="255" t="s">
        <v>1385</v>
      </c>
      <c r="G193" s="255"/>
      <c r="H193" s="255"/>
      <c r="I193" s="255"/>
      <c r="J193" s="255"/>
      <c r="K193" s="255"/>
      <c r="L193" s="255"/>
      <c r="M193" s="255"/>
      <c r="N193" s="255"/>
    </row>
    <row r="194" spans="4:14">
      <c r="D194" s="175" t="s">
        <v>844</v>
      </c>
      <c r="E194" s="255" t="s">
        <v>1386</v>
      </c>
      <c r="F194" s="255" t="s">
        <v>1387</v>
      </c>
      <c r="G194" s="255"/>
      <c r="H194" s="255"/>
      <c r="I194" s="255"/>
      <c r="J194" s="255"/>
      <c r="K194" s="255"/>
      <c r="L194" s="255"/>
      <c r="M194" s="255"/>
      <c r="N194" s="255"/>
    </row>
    <row r="195" spans="4:14">
      <c r="D195" s="175" t="s">
        <v>847</v>
      </c>
      <c r="E195" s="255" t="s">
        <v>1388</v>
      </c>
      <c r="F195" s="255" t="s">
        <v>1389</v>
      </c>
      <c r="G195" s="255"/>
      <c r="H195" s="255"/>
      <c r="I195" s="255"/>
      <c r="J195" s="255"/>
      <c r="K195" s="255"/>
      <c r="L195" s="255"/>
      <c r="M195" s="255"/>
      <c r="N195" s="255"/>
    </row>
    <row r="196" spans="4:14">
      <c r="D196" s="175" t="s">
        <v>850</v>
      </c>
      <c r="E196" s="256" t="s">
        <v>1390</v>
      </c>
      <c r="F196" s="256" t="s">
        <v>1391</v>
      </c>
      <c r="G196" s="256"/>
      <c r="H196" s="256"/>
      <c r="I196" s="256"/>
      <c r="J196" s="256"/>
      <c r="K196" s="256"/>
      <c r="L196" s="256"/>
      <c r="M196" s="256"/>
      <c r="N196" s="256"/>
    </row>
    <row r="197" spans="4:14">
      <c r="D197" s="175" t="s">
        <v>853</v>
      </c>
      <c r="E197" s="255" t="s">
        <v>1392</v>
      </c>
      <c r="F197" s="255" t="s">
        <v>1393</v>
      </c>
      <c r="G197" s="255"/>
      <c r="H197" s="255"/>
      <c r="I197" s="255"/>
      <c r="J197" s="255"/>
      <c r="K197" s="255"/>
      <c r="L197" s="255"/>
      <c r="M197" s="255"/>
      <c r="N197" s="255"/>
    </row>
    <row r="198" spans="4:14">
      <c r="D198" s="175" t="s">
        <v>856</v>
      </c>
      <c r="E198" s="255" t="s">
        <v>1168</v>
      </c>
      <c r="F198" s="255" t="s">
        <v>1169</v>
      </c>
      <c r="G198" s="255"/>
      <c r="H198" s="255"/>
      <c r="I198" s="255"/>
      <c r="J198" s="255">
        <v>20932323.923558399</v>
      </c>
      <c r="K198" s="255"/>
      <c r="L198" s="255"/>
      <c r="M198" s="255"/>
      <c r="N198" s="255">
        <v>20932323.923558399</v>
      </c>
    </row>
    <row r="199" spans="4:14" s="128" customFormat="1">
      <c r="D199" s="203" t="s">
        <v>859</v>
      </c>
      <c r="E199" s="255" t="s">
        <v>528</v>
      </c>
      <c r="F199" s="255" t="s">
        <v>529</v>
      </c>
      <c r="G199" s="255"/>
      <c r="H199" s="255"/>
      <c r="I199" s="255"/>
      <c r="J199" s="255">
        <v>83471439.544320002</v>
      </c>
      <c r="K199" s="255"/>
      <c r="L199" s="255"/>
      <c r="M199" s="255"/>
      <c r="N199" s="255">
        <v>83471439.544320002</v>
      </c>
    </row>
    <row r="200" spans="4:14">
      <c r="D200" s="175" t="s">
        <v>862</v>
      </c>
      <c r="E200" s="255" t="s">
        <v>1394</v>
      </c>
      <c r="F200" s="255" t="s">
        <v>1395</v>
      </c>
      <c r="G200" s="255"/>
      <c r="H200" s="255"/>
      <c r="I200" s="255"/>
      <c r="J200" s="255"/>
      <c r="K200" s="255"/>
      <c r="L200" s="255"/>
      <c r="M200" s="255"/>
      <c r="N200" s="255"/>
    </row>
    <row r="201" spans="4:14">
      <c r="D201" s="175" t="s">
        <v>865</v>
      </c>
      <c r="E201" s="256" t="s">
        <v>531</v>
      </c>
      <c r="F201" s="256" t="s">
        <v>532</v>
      </c>
      <c r="G201" s="256"/>
      <c r="H201" s="256"/>
      <c r="I201" s="256"/>
      <c r="J201" s="256">
        <v>104403763.4678784</v>
      </c>
      <c r="K201" s="256"/>
      <c r="L201" s="256"/>
      <c r="M201" s="256"/>
      <c r="N201" s="256">
        <v>104403763.4678784</v>
      </c>
    </row>
    <row r="202" spans="4:14">
      <c r="D202" s="175" t="s">
        <v>868</v>
      </c>
      <c r="E202" s="257" t="s">
        <v>534</v>
      </c>
      <c r="F202" s="257" t="s">
        <v>535</v>
      </c>
      <c r="G202" s="257">
        <v>1137864380.9000001</v>
      </c>
      <c r="H202" s="257"/>
      <c r="I202" s="257"/>
      <c r="J202" s="257">
        <v>104403763.4678784</v>
      </c>
      <c r="K202" s="257">
        <v>13978214.33759</v>
      </c>
      <c r="L202" s="257"/>
      <c r="M202" s="257"/>
      <c r="N202" s="257">
        <v>112292542.57546841</v>
      </c>
    </row>
    <row r="203" spans="4:14" s="128" customFormat="1">
      <c r="D203" s="203" t="s">
        <v>871</v>
      </c>
      <c r="E203" s="255" t="s">
        <v>537</v>
      </c>
      <c r="F203" s="255" t="s">
        <v>538</v>
      </c>
      <c r="G203" s="255">
        <v>23659679688.91</v>
      </c>
      <c r="H203" s="255"/>
      <c r="I203" s="255">
        <v>35396281806.582542</v>
      </c>
      <c r="J203" s="255"/>
      <c r="K203" s="255"/>
      <c r="L203" s="255"/>
      <c r="M203" s="255"/>
      <c r="N203" s="255">
        <v>806957866.79321039</v>
      </c>
    </row>
    <row r="204" spans="4:14">
      <c r="D204" s="175" t="s">
        <v>873</v>
      </c>
      <c r="E204" s="255" t="s">
        <v>1396</v>
      </c>
      <c r="F204" s="255" t="s">
        <v>1397</v>
      </c>
      <c r="G204" s="255"/>
      <c r="H204" s="255"/>
      <c r="I204" s="255"/>
      <c r="J204" s="255"/>
      <c r="K204" s="255"/>
      <c r="L204" s="255"/>
      <c r="M204" s="255"/>
      <c r="N204" s="255"/>
    </row>
    <row r="205" spans="4:14">
      <c r="D205" s="175" t="s">
        <v>876</v>
      </c>
      <c r="E205" s="256" t="s">
        <v>540</v>
      </c>
      <c r="F205" s="256" t="s">
        <v>541</v>
      </c>
      <c r="G205" s="256">
        <v>23659679688.91</v>
      </c>
      <c r="H205" s="256"/>
      <c r="I205" s="256">
        <v>35396281806.582542</v>
      </c>
      <c r="J205" s="256"/>
      <c r="K205" s="256"/>
      <c r="L205" s="256"/>
      <c r="M205" s="256"/>
      <c r="N205" s="256">
        <v>806957866.79321039</v>
      </c>
    </row>
    <row r="206" spans="4:14" s="128" customFormat="1">
      <c r="D206" s="203" t="s">
        <v>879</v>
      </c>
      <c r="E206" s="255" t="s">
        <v>1398</v>
      </c>
      <c r="F206" s="255" t="s">
        <v>1399</v>
      </c>
      <c r="G206" s="255"/>
      <c r="H206" s="255"/>
      <c r="I206" s="255"/>
      <c r="J206" s="255"/>
      <c r="K206" s="255"/>
      <c r="L206" s="255"/>
      <c r="M206" s="255"/>
      <c r="N206" s="255"/>
    </row>
    <row r="207" spans="4:14" s="143" customFormat="1">
      <c r="D207" s="251" t="s">
        <v>882</v>
      </c>
      <c r="E207" s="255" t="s">
        <v>1400</v>
      </c>
      <c r="F207" s="255" t="s">
        <v>1401</v>
      </c>
      <c r="G207" s="255"/>
      <c r="H207" s="255"/>
      <c r="I207" s="255"/>
      <c r="J207" s="255"/>
      <c r="K207" s="255"/>
      <c r="L207" s="255"/>
      <c r="M207" s="255"/>
      <c r="N207" s="255"/>
    </row>
    <row r="208" spans="4:14">
      <c r="D208" s="175" t="s">
        <v>885</v>
      </c>
      <c r="E208" s="255" t="s">
        <v>1402</v>
      </c>
      <c r="F208" s="255" t="s">
        <v>1403</v>
      </c>
      <c r="G208" s="255"/>
      <c r="H208" s="255"/>
      <c r="I208" s="255"/>
      <c r="J208" s="255"/>
      <c r="K208" s="255"/>
      <c r="L208" s="255"/>
      <c r="M208" s="255"/>
      <c r="N208" s="255"/>
    </row>
    <row r="209" spans="4:64">
      <c r="D209" s="175" t="s">
        <v>888</v>
      </c>
      <c r="E209" s="255" t="s">
        <v>1404</v>
      </c>
      <c r="F209" s="255" t="s">
        <v>1405</v>
      </c>
      <c r="G209" s="255"/>
      <c r="H209" s="255"/>
      <c r="I209" s="255"/>
      <c r="J209" s="255"/>
      <c r="K209" s="255"/>
      <c r="L209" s="255"/>
      <c r="M209" s="255"/>
      <c r="N209" s="255"/>
    </row>
    <row r="210" spans="4:64">
      <c r="D210" s="175" t="s">
        <v>891</v>
      </c>
      <c r="E210" s="256" t="s">
        <v>1406</v>
      </c>
      <c r="F210" s="256" t="s">
        <v>1407</v>
      </c>
      <c r="G210" s="256"/>
      <c r="H210" s="256"/>
      <c r="I210" s="256"/>
      <c r="J210" s="256"/>
      <c r="K210" s="256"/>
      <c r="L210" s="256"/>
      <c r="M210" s="256"/>
      <c r="N210" s="256"/>
    </row>
    <row r="211" spans="4:64">
      <c r="D211" s="175" t="s">
        <v>893</v>
      </c>
      <c r="E211" s="255" t="s">
        <v>1408</v>
      </c>
      <c r="F211" s="255" t="s">
        <v>1409</v>
      </c>
      <c r="G211" s="255"/>
      <c r="H211" s="255"/>
      <c r="I211" s="255"/>
      <c r="J211" s="255"/>
      <c r="K211" s="255"/>
      <c r="L211" s="255"/>
      <c r="M211" s="255"/>
      <c r="N211" s="255"/>
    </row>
    <row r="212" spans="4:64">
      <c r="D212" s="175" t="s">
        <v>896</v>
      </c>
      <c r="E212" s="255" t="s">
        <v>1410</v>
      </c>
      <c r="F212" s="255" t="s">
        <v>1411</v>
      </c>
      <c r="G212" s="255"/>
      <c r="H212" s="255"/>
      <c r="I212" s="255"/>
      <c r="J212" s="255"/>
      <c r="K212" s="255"/>
      <c r="L212" s="255"/>
      <c r="M212" s="255"/>
      <c r="N212" s="255"/>
    </row>
    <row r="213" spans="4:64">
      <c r="D213" s="175" t="s">
        <v>899</v>
      </c>
      <c r="E213" s="255" t="s">
        <v>1412</v>
      </c>
      <c r="F213" s="255" t="s">
        <v>1413</v>
      </c>
      <c r="G213" s="255"/>
      <c r="H213" s="255"/>
      <c r="I213" s="255"/>
      <c r="J213" s="255"/>
      <c r="K213" s="255"/>
      <c r="L213" s="255"/>
      <c r="M213" s="255"/>
      <c r="N213" s="255"/>
    </row>
    <row r="214" spans="4:64">
      <c r="D214" s="175" t="s">
        <v>901</v>
      </c>
      <c r="E214" s="255" t="s">
        <v>1414</v>
      </c>
      <c r="F214" s="255" t="s">
        <v>1415</v>
      </c>
      <c r="G214" s="255"/>
      <c r="H214" s="255"/>
      <c r="I214" s="255"/>
      <c r="J214" s="255"/>
      <c r="K214" s="255"/>
      <c r="L214" s="255"/>
      <c r="M214" s="255"/>
      <c r="N214" s="255"/>
    </row>
    <row r="215" spans="4:64">
      <c r="D215" s="175" t="s">
        <v>903</v>
      </c>
      <c r="E215" s="256" t="s">
        <v>1416</v>
      </c>
      <c r="F215" s="256" t="s">
        <v>1417</v>
      </c>
      <c r="G215" s="256"/>
      <c r="H215" s="256"/>
      <c r="I215" s="256"/>
      <c r="J215" s="256"/>
      <c r="K215" s="256"/>
      <c r="L215" s="256"/>
      <c r="M215" s="256"/>
      <c r="N215" s="256"/>
    </row>
    <row r="216" spans="4:64">
      <c r="D216" s="175" t="s">
        <v>906</v>
      </c>
      <c r="E216" s="257" t="s">
        <v>543</v>
      </c>
      <c r="F216" s="257" t="s">
        <v>544</v>
      </c>
      <c r="G216" s="257">
        <v>23659679688.91</v>
      </c>
      <c r="H216" s="257"/>
      <c r="I216" s="257">
        <v>35396281806.582542</v>
      </c>
      <c r="J216" s="257"/>
      <c r="K216" s="257"/>
      <c r="L216" s="257"/>
      <c r="M216" s="257"/>
      <c r="N216" s="257">
        <v>806957866.79321039</v>
      </c>
    </row>
    <row r="217" spans="4:64">
      <c r="D217" s="175" t="s">
        <v>909</v>
      </c>
      <c r="E217" s="255" t="s">
        <v>1418</v>
      </c>
      <c r="F217" s="255" t="s">
        <v>1419</v>
      </c>
      <c r="G217" s="255"/>
      <c r="H217" s="255"/>
      <c r="I217" s="255"/>
      <c r="J217" s="255"/>
      <c r="K217" s="255"/>
      <c r="L217" s="255"/>
      <c r="M217" s="255"/>
      <c r="N217" s="255"/>
      <c r="BL217">
        <v>3570.6</v>
      </c>
    </row>
    <row r="218" spans="4:64">
      <c r="D218" s="175" t="s">
        <v>912</v>
      </c>
      <c r="E218" s="255" t="s">
        <v>1420</v>
      </c>
      <c r="F218" s="255" t="s">
        <v>1421</v>
      </c>
      <c r="G218" s="255"/>
      <c r="H218" s="255"/>
      <c r="I218" s="255"/>
      <c r="J218" s="255"/>
      <c r="K218" s="255"/>
      <c r="L218" s="255"/>
      <c r="M218" s="255"/>
      <c r="N218" s="255"/>
    </row>
    <row r="219" spans="4:64">
      <c r="D219" s="175" t="s">
        <v>915</v>
      </c>
      <c r="E219" s="255" t="s">
        <v>1422</v>
      </c>
      <c r="F219" s="255" t="s">
        <v>1423</v>
      </c>
      <c r="G219" s="255"/>
      <c r="H219" s="255"/>
      <c r="I219" s="255"/>
      <c r="J219" s="255"/>
      <c r="K219" s="255"/>
      <c r="L219" s="255"/>
      <c r="M219" s="255"/>
      <c r="N219" s="255"/>
    </row>
    <row r="220" spans="4:64">
      <c r="D220" s="175" t="s">
        <v>918</v>
      </c>
      <c r="E220" s="255" t="s">
        <v>1424</v>
      </c>
      <c r="F220" s="255" t="s">
        <v>1425</v>
      </c>
      <c r="G220" s="255"/>
      <c r="H220" s="255"/>
      <c r="I220" s="255"/>
      <c r="J220" s="255"/>
      <c r="K220" s="255"/>
      <c r="L220" s="255"/>
      <c r="M220" s="255"/>
      <c r="N220" s="255"/>
    </row>
    <row r="221" spans="4:64">
      <c r="D221" s="175" t="s">
        <v>921</v>
      </c>
      <c r="E221" s="255" t="s">
        <v>1426</v>
      </c>
      <c r="F221" s="255" t="s">
        <v>1427</v>
      </c>
      <c r="G221" s="255"/>
      <c r="H221" s="255"/>
      <c r="I221" s="255"/>
      <c r="J221" s="255"/>
      <c r="K221" s="255"/>
      <c r="L221" s="255"/>
      <c r="M221" s="255"/>
      <c r="N221" s="255"/>
    </row>
    <row r="222" spans="4:64">
      <c r="D222" s="175" t="s">
        <v>924</v>
      </c>
      <c r="E222" s="256" t="s">
        <v>1428</v>
      </c>
      <c r="F222" s="256" t="s">
        <v>1429</v>
      </c>
      <c r="G222" s="256"/>
      <c r="H222" s="256"/>
      <c r="I222" s="256"/>
      <c r="J222" s="256"/>
      <c r="K222" s="256"/>
      <c r="L222" s="256"/>
      <c r="M222" s="256"/>
      <c r="N222" s="256"/>
    </row>
    <row r="223" spans="4:64">
      <c r="D223" s="175" t="s">
        <v>926</v>
      </c>
      <c r="E223" s="255" t="s">
        <v>546</v>
      </c>
      <c r="F223" s="255" t="s">
        <v>547</v>
      </c>
      <c r="G223" s="255"/>
      <c r="H223" s="255"/>
      <c r="I223" s="255"/>
      <c r="J223" s="255"/>
      <c r="K223" s="255">
        <v>82825000</v>
      </c>
      <c r="L223" s="255"/>
      <c r="M223" s="255"/>
      <c r="N223" s="255">
        <v>82825000</v>
      </c>
      <c r="BL223">
        <v>1157864.8999999999</v>
      </c>
    </row>
    <row r="224" spans="4:64">
      <c r="D224" s="175" t="s">
        <v>928</v>
      </c>
      <c r="E224" s="255" t="s">
        <v>1430</v>
      </c>
      <c r="F224" s="255" t="s">
        <v>1431</v>
      </c>
      <c r="G224" s="255"/>
      <c r="H224" s="255"/>
      <c r="I224" s="255"/>
      <c r="J224" s="255"/>
      <c r="K224" s="255"/>
      <c r="L224" s="255"/>
      <c r="M224" s="255"/>
      <c r="N224" s="255"/>
      <c r="BL224">
        <v>1678291.54</v>
      </c>
    </row>
    <row r="225" spans="4:14">
      <c r="D225" s="175" t="s">
        <v>931</v>
      </c>
      <c r="E225" s="255" t="s">
        <v>1432</v>
      </c>
      <c r="F225" s="255" t="s">
        <v>1433</v>
      </c>
      <c r="G225" s="255"/>
      <c r="H225" s="255"/>
      <c r="I225" s="255"/>
      <c r="J225" s="255"/>
      <c r="K225" s="255"/>
      <c r="L225" s="255"/>
      <c r="M225" s="255"/>
      <c r="N225" s="255"/>
    </row>
    <row r="226" spans="4:14">
      <c r="D226" s="175" t="s">
        <v>934</v>
      </c>
      <c r="E226" s="255" t="s">
        <v>1434</v>
      </c>
      <c r="F226" s="255" t="s">
        <v>1435</v>
      </c>
      <c r="G226" s="255"/>
      <c r="H226" s="255"/>
      <c r="I226" s="255"/>
      <c r="J226" s="255"/>
      <c r="K226" s="255"/>
      <c r="L226" s="255"/>
      <c r="M226" s="255"/>
      <c r="N226" s="255"/>
    </row>
    <row r="227" spans="4:14">
      <c r="D227" s="175" t="s">
        <v>937</v>
      </c>
      <c r="E227" s="255" t="s">
        <v>1436</v>
      </c>
      <c r="F227" s="255" t="s">
        <v>1437</v>
      </c>
      <c r="G227" s="255"/>
      <c r="H227" s="255"/>
      <c r="I227" s="255"/>
      <c r="J227" s="255"/>
      <c r="K227" s="255"/>
      <c r="L227" s="255"/>
      <c r="M227" s="255"/>
      <c r="N227" s="255"/>
    </row>
    <row r="228" spans="4:14">
      <c r="D228" s="175" t="s">
        <v>940</v>
      </c>
      <c r="E228" s="255" t="s">
        <v>1438</v>
      </c>
      <c r="F228" s="255" t="s">
        <v>1439</v>
      </c>
      <c r="G228" s="255"/>
      <c r="H228" s="255"/>
      <c r="I228" s="255"/>
      <c r="J228" s="255"/>
      <c r="K228" s="255"/>
      <c r="L228" s="255"/>
      <c r="M228" s="255"/>
      <c r="N228" s="255"/>
    </row>
    <row r="229" spans="4:14">
      <c r="D229" s="175" t="s">
        <v>943</v>
      </c>
      <c r="E229" s="255" t="s">
        <v>549</v>
      </c>
      <c r="F229" s="255" t="s">
        <v>550</v>
      </c>
      <c r="G229" s="255">
        <v>36032536.270000003</v>
      </c>
      <c r="H229" s="255"/>
      <c r="I229" s="255"/>
      <c r="J229" s="255"/>
      <c r="K229" s="255">
        <v>5670396.8090279996</v>
      </c>
      <c r="L229" s="255">
        <v>9170718.4800000004</v>
      </c>
      <c r="M229" s="255">
        <v>9883823.7219750006</v>
      </c>
      <c r="N229" s="255">
        <v>60757475.281002998</v>
      </c>
    </row>
    <row r="230" spans="4:14">
      <c r="D230" s="175" t="s">
        <v>946</v>
      </c>
      <c r="E230" s="255" t="s">
        <v>552</v>
      </c>
      <c r="F230" s="255" t="s">
        <v>553</v>
      </c>
      <c r="G230" s="255"/>
      <c r="H230" s="255"/>
      <c r="I230" s="255"/>
      <c r="J230" s="255">
        <v>238480.33075200001</v>
      </c>
      <c r="K230" s="255"/>
      <c r="L230" s="255"/>
      <c r="M230" s="255"/>
      <c r="N230" s="255">
        <v>238480.33075200001</v>
      </c>
    </row>
    <row r="231" spans="4:14">
      <c r="D231" s="175" t="s">
        <v>949</v>
      </c>
      <c r="E231" s="255" t="s">
        <v>555</v>
      </c>
      <c r="F231" s="255" t="s">
        <v>556</v>
      </c>
      <c r="G231" s="255"/>
      <c r="H231" s="255"/>
      <c r="I231" s="255"/>
      <c r="J231" s="255">
        <v>708935.92166400002</v>
      </c>
      <c r="K231" s="255"/>
      <c r="L231" s="255"/>
      <c r="M231" s="255">
        <v>61105961.824424997</v>
      </c>
      <c r="N231" s="255">
        <v>61814897.746088997</v>
      </c>
    </row>
    <row r="232" spans="4:14">
      <c r="D232" s="175" t="s">
        <v>952</v>
      </c>
      <c r="E232" s="255" t="s">
        <v>1440</v>
      </c>
      <c r="F232" s="255" t="s">
        <v>1441</v>
      </c>
      <c r="G232" s="255"/>
      <c r="H232" s="255"/>
      <c r="I232" s="255"/>
      <c r="J232" s="255"/>
      <c r="K232" s="255"/>
      <c r="L232" s="255"/>
      <c r="M232" s="255"/>
      <c r="N232" s="255"/>
    </row>
    <row r="233" spans="4:14">
      <c r="D233" s="175" t="s">
        <v>955</v>
      </c>
      <c r="E233" s="255" t="s">
        <v>1442</v>
      </c>
      <c r="F233" s="255" t="s">
        <v>1443</v>
      </c>
      <c r="G233" s="255"/>
      <c r="H233" s="255"/>
      <c r="I233" s="255"/>
      <c r="J233" s="255"/>
      <c r="K233" s="255"/>
      <c r="L233" s="255"/>
      <c r="M233" s="255"/>
      <c r="N233" s="255"/>
    </row>
    <row r="234" spans="4:14">
      <c r="D234" s="175" t="s">
        <v>958</v>
      </c>
      <c r="E234" s="255" t="s">
        <v>1444</v>
      </c>
      <c r="F234" s="255" t="s">
        <v>1445</v>
      </c>
      <c r="G234" s="255"/>
      <c r="H234" s="255"/>
      <c r="I234" s="255"/>
      <c r="J234" s="255"/>
      <c r="K234" s="255"/>
      <c r="L234" s="255"/>
      <c r="M234" s="255"/>
      <c r="N234" s="255"/>
    </row>
    <row r="235" spans="4:14">
      <c r="D235" s="175" t="s">
        <v>960</v>
      </c>
      <c r="E235" s="255" t="s">
        <v>1446</v>
      </c>
      <c r="F235" s="255" t="s">
        <v>1447</v>
      </c>
      <c r="G235" s="255"/>
      <c r="H235" s="255"/>
      <c r="I235" s="255"/>
      <c r="J235" s="255"/>
      <c r="K235" s="255"/>
      <c r="L235" s="255"/>
      <c r="M235" s="255"/>
      <c r="N235" s="255"/>
    </row>
    <row r="236" spans="4:14">
      <c r="D236" s="175" t="s">
        <v>963</v>
      </c>
      <c r="E236" s="255" t="s">
        <v>1448</v>
      </c>
      <c r="F236" s="255" t="s">
        <v>1449</v>
      </c>
      <c r="G236" s="255"/>
      <c r="H236" s="255"/>
      <c r="I236" s="255"/>
      <c r="J236" s="255"/>
      <c r="K236" s="255"/>
      <c r="L236" s="255"/>
      <c r="M236" s="255"/>
      <c r="N236" s="255"/>
    </row>
    <row r="237" spans="4:14">
      <c r="D237" s="175" t="s">
        <v>966</v>
      </c>
      <c r="E237" s="255" t="s">
        <v>558</v>
      </c>
      <c r="F237" s="255" t="s">
        <v>559</v>
      </c>
      <c r="G237" s="255"/>
      <c r="H237" s="255">
        <v>45448</v>
      </c>
      <c r="I237" s="255"/>
      <c r="J237" s="255"/>
      <c r="K237" s="255"/>
      <c r="L237" s="255"/>
      <c r="M237" s="255"/>
      <c r="N237" s="255">
        <v>45448</v>
      </c>
    </row>
    <row r="238" spans="4:14">
      <c r="D238" s="175" t="s">
        <v>969</v>
      </c>
      <c r="E238" s="255" t="s">
        <v>561</v>
      </c>
      <c r="F238" s="255" t="s">
        <v>562</v>
      </c>
      <c r="G238" s="255">
        <v>1585295.73</v>
      </c>
      <c r="H238" s="255"/>
      <c r="I238" s="255">
        <v>133178.18379030001</v>
      </c>
      <c r="J238" s="255">
        <v>64708436.636467203</v>
      </c>
      <c r="K238" s="255">
        <v>45170376.696690001</v>
      </c>
      <c r="L238" s="255">
        <v>6000</v>
      </c>
      <c r="M238" s="255">
        <v>4884069.7820250001</v>
      </c>
      <c r="N238" s="255">
        <v>116487357.02897251</v>
      </c>
    </row>
    <row r="239" spans="4:14">
      <c r="D239" s="175" t="s">
        <v>972</v>
      </c>
      <c r="E239" s="255" t="s">
        <v>1450</v>
      </c>
      <c r="F239" s="255" t="s">
        <v>1451</v>
      </c>
      <c r="G239" s="255"/>
      <c r="H239" s="255"/>
      <c r="I239" s="255"/>
      <c r="J239" s="255"/>
      <c r="K239" s="255"/>
      <c r="L239" s="255"/>
      <c r="M239" s="255"/>
      <c r="N239" s="255"/>
    </row>
    <row r="240" spans="4:14">
      <c r="D240" s="175" t="s">
        <v>975</v>
      </c>
      <c r="E240" s="255" t="s">
        <v>564</v>
      </c>
      <c r="F240" s="255" t="s">
        <v>565</v>
      </c>
      <c r="G240" s="255"/>
      <c r="H240" s="255"/>
      <c r="I240" s="255"/>
      <c r="J240" s="255"/>
      <c r="K240" s="255"/>
      <c r="L240" s="255"/>
      <c r="M240" s="255"/>
      <c r="N240" s="255"/>
    </row>
    <row r="241" spans="4:14">
      <c r="D241" s="175" t="s">
        <v>978</v>
      </c>
      <c r="E241" s="255" t="s">
        <v>1452</v>
      </c>
      <c r="F241" s="255" t="s">
        <v>1453</v>
      </c>
      <c r="G241" s="255"/>
      <c r="H241" s="255"/>
      <c r="I241" s="255"/>
      <c r="J241" s="255"/>
      <c r="K241" s="255"/>
      <c r="L241" s="255"/>
      <c r="M241" s="255"/>
      <c r="N241" s="255"/>
    </row>
    <row r="242" spans="4:14">
      <c r="D242" s="175" t="s">
        <v>980</v>
      </c>
      <c r="E242" s="255" t="s">
        <v>1454</v>
      </c>
      <c r="F242" s="255" t="s">
        <v>1455</v>
      </c>
      <c r="G242" s="255"/>
      <c r="H242" s="255"/>
      <c r="I242" s="255"/>
      <c r="J242" s="255"/>
      <c r="K242" s="255"/>
      <c r="L242" s="255"/>
      <c r="M242" s="255"/>
      <c r="N242" s="255"/>
    </row>
    <row r="243" spans="4:14">
      <c r="D243" s="175" t="s">
        <v>983</v>
      </c>
      <c r="E243" s="255" t="s">
        <v>1456</v>
      </c>
      <c r="F243" s="255" t="s">
        <v>1457</v>
      </c>
      <c r="G243" s="255"/>
      <c r="H243" s="255"/>
      <c r="I243" s="255"/>
      <c r="J243" s="255"/>
      <c r="K243" s="255"/>
      <c r="L243" s="255"/>
      <c r="M243" s="255"/>
      <c r="N243" s="255"/>
    </row>
    <row r="244" spans="4:14">
      <c r="D244" s="175" t="s">
        <v>985</v>
      </c>
      <c r="E244" s="255" t="s">
        <v>1458</v>
      </c>
      <c r="F244" s="255" t="s">
        <v>1459</v>
      </c>
      <c r="G244" s="255"/>
      <c r="H244" s="255"/>
      <c r="I244" s="255"/>
      <c r="J244" s="255"/>
      <c r="K244" s="255"/>
      <c r="L244" s="255"/>
      <c r="M244" s="255"/>
      <c r="N244" s="255"/>
    </row>
    <row r="245" spans="4:14">
      <c r="D245" s="175" t="s">
        <v>987</v>
      </c>
      <c r="E245" s="256" t="s">
        <v>567</v>
      </c>
      <c r="F245" s="256" t="s">
        <v>568</v>
      </c>
      <c r="G245" s="256">
        <v>37617832</v>
      </c>
      <c r="H245" s="256">
        <v>45448</v>
      </c>
      <c r="I245" s="256">
        <v>133178.18379030001</v>
      </c>
      <c r="J245" s="256">
        <v>65655852.888883203</v>
      </c>
      <c r="K245" s="256">
        <v>133665773.50571799</v>
      </c>
      <c r="L245" s="256">
        <v>9176718.4800000004</v>
      </c>
      <c r="M245" s="256">
        <v>75873855.328425005</v>
      </c>
      <c r="N245" s="256">
        <v>322168658.3868165</v>
      </c>
    </row>
    <row r="246" spans="4:14">
      <c r="D246" s="175" t="s">
        <v>990</v>
      </c>
      <c r="E246" s="255" t="s">
        <v>1460</v>
      </c>
      <c r="F246" s="255" t="s">
        <v>1461</v>
      </c>
      <c r="G246" s="255"/>
      <c r="H246" s="255"/>
      <c r="I246" s="255"/>
      <c r="J246" s="255"/>
      <c r="K246" s="255"/>
      <c r="L246" s="255"/>
      <c r="M246" s="255"/>
      <c r="N246" s="255"/>
    </row>
    <row r="247" spans="4:14">
      <c r="D247" s="175" t="s">
        <v>993</v>
      </c>
      <c r="E247" s="256" t="s">
        <v>1462</v>
      </c>
      <c r="F247" s="256" t="s">
        <v>1463</v>
      </c>
      <c r="G247" s="256"/>
      <c r="H247" s="256"/>
      <c r="I247" s="256"/>
      <c r="J247" s="256"/>
      <c r="K247" s="256"/>
      <c r="L247" s="256"/>
      <c r="M247" s="256"/>
      <c r="N247" s="256"/>
    </row>
    <row r="248" spans="4:14" s="192" customFormat="1">
      <c r="D248" s="193" t="s">
        <v>995</v>
      </c>
      <c r="E248" s="257" t="s">
        <v>570</v>
      </c>
      <c r="F248" s="257" t="s">
        <v>571</v>
      </c>
      <c r="G248" s="257">
        <v>37617832</v>
      </c>
      <c r="H248" s="257">
        <v>45448</v>
      </c>
      <c r="I248" s="257">
        <v>133178.18379030001</v>
      </c>
      <c r="J248" s="257">
        <v>65655852.888883203</v>
      </c>
      <c r="K248" s="257">
        <v>133665773.50571799</v>
      </c>
      <c r="L248" s="257">
        <v>9176718.4800000004</v>
      </c>
      <c r="M248" s="257">
        <v>75873855.328425005</v>
      </c>
      <c r="N248" s="257">
        <v>322168658.3868165</v>
      </c>
    </row>
    <row r="249" spans="4:14">
      <c r="D249" s="175" t="s">
        <v>998</v>
      </c>
      <c r="E249" s="255" t="s">
        <v>1464</v>
      </c>
      <c r="F249" s="255" t="s">
        <v>1465</v>
      </c>
      <c r="G249" s="255"/>
      <c r="H249" s="255"/>
      <c r="I249" s="255"/>
      <c r="J249" s="255"/>
      <c r="K249" s="255"/>
      <c r="L249" s="255"/>
      <c r="M249" s="255"/>
      <c r="N249" s="255"/>
    </row>
    <row r="250" spans="4:14">
      <c r="D250" s="175" t="s">
        <v>1001</v>
      </c>
      <c r="E250" s="255" t="s">
        <v>1466</v>
      </c>
      <c r="F250" s="255" t="s">
        <v>1467</v>
      </c>
      <c r="G250" s="255"/>
      <c r="H250" s="255"/>
      <c r="I250" s="255"/>
      <c r="J250" s="255"/>
      <c r="K250" s="255"/>
      <c r="L250" s="255"/>
      <c r="M250" s="255"/>
      <c r="N250" s="255"/>
    </row>
    <row r="251" spans="4:14">
      <c r="D251" s="175" t="s">
        <v>1004</v>
      </c>
      <c r="E251" s="257" t="s">
        <v>1468</v>
      </c>
      <c r="F251" s="257" t="s">
        <v>1469</v>
      </c>
      <c r="G251" s="257"/>
      <c r="H251" s="257"/>
      <c r="I251" s="257"/>
      <c r="J251" s="257"/>
      <c r="K251" s="257"/>
      <c r="L251" s="257"/>
      <c r="M251" s="257"/>
      <c r="N251" s="257"/>
    </row>
    <row r="252" spans="4:14">
      <c r="D252" s="175" t="s">
        <v>1007</v>
      </c>
      <c r="E252" s="255" t="s">
        <v>573</v>
      </c>
      <c r="F252" s="255" t="s">
        <v>574</v>
      </c>
      <c r="G252" s="255">
        <v>83405443.469999999</v>
      </c>
      <c r="H252" s="255"/>
      <c r="I252" s="255"/>
      <c r="J252" s="255"/>
      <c r="K252" s="255"/>
      <c r="L252" s="255">
        <v>33861797.5</v>
      </c>
      <c r="M252" s="255"/>
      <c r="N252" s="255">
        <v>109781150.55</v>
      </c>
    </row>
    <row r="253" spans="4:14">
      <c r="D253" s="175" t="s">
        <v>1010</v>
      </c>
      <c r="E253" s="255" t="s">
        <v>576</v>
      </c>
      <c r="F253" s="255" t="s">
        <v>577</v>
      </c>
      <c r="G253" s="255">
        <v>-51446876.159999996</v>
      </c>
      <c r="H253" s="255"/>
      <c r="I253" s="255"/>
      <c r="J253" s="255"/>
      <c r="K253" s="255"/>
      <c r="L253" s="255"/>
      <c r="M253" s="255"/>
      <c r="N253" s="255">
        <v>-51446876.159999996</v>
      </c>
    </row>
    <row r="254" spans="4:14">
      <c r="D254" s="175" t="s">
        <v>1013</v>
      </c>
      <c r="E254" s="255" t="s">
        <v>1470</v>
      </c>
      <c r="F254" s="255" t="s">
        <v>1471</v>
      </c>
      <c r="G254" s="255"/>
      <c r="H254" s="255"/>
      <c r="I254" s="255"/>
      <c r="J254" s="255"/>
      <c r="K254" s="255"/>
      <c r="L254" s="255"/>
      <c r="M254" s="255"/>
      <c r="N254" s="255"/>
    </row>
    <row r="255" spans="4:14">
      <c r="D255" s="175" t="s">
        <v>1016</v>
      </c>
      <c r="E255" s="255" t="s">
        <v>1472</v>
      </c>
      <c r="F255" s="255" t="s">
        <v>1473</v>
      </c>
      <c r="G255" s="255"/>
      <c r="H255" s="255"/>
      <c r="I255" s="255"/>
      <c r="J255" s="255"/>
      <c r="K255" s="255"/>
      <c r="L255" s="255"/>
      <c r="M255" s="255"/>
      <c r="N255" s="255"/>
    </row>
    <row r="256" spans="4:14">
      <c r="D256" s="175" t="s">
        <v>1019</v>
      </c>
      <c r="E256" s="255" t="s">
        <v>1474</v>
      </c>
      <c r="F256" s="255" t="s">
        <v>1475</v>
      </c>
      <c r="G256" s="255"/>
      <c r="H256" s="255"/>
      <c r="I256" s="255"/>
      <c r="J256" s="255"/>
      <c r="K256" s="255"/>
      <c r="L256" s="255"/>
      <c r="M256" s="255"/>
      <c r="N256" s="255"/>
    </row>
    <row r="257" spans="4:14">
      <c r="D257" s="175" t="s">
        <v>1021</v>
      </c>
      <c r="E257" s="256" t="s">
        <v>579</v>
      </c>
      <c r="F257" s="256" t="s">
        <v>574</v>
      </c>
      <c r="G257" s="256">
        <v>31958567.309999999</v>
      </c>
      <c r="H257" s="256"/>
      <c r="I257" s="256"/>
      <c r="J257" s="256"/>
      <c r="K257" s="256"/>
      <c r="L257" s="256">
        <v>33861797.5</v>
      </c>
      <c r="M257" s="256"/>
      <c r="N257" s="256">
        <v>58334274.390000001</v>
      </c>
    </row>
    <row r="258" spans="4:14">
      <c r="D258" s="175" t="s">
        <v>1024</v>
      </c>
      <c r="E258" s="255" t="s">
        <v>1476</v>
      </c>
      <c r="F258" s="255" t="s">
        <v>1477</v>
      </c>
      <c r="G258" s="255"/>
      <c r="H258" s="255"/>
      <c r="I258" s="255"/>
      <c r="J258" s="255"/>
      <c r="K258" s="255"/>
      <c r="L258" s="255"/>
      <c r="M258" s="255"/>
      <c r="N258" s="255"/>
    </row>
    <row r="259" spans="4:14">
      <c r="D259" s="175" t="s">
        <v>1027</v>
      </c>
      <c r="E259" s="255" t="s">
        <v>1478</v>
      </c>
      <c r="F259" s="255" t="s">
        <v>1479</v>
      </c>
      <c r="G259" s="255"/>
      <c r="H259" s="255"/>
      <c r="I259" s="255"/>
      <c r="J259" s="255"/>
      <c r="K259" s="255"/>
      <c r="L259" s="255"/>
      <c r="M259" s="255"/>
      <c r="N259" s="255"/>
    </row>
    <row r="260" spans="4:14" s="128" customFormat="1">
      <c r="D260" s="203" t="s">
        <v>1029</v>
      </c>
      <c r="E260" s="255" t="s">
        <v>1480</v>
      </c>
      <c r="F260" s="255" t="s">
        <v>1481</v>
      </c>
      <c r="G260" s="255"/>
      <c r="H260" s="255"/>
      <c r="I260" s="255"/>
      <c r="J260" s="255"/>
      <c r="K260" s="255"/>
      <c r="L260" s="255"/>
      <c r="M260" s="255"/>
      <c r="N260" s="255"/>
    </row>
    <row r="261" spans="4:14">
      <c r="D261" s="175" t="s">
        <v>1031</v>
      </c>
      <c r="E261" s="255" t="s">
        <v>1482</v>
      </c>
      <c r="F261" s="255" t="s">
        <v>1483</v>
      </c>
      <c r="G261" s="255"/>
      <c r="H261" s="255"/>
      <c r="I261" s="255"/>
      <c r="J261" s="255"/>
      <c r="K261" s="255"/>
      <c r="L261" s="255"/>
      <c r="M261" s="255"/>
      <c r="N261" s="255"/>
    </row>
    <row r="262" spans="4:14" s="128" customFormat="1">
      <c r="D262" s="203" t="s">
        <v>1033</v>
      </c>
      <c r="E262" s="255" t="s">
        <v>1484</v>
      </c>
      <c r="F262" s="255" t="s">
        <v>1485</v>
      </c>
      <c r="G262" s="255"/>
      <c r="H262" s="255"/>
      <c r="I262" s="255"/>
      <c r="J262" s="255"/>
      <c r="K262" s="255"/>
      <c r="L262" s="255"/>
      <c r="M262" s="255"/>
      <c r="N262" s="255"/>
    </row>
    <row r="263" spans="4:14">
      <c r="D263" s="175" t="s">
        <v>1035</v>
      </c>
      <c r="E263" s="256" t="s">
        <v>1486</v>
      </c>
      <c r="F263" s="256" t="s">
        <v>1477</v>
      </c>
      <c r="G263" s="256"/>
      <c r="H263" s="256"/>
      <c r="I263" s="256"/>
      <c r="J263" s="256"/>
      <c r="K263" s="256"/>
      <c r="L263" s="256"/>
      <c r="M263" s="256"/>
      <c r="N263" s="256"/>
    </row>
    <row r="264" spans="4:14" s="128" customFormat="1">
      <c r="D264" s="203" t="s">
        <v>1037</v>
      </c>
      <c r="E264" s="255" t="s">
        <v>1487</v>
      </c>
      <c r="F264" s="255" t="s">
        <v>1488</v>
      </c>
      <c r="G264" s="255"/>
      <c r="H264" s="255"/>
      <c r="I264" s="255"/>
      <c r="J264" s="255"/>
      <c r="K264" s="255"/>
      <c r="L264" s="255"/>
      <c r="M264" s="255"/>
      <c r="N264" s="255"/>
    </row>
    <row r="265" spans="4:14">
      <c r="D265" s="175" t="s">
        <v>1039</v>
      </c>
      <c r="E265" s="255" t="s">
        <v>1489</v>
      </c>
      <c r="F265" s="255" t="s">
        <v>1490</v>
      </c>
      <c r="G265" s="255"/>
      <c r="H265" s="255"/>
      <c r="I265" s="255"/>
      <c r="J265" s="255"/>
      <c r="K265" s="255"/>
      <c r="L265" s="255"/>
      <c r="M265" s="255"/>
      <c r="N265" s="255"/>
    </row>
    <row r="266" spans="4:14" s="128" customFormat="1">
      <c r="D266" s="203" t="s">
        <v>1041</v>
      </c>
      <c r="E266" s="256" t="s">
        <v>1491</v>
      </c>
      <c r="F266" s="256" t="s">
        <v>1488</v>
      </c>
      <c r="G266" s="256"/>
      <c r="H266" s="256"/>
      <c r="I266" s="256"/>
      <c r="J266" s="256"/>
      <c r="K266" s="256"/>
      <c r="L266" s="256"/>
      <c r="M266" s="256"/>
      <c r="N266" s="256"/>
    </row>
    <row r="267" spans="4:14">
      <c r="D267" s="175" t="s">
        <v>1043</v>
      </c>
      <c r="E267" s="255" t="s">
        <v>1492</v>
      </c>
      <c r="F267" s="255" t="s">
        <v>1493</v>
      </c>
      <c r="G267" s="255"/>
      <c r="H267" s="255"/>
      <c r="I267" s="255"/>
      <c r="J267" s="255"/>
      <c r="K267" s="255"/>
      <c r="L267" s="255"/>
      <c r="M267" s="255"/>
      <c r="N267" s="255"/>
    </row>
    <row r="268" spans="4:14" s="128" customFormat="1">
      <c r="D268" s="203" t="s">
        <v>1045</v>
      </c>
      <c r="E268" s="255" t="s">
        <v>1494</v>
      </c>
      <c r="F268" s="255" t="s">
        <v>1495</v>
      </c>
      <c r="G268" s="255"/>
      <c r="H268" s="255"/>
      <c r="I268" s="255"/>
      <c r="J268" s="255"/>
      <c r="K268" s="255"/>
      <c r="L268" s="255"/>
      <c r="M268" s="255"/>
      <c r="N268" s="255"/>
    </row>
    <row r="269" spans="4:14">
      <c r="D269" s="175" t="s">
        <v>1047</v>
      </c>
      <c r="E269" s="255" t="s">
        <v>1496</v>
      </c>
      <c r="F269" s="255" t="s">
        <v>1497</v>
      </c>
      <c r="G269" s="255"/>
      <c r="H269" s="255"/>
      <c r="I269" s="255"/>
      <c r="J269" s="255"/>
      <c r="K269" s="255"/>
      <c r="L269" s="255"/>
      <c r="M269" s="255"/>
      <c r="N269" s="255"/>
    </row>
    <row r="270" spans="4:14" s="128" customFormat="1">
      <c r="D270" s="203" t="s">
        <v>1049</v>
      </c>
      <c r="E270" s="256" t="s">
        <v>1498</v>
      </c>
      <c r="F270" s="256" t="s">
        <v>1493</v>
      </c>
      <c r="G270" s="256"/>
      <c r="H270" s="256"/>
      <c r="I270" s="256"/>
      <c r="J270" s="256"/>
      <c r="K270" s="256"/>
      <c r="L270" s="256"/>
      <c r="M270" s="256"/>
      <c r="N270" s="256"/>
    </row>
    <row r="271" spans="4:14">
      <c r="D271" s="175" t="s">
        <v>1051</v>
      </c>
      <c r="E271" s="255" t="s">
        <v>1499</v>
      </c>
      <c r="F271" s="255" t="s">
        <v>1500</v>
      </c>
      <c r="G271" s="255"/>
      <c r="H271" s="255"/>
      <c r="I271" s="255"/>
      <c r="J271" s="255"/>
      <c r="K271" s="255"/>
      <c r="L271" s="255"/>
      <c r="M271" s="255"/>
      <c r="N271" s="255"/>
    </row>
    <row r="272" spans="4:14">
      <c r="D272" s="175" t="s">
        <v>1054</v>
      </c>
      <c r="E272" s="255" t="s">
        <v>1501</v>
      </c>
      <c r="F272" s="255" t="s">
        <v>1502</v>
      </c>
      <c r="G272" s="255"/>
      <c r="H272" s="255"/>
      <c r="I272" s="255"/>
      <c r="J272" s="255"/>
      <c r="K272" s="255"/>
      <c r="L272" s="255"/>
      <c r="M272" s="255"/>
      <c r="N272" s="255"/>
    </row>
    <row r="273" spans="4:62">
      <c r="D273" s="175" t="s">
        <v>1057</v>
      </c>
      <c r="E273" s="255" t="s">
        <v>1503</v>
      </c>
      <c r="F273" s="255" t="s">
        <v>1504</v>
      </c>
      <c r="G273" s="255"/>
      <c r="H273" s="255"/>
      <c r="I273" s="255"/>
      <c r="J273" s="255"/>
      <c r="K273" s="255"/>
      <c r="L273" s="255"/>
      <c r="M273" s="255"/>
      <c r="N273" s="255"/>
    </row>
    <row r="274" spans="4:62" s="128" customFormat="1">
      <c r="D274" s="203" t="s">
        <v>1060</v>
      </c>
      <c r="E274" s="256" t="s">
        <v>1505</v>
      </c>
      <c r="F274" s="256" t="s">
        <v>1500</v>
      </c>
      <c r="G274" s="256"/>
      <c r="H274" s="256"/>
      <c r="I274" s="256"/>
      <c r="J274" s="256"/>
      <c r="K274" s="256"/>
      <c r="L274" s="256"/>
      <c r="M274" s="256"/>
      <c r="N274" s="256"/>
    </row>
    <row r="275" spans="4:62">
      <c r="D275" s="175" t="s">
        <v>1062</v>
      </c>
      <c r="E275" s="255" t="s">
        <v>1506</v>
      </c>
      <c r="F275" s="255" t="s">
        <v>1507</v>
      </c>
      <c r="G275" s="255"/>
      <c r="H275" s="255"/>
      <c r="I275" s="255"/>
      <c r="J275" s="255"/>
      <c r="K275" s="255"/>
      <c r="L275" s="255"/>
      <c r="M275" s="255"/>
      <c r="N275" s="255"/>
    </row>
    <row r="276" spans="4:62">
      <c r="D276" s="175" t="s">
        <v>1065</v>
      </c>
      <c r="E276" s="255" t="s">
        <v>1508</v>
      </c>
      <c r="F276" s="255" t="s">
        <v>1509</v>
      </c>
      <c r="G276" s="255"/>
      <c r="H276" s="255"/>
      <c r="I276" s="255"/>
      <c r="J276" s="255"/>
      <c r="K276" s="255"/>
      <c r="L276" s="255"/>
      <c r="M276" s="255"/>
      <c r="N276" s="255"/>
    </row>
    <row r="277" spans="4:62" s="128" customFormat="1">
      <c r="D277" s="203" t="s">
        <v>1068</v>
      </c>
      <c r="E277" s="255" t="s">
        <v>1510</v>
      </c>
      <c r="F277" s="255" t="s">
        <v>1511</v>
      </c>
      <c r="G277" s="255"/>
      <c r="H277" s="255"/>
      <c r="I277" s="255"/>
      <c r="J277" s="255"/>
      <c r="K277" s="255"/>
      <c r="L277" s="255"/>
      <c r="M277" s="255"/>
      <c r="N277" s="255"/>
    </row>
    <row r="278" spans="4:62">
      <c r="D278" s="175" t="s">
        <v>1070</v>
      </c>
      <c r="E278" s="256" t="s">
        <v>1512</v>
      </c>
      <c r="F278" s="256" t="s">
        <v>1507</v>
      </c>
      <c r="G278" s="256"/>
      <c r="H278" s="256"/>
      <c r="I278" s="256"/>
      <c r="J278" s="256"/>
      <c r="K278" s="256"/>
      <c r="L278" s="256"/>
      <c r="M278" s="256"/>
      <c r="N278" s="256"/>
    </row>
    <row r="279" spans="4:62">
      <c r="D279" s="175" t="s">
        <v>1073</v>
      </c>
      <c r="E279" s="257" t="s">
        <v>581</v>
      </c>
      <c r="F279" s="257" t="s">
        <v>582</v>
      </c>
      <c r="G279" s="257">
        <v>31958567.309999999</v>
      </c>
      <c r="H279" s="257"/>
      <c r="I279" s="257"/>
      <c r="J279" s="257"/>
      <c r="K279" s="257"/>
      <c r="L279" s="257">
        <v>33861797.5</v>
      </c>
      <c r="M279" s="257"/>
      <c r="N279" s="257">
        <v>58334274.390000001</v>
      </c>
    </row>
    <row r="280" spans="4:62">
      <c r="D280" s="175" t="s">
        <v>1076</v>
      </c>
      <c r="E280" s="255" t="s">
        <v>584</v>
      </c>
      <c r="F280" s="255" t="s">
        <v>585</v>
      </c>
      <c r="G280" s="255">
        <v>17685578.43</v>
      </c>
      <c r="H280" s="255"/>
      <c r="I280" s="255"/>
      <c r="J280" s="255">
        <v>1106387916.2290175</v>
      </c>
      <c r="K280" s="255"/>
      <c r="L280" s="255">
        <v>95396081.400000006</v>
      </c>
      <c r="M280" s="255"/>
      <c r="N280" s="255">
        <v>4176468460.0274081</v>
      </c>
    </row>
    <row r="281" spans="4:62" s="128" customFormat="1">
      <c r="D281" s="203" t="s">
        <v>1079</v>
      </c>
      <c r="E281" s="255" t="s">
        <v>1513</v>
      </c>
      <c r="F281" s="255" t="s">
        <v>1514</v>
      </c>
      <c r="G281" s="255"/>
      <c r="H281" s="255"/>
      <c r="I281" s="255"/>
      <c r="J281" s="255"/>
      <c r="K281" s="255"/>
      <c r="L281" s="255"/>
      <c r="M281" s="255"/>
      <c r="N281" s="255"/>
    </row>
    <row r="282" spans="4:62">
      <c r="D282" s="175" t="s">
        <v>1081</v>
      </c>
      <c r="E282" s="255" t="s">
        <v>1515</v>
      </c>
      <c r="F282" s="255" t="s">
        <v>1516</v>
      </c>
      <c r="G282" s="255"/>
      <c r="H282" s="255"/>
      <c r="I282" s="255"/>
      <c r="J282" s="255"/>
      <c r="K282" s="255"/>
      <c r="L282" s="255"/>
      <c r="M282" s="255"/>
      <c r="N282" s="255"/>
    </row>
    <row r="283" spans="4:62">
      <c r="D283" s="175" t="s">
        <v>1084</v>
      </c>
      <c r="E283" s="255" t="s">
        <v>1517</v>
      </c>
      <c r="F283" s="255" t="s">
        <v>1518</v>
      </c>
      <c r="G283" s="255"/>
      <c r="H283" s="255"/>
      <c r="I283" s="255"/>
      <c r="J283" s="255"/>
      <c r="K283" s="255"/>
      <c r="L283" s="255"/>
      <c r="M283" s="255"/>
      <c r="N283" s="255"/>
    </row>
    <row r="284" spans="4:62">
      <c r="D284" s="175" t="s">
        <v>1087</v>
      </c>
      <c r="E284" s="255" t="s">
        <v>587</v>
      </c>
      <c r="F284" s="255" t="s">
        <v>588</v>
      </c>
      <c r="G284" s="255">
        <v>837924345.53999996</v>
      </c>
      <c r="H284" s="255">
        <v>24651161.25</v>
      </c>
      <c r="I284" s="255"/>
      <c r="J284" s="255"/>
      <c r="K284" s="255">
        <v>273514307.66560602</v>
      </c>
      <c r="L284" s="255">
        <v>362540527.04000002</v>
      </c>
      <c r="M284" s="255"/>
      <c r="N284" s="255">
        <v>1498630341.4956059</v>
      </c>
    </row>
    <row r="285" spans="4:62" s="128" customFormat="1">
      <c r="D285" s="203" t="s">
        <v>1090</v>
      </c>
      <c r="E285" s="255" t="s">
        <v>590</v>
      </c>
      <c r="F285" s="255" t="s">
        <v>591</v>
      </c>
      <c r="G285" s="255">
        <v>-447561133.38</v>
      </c>
      <c r="H285" s="255">
        <v>-4235932.88</v>
      </c>
      <c r="I285" s="255"/>
      <c r="J285" s="255"/>
      <c r="K285" s="255">
        <v>-68331416.442570001</v>
      </c>
      <c r="L285" s="255">
        <v>-237514226.71000001</v>
      </c>
      <c r="M285" s="255"/>
      <c r="N285" s="255">
        <v>-757642709.41257</v>
      </c>
      <c r="BJ285" s="128">
        <v>-24000</v>
      </c>
    </row>
    <row r="286" spans="4:62">
      <c r="D286" s="175" t="s">
        <v>1092</v>
      </c>
      <c r="E286" s="255" t="s">
        <v>1519</v>
      </c>
      <c r="F286" s="255" t="s">
        <v>1520</v>
      </c>
      <c r="G286" s="255"/>
      <c r="H286" s="255"/>
      <c r="I286" s="255"/>
      <c r="J286" s="255"/>
      <c r="K286" s="255"/>
      <c r="L286" s="255"/>
      <c r="M286" s="255"/>
      <c r="N286" s="255"/>
    </row>
    <row r="287" spans="4:62">
      <c r="D287" s="175" t="s">
        <v>1095</v>
      </c>
      <c r="E287" s="255" t="s">
        <v>1521</v>
      </c>
      <c r="F287" s="255" t="s">
        <v>1522</v>
      </c>
      <c r="G287" s="255"/>
      <c r="H287" s="255"/>
      <c r="I287" s="255"/>
      <c r="J287" s="255"/>
      <c r="K287" s="255"/>
      <c r="L287" s="255"/>
      <c r="M287" s="255"/>
      <c r="N287" s="255"/>
    </row>
    <row r="288" spans="4:62">
      <c r="D288" s="175" t="s">
        <v>1098</v>
      </c>
      <c r="E288" s="255" t="s">
        <v>1523</v>
      </c>
      <c r="F288" s="255" t="s">
        <v>1524</v>
      </c>
      <c r="G288" s="255"/>
      <c r="H288" s="255"/>
      <c r="I288" s="255"/>
      <c r="J288" s="255"/>
      <c r="K288" s="255"/>
      <c r="L288" s="255"/>
      <c r="M288" s="255"/>
      <c r="N288" s="255"/>
    </row>
    <row r="289" spans="4:62">
      <c r="D289" s="175" t="s">
        <v>1101</v>
      </c>
      <c r="E289" s="255" t="s">
        <v>1525</v>
      </c>
      <c r="F289" s="255" t="s">
        <v>1526</v>
      </c>
      <c r="G289" s="255"/>
      <c r="H289" s="255"/>
      <c r="I289" s="255"/>
      <c r="J289" s="255"/>
      <c r="K289" s="255"/>
      <c r="L289" s="255"/>
      <c r="M289" s="255"/>
      <c r="N289" s="255"/>
    </row>
    <row r="290" spans="4:62">
      <c r="D290" s="175" t="s">
        <v>1103</v>
      </c>
      <c r="E290" s="256" t="s">
        <v>593</v>
      </c>
      <c r="F290" s="256" t="s">
        <v>594</v>
      </c>
      <c r="G290" s="256">
        <v>408048790.58999997</v>
      </c>
      <c r="H290" s="256">
        <v>20415228.370000001</v>
      </c>
      <c r="I290" s="256"/>
      <c r="J290" s="256">
        <v>1106387916.2290175</v>
      </c>
      <c r="K290" s="256">
        <v>205182891.22303599</v>
      </c>
      <c r="L290" s="256">
        <v>220422381.72999999</v>
      </c>
      <c r="M290" s="256"/>
      <c r="N290" s="256">
        <v>4917456092.1104441</v>
      </c>
    </row>
    <row r="291" spans="4:62">
      <c r="D291" s="175" t="s">
        <v>1105</v>
      </c>
      <c r="E291" s="255" t="s">
        <v>1527</v>
      </c>
      <c r="F291" s="255" t="s">
        <v>1528</v>
      </c>
      <c r="G291" s="255"/>
      <c r="H291" s="255"/>
      <c r="I291" s="255"/>
      <c r="J291" s="255"/>
      <c r="K291" s="255"/>
      <c r="L291" s="255"/>
      <c r="M291" s="255"/>
      <c r="N291" s="255"/>
    </row>
    <row r="292" spans="4:62">
      <c r="D292" s="175" t="s">
        <v>1107</v>
      </c>
      <c r="E292" s="255" t="s">
        <v>1529</v>
      </c>
      <c r="F292" s="255" t="s">
        <v>1530</v>
      </c>
      <c r="G292" s="255"/>
      <c r="H292" s="255"/>
      <c r="I292" s="255"/>
      <c r="J292" s="255"/>
      <c r="K292" s="255"/>
      <c r="L292" s="255"/>
      <c r="M292" s="255"/>
      <c r="N292" s="255"/>
    </row>
    <row r="293" spans="4:62">
      <c r="D293" s="175" t="s">
        <v>1109</v>
      </c>
      <c r="E293" s="255" t="s">
        <v>1531</v>
      </c>
      <c r="F293" s="255" t="s">
        <v>1532</v>
      </c>
      <c r="G293" s="255"/>
      <c r="H293" s="255"/>
      <c r="I293" s="255"/>
      <c r="J293" s="255"/>
      <c r="K293" s="255"/>
      <c r="L293" s="255"/>
      <c r="M293" s="255"/>
      <c r="N293" s="255"/>
      <c r="BJ293">
        <v>153225.84</v>
      </c>
    </row>
    <row r="294" spans="4:62">
      <c r="D294" s="175" t="s">
        <v>1111</v>
      </c>
      <c r="E294" s="255" t="s">
        <v>1533</v>
      </c>
      <c r="F294" s="255" t="s">
        <v>1534</v>
      </c>
      <c r="G294" s="255"/>
      <c r="H294" s="255"/>
      <c r="I294" s="255"/>
      <c r="J294" s="255"/>
      <c r="K294" s="255"/>
      <c r="L294" s="255"/>
      <c r="M294" s="255"/>
      <c r="N294" s="255"/>
      <c r="BJ294">
        <v>-23900</v>
      </c>
    </row>
    <row r="295" spans="4:62">
      <c r="D295" s="175" t="s">
        <v>1113</v>
      </c>
      <c r="E295" s="255" t="s">
        <v>1535</v>
      </c>
      <c r="F295" s="255" t="s">
        <v>1536</v>
      </c>
      <c r="G295" s="255"/>
      <c r="H295" s="255"/>
      <c r="I295" s="255"/>
      <c r="J295" s="255"/>
      <c r="K295" s="255"/>
      <c r="L295" s="255"/>
      <c r="M295" s="255"/>
      <c r="N295" s="255"/>
    </row>
    <row r="296" spans="4:62">
      <c r="D296" s="175" t="s">
        <v>1115</v>
      </c>
      <c r="E296" s="256" t="s">
        <v>1537</v>
      </c>
      <c r="F296" s="256" t="s">
        <v>1528</v>
      </c>
      <c r="G296" s="256"/>
      <c r="H296" s="256"/>
      <c r="I296" s="256"/>
      <c r="J296" s="256"/>
      <c r="K296" s="256"/>
      <c r="L296" s="256"/>
      <c r="M296" s="256"/>
      <c r="N296" s="256"/>
    </row>
    <row r="297" spans="4:62">
      <c r="D297" s="175" t="s">
        <v>1118</v>
      </c>
      <c r="E297" s="255" t="s">
        <v>596</v>
      </c>
      <c r="F297" s="255" t="s">
        <v>597</v>
      </c>
      <c r="G297" s="255">
        <v>5393805948.7799997</v>
      </c>
      <c r="H297" s="255">
        <v>232718056.28999999</v>
      </c>
      <c r="I297" s="255"/>
      <c r="J297" s="255">
        <v>2898826827.1239166</v>
      </c>
      <c r="K297" s="255">
        <v>2310095599.9901562</v>
      </c>
      <c r="L297" s="255">
        <v>1429041236.8900001</v>
      </c>
      <c r="M297" s="255">
        <v>1581874216.8689251</v>
      </c>
      <c r="N297" s="255">
        <v>14019951166.048265</v>
      </c>
    </row>
    <row r="298" spans="4:62">
      <c r="D298" s="175" t="s">
        <v>1120</v>
      </c>
      <c r="E298" s="255" t="s">
        <v>599</v>
      </c>
      <c r="F298" s="255" t="s">
        <v>600</v>
      </c>
      <c r="G298" s="255">
        <v>-3000362657.2199998</v>
      </c>
      <c r="H298" s="255">
        <v>-24956952.120000001</v>
      </c>
      <c r="I298" s="255"/>
      <c r="J298" s="255">
        <v>-996334353.45715201</v>
      </c>
      <c r="K298" s="255">
        <v>-547091407.63399005</v>
      </c>
      <c r="L298" s="255">
        <v>-1015864546.0700001</v>
      </c>
      <c r="M298" s="255">
        <v>-622398369.08812499</v>
      </c>
      <c r="N298" s="255">
        <v>-6290776165.5327368</v>
      </c>
    </row>
    <row r="299" spans="4:62">
      <c r="D299" s="175" t="s">
        <v>1123</v>
      </c>
      <c r="E299" s="255" t="s">
        <v>1538</v>
      </c>
      <c r="F299" s="255" t="s">
        <v>1539</v>
      </c>
      <c r="G299" s="255"/>
      <c r="H299" s="255"/>
      <c r="I299" s="255"/>
      <c r="J299" s="255"/>
      <c r="K299" s="255"/>
      <c r="L299" s="255"/>
      <c r="M299" s="255"/>
      <c r="N299" s="255"/>
    </row>
    <row r="300" spans="4:62">
      <c r="D300" s="175" t="s">
        <v>1126</v>
      </c>
      <c r="E300" s="255" t="s">
        <v>1540</v>
      </c>
      <c r="F300" s="255" t="s">
        <v>1541</v>
      </c>
      <c r="G300" s="255"/>
      <c r="H300" s="255"/>
      <c r="I300" s="255"/>
      <c r="J300" s="255"/>
      <c r="K300" s="255"/>
      <c r="L300" s="255"/>
      <c r="M300" s="255"/>
      <c r="N300" s="255"/>
    </row>
    <row r="301" spans="4:62" s="128" customFormat="1">
      <c r="D301" s="203" t="s">
        <v>1129</v>
      </c>
      <c r="E301" s="255" t="s">
        <v>1542</v>
      </c>
      <c r="F301" s="255" t="s">
        <v>1543</v>
      </c>
      <c r="G301" s="255"/>
      <c r="H301" s="255"/>
      <c r="I301" s="255"/>
      <c r="J301" s="255"/>
      <c r="K301" s="255"/>
      <c r="L301" s="255"/>
      <c r="M301" s="255"/>
      <c r="N301" s="255"/>
    </row>
    <row r="302" spans="4:62">
      <c r="E302" s="256" t="s">
        <v>602</v>
      </c>
      <c r="F302" s="256" t="s">
        <v>597</v>
      </c>
      <c r="G302" s="256">
        <v>2393443291.5599999</v>
      </c>
      <c r="H302" s="256">
        <v>207761104.16999999</v>
      </c>
      <c r="I302" s="256"/>
      <c r="J302" s="256">
        <v>1902492473.6667647</v>
      </c>
      <c r="K302" s="256">
        <v>1763004192.3561659</v>
      </c>
      <c r="L302" s="256">
        <v>413176690.81999999</v>
      </c>
      <c r="M302" s="256">
        <v>959475847.78079998</v>
      </c>
      <c r="N302" s="256">
        <v>7729175000.5155277</v>
      </c>
    </row>
    <row r="303" spans="4:62">
      <c r="E303" s="255" t="s">
        <v>604</v>
      </c>
      <c r="F303" s="255" t="s">
        <v>605</v>
      </c>
      <c r="G303" s="255">
        <v>33093739472.139999</v>
      </c>
      <c r="H303" s="255">
        <v>1688566966.3</v>
      </c>
      <c r="I303" s="255"/>
      <c r="J303" s="255">
        <v>22872484303.105228</v>
      </c>
      <c r="K303" s="255">
        <v>8368876175.5124702</v>
      </c>
      <c r="L303" s="255">
        <v>10280293243.889999</v>
      </c>
      <c r="M303" s="255">
        <v>8381120316.0677996</v>
      </c>
      <c r="N303" s="255">
        <v>92157924013.932831</v>
      </c>
    </row>
    <row r="304" spans="4:62" s="128" customFormat="1">
      <c r="E304" s="255" t="s">
        <v>1544</v>
      </c>
      <c r="F304" s="255" t="s">
        <v>1545</v>
      </c>
      <c r="G304" s="255"/>
      <c r="H304" s="255"/>
      <c r="I304" s="255"/>
      <c r="J304" s="255"/>
      <c r="K304" s="255"/>
      <c r="L304" s="255"/>
      <c r="M304" s="255"/>
      <c r="N304" s="255"/>
    </row>
    <row r="305" spans="5:14">
      <c r="E305" s="255" t="s">
        <v>607</v>
      </c>
      <c r="F305" s="255" t="s">
        <v>608</v>
      </c>
      <c r="G305" s="255">
        <v>-22056885945.57</v>
      </c>
      <c r="H305" s="255">
        <v>-262934958.91</v>
      </c>
      <c r="I305" s="255"/>
      <c r="J305" s="255">
        <v>-8439315643.593523</v>
      </c>
      <c r="K305" s="255">
        <v>-4655514524.8043699</v>
      </c>
      <c r="L305" s="255">
        <v>-7493214946.0200005</v>
      </c>
      <c r="M305" s="255">
        <v>-5513466072.1565247</v>
      </c>
      <c r="N305" s="255">
        <v>-49942943080.101936</v>
      </c>
    </row>
    <row r="306" spans="5:14">
      <c r="E306" s="255" t="s">
        <v>610</v>
      </c>
      <c r="F306" s="255" t="s">
        <v>611</v>
      </c>
      <c r="G306" s="255"/>
      <c r="H306" s="255"/>
      <c r="I306" s="255"/>
      <c r="J306" s="255"/>
      <c r="K306" s="255"/>
      <c r="L306" s="255">
        <v>-16117535.210000001</v>
      </c>
      <c r="M306" s="255"/>
      <c r="N306" s="255">
        <v>-16117535.210000001</v>
      </c>
    </row>
    <row r="307" spans="5:14">
      <c r="E307" s="255" t="s">
        <v>1546</v>
      </c>
      <c r="F307" s="255" t="s">
        <v>1547</v>
      </c>
      <c r="G307" s="255"/>
      <c r="H307" s="255"/>
      <c r="I307" s="255"/>
      <c r="J307" s="255"/>
      <c r="K307" s="255"/>
      <c r="L307" s="255"/>
      <c r="M307" s="255"/>
      <c r="N307" s="255"/>
    </row>
    <row r="308" spans="5:14">
      <c r="E308" s="255" t="s">
        <v>1548</v>
      </c>
      <c r="F308" s="255" t="s">
        <v>1549</v>
      </c>
      <c r="G308" s="255"/>
      <c r="H308" s="255"/>
      <c r="I308" s="255"/>
      <c r="J308" s="255"/>
      <c r="K308" s="255"/>
      <c r="L308" s="255"/>
      <c r="M308" s="255"/>
      <c r="N308" s="255"/>
    </row>
    <row r="309" spans="5:14">
      <c r="E309" s="256" t="s">
        <v>613</v>
      </c>
      <c r="F309" s="256" t="s">
        <v>605</v>
      </c>
      <c r="G309" s="256">
        <v>11036853526.57</v>
      </c>
      <c r="H309" s="256">
        <v>1425632007.3900001</v>
      </c>
      <c r="I309" s="256"/>
      <c r="J309" s="256">
        <v>14433168659.511705</v>
      </c>
      <c r="K309" s="256">
        <v>3713361650.7081008</v>
      </c>
      <c r="L309" s="256">
        <v>2770960762.6599998</v>
      </c>
      <c r="M309" s="256">
        <v>2867654243.9112754</v>
      </c>
      <c r="N309" s="256">
        <v>42198863398.620895</v>
      </c>
    </row>
    <row r="310" spans="5:14">
      <c r="E310" s="255" t="s">
        <v>615</v>
      </c>
      <c r="F310" s="255" t="s">
        <v>616</v>
      </c>
      <c r="G310" s="255">
        <v>111236774.81999999</v>
      </c>
      <c r="H310" s="255"/>
      <c r="I310" s="255"/>
      <c r="J310" s="255">
        <v>173228612.10009599</v>
      </c>
      <c r="K310" s="255">
        <v>10054836.699395999</v>
      </c>
      <c r="L310" s="255">
        <v>56124956.409999996</v>
      </c>
      <c r="M310" s="255">
        <v>5907199.4730000002</v>
      </c>
      <c r="N310" s="255">
        <v>363451443.91506159</v>
      </c>
    </row>
    <row r="311" spans="5:14">
      <c r="E311" s="255" t="s">
        <v>618</v>
      </c>
      <c r="F311" s="255" t="s">
        <v>619</v>
      </c>
      <c r="G311" s="255">
        <v>-69185087.439999998</v>
      </c>
      <c r="H311" s="255"/>
      <c r="I311" s="255"/>
      <c r="J311" s="255">
        <v>-169503844.5674496</v>
      </c>
      <c r="K311" s="255">
        <v>-7038178.2348180003</v>
      </c>
      <c r="L311" s="255">
        <v>-50719186.049999997</v>
      </c>
      <c r="M311" s="255">
        <v>-5907199.4730000002</v>
      </c>
      <c r="N311" s="255">
        <v>-309256192.87209362</v>
      </c>
    </row>
    <row r="312" spans="5:14">
      <c r="E312" s="255" t="s">
        <v>1550</v>
      </c>
      <c r="F312" s="255" t="s">
        <v>1551</v>
      </c>
      <c r="G312" s="255"/>
      <c r="H312" s="255"/>
      <c r="I312" s="255"/>
      <c r="J312" s="255"/>
      <c r="K312" s="255"/>
      <c r="L312" s="255"/>
      <c r="M312" s="255"/>
      <c r="N312" s="255"/>
    </row>
    <row r="313" spans="5:14">
      <c r="E313" s="255" t="s">
        <v>1552</v>
      </c>
      <c r="F313" s="255" t="s">
        <v>1553</v>
      </c>
      <c r="G313" s="255"/>
      <c r="H313" s="255"/>
      <c r="I313" s="255"/>
      <c r="J313" s="255"/>
      <c r="K313" s="255"/>
      <c r="L313" s="255"/>
      <c r="M313" s="255"/>
      <c r="N313" s="255"/>
    </row>
    <row r="314" spans="5:14">
      <c r="E314" s="255" t="s">
        <v>1554</v>
      </c>
      <c r="F314" s="255" t="s">
        <v>1555</v>
      </c>
      <c r="G314" s="255"/>
      <c r="H314" s="255"/>
      <c r="I314" s="255"/>
      <c r="J314" s="255"/>
      <c r="K314" s="255"/>
      <c r="L314" s="255"/>
      <c r="M314" s="255"/>
      <c r="N314" s="255"/>
    </row>
    <row r="315" spans="5:14">
      <c r="E315" s="256" t="s">
        <v>621</v>
      </c>
      <c r="F315" s="256" t="s">
        <v>616</v>
      </c>
      <c r="G315" s="256">
        <v>42051687.380000003</v>
      </c>
      <c r="H315" s="256"/>
      <c r="I315" s="256"/>
      <c r="J315" s="256">
        <v>3724767.5326463999</v>
      </c>
      <c r="K315" s="256">
        <v>3016658.4645779999</v>
      </c>
      <c r="L315" s="256">
        <v>5405770.3600000003</v>
      </c>
      <c r="M315" s="256">
        <v>0</v>
      </c>
      <c r="N315" s="256">
        <v>54195251.042967997</v>
      </c>
    </row>
    <row r="316" spans="5:14">
      <c r="E316" s="255" t="s">
        <v>623</v>
      </c>
      <c r="F316" s="255" t="s">
        <v>624</v>
      </c>
      <c r="G316" s="255">
        <v>648043806.95000005</v>
      </c>
      <c r="H316" s="255">
        <v>7686449.2199999997</v>
      </c>
      <c r="I316" s="255"/>
      <c r="J316" s="255">
        <v>217394998.35801601</v>
      </c>
      <c r="K316" s="255">
        <v>83142964.651546001</v>
      </c>
      <c r="L316" s="255">
        <v>183388429.21000001</v>
      </c>
      <c r="M316" s="255">
        <v>12997777.471875001</v>
      </c>
      <c r="N316" s="255">
        <v>1174839748.177213</v>
      </c>
    </row>
    <row r="317" spans="5:14">
      <c r="E317" s="255" t="s">
        <v>626</v>
      </c>
      <c r="F317" s="255" t="s">
        <v>627</v>
      </c>
      <c r="G317" s="255">
        <v>-552460671.61000001</v>
      </c>
      <c r="H317" s="255">
        <v>-3409942.69</v>
      </c>
      <c r="I317" s="255"/>
      <c r="J317" s="255">
        <v>-157924989.68002561</v>
      </c>
      <c r="K317" s="255">
        <v>-65065709.067001998</v>
      </c>
      <c r="L317" s="255">
        <v>-155007396.80000001</v>
      </c>
      <c r="M317" s="255">
        <v>-8354599.46055</v>
      </c>
      <c r="N317" s="255">
        <v>-961323480.78875196</v>
      </c>
    </row>
    <row r="318" spans="5:14">
      <c r="E318" s="255" t="s">
        <v>1556</v>
      </c>
      <c r="F318" s="255" t="s">
        <v>1557</v>
      </c>
      <c r="G318" s="255"/>
      <c r="H318" s="255"/>
      <c r="I318" s="255"/>
      <c r="J318" s="255"/>
      <c r="K318" s="255"/>
      <c r="L318" s="255"/>
      <c r="M318" s="255"/>
      <c r="N318" s="255"/>
    </row>
    <row r="319" spans="5:14">
      <c r="E319" s="255" t="s">
        <v>1558</v>
      </c>
      <c r="F319" s="255" t="s">
        <v>1559</v>
      </c>
      <c r="G319" s="255"/>
      <c r="H319" s="255"/>
      <c r="I319" s="255"/>
      <c r="J319" s="255"/>
      <c r="K319" s="255"/>
      <c r="L319" s="255"/>
      <c r="M319" s="255"/>
      <c r="N319" s="255"/>
    </row>
    <row r="320" spans="5:14">
      <c r="E320" s="255" t="s">
        <v>1560</v>
      </c>
      <c r="F320" s="255" t="s">
        <v>1561</v>
      </c>
      <c r="G320" s="255"/>
      <c r="H320" s="255"/>
      <c r="I320" s="255"/>
      <c r="J320" s="255"/>
      <c r="K320" s="255"/>
      <c r="L320" s="255"/>
      <c r="M320" s="255"/>
      <c r="N320" s="255"/>
    </row>
    <row r="321" spans="5:14">
      <c r="E321" s="256" t="s">
        <v>629</v>
      </c>
      <c r="F321" s="256" t="s">
        <v>624</v>
      </c>
      <c r="G321" s="256">
        <v>95583135.340000004</v>
      </c>
      <c r="H321" s="256">
        <v>4276506.53</v>
      </c>
      <c r="I321" s="256"/>
      <c r="J321" s="256">
        <v>59470008.677990399</v>
      </c>
      <c r="K321" s="256">
        <v>18077255.584543999</v>
      </c>
      <c r="L321" s="256">
        <v>28381032.41</v>
      </c>
      <c r="M321" s="256">
        <v>4643178.0113249999</v>
      </c>
      <c r="N321" s="256">
        <v>213516267.38846111</v>
      </c>
    </row>
    <row r="322" spans="5:14">
      <c r="E322" s="255" t="s">
        <v>631</v>
      </c>
      <c r="F322" s="255" t="s">
        <v>632</v>
      </c>
      <c r="G322" s="255">
        <v>1028747387.24</v>
      </c>
      <c r="H322" s="255">
        <v>104229158.37</v>
      </c>
      <c r="I322" s="255"/>
      <c r="J322" s="255">
        <v>1017014912.65536</v>
      </c>
      <c r="K322" s="255">
        <v>161940162.63156</v>
      </c>
      <c r="L322" s="255">
        <v>284450440.04000002</v>
      </c>
      <c r="M322" s="255">
        <v>462052766.17552501</v>
      </c>
      <c r="N322" s="255">
        <v>3058434827.1124449</v>
      </c>
    </row>
    <row r="323" spans="5:14">
      <c r="E323" s="255" t="s">
        <v>1562</v>
      </c>
      <c r="F323" s="255" t="s">
        <v>1563</v>
      </c>
      <c r="G323" s="255"/>
      <c r="H323" s="255"/>
      <c r="I323" s="255"/>
      <c r="J323" s="255"/>
      <c r="K323" s="255"/>
      <c r="L323" s="255"/>
      <c r="M323" s="255"/>
      <c r="N323" s="255"/>
    </row>
    <row r="324" spans="5:14">
      <c r="E324" s="255" t="s">
        <v>1564</v>
      </c>
      <c r="F324" s="255" t="s">
        <v>1565</v>
      </c>
      <c r="G324" s="255"/>
      <c r="H324" s="255"/>
      <c r="I324" s="255"/>
      <c r="J324" s="255"/>
      <c r="K324" s="255"/>
      <c r="L324" s="255"/>
      <c r="M324" s="255"/>
      <c r="N324" s="255"/>
    </row>
    <row r="325" spans="5:14">
      <c r="E325" s="255" t="s">
        <v>1566</v>
      </c>
      <c r="F325" s="255" t="s">
        <v>1567</v>
      </c>
      <c r="G325" s="255"/>
      <c r="H325" s="255"/>
      <c r="I325" s="255"/>
      <c r="J325" s="255"/>
      <c r="K325" s="255"/>
      <c r="L325" s="255"/>
      <c r="M325" s="255"/>
      <c r="N325" s="255"/>
    </row>
    <row r="326" spans="5:14">
      <c r="E326" s="256" t="s">
        <v>634</v>
      </c>
      <c r="F326" s="256" t="s">
        <v>632</v>
      </c>
      <c r="G326" s="256">
        <v>1028747387.24</v>
      </c>
      <c r="H326" s="256">
        <v>104229158.37</v>
      </c>
      <c r="I326" s="256"/>
      <c r="J326" s="256">
        <v>1017014912.65536</v>
      </c>
      <c r="K326" s="256">
        <v>161940162.63156</v>
      </c>
      <c r="L326" s="256">
        <v>284450440.04000002</v>
      </c>
      <c r="M326" s="256">
        <v>462052766.17552501</v>
      </c>
      <c r="N326" s="256">
        <v>3058434827.1124449</v>
      </c>
    </row>
    <row r="327" spans="5:14">
      <c r="E327" s="255" t="s">
        <v>1568</v>
      </c>
      <c r="F327" s="255" t="s">
        <v>1569</v>
      </c>
      <c r="G327" s="255"/>
      <c r="H327" s="255"/>
      <c r="I327" s="255"/>
      <c r="J327" s="255"/>
      <c r="K327" s="255"/>
      <c r="L327" s="255"/>
      <c r="M327" s="255"/>
      <c r="N327" s="255"/>
    </row>
    <row r="328" spans="5:14">
      <c r="E328" s="255" t="s">
        <v>1570</v>
      </c>
      <c r="F328" s="255" t="s">
        <v>1571</v>
      </c>
      <c r="G328" s="255"/>
      <c r="H328" s="255"/>
      <c r="I328" s="255"/>
      <c r="J328" s="255"/>
      <c r="K328" s="255"/>
      <c r="L328" s="255"/>
      <c r="M328" s="255"/>
      <c r="N328" s="255"/>
    </row>
    <row r="329" spans="5:14">
      <c r="E329" s="255" t="s">
        <v>1572</v>
      </c>
      <c r="F329" s="255" t="s">
        <v>1573</v>
      </c>
      <c r="G329" s="255"/>
      <c r="H329" s="255"/>
      <c r="I329" s="255"/>
      <c r="J329" s="255"/>
      <c r="K329" s="255"/>
      <c r="L329" s="255"/>
      <c r="M329" s="255"/>
      <c r="N329" s="255"/>
    </row>
    <row r="330" spans="5:14">
      <c r="E330" s="255" t="s">
        <v>1574</v>
      </c>
      <c r="F330" s="255" t="s">
        <v>1575</v>
      </c>
      <c r="G330" s="255"/>
      <c r="H330" s="255"/>
      <c r="I330" s="255"/>
      <c r="J330" s="255"/>
      <c r="K330" s="255"/>
      <c r="L330" s="255"/>
      <c r="M330" s="255"/>
      <c r="N330" s="255"/>
    </row>
    <row r="331" spans="5:14">
      <c r="E331" s="255" t="s">
        <v>1576</v>
      </c>
      <c r="F331" s="255" t="s">
        <v>1577</v>
      </c>
      <c r="G331" s="255"/>
      <c r="H331" s="255"/>
      <c r="I331" s="255"/>
      <c r="J331" s="255"/>
      <c r="K331" s="255"/>
      <c r="L331" s="255"/>
      <c r="M331" s="255"/>
      <c r="N331" s="255"/>
    </row>
    <row r="332" spans="5:14">
      <c r="E332" s="256" t="s">
        <v>1578</v>
      </c>
      <c r="F332" s="256" t="s">
        <v>1569</v>
      </c>
      <c r="G332" s="256"/>
      <c r="H332" s="256"/>
      <c r="I332" s="256"/>
      <c r="J332" s="256"/>
      <c r="K332" s="256"/>
      <c r="L332" s="256"/>
      <c r="M332" s="256"/>
      <c r="N332" s="256"/>
    </row>
    <row r="333" spans="5:14">
      <c r="E333" s="255" t="s">
        <v>1579</v>
      </c>
      <c r="F333" s="255" t="s">
        <v>1580</v>
      </c>
      <c r="G333" s="255"/>
      <c r="H333" s="255"/>
      <c r="I333" s="255"/>
      <c r="J333" s="255"/>
      <c r="K333" s="255"/>
      <c r="L333" s="255"/>
      <c r="M333" s="255"/>
      <c r="N333" s="255"/>
    </row>
    <row r="334" spans="5:14">
      <c r="E334" s="256" t="s">
        <v>1581</v>
      </c>
      <c r="F334" s="256" t="s">
        <v>1580</v>
      </c>
      <c r="G334" s="256"/>
      <c r="H334" s="256"/>
      <c r="I334" s="256"/>
      <c r="J334" s="256"/>
      <c r="K334" s="256"/>
      <c r="L334" s="256"/>
      <c r="M334" s="256"/>
      <c r="N334" s="256"/>
    </row>
    <row r="335" spans="5:14">
      <c r="E335" s="255" t="s">
        <v>636</v>
      </c>
      <c r="F335" s="255" t="s">
        <v>637</v>
      </c>
      <c r="G335" s="255">
        <v>489979836.31999999</v>
      </c>
      <c r="H335" s="255">
        <v>10150335.33</v>
      </c>
      <c r="I335" s="255"/>
      <c r="J335" s="255"/>
      <c r="K335" s="255">
        <v>108921846.883826</v>
      </c>
      <c r="L335" s="255"/>
      <c r="M335" s="255">
        <v>95950203.340949997</v>
      </c>
      <c r="N335" s="255">
        <v>694851886.54477596</v>
      </c>
    </row>
    <row r="336" spans="5:14">
      <c r="E336" s="255" t="s">
        <v>639</v>
      </c>
      <c r="F336" s="255" t="s">
        <v>640</v>
      </c>
      <c r="G336" s="255">
        <v>-40111607.630000003</v>
      </c>
      <c r="H336" s="255">
        <v>-1271132.05</v>
      </c>
      <c r="I336" s="255"/>
      <c r="J336" s="255"/>
      <c r="K336" s="255">
        <v>-10873684.756573999</v>
      </c>
      <c r="L336" s="255"/>
      <c r="M336" s="255">
        <v>-6878621.8840500005</v>
      </c>
      <c r="N336" s="255">
        <v>-57863914.270623997</v>
      </c>
    </row>
    <row r="337" spans="5:14">
      <c r="E337" s="255" t="s">
        <v>1582</v>
      </c>
      <c r="F337" s="255" t="s">
        <v>1583</v>
      </c>
      <c r="G337" s="255"/>
      <c r="H337" s="255"/>
      <c r="I337" s="255"/>
      <c r="J337" s="255"/>
      <c r="K337" s="255"/>
      <c r="L337" s="255"/>
      <c r="M337" s="255"/>
      <c r="N337" s="255"/>
    </row>
    <row r="338" spans="5:14">
      <c r="E338" s="256" t="s">
        <v>642</v>
      </c>
      <c r="F338" s="256" t="s">
        <v>637</v>
      </c>
      <c r="G338" s="256">
        <v>449868228.69</v>
      </c>
      <c r="H338" s="256">
        <v>8879203.2799999993</v>
      </c>
      <c r="I338" s="256"/>
      <c r="J338" s="256"/>
      <c r="K338" s="256">
        <v>98048162.127251998</v>
      </c>
      <c r="L338" s="256"/>
      <c r="M338" s="256">
        <v>89071581.456900001</v>
      </c>
      <c r="N338" s="256">
        <v>636987972.27415204</v>
      </c>
    </row>
    <row r="339" spans="5:14">
      <c r="E339" s="255" t="s">
        <v>644</v>
      </c>
      <c r="F339" s="255" t="s">
        <v>645</v>
      </c>
      <c r="G339" s="255">
        <v>62801630.609999999</v>
      </c>
      <c r="H339" s="255">
        <v>1408246.37</v>
      </c>
      <c r="I339" s="255"/>
      <c r="J339" s="255">
        <v>377433638.71703041</v>
      </c>
      <c r="K339" s="255">
        <v>15316718.961282</v>
      </c>
      <c r="L339" s="255"/>
      <c r="M339" s="255">
        <v>6044964.5875500003</v>
      </c>
      <c r="N339" s="255">
        <v>456871592.85586238</v>
      </c>
    </row>
    <row r="340" spans="5:14">
      <c r="E340" s="255" t="s">
        <v>647</v>
      </c>
      <c r="F340" s="255" t="s">
        <v>648</v>
      </c>
      <c r="G340" s="255">
        <v>-41677817.409999996</v>
      </c>
      <c r="H340" s="255">
        <v>-478339.31</v>
      </c>
      <c r="I340" s="255"/>
      <c r="J340" s="255">
        <v>-171737866.641408</v>
      </c>
      <c r="K340" s="255">
        <v>-8614974.0278099999</v>
      </c>
      <c r="L340" s="255"/>
      <c r="M340" s="255">
        <v>-4806409.4426250001</v>
      </c>
      <c r="N340" s="255">
        <v>-222671688.39184299</v>
      </c>
    </row>
    <row r="341" spans="5:14">
      <c r="E341" s="255" t="s">
        <v>1584</v>
      </c>
      <c r="F341" s="255" t="s">
        <v>1585</v>
      </c>
      <c r="G341" s="255"/>
      <c r="H341" s="255"/>
      <c r="I341" s="255"/>
      <c r="J341" s="255"/>
      <c r="K341" s="255"/>
      <c r="L341" s="255"/>
      <c r="M341" s="255"/>
      <c r="N341" s="255"/>
    </row>
    <row r="342" spans="5:14">
      <c r="E342" s="256" t="s">
        <v>650</v>
      </c>
      <c r="F342" s="256" t="s">
        <v>645</v>
      </c>
      <c r="G342" s="256">
        <v>21123813.199999999</v>
      </c>
      <c r="H342" s="256">
        <v>929907.06</v>
      </c>
      <c r="I342" s="256"/>
      <c r="J342" s="256">
        <v>205695772.07562241</v>
      </c>
      <c r="K342" s="256">
        <v>6701744.9334720001</v>
      </c>
      <c r="L342" s="256"/>
      <c r="M342" s="256">
        <v>1238555.1449249999</v>
      </c>
      <c r="N342" s="256">
        <v>234199904.46401939</v>
      </c>
    </row>
    <row r="343" spans="5:14">
      <c r="E343" s="255" t="s">
        <v>652</v>
      </c>
      <c r="F343" s="255" t="s">
        <v>653</v>
      </c>
      <c r="G343" s="255">
        <v>9793715.25</v>
      </c>
      <c r="H343" s="255"/>
      <c r="I343" s="255"/>
      <c r="J343" s="255"/>
      <c r="K343" s="255"/>
      <c r="L343" s="255">
        <v>10731889.439999999</v>
      </c>
      <c r="M343" s="255"/>
      <c r="N343" s="255">
        <v>20525604.690000001</v>
      </c>
    </row>
    <row r="344" spans="5:14">
      <c r="E344" s="255" t="s">
        <v>655</v>
      </c>
      <c r="F344" s="255" t="s">
        <v>656</v>
      </c>
      <c r="G344" s="255">
        <v>-2622685.96</v>
      </c>
      <c r="H344" s="255"/>
      <c r="I344" s="255"/>
      <c r="J344" s="255"/>
      <c r="K344" s="255"/>
      <c r="L344" s="255">
        <v>-6673163.6699999999</v>
      </c>
      <c r="M344" s="255"/>
      <c r="N344" s="255">
        <v>-9295849.6300000008</v>
      </c>
    </row>
    <row r="345" spans="5:14">
      <c r="E345" s="255" t="s">
        <v>1586</v>
      </c>
      <c r="F345" s="255" t="s">
        <v>1587</v>
      </c>
      <c r="G345" s="255"/>
      <c r="H345" s="255"/>
      <c r="I345" s="255"/>
      <c r="J345" s="255"/>
      <c r="K345" s="255"/>
      <c r="L345" s="255"/>
      <c r="M345" s="255"/>
      <c r="N345" s="255"/>
    </row>
    <row r="346" spans="5:14">
      <c r="E346" s="256" t="s">
        <v>658</v>
      </c>
      <c r="F346" s="256" t="s">
        <v>653</v>
      </c>
      <c r="G346" s="256">
        <v>7171029.29</v>
      </c>
      <c r="H346" s="256"/>
      <c r="I346" s="256"/>
      <c r="J346" s="256"/>
      <c r="K346" s="256"/>
      <c r="L346" s="256">
        <v>4058725.77</v>
      </c>
      <c r="M346" s="256"/>
      <c r="N346" s="256">
        <v>11229755.060000001</v>
      </c>
    </row>
    <row r="347" spans="5:14">
      <c r="E347" s="255" t="s">
        <v>660</v>
      </c>
      <c r="F347" s="255" t="s">
        <v>661</v>
      </c>
      <c r="G347" s="255">
        <v>75535072.260000005</v>
      </c>
      <c r="H347" s="255">
        <v>2367008</v>
      </c>
      <c r="I347" s="255"/>
      <c r="J347" s="255">
        <v>97436650.303488001</v>
      </c>
      <c r="K347" s="255"/>
      <c r="L347" s="255">
        <v>24977222.850000001</v>
      </c>
      <c r="M347" s="255"/>
      <c r="N347" s="255">
        <v>200315953.413488</v>
      </c>
    </row>
    <row r="348" spans="5:14">
      <c r="E348" s="255" t="s">
        <v>663</v>
      </c>
      <c r="F348" s="255" t="s">
        <v>664</v>
      </c>
      <c r="G348" s="255">
        <v>-25603926.68</v>
      </c>
      <c r="H348" s="255">
        <v>-426720.43</v>
      </c>
      <c r="I348" s="255"/>
      <c r="J348" s="255">
        <v>-42937146.804633602</v>
      </c>
      <c r="K348" s="255"/>
      <c r="L348" s="255">
        <v>-19517694.059999999</v>
      </c>
      <c r="M348" s="255"/>
      <c r="N348" s="255">
        <v>-88485487.974633604</v>
      </c>
    </row>
    <row r="349" spans="5:14">
      <c r="E349" s="255" t="s">
        <v>1588</v>
      </c>
      <c r="F349" s="255" t="s">
        <v>1589</v>
      </c>
      <c r="G349" s="255"/>
      <c r="H349" s="255"/>
      <c r="I349" s="255"/>
      <c r="J349" s="255"/>
      <c r="K349" s="255"/>
      <c r="L349" s="255"/>
      <c r="M349" s="255"/>
      <c r="N349" s="255"/>
    </row>
    <row r="350" spans="5:14">
      <c r="E350" s="256" t="s">
        <v>666</v>
      </c>
      <c r="F350" s="256" t="s">
        <v>661</v>
      </c>
      <c r="G350" s="256">
        <v>49931145.579999998</v>
      </c>
      <c r="H350" s="256">
        <v>1940287.57</v>
      </c>
      <c r="I350" s="256"/>
      <c r="J350" s="256">
        <v>54499503.498854399</v>
      </c>
      <c r="K350" s="256"/>
      <c r="L350" s="256">
        <v>5459528.79</v>
      </c>
      <c r="M350" s="256"/>
      <c r="N350" s="256">
        <v>111830465.4388544</v>
      </c>
    </row>
    <row r="351" spans="5:14">
      <c r="E351" s="255" t="s">
        <v>668</v>
      </c>
      <c r="F351" s="255" t="s">
        <v>669</v>
      </c>
      <c r="G351" s="255">
        <v>16112943.83</v>
      </c>
      <c r="H351" s="255"/>
      <c r="I351" s="255"/>
      <c r="J351" s="255"/>
      <c r="K351" s="255"/>
      <c r="L351" s="255">
        <v>3327769.26</v>
      </c>
      <c r="M351" s="255"/>
      <c r="N351" s="255">
        <v>19440713.09</v>
      </c>
    </row>
    <row r="352" spans="5:14">
      <c r="E352" s="255" t="s">
        <v>671</v>
      </c>
      <c r="F352" s="255" t="s">
        <v>672</v>
      </c>
      <c r="G352" s="255">
        <v>-8170306.7699999996</v>
      </c>
      <c r="H352" s="255"/>
      <c r="I352" s="255"/>
      <c r="J352" s="255"/>
      <c r="K352" s="255"/>
      <c r="L352" s="255">
        <v>-926669.11</v>
      </c>
      <c r="M352" s="255"/>
      <c r="N352" s="255">
        <v>-9096975.8800000008</v>
      </c>
    </row>
    <row r="353" spans="5:14">
      <c r="E353" s="255" t="s">
        <v>1590</v>
      </c>
      <c r="F353" s="255" t="s">
        <v>1591</v>
      </c>
      <c r="G353" s="255"/>
      <c r="H353" s="255"/>
      <c r="I353" s="255"/>
      <c r="J353" s="255"/>
      <c r="K353" s="255"/>
      <c r="L353" s="255"/>
      <c r="M353" s="255"/>
      <c r="N353" s="255"/>
    </row>
    <row r="354" spans="5:14">
      <c r="E354" s="256" t="s">
        <v>674</v>
      </c>
      <c r="F354" s="256" t="s">
        <v>669</v>
      </c>
      <c r="G354" s="256">
        <v>7942637.0599999996</v>
      </c>
      <c r="H354" s="256"/>
      <c r="I354" s="256"/>
      <c r="J354" s="256"/>
      <c r="K354" s="256"/>
      <c r="L354" s="256">
        <v>2401100.15</v>
      </c>
      <c r="M354" s="256"/>
      <c r="N354" s="256">
        <v>10343737.210000001</v>
      </c>
    </row>
    <row r="355" spans="5:14">
      <c r="E355" s="257" t="s">
        <v>676</v>
      </c>
      <c r="F355" s="257" t="s">
        <v>677</v>
      </c>
      <c r="G355" s="257">
        <v>15540764672.5</v>
      </c>
      <c r="H355" s="257">
        <v>1774063402.74</v>
      </c>
      <c r="I355" s="257"/>
      <c r="J355" s="257">
        <v>18782454013.847961</v>
      </c>
      <c r="K355" s="257">
        <v>5969332718.0287085</v>
      </c>
      <c r="L355" s="257">
        <v>3734716432.73</v>
      </c>
      <c r="M355" s="257">
        <v>4384136172.4807501</v>
      </c>
      <c r="N355" s="257">
        <v>59176232671.23777</v>
      </c>
    </row>
    <row r="356" spans="5:14">
      <c r="E356" s="255" t="s">
        <v>679</v>
      </c>
      <c r="F356" s="255" t="s">
        <v>680</v>
      </c>
      <c r="G356" s="255"/>
      <c r="H356" s="255"/>
      <c r="I356" s="255"/>
      <c r="J356" s="255"/>
      <c r="K356" s="255"/>
      <c r="L356" s="255"/>
      <c r="M356" s="255"/>
      <c r="N356" s="255">
        <v>14094075508.557299</v>
      </c>
    </row>
    <row r="357" spans="5:14">
      <c r="E357" s="255" t="s">
        <v>1592</v>
      </c>
      <c r="F357" s="255" t="s">
        <v>1593</v>
      </c>
      <c r="G357" s="255"/>
      <c r="H357" s="255"/>
      <c r="I357" s="255"/>
      <c r="J357" s="255"/>
      <c r="K357" s="255"/>
      <c r="L357" s="255"/>
      <c r="M357" s="255"/>
      <c r="N357" s="255"/>
    </row>
    <row r="358" spans="5:14">
      <c r="E358" s="256" t="s">
        <v>682</v>
      </c>
      <c r="F358" s="256" t="s">
        <v>680</v>
      </c>
      <c r="G358" s="256"/>
      <c r="H358" s="256"/>
      <c r="I358" s="256"/>
      <c r="J358" s="256"/>
      <c r="K358" s="256"/>
      <c r="L358" s="256"/>
      <c r="M358" s="256"/>
      <c r="N358" s="256">
        <v>14094075508.557299</v>
      </c>
    </row>
    <row r="359" spans="5:14">
      <c r="E359" s="257" t="s">
        <v>684</v>
      </c>
      <c r="F359" s="257" t="s">
        <v>680</v>
      </c>
      <c r="G359" s="257"/>
      <c r="H359" s="257"/>
      <c r="I359" s="257"/>
      <c r="J359" s="257"/>
      <c r="K359" s="257"/>
      <c r="L359" s="257"/>
      <c r="M359" s="257"/>
      <c r="N359" s="257">
        <v>14094075508.557299</v>
      </c>
    </row>
    <row r="360" spans="5:14">
      <c r="E360" s="255" t="s">
        <v>686</v>
      </c>
      <c r="F360" s="255" t="s">
        <v>687</v>
      </c>
      <c r="G360" s="255">
        <v>450458821.26999998</v>
      </c>
      <c r="H360" s="255">
        <v>1597280</v>
      </c>
      <c r="I360" s="255"/>
      <c r="J360" s="255">
        <v>91275215.403417602</v>
      </c>
      <c r="K360" s="255">
        <v>7522431.2882120004</v>
      </c>
      <c r="L360" s="255">
        <v>93018459.189999998</v>
      </c>
      <c r="M360" s="255">
        <v>22006361.035574999</v>
      </c>
      <c r="N360" s="255">
        <v>665878568.1872046</v>
      </c>
    </row>
    <row r="361" spans="5:14">
      <c r="E361" s="255" t="s">
        <v>689</v>
      </c>
      <c r="F361" s="255" t="s">
        <v>690</v>
      </c>
      <c r="G361" s="255">
        <v>-363736477.12</v>
      </c>
      <c r="H361" s="255">
        <v>-280922.07</v>
      </c>
      <c r="I361" s="255"/>
      <c r="J361" s="255">
        <v>-79148025.254707202</v>
      </c>
      <c r="K361" s="255">
        <v>-5534206.3893360002</v>
      </c>
      <c r="L361" s="255">
        <v>-80134973.379999995</v>
      </c>
      <c r="M361" s="255">
        <v>-12885250.647150001</v>
      </c>
      <c r="N361" s="255">
        <v>-541719854.86119318</v>
      </c>
    </row>
    <row r="362" spans="5:14">
      <c r="E362" s="255" t="s">
        <v>1594</v>
      </c>
      <c r="F362" s="255" t="s">
        <v>1595</v>
      </c>
      <c r="G362" s="255"/>
      <c r="H362" s="255"/>
      <c r="I362" s="255"/>
      <c r="J362" s="255"/>
      <c r="K362" s="255"/>
      <c r="L362" s="255"/>
      <c r="M362" s="255"/>
      <c r="N362" s="255"/>
    </row>
    <row r="363" spans="5:14">
      <c r="E363" s="255" t="s">
        <v>1596</v>
      </c>
      <c r="F363" s="255" t="s">
        <v>1597</v>
      </c>
      <c r="G363" s="255"/>
      <c r="H363" s="255"/>
      <c r="I363" s="255"/>
      <c r="J363" s="255"/>
      <c r="K363" s="255"/>
      <c r="L363" s="255"/>
      <c r="M363" s="255"/>
      <c r="N363" s="255"/>
    </row>
    <row r="364" spans="5:14">
      <c r="E364" s="255" t="s">
        <v>1598</v>
      </c>
      <c r="F364" s="255" t="s">
        <v>1599</v>
      </c>
      <c r="G364" s="255"/>
      <c r="H364" s="255"/>
      <c r="I364" s="255"/>
      <c r="J364" s="255"/>
      <c r="K364" s="255"/>
      <c r="L364" s="255"/>
      <c r="M364" s="255"/>
      <c r="N364" s="255"/>
    </row>
    <row r="365" spans="5:14">
      <c r="E365" s="256" t="s">
        <v>692</v>
      </c>
      <c r="F365" s="256" t="s">
        <v>687</v>
      </c>
      <c r="G365" s="256">
        <v>86722344.150000006</v>
      </c>
      <c r="H365" s="256">
        <v>1316357.93</v>
      </c>
      <c r="I365" s="256"/>
      <c r="J365" s="256">
        <v>12127190.1487104</v>
      </c>
      <c r="K365" s="256">
        <v>1988224.898876</v>
      </c>
      <c r="L365" s="256">
        <v>12883485.810000001</v>
      </c>
      <c r="M365" s="256">
        <v>9121110.388425</v>
      </c>
      <c r="N365" s="256">
        <v>124158713.3260114</v>
      </c>
    </row>
    <row r="366" spans="5:14">
      <c r="E366" s="255" t="s">
        <v>694</v>
      </c>
      <c r="F366" s="255" t="s">
        <v>695</v>
      </c>
      <c r="G366" s="255">
        <v>2100000</v>
      </c>
      <c r="H366" s="255"/>
      <c r="I366" s="255"/>
      <c r="J366" s="255"/>
      <c r="K366" s="255"/>
      <c r="L366" s="255"/>
      <c r="M366" s="255"/>
      <c r="N366" s="255">
        <v>2100000</v>
      </c>
    </row>
    <row r="367" spans="5:14">
      <c r="E367" s="255" t="s">
        <v>697</v>
      </c>
      <c r="F367" s="255" t="s">
        <v>698</v>
      </c>
      <c r="G367" s="255">
        <v>-996493.15</v>
      </c>
      <c r="H367" s="255"/>
      <c r="I367" s="255"/>
      <c r="J367" s="255"/>
      <c r="K367" s="255"/>
      <c r="L367" s="255"/>
      <c r="M367" s="255"/>
      <c r="N367" s="255">
        <v>-996493.15</v>
      </c>
    </row>
    <row r="368" spans="5:14">
      <c r="E368" s="255" t="s">
        <v>1600</v>
      </c>
      <c r="F368" s="255" t="s">
        <v>1601</v>
      </c>
      <c r="G368" s="255"/>
      <c r="H368" s="255"/>
      <c r="I368" s="255"/>
      <c r="J368" s="255"/>
      <c r="K368" s="255"/>
      <c r="L368" s="255"/>
      <c r="M368" s="255"/>
      <c r="N368" s="255"/>
    </row>
    <row r="369" spans="5:14">
      <c r="E369" s="255" t="s">
        <v>1602</v>
      </c>
      <c r="F369" s="255" t="s">
        <v>1603</v>
      </c>
      <c r="G369" s="255"/>
      <c r="H369" s="255"/>
      <c r="I369" s="255"/>
      <c r="J369" s="255"/>
      <c r="K369" s="255"/>
      <c r="L369" s="255"/>
      <c r="M369" s="255"/>
      <c r="N369" s="255"/>
    </row>
    <row r="370" spans="5:14">
      <c r="E370" s="255" t="s">
        <v>1604</v>
      </c>
      <c r="F370" s="255" t="s">
        <v>1605</v>
      </c>
      <c r="G370" s="255"/>
      <c r="H370" s="255"/>
      <c r="I370" s="255"/>
      <c r="J370" s="255"/>
      <c r="K370" s="255"/>
      <c r="L370" s="255"/>
      <c r="M370" s="255"/>
      <c r="N370" s="255"/>
    </row>
    <row r="371" spans="5:14">
      <c r="E371" s="256" t="s">
        <v>700</v>
      </c>
      <c r="F371" s="256" t="s">
        <v>695</v>
      </c>
      <c r="G371" s="256">
        <v>1103506.8500000001</v>
      </c>
      <c r="H371" s="256"/>
      <c r="I371" s="256"/>
      <c r="J371" s="256"/>
      <c r="K371" s="256"/>
      <c r="L371" s="256"/>
      <c r="M371" s="256"/>
      <c r="N371" s="256">
        <v>1103506.8500000001</v>
      </c>
    </row>
    <row r="372" spans="5:14">
      <c r="E372" s="255" t="s">
        <v>702</v>
      </c>
      <c r="F372" s="255" t="s">
        <v>703</v>
      </c>
      <c r="G372" s="255">
        <v>11642625.300000001</v>
      </c>
      <c r="H372" s="255"/>
      <c r="I372" s="255"/>
      <c r="J372" s="255"/>
      <c r="K372" s="255"/>
      <c r="L372" s="255"/>
      <c r="M372" s="255"/>
      <c r="N372" s="255">
        <v>11642625.300000001</v>
      </c>
    </row>
    <row r="373" spans="5:14" ht="18" customHeight="1">
      <c r="E373" s="255" t="s">
        <v>705</v>
      </c>
      <c r="F373" s="255" t="s">
        <v>706</v>
      </c>
      <c r="G373" s="255">
        <v>-338114.6</v>
      </c>
      <c r="H373" s="255"/>
      <c r="I373" s="255"/>
      <c r="J373" s="255"/>
      <c r="K373" s="255"/>
      <c r="L373" s="255"/>
      <c r="M373" s="255"/>
      <c r="N373" s="255">
        <v>-338114.6</v>
      </c>
    </row>
    <row r="374" spans="5:14" ht="18" customHeight="1">
      <c r="E374" s="255" t="s">
        <v>1606</v>
      </c>
      <c r="F374" s="255" t="s">
        <v>1607</v>
      </c>
      <c r="G374" s="255"/>
      <c r="H374" s="255"/>
      <c r="I374" s="255"/>
      <c r="J374" s="255"/>
      <c r="K374" s="255"/>
      <c r="L374" s="255"/>
      <c r="M374" s="255"/>
      <c r="N374" s="255"/>
    </row>
    <row r="375" spans="5:14" ht="18" customHeight="1">
      <c r="E375" s="255" t="s">
        <v>1608</v>
      </c>
      <c r="F375" s="255" t="s">
        <v>1609</v>
      </c>
      <c r="G375" s="255"/>
      <c r="H375" s="255"/>
      <c r="I375" s="255"/>
      <c r="J375" s="255"/>
      <c r="K375" s="255"/>
      <c r="L375" s="255"/>
      <c r="M375" s="255"/>
      <c r="N375" s="255"/>
    </row>
    <row r="376" spans="5:14" ht="18" customHeight="1">
      <c r="E376" s="255" t="s">
        <v>1610</v>
      </c>
      <c r="F376" s="255" t="s">
        <v>1611</v>
      </c>
      <c r="G376" s="255"/>
      <c r="H376" s="255"/>
      <c r="I376" s="255"/>
      <c r="J376" s="255"/>
      <c r="K376" s="255"/>
      <c r="L376" s="255"/>
      <c r="M376" s="255"/>
      <c r="N376" s="255"/>
    </row>
    <row r="377" spans="5:14" ht="18" customHeight="1">
      <c r="E377" s="256" t="s">
        <v>708</v>
      </c>
      <c r="F377" s="256" t="s">
        <v>703</v>
      </c>
      <c r="G377" s="256">
        <v>11304510.699999999</v>
      </c>
      <c r="H377" s="256"/>
      <c r="I377" s="256"/>
      <c r="J377" s="256"/>
      <c r="K377" s="256"/>
      <c r="L377" s="256"/>
      <c r="M377" s="256"/>
      <c r="N377" s="256">
        <v>11304510.699999999</v>
      </c>
    </row>
    <row r="378" spans="5:14" ht="18" customHeight="1">
      <c r="E378" s="255" t="s">
        <v>1612</v>
      </c>
      <c r="F378" s="255" t="s">
        <v>1613</v>
      </c>
      <c r="G378" s="255"/>
      <c r="H378" s="255"/>
      <c r="I378" s="255"/>
      <c r="J378" s="255"/>
      <c r="K378" s="255"/>
      <c r="L378" s="255"/>
      <c r="M378" s="255"/>
      <c r="N378" s="255"/>
    </row>
    <row r="379" spans="5:14" ht="18" customHeight="1">
      <c r="E379" s="255" t="s">
        <v>1614</v>
      </c>
      <c r="F379" s="255" t="s">
        <v>1615</v>
      </c>
      <c r="G379" s="255"/>
      <c r="H379" s="255"/>
      <c r="I379" s="255"/>
      <c r="J379" s="255"/>
      <c r="K379" s="255"/>
      <c r="L379" s="255"/>
      <c r="M379" s="255"/>
      <c r="N379" s="255"/>
    </row>
    <row r="380" spans="5:14" ht="18" customHeight="1">
      <c r="E380" s="255" t="s">
        <v>1616</v>
      </c>
      <c r="F380" s="255" t="s">
        <v>1617</v>
      </c>
      <c r="G380" s="255"/>
      <c r="H380" s="255"/>
      <c r="I380" s="255"/>
      <c r="J380" s="255"/>
      <c r="K380" s="255"/>
      <c r="L380" s="255"/>
      <c r="M380" s="255"/>
      <c r="N380" s="255"/>
    </row>
    <row r="381" spans="5:14" ht="18" customHeight="1">
      <c r="E381" s="255" t="s">
        <v>1618</v>
      </c>
      <c r="F381" s="255" t="s">
        <v>1619</v>
      </c>
      <c r="G381" s="255"/>
      <c r="H381" s="255"/>
      <c r="I381" s="255"/>
      <c r="J381" s="255"/>
      <c r="K381" s="255"/>
      <c r="L381" s="255"/>
      <c r="M381" s="255"/>
      <c r="N381" s="255"/>
    </row>
    <row r="382" spans="5:14" ht="18" customHeight="1">
      <c r="E382" s="255" t="s">
        <v>1620</v>
      </c>
      <c r="F382" s="255" t="s">
        <v>1621</v>
      </c>
      <c r="G382" s="255"/>
      <c r="H382" s="255"/>
      <c r="I382" s="255"/>
      <c r="J382" s="255"/>
      <c r="K382" s="255"/>
      <c r="L382" s="255"/>
      <c r="M382" s="255"/>
      <c r="N382" s="255"/>
    </row>
    <row r="383" spans="5:14" ht="18" customHeight="1">
      <c r="E383" s="256" t="s">
        <v>1622</v>
      </c>
      <c r="F383" s="256" t="s">
        <v>1613</v>
      </c>
      <c r="G383" s="256"/>
      <c r="H383" s="256"/>
      <c r="I383" s="256"/>
      <c r="J383" s="256"/>
      <c r="K383" s="256"/>
      <c r="L383" s="256"/>
      <c r="M383" s="256"/>
      <c r="N383" s="256"/>
    </row>
    <row r="384" spans="5:14" ht="18" customHeight="1">
      <c r="E384" s="255" t="s">
        <v>710</v>
      </c>
      <c r="F384" s="255" t="s">
        <v>711</v>
      </c>
      <c r="G384" s="255">
        <v>38072815.640000001</v>
      </c>
      <c r="H384" s="255"/>
      <c r="I384" s="255"/>
      <c r="J384" s="255"/>
      <c r="K384" s="255"/>
      <c r="L384" s="255"/>
      <c r="M384" s="255"/>
      <c r="N384" s="255">
        <v>38072815.640000001</v>
      </c>
    </row>
    <row r="385" spans="5:14" ht="18" customHeight="1">
      <c r="E385" s="255" t="s">
        <v>713</v>
      </c>
      <c r="F385" s="255" t="s">
        <v>714</v>
      </c>
      <c r="G385" s="255">
        <v>-2374494.27</v>
      </c>
      <c r="H385" s="255"/>
      <c r="I385" s="255"/>
      <c r="J385" s="255"/>
      <c r="K385" s="255"/>
      <c r="L385" s="255"/>
      <c r="M385" s="255"/>
      <c r="N385" s="255">
        <v>-2374494.27</v>
      </c>
    </row>
    <row r="386" spans="5:14" ht="18" customHeight="1">
      <c r="E386" s="255" t="s">
        <v>1623</v>
      </c>
      <c r="F386" s="255" t="s">
        <v>1624</v>
      </c>
      <c r="G386" s="255"/>
      <c r="H386" s="255"/>
      <c r="I386" s="255"/>
      <c r="J386" s="255"/>
      <c r="K386" s="255"/>
      <c r="L386" s="255"/>
      <c r="M386" s="255"/>
      <c r="N386" s="255"/>
    </row>
    <row r="387" spans="5:14" ht="18" customHeight="1">
      <c r="E387" s="255" t="s">
        <v>1625</v>
      </c>
      <c r="F387" s="255" t="s">
        <v>1626</v>
      </c>
      <c r="G387" s="255"/>
      <c r="H387" s="255"/>
      <c r="I387" s="255"/>
      <c r="J387" s="255"/>
      <c r="K387" s="255"/>
      <c r="L387" s="255"/>
      <c r="M387" s="255"/>
      <c r="N387" s="255"/>
    </row>
    <row r="388" spans="5:14" ht="18" customHeight="1">
      <c r="E388" s="255" t="s">
        <v>1627</v>
      </c>
      <c r="F388" s="255" t="s">
        <v>1628</v>
      </c>
      <c r="G388" s="255"/>
      <c r="H388" s="255"/>
      <c r="I388" s="255"/>
      <c r="J388" s="255"/>
      <c r="K388" s="255"/>
      <c r="L388" s="255"/>
      <c r="M388" s="255"/>
      <c r="N388" s="255"/>
    </row>
    <row r="389" spans="5:14" ht="18" customHeight="1">
      <c r="E389" s="256" t="s">
        <v>716</v>
      </c>
      <c r="F389" s="256" t="s">
        <v>711</v>
      </c>
      <c r="G389" s="256">
        <v>35698321.369999997</v>
      </c>
      <c r="H389" s="256"/>
      <c r="I389" s="256"/>
      <c r="J389" s="256"/>
      <c r="K389" s="256"/>
      <c r="L389" s="256"/>
      <c r="M389" s="256"/>
      <c r="N389" s="256">
        <v>35698321.369999997</v>
      </c>
    </row>
    <row r="390" spans="5:14" ht="18" customHeight="1">
      <c r="E390" s="255" t="s">
        <v>718</v>
      </c>
      <c r="F390" s="255" t="s">
        <v>719</v>
      </c>
      <c r="G390" s="255">
        <v>42492150.880000003</v>
      </c>
      <c r="H390" s="255"/>
      <c r="I390" s="255"/>
      <c r="J390" s="255"/>
      <c r="K390" s="255"/>
      <c r="L390" s="255">
        <v>14634369.73</v>
      </c>
      <c r="M390" s="255"/>
      <c r="N390" s="255">
        <v>57126520.609999999</v>
      </c>
    </row>
    <row r="391" spans="5:14" ht="18" customHeight="1">
      <c r="E391" s="255" t="s">
        <v>1629</v>
      </c>
      <c r="F391" s="255" t="s">
        <v>1630</v>
      </c>
      <c r="G391" s="255"/>
      <c r="H391" s="255"/>
      <c r="I391" s="255"/>
      <c r="J391" s="255"/>
      <c r="K391" s="255"/>
      <c r="L391" s="255"/>
      <c r="M391" s="255"/>
      <c r="N391" s="255"/>
    </row>
    <row r="392" spans="5:14" ht="18" customHeight="1">
      <c r="E392" s="255" t="s">
        <v>1631</v>
      </c>
      <c r="F392" s="255" t="s">
        <v>1632</v>
      </c>
      <c r="G392" s="255"/>
      <c r="H392" s="255"/>
      <c r="I392" s="255"/>
      <c r="J392" s="255"/>
      <c r="K392" s="255"/>
      <c r="L392" s="255"/>
      <c r="M392" s="255"/>
      <c r="N392" s="255"/>
    </row>
    <row r="393" spans="5:14" ht="18" customHeight="1">
      <c r="E393" s="255" t="s">
        <v>1633</v>
      </c>
      <c r="F393" s="255" t="s">
        <v>1634</v>
      </c>
      <c r="G393" s="255"/>
      <c r="H393" s="255"/>
      <c r="I393" s="255"/>
      <c r="J393" s="255"/>
      <c r="K393" s="255"/>
      <c r="L393" s="255"/>
      <c r="M393" s="255"/>
      <c r="N393" s="255"/>
    </row>
    <row r="394" spans="5:14" ht="18" customHeight="1">
      <c r="E394" s="256" t="s">
        <v>721</v>
      </c>
      <c r="F394" s="256" t="s">
        <v>719</v>
      </c>
      <c r="G394" s="256">
        <v>42492150.880000003</v>
      </c>
      <c r="H394" s="256"/>
      <c r="I394" s="256"/>
      <c r="J394" s="256"/>
      <c r="K394" s="256"/>
      <c r="L394" s="256">
        <v>14634369.73</v>
      </c>
      <c r="M394" s="256"/>
      <c r="N394" s="256">
        <v>57126520.609999999</v>
      </c>
    </row>
    <row r="395" spans="5:14" ht="18" customHeight="1">
      <c r="E395" s="255" t="s">
        <v>1635</v>
      </c>
      <c r="F395" s="255" t="s">
        <v>1636</v>
      </c>
      <c r="G395" s="255"/>
      <c r="H395" s="255"/>
      <c r="I395" s="255"/>
      <c r="J395" s="255"/>
      <c r="K395" s="255"/>
      <c r="L395" s="255"/>
      <c r="M395" s="255"/>
      <c r="N395" s="255"/>
    </row>
    <row r="396" spans="5:14" ht="18" customHeight="1">
      <c r="E396" s="255" t="s">
        <v>1637</v>
      </c>
      <c r="F396" s="255" t="s">
        <v>1638</v>
      </c>
      <c r="G396" s="255"/>
      <c r="H396" s="255"/>
      <c r="I396" s="255"/>
      <c r="J396" s="255"/>
      <c r="K396" s="255"/>
      <c r="L396" s="255"/>
      <c r="M396" s="255"/>
      <c r="N396" s="255"/>
    </row>
    <row r="397" spans="5:14" ht="18" customHeight="1">
      <c r="E397" s="255" t="s">
        <v>1639</v>
      </c>
      <c r="F397" s="255" t="s">
        <v>1640</v>
      </c>
      <c r="G397" s="255"/>
      <c r="H397" s="255"/>
      <c r="I397" s="255"/>
      <c r="J397" s="255"/>
      <c r="K397" s="255"/>
      <c r="L397" s="255"/>
      <c r="M397" s="255"/>
      <c r="N397" s="255"/>
    </row>
    <row r="398" spans="5:14" ht="18" customHeight="1">
      <c r="E398" s="255" t="s">
        <v>1641</v>
      </c>
      <c r="F398" s="255" t="s">
        <v>1642</v>
      </c>
      <c r="G398" s="255"/>
      <c r="H398" s="255"/>
      <c r="I398" s="255"/>
      <c r="J398" s="255"/>
      <c r="K398" s="255"/>
      <c r="L398" s="255"/>
      <c r="M398" s="255"/>
      <c r="N398" s="255"/>
    </row>
    <row r="399" spans="5:14" ht="18" customHeight="1">
      <c r="E399" s="255" t="s">
        <v>1643</v>
      </c>
      <c r="F399" s="255" t="s">
        <v>1644</v>
      </c>
      <c r="G399" s="255"/>
      <c r="H399" s="255"/>
      <c r="I399" s="255"/>
      <c r="J399" s="255"/>
      <c r="K399" s="255"/>
      <c r="L399" s="255"/>
      <c r="M399" s="255"/>
      <c r="N399" s="255"/>
    </row>
    <row r="400" spans="5:14" ht="18" customHeight="1">
      <c r="E400" s="256" t="s">
        <v>1645</v>
      </c>
      <c r="F400" s="256" t="s">
        <v>1636</v>
      </c>
      <c r="G400" s="256"/>
      <c r="H400" s="256"/>
      <c r="I400" s="256"/>
      <c r="J400" s="256"/>
      <c r="K400" s="256"/>
      <c r="L400" s="256"/>
      <c r="M400" s="256"/>
      <c r="N400" s="256"/>
    </row>
    <row r="401" spans="5:14" ht="18" customHeight="1">
      <c r="E401" s="255" t="s">
        <v>1646</v>
      </c>
      <c r="F401" s="255" t="s">
        <v>1647</v>
      </c>
      <c r="G401" s="255"/>
      <c r="H401" s="255"/>
      <c r="I401" s="255"/>
      <c r="J401" s="255"/>
      <c r="K401" s="255"/>
      <c r="L401" s="255"/>
      <c r="M401" s="255"/>
      <c r="N401" s="255"/>
    </row>
    <row r="402" spans="5:14" ht="18" customHeight="1">
      <c r="E402" s="255" t="s">
        <v>1648</v>
      </c>
      <c r="F402" s="255" t="s">
        <v>1649</v>
      </c>
      <c r="G402" s="255"/>
      <c r="H402" s="255"/>
      <c r="I402" s="255"/>
      <c r="J402" s="255"/>
      <c r="K402" s="255"/>
      <c r="L402" s="255"/>
      <c r="M402" s="255"/>
      <c r="N402" s="255"/>
    </row>
    <row r="403" spans="5:14" ht="18" customHeight="1">
      <c r="E403" s="255" t="s">
        <v>1650</v>
      </c>
      <c r="F403" s="255" t="s">
        <v>1651</v>
      </c>
      <c r="G403" s="255"/>
      <c r="H403" s="255"/>
      <c r="I403" s="255"/>
      <c r="J403" s="255"/>
      <c r="K403" s="255"/>
      <c r="L403" s="255"/>
      <c r="M403" s="255"/>
      <c r="N403" s="255"/>
    </row>
    <row r="404" spans="5:14" ht="18" customHeight="1">
      <c r="E404" s="255" t="s">
        <v>1652</v>
      </c>
      <c r="F404" s="255" t="s">
        <v>1653</v>
      </c>
      <c r="G404" s="255"/>
      <c r="H404" s="255"/>
      <c r="I404" s="255"/>
      <c r="J404" s="255"/>
      <c r="K404" s="255"/>
      <c r="L404" s="255"/>
      <c r="M404" s="255"/>
      <c r="N404" s="255"/>
    </row>
    <row r="405" spans="5:14" ht="18" customHeight="1">
      <c r="E405" s="255" t="s">
        <v>1654</v>
      </c>
      <c r="F405" s="255" t="s">
        <v>1655</v>
      </c>
      <c r="G405" s="255"/>
      <c r="H405" s="255"/>
      <c r="I405" s="255"/>
      <c r="J405" s="255"/>
      <c r="K405" s="255"/>
      <c r="L405" s="255"/>
      <c r="M405" s="255"/>
      <c r="N405" s="255"/>
    </row>
    <row r="406" spans="5:14" ht="18" customHeight="1">
      <c r="E406" s="256" t="s">
        <v>1656</v>
      </c>
      <c r="F406" s="256" t="s">
        <v>1657</v>
      </c>
      <c r="G406" s="256"/>
      <c r="H406" s="256"/>
      <c r="I406" s="256"/>
      <c r="J406" s="256"/>
      <c r="K406" s="256"/>
      <c r="L406" s="256"/>
      <c r="M406" s="256"/>
      <c r="N406" s="256"/>
    </row>
    <row r="407" spans="5:14" ht="18" customHeight="1">
      <c r="E407" s="255" t="s">
        <v>1658</v>
      </c>
      <c r="F407" s="255" t="s">
        <v>1659</v>
      </c>
      <c r="G407" s="255"/>
      <c r="H407" s="255"/>
      <c r="I407" s="255"/>
      <c r="J407" s="255"/>
      <c r="K407" s="255"/>
      <c r="L407" s="255"/>
      <c r="M407" s="255"/>
      <c r="N407" s="255"/>
    </row>
    <row r="408" spans="5:14" ht="18" customHeight="1">
      <c r="E408" s="255" t="s">
        <v>1660</v>
      </c>
      <c r="F408" s="255" t="s">
        <v>1661</v>
      </c>
      <c r="G408" s="255"/>
      <c r="H408" s="255"/>
      <c r="I408" s="255"/>
      <c r="J408" s="255"/>
      <c r="K408" s="255"/>
      <c r="L408" s="255"/>
      <c r="M408" s="255"/>
      <c r="N408" s="255"/>
    </row>
    <row r="409" spans="5:14" ht="18" customHeight="1">
      <c r="E409" s="255" t="s">
        <v>1662</v>
      </c>
      <c r="F409" s="255" t="s">
        <v>1663</v>
      </c>
      <c r="G409" s="255"/>
      <c r="H409" s="255"/>
      <c r="I409" s="255"/>
      <c r="J409" s="255"/>
      <c r="K409" s="255"/>
      <c r="L409" s="255"/>
      <c r="M409" s="255"/>
      <c r="N409" s="255"/>
    </row>
    <row r="410" spans="5:14" ht="18" customHeight="1">
      <c r="E410" s="255" t="s">
        <v>1664</v>
      </c>
      <c r="F410" s="255" t="s">
        <v>1665</v>
      </c>
      <c r="G410" s="255"/>
      <c r="H410" s="255"/>
      <c r="I410" s="255"/>
      <c r="J410" s="255"/>
      <c r="K410" s="255"/>
      <c r="L410" s="255"/>
      <c r="M410" s="255"/>
      <c r="N410" s="255"/>
    </row>
    <row r="411" spans="5:14" ht="18" customHeight="1">
      <c r="E411" s="255" t="s">
        <v>1666</v>
      </c>
      <c r="F411" s="255" t="s">
        <v>1667</v>
      </c>
      <c r="G411" s="255"/>
      <c r="H411" s="255"/>
      <c r="I411" s="255"/>
      <c r="J411" s="255"/>
      <c r="K411" s="255"/>
      <c r="L411" s="255"/>
      <c r="M411" s="255"/>
      <c r="N411" s="255"/>
    </row>
    <row r="412" spans="5:14" ht="18" customHeight="1">
      <c r="E412" s="256" t="s">
        <v>1668</v>
      </c>
      <c r="F412" s="256" t="s">
        <v>1659</v>
      </c>
      <c r="G412" s="256"/>
      <c r="H412" s="256"/>
      <c r="I412" s="256"/>
      <c r="J412" s="256"/>
      <c r="K412" s="256"/>
      <c r="L412" s="256"/>
      <c r="M412" s="256"/>
      <c r="N412" s="256"/>
    </row>
    <row r="413" spans="5:14" ht="18" customHeight="1">
      <c r="E413" s="255" t="s">
        <v>723</v>
      </c>
      <c r="F413" s="255" t="s">
        <v>724</v>
      </c>
      <c r="G413" s="255">
        <v>1000000</v>
      </c>
      <c r="H413" s="255"/>
      <c r="I413" s="255"/>
      <c r="J413" s="255"/>
      <c r="K413" s="255"/>
      <c r="L413" s="255">
        <v>1900000</v>
      </c>
      <c r="M413" s="255"/>
      <c r="N413" s="255">
        <v>2900000</v>
      </c>
    </row>
    <row r="414" spans="5:14" ht="18" customHeight="1">
      <c r="E414" s="255" t="s">
        <v>726</v>
      </c>
      <c r="F414" s="255" t="s">
        <v>727</v>
      </c>
      <c r="G414" s="255">
        <v>-433219.02</v>
      </c>
      <c r="H414" s="255"/>
      <c r="I414" s="255"/>
      <c r="J414" s="255"/>
      <c r="K414" s="255"/>
      <c r="L414" s="255">
        <v>-96821.92</v>
      </c>
      <c r="M414" s="255"/>
      <c r="N414" s="255">
        <v>-530040.93999999994</v>
      </c>
    </row>
    <row r="415" spans="5:14" ht="18" customHeight="1">
      <c r="E415" s="255" t="s">
        <v>1669</v>
      </c>
      <c r="F415" s="255" t="s">
        <v>1670</v>
      </c>
      <c r="G415" s="255"/>
      <c r="H415" s="255"/>
      <c r="I415" s="255"/>
      <c r="J415" s="255"/>
      <c r="K415" s="255"/>
      <c r="L415" s="255"/>
      <c r="M415" s="255"/>
      <c r="N415" s="255"/>
    </row>
    <row r="416" spans="5:14" ht="18" customHeight="1">
      <c r="E416" s="255" t="s">
        <v>1671</v>
      </c>
      <c r="F416" s="255" t="s">
        <v>1672</v>
      </c>
      <c r="G416" s="255"/>
      <c r="H416" s="255"/>
      <c r="I416" s="255"/>
      <c r="J416" s="255"/>
      <c r="K416" s="255"/>
      <c r="L416" s="255"/>
      <c r="M416" s="255"/>
      <c r="N416" s="255"/>
    </row>
    <row r="417" spans="5:14" ht="18" customHeight="1">
      <c r="E417" s="255" t="s">
        <v>1673</v>
      </c>
      <c r="F417" s="255" t="s">
        <v>1674</v>
      </c>
      <c r="G417" s="255"/>
      <c r="H417" s="255"/>
      <c r="I417" s="255"/>
      <c r="J417" s="255"/>
      <c r="K417" s="255"/>
      <c r="L417" s="255"/>
      <c r="M417" s="255"/>
      <c r="N417" s="255"/>
    </row>
    <row r="418" spans="5:14" ht="18" customHeight="1">
      <c r="E418" s="256" t="s">
        <v>729</v>
      </c>
      <c r="F418" s="256" t="s">
        <v>730</v>
      </c>
      <c r="G418" s="256">
        <v>566780.98</v>
      </c>
      <c r="H418" s="256"/>
      <c r="I418" s="256"/>
      <c r="J418" s="256"/>
      <c r="K418" s="256"/>
      <c r="L418" s="256">
        <v>1803178.08</v>
      </c>
      <c r="M418" s="256"/>
      <c r="N418" s="256">
        <v>2369959.06</v>
      </c>
    </row>
    <row r="419" spans="5:14" ht="18" customHeight="1">
      <c r="E419" s="257" t="s">
        <v>732</v>
      </c>
      <c r="F419" s="257" t="s">
        <v>733</v>
      </c>
      <c r="G419" s="257">
        <v>177887614.93000001</v>
      </c>
      <c r="H419" s="257">
        <v>1316357.93</v>
      </c>
      <c r="I419" s="257"/>
      <c r="J419" s="257">
        <v>12127190.1487104</v>
      </c>
      <c r="K419" s="257">
        <v>1988224.898876</v>
      </c>
      <c r="L419" s="257">
        <v>29321033.620000001</v>
      </c>
      <c r="M419" s="257">
        <v>9121110.388425</v>
      </c>
      <c r="N419" s="257">
        <v>231761531.91601139</v>
      </c>
    </row>
    <row r="420" spans="5:14" ht="18" customHeight="1">
      <c r="E420" s="255" t="s">
        <v>735</v>
      </c>
      <c r="F420" s="255" t="s">
        <v>736</v>
      </c>
      <c r="G420" s="255">
        <v>18744533.829999998</v>
      </c>
      <c r="H420" s="255"/>
      <c r="I420" s="255"/>
      <c r="J420" s="255"/>
      <c r="K420" s="255"/>
      <c r="L420" s="255">
        <v>900597.69</v>
      </c>
      <c r="M420" s="255"/>
      <c r="N420" s="255">
        <v>19645131.52</v>
      </c>
    </row>
    <row r="421" spans="5:14" ht="18" customHeight="1">
      <c r="E421" s="255" t="s">
        <v>738</v>
      </c>
      <c r="F421" s="255" t="s">
        <v>739</v>
      </c>
      <c r="G421" s="255">
        <v>13944406.41</v>
      </c>
      <c r="H421" s="255"/>
      <c r="I421" s="255"/>
      <c r="J421" s="255">
        <v>3570838.6369536002</v>
      </c>
      <c r="K421" s="255"/>
      <c r="L421" s="255">
        <v>4003568.03</v>
      </c>
      <c r="M421" s="255"/>
      <c r="N421" s="255">
        <v>21715253.941643</v>
      </c>
    </row>
    <row r="422" spans="5:14" ht="18" customHeight="1">
      <c r="E422" s="255" t="s">
        <v>1682</v>
      </c>
      <c r="F422" s="255" t="s">
        <v>977</v>
      </c>
      <c r="G422" s="255"/>
      <c r="H422" s="255"/>
      <c r="I422" s="255"/>
      <c r="J422" s="255"/>
      <c r="K422" s="255"/>
      <c r="L422" s="255"/>
      <c r="M422" s="255"/>
      <c r="N422" s="255"/>
    </row>
    <row r="423" spans="5:14" ht="18" customHeight="1">
      <c r="E423" s="255" t="s">
        <v>741</v>
      </c>
      <c r="F423" s="255" t="s">
        <v>742</v>
      </c>
      <c r="G423" s="255">
        <v>1071.23</v>
      </c>
      <c r="H423" s="255"/>
      <c r="I423" s="255"/>
      <c r="J423" s="255"/>
      <c r="K423" s="255"/>
      <c r="L423" s="255">
        <v>2264574.39</v>
      </c>
      <c r="M423" s="255"/>
      <c r="N423" s="255">
        <v>2265645.62</v>
      </c>
    </row>
    <row r="424" spans="5:14" ht="18" customHeight="1">
      <c r="E424" s="255" t="s">
        <v>1683</v>
      </c>
      <c r="F424" s="255" t="s">
        <v>982</v>
      </c>
      <c r="G424" s="255"/>
      <c r="H424" s="255"/>
      <c r="I424" s="255"/>
      <c r="J424" s="255"/>
      <c r="K424" s="255"/>
      <c r="L424" s="255"/>
      <c r="M424" s="255"/>
      <c r="N424" s="255"/>
    </row>
    <row r="425" spans="5:14" ht="18" customHeight="1">
      <c r="E425" s="255" t="s">
        <v>744</v>
      </c>
      <c r="F425" s="255" t="s">
        <v>745</v>
      </c>
      <c r="G425" s="255">
        <v>120408826.83</v>
      </c>
      <c r="H425" s="255"/>
      <c r="I425" s="255"/>
      <c r="J425" s="255">
        <v>200968137.06608641</v>
      </c>
      <c r="K425" s="255">
        <v>23400195.409400001</v>
      </c>
      <c r="L425" s="255">
        <v>25242770.309999999</v>
      </c>
      <c r="M425" s="255">
        <v>222456.19409999999</v>
      </c>
      <c r="N425" s="255">
        <v>370242385.80958641</v>
      </c>
    </row>
    <row r="426" spans="5:14" ht="18" customHeight="1">
      <c r="E426" s="255" t="s">
        <v>747</v>
      </c>
      <c r="F426" s="255" t="s">
        <v>748</v>
      </c>
      <c r="G426" s="255">
        <v>42868296.539999999</v>
      </c>
      <c r="H426" s="255"/>
      <c r="I426" s="255"/>
      <c r="J426" s="255">
        <v>21481915.839283202</v>
      </c>
      <c r="K426" s="255"/>
      <c r="L426" s="255">
        <v>8340914.2699999996</v>
      </c>
      <c r="M426" s="255"/>
      <c r="N426" s="255">
        <v>72691126.649283201</v>
      </c>
    </row>
    <row r="427" spans="5:14" ht="18" customHeight="1">
      <c r="E427" s="255" t="s">
        <v>1684</v>
      </c>
      <c r="F427" s="255" t="s">
        <v>1685</v>
      </c>
      <c r="G427" s="255"/>
      <c r="H427" s="255"/>
      <c r="I427" s="255"/>
      <c r="J427" s="255"/>
      <c r="K427" s="255"/>
      <c r="L427" s="255"/>
      <c r="M427" s="255"/>
      <c r="N427" s="255"/>
    </row>
    <row r="428" spans="5:14" ht="18" customHeight="1">
      <c r="E428" s="255" t="s">
        <v>750</v>
      </c>
      <c r="F428" s="255" t="s">
        <v>751</v>
      </c>
      <c r="G428" s="255">
        <v>3445813.98</v>
      </c>
      <c r="H428" s="255">
        <v>87603.71</v>
      </c>
      <c r="I428" s="255"/>
      <c r="J428" s="255"/>
      <c r="K428" s="255"/>
      <c r="L428" s="255">
        <v>236290.38</v>
      </c>
      <c r="M428" s="255"/>
      <c r="N428" s="255">
        <v>3688814.5920000002</v>
      </c>
    </row>
    <row r="429" spans="5:14" ht="18" customHeight="1">
      <c r="E429" s="255" t="s">
        <v>753</v>
      </c>
      <c r="F429" s="255" t="s">
        <v>754</v>
      </c>
      <c r="G429" s="255">
        <v>4823687.6900000004</v>
      </c>
      <c r="H429" s="255"/>
      <c r="I429" s="255"/>
      <c r="J429" s="255"/>
      <c r="K429" s="255"/>
      <c r="L429" s="255">
        <v>7985.08</v>
      </c>
      <c r="M429" s="255"/>
      <c r="N429" s="255">
        <v>4831672.7699999996</v>
      </c>
    </row>
    <row r="430" spans="5:14" ht="18" customHeight="1">
      <c r="E430" s="255" t="s">
        <v>756</v>
      </c>
      <c r="F430" s="255" t="s">
        <v>757</v>
      </c>
      <c r="G430" s="255"/>
      <c r="H430" s="255"/>
      <c r="I430" s="255"/>
      <c r="J430" s="255">
        <v>286786380.32240641</v>
      </c>
      <c r="K430" s="255"/>
      <c r="L430" s="255"/>
      <c r="M430" s="255"/>
      <c r="N430" s="255">
        <v>286786380.32240641</v>
      </c>
    </row>
    <row r="431" spans="5:14" ht="18" customHeight="1">
      <c r="E431" s="255" t="s">
        <v>759</v>
      </c>
      <c r="F431" s="255" t="s">
        <v>760</v>
      </c>
      <c r="G431" s="255"/>
      <c r="H431" s="255"/>
      <c r="I431" s="255"/>
      <c r="J431" s="255"/>
      <c r="K431" s="255"/>
      <c r="L431" s="255">
        <v>5227540.7300000004</v>
      </c>
      <c r="M431" s="255"/>
      <c r="N431" s="255">
        <v>5570426.5999999996</v>
      </c>
    </row>
    <row r="432" spans="5:14" ht="18" customHeight="1">
      <c r="E432" s="255" t="s">
        <v>762</v>
      </c>
      <c r="F432" s="255" t="s">
        <v>763</v>
      </c>
      <c r="G432" s="255">
        <v>-204236636.50999999</v>
      </c>
      <c r="H432" s="255"/>
      <c r="I432" s="255"/>
      <c r="J432" s="255">
        <v>-280935843.22805762</v>
      </c>
      <c r="K432" s="255">
        <v>-19099698.411370002</v>
      </c>
      <c r="L432" s="255">
        <v>-43801911.939999998</v>
      </c>
      <c r="M432" s="255"/>
      <c r="N432" s="255">
        <v>-548074090.08942759</v>
      </c>
    </row>
    <row r="433" spans="5:14" ht="18" customHeight="1">
      <c r="E433" s="256" t="s">
        <v>765</v>
      </c>
      <c r="F433" s="256" t="s">
        <v>766</v>
      </c>
      <c r="G433" s="256">
        <v>0</v>
      </c>
      <c r="H433" s="256">
        <v>87603.71</v>
      </c>
      <c r="I433" s="256"/>
      <c r="J433" s="256">
        <v>231871428.63667199</v>
      </c>
      <c r="K433" s="256">
        <v>4300496.9980300004</v>
      </c>
      <c r="L433" s="256">
        <v>2422328.94</v>
      </c>
      <c r="M433" s="256">
        <v>222456.19409999999</v>
      </c>
      <c r="N433" s="256">
        <v>239362747.73549139</v>
      </c>
    </row>
    <row r="434" spans="5:14" ht="18" customHeight="1">
      <c r="E434" s="257" t="s">
        <v>768</v>
      </c>
      <c r="F434" s="257" t="s">
        <v>766</v>
      </c>
      <c r="G434" s="257">
        <v>0</v>
      </c>
      <c r="H434" s="257">
        <v>87603.71</v>
      </c>
      <c r="I434" s="257"/>
      <c r="J434" s="257">
        <v>231871428.63667199</v>
      </c>
      <c r="K434" s="257">
        <v>4300496.9980300004</v>
      </c>
      <c r="L434" s="257">
        <v>2422328.94</v>
      </c>
      <c r="M434" s="257">
        <v>222456.19409999999</v>
      </c>
      <c r="N434" s="257">
        <v>239362747.73549139</v>
      </c>
    </row>
    <row r="435" spans="5:14" ht="18" customHeight="1">
      <c r="E435" s="255" t="s">
        <v>1686</v>
      </c>
      <c r="F435" s="255" t="s">
        <v>1687</v>
      </c>
      <c r="G435" s="255"/>
      <c r="H435" s="255"/>
      <c r="I435" s="255"/>
      <c r="J435" s="255"/>
      <c r="K435" s="255"/>
      <c r="L435" s="255"/>
      <c r="M435" s="255"/>
      <c r="N435" s="255"/>
    </row>
    <row r="436" spans="5:14" ht="18" customHeight="1">
      <c r="E436" s="256" t="s">
        <v>1688</v>
      </c>
      <c r="F436" s="256" t="s">
        <v>1689</v>
      </c>
      <c r="G436" s="256"/>
      <c r="H436" s="256"/>
      <c r="I436" s="256"/>
      <c r="J436" s="256"/>
      <c r="K436" s="256"/>
      <c r="L436" s="256"/>
      <c r="M436" s="256"/>
      <c r="N436" s="256"/>
    </row>
    <row r="437" spans="5:14" ht="18" customHeight="1">
      <c r="E437" s="255" t="s">
        <v>1690</v>
      </c>
      <c r="F437" s="255" t="s">
        <v>1691</v>
      </c>
      <c r="G437" s="255"/>
      <c r="H437" s="255"/>
      <c r="I437" s="255"/>
      <c r="J437" s="255"/>
      <c r="K437" s="255"/>
      <c r="L437" s="255"/>
      <c r="M437" s="255"/>
      <c r="N437" s="255"/>
    </row>
    <row r="438" spans="5:14" ht="18" customHeight="1">
      <c r="E438" s="256" t="s">
        <v>1692</v>
      </c>
      <c r="F438" s="256" t="s">
        <v>1691</v>
      </c>
      <c r="G438" s="256"/>
      <c r="H438" s="256"/>
      <c r="I438" s="256"/>
      <c r="J438" s="256"/>
      <c r="K438" s="256"/>
      <c r="L438" s="256"/>
      <c r="M438" s="256"/>
      <c r="N438" s="256"/>
    </row>
    <row r="439" spans="5:14" ht="18" customHeight="1">
      <c r="E439" s="255" t="s">
        <v>1693</v>
      </c>
      <c r="F439" s="255" t="s">
        <v>1694</v>
      </c>
      <c r="G439" s="255"/>
      <c r="H439" s="255"/>
      <c r="I439" s="255"/>
      <c r="J439" s="255"/>
      <c r="K439" s="255"/>
      <c r="L439" s="255"/>
      <c r="M439" s="255"/>
      <c r="N439" s="255"/>
    </row>
    <row r="440" spans="5:14" ht="18" customHeight="1">
      <c r="E440" s="256" t="s">
        <v>1695</v>
      </c>
      <c r="F440" s="256" t="s">
        <v>1694</v>
      </c>
      <c r="G440" s="256"/>
      <c r="H440" s="256"/>
      <c r="I440" s="256"/>
      <c r="J440" s="256"/>
      <c r="K440" s="256"/>
      <c r="L440" s="256"/>
      <c r="M440" s="256"/>
      <c r="N440" s="256"/>
    </row>
    <row r="441" spans="5:14" ht="18" customHeight="1">
      <c r="E441" s="255" t="s">
        <v>1696</v>
      </c>
      <c r="F441" s="255" t="s">
        <v>1697</v>
      </c>
      <c r="G441" s="255"/>
      <c r="H441" s="255"/>
      <c r="I441" s="255"/>
      <c r="J441" s="255"/>
      <c r="K441" s="255"/>
      <c r="L441" s="255"/>
      <c r="M441" s="255"/>
      <c r="N441" s="255"/>
    </row>
    <row r="442" spans="5:14" ht="18" customHeight="1">
      <c r="E442" s="256" t="s">
        <v>1698</v>
      </c>
      <c r="F442" s="256" t="s">
        <v>1697</v>
      </c>
      <c r="G442" s="256"/>
      <c r="H442" s="256"/>
      <c r="I442" s="256"/>
      <c r="J442" s="256"/>
      <c r="K442" s="256"/>
      <c r="L442" s="256"/>
      <c r="M442" s="256"/>
      <c r="N442" s="256"/>
    </row>
    <row r="443" spans="5:14" ht="18" customHeight="1">
      <c r="E443" s="255" t="s">
        <v>1699</v>
      </c>
      <c r="F443" s="255" t="s">
        <v>1700</v>
      </c>
      <c r="G443" s="255"/>
      <c r="H443" s="255"/>
      <c r="I443" s="255"/>
      <c r="J443" s="255"/>
      <c r="K443" s="255"/>
      <c r="L443" s="255"/>
      <c r="M443" s="255"/>
      <c r="N443" s="255"/>
    </row>
    <row r="444" spans="5:14" ht="18" customHeight="1">
      <c r="E444" s="256" t="s">
        <v>1701</v>
      </c>
      <c r="F444" s="256" t="s">
        <v>1700</v>
      </c>
      <c r="G444" s="256"/>
      <c r="H444" s="256"/>
      <c r="I444" s="256"/>
      <c r="J444" s="256"/>
      <c r="K444" s="256"/>
      <c r="L444" s="256"/>
      <c r="M444" s="256"/>
      <c r="N444" s="256"/>
    </row>
    <row r="445" spans="5:14" ht="18" customHeight="1">
      <c r="E445" s="255" t="s">
        <v>1702</v>
      </c>
      <c r="F445" s="255" t="s">
        <v>1703</v>
      </c>
      <c r="G445" s="255"/>
      <c r="H445" s="255"/>
      <c r="I445" s="255"/>
      <c r="J445" s="255"/>
      <c r="K445" s="255"/>
      <c r="L445" s="255"/>
      <c r="M445" s="255"/>
      <c r="N445" s="255"/>
    </row>
    <row r="446" spans="5:14" ht="18" customHeight="1">
      <c r="E446" s="255" t="s">
        <v>1704</v>
      </c>
      <c r="F446" s="255" t="s">
        <v>1705</v>
      </c>
      <c r="G446" s="255"/>
      <c r="H446" s="255"/>
      <c r="I446" s="255"/>
      <c r="J446" s="255"/>
      <c r="K446" s="255"/>
      <c r="L446" s="255"/>
      <c r="M446" s="255"/>
      <c r="N446" s="255"/>
    </row>
    <row r="447" spans="5:14" ht="18" customHeight="1">
      <c r="E447" s="255" t="s">
        <v>1706</v>
      </c>
      <c r="F447" s="255" t="s">
        <v>1707</v>
      </c>
      <c r="G447" s="255"/>
      <c r="H447" s="255"/>
      <c r="I447" s="255"/>
      <c r="J447" s="255"/>
      <c r="K447" s="255"/>
      <c r="L447" s="255"/>
      <c r="M447" s="255"/>
      <c r="N447" s="255"/>
    </row>
    <row r="448" spans="5:14" ht="18" customHeight="1">
      <c r="E448" s="255" t="s">
        <v>1708</v>
      </c>
      <c r="F448" s="255" t="s">
        <v>1709</v>
      </c>
      <c r="G448" s="255"/>
      <c r="H448" s="255"/>
      <c r="I448" s="255"/>
      <c r="J448" s="255"/>
      <c r="K448" s="255"/>
      <c r="L448" s="255"/>
      <c r="M448" s="255"/>
      <c r="N448" s="255"/>
    </row>
    <row r="449" spans="5:14" ht="18" customHeight="1">
      <c r="E449" s="255" t="s">
        <v>1710</v>
      </c>
      <c r="F449" s="255" t="s">
        <v>1711</v>
      </c>
      <c r="G449" s="255"/>
      <c r="H449" s="255"/>
      <c r="I449" s="255"/>
      <c r="J449" s="255"/>
      <c r="K449" s="255"/>
      <c r="L449" s="255"/>
      <c r="M449" s="255"/>
      <c r="N449" s="255"/>
    </row>
    <row r="450" spans="5:14" ht="18" customHeight="1">
      <c r="E450" s="255" t="s">
        <v>1712</v>
      </c>
      <c r="F450" s="255" t="s">
        <v>1713</v>
      </c>
      <c r="G450" s="255"/>
      <c r="H450" s="255"/>
      <c r="I450" s="255"/>
      <c r="J450" s="255"/>
      <c r="K450" s="255"/>
      <c r="L450" s="255"/>
      <c r="M450" s="255"/>
      <c r="N450" s="255"/>
    </row>
    <row r="451" spans="5:14" ht="18" customHeight="1">
      <c r="E451" s="256" t="s">
        <v>1714</v>
      </c>
      <c r="F451" s="256" t="s">
        <v>1715</v>
      </c>
      <c r="G451" s="256"/>
      <c r="H451" s="256"/>
      <c r="I451" s="256"/>
      <c r="J451" s="256"/>
      <c r="K451" s="256"/>
      <c r="L451" s="256"/>
      <c r="M451" s="256"/>
      <c r="N451" s="256"/>
    </row>
    <row r="452" spans="5:14" ht="18" customHeight="1">
      <c r="E452" s="255" t="s">
        <v>1716</v>
      </c>
      <c r="F452" s="255" t="s">
        <v>1717</v>
      </c>
      <c r="G452" s="255"/>
      <c r="H452" s="255"/>
      <c r="I452" s="255"/>
      <c r="J452" s="255"/>
      <c r="K452" s="255"/>
      <c r="L452" s="255"/>
      <c r="M452" s="255"/>
      <c r="N452" s="255"/>
    </row>
    <row r="453" spans="5:14" ht="18" customHeight="1">
      <c r="E453" s="255" t="s">
        <v>1718</v>
      </c>
      <c r="F453" s="255" t="s">
        <v>1719</v>
      </c>
      <c r="G453" s="255"/>
      <c r="H453" s="255"/>
      <c r="I453" s="255"/>
      <c r="J453" s="255"/>
      <c r="K453" s="255"/>
      <c r="L453" s="255"/>
      <c r="M453" s="255"/>
      <c r="N453" s="255"/>
    </row>
    <row r="454" spans="5:14" ht="18" customHeight="1">
      <c r="E454" s="256" t="s">
        <v>1720</v>
      </c>
      <c r="F454" s="256" t="s">
        <v>1721</v>
      </c>
      <c r="G454" s="256"/>
      <c r="H454" s="256"/>
      <c r="I454" s="256"/>
      <c r="J454" s="256"/>
      <c r="K454" s="256"/>
      <c r="L454" s="256"/>
      <c r="M454" s="256"/>
      <c r="N454" s="256"/>
    </row>
    <row r="455" spans="5:14" ht="18" customHeight="1">
      <c r="E455" s="257" t="s">
        <v>1722</v>
      </c>
      <c r="F455" s="257" t="s">
        <v>1723</v>
      </c>
      <c r="G455" s="257"/>
      <c r="H455" s="257"/>
      <c r="I455" s="257"/>
      <c r="J455" s="257"/>
      <c r="K455" s="257"/>
      <c r="L455" s="257"/>
      <c r="M455" s="257"/>
      <c r="N455" s="257"/>
    </row>
    <row r="456" spans="5:14" ht="18" customHeight="1">
      <c r="E456" s="255" t="s">
        <v>1724</v>
      </c>
      <c r="F456" s="255" t="s">
        <v>1725</v>
      </c>
      <c r="G456" s="255"/>
      <c r="H456" s="255"/>
      <c r="I456" s="255"/>
      <c r="J456" s="255"/>
      <c r="K456" s="255"/>
      <c r="L456" s="255"/>
      <c r="M456" s="255"/>
      <c r="N456" s="255"/>
    </row>
    <row r="457" spans="5:14" ht="18" customHeight="1">
      <c r="E457" s="255" t="s">
        <v>1726</v>
      </c>
      <c r="F457" s="255" t="s">
        <v>1727</v>
      </c>
      <c r="G457" s="255"/>
      <c r="H457" s="255"/>
      <c r="I457" s="255"/>
      <c r="J457" s="255"/>
      <c r="K457" s="255"/>
      <c r="L457" s="255"/>
      <c r="M457" s="255"/>
      <c r="N457" s="255"/>
    </row>
    <row r="458" spans="5:14" ht="18" customHeight="1">
      <c r="E458" s="255" t="s">
        <v>1728</v>
      </c>
      <c r="F458" s="255" t="s">
        <v>1729</v>
      </c>
      <c r="G458" s="255"/>
      <c r="H458" s="255"/>
      <c r="I458" s="255"/>
      <c r="J458" s="255"/>
      <c r="K458" s="255"/>
      <c r="L458" s="255"/>
      <c r="M458" s="255"/>
      <c r="N458" s="255"/>
    </row>
    <row r="459" spans="5:14" ht="18" customHeight="1">
      <c r="E459" s="257" t="s">
        <v>1730</v>
      </c>
      <c r="F459" s="257" t="s">
        <v>1731</v>
      </c>
      <c r="G459" s="257"/>
      <c r="H459" s="257"/>
      <c r="I459" s="257"/>
      <c r="J459" s="257"/>
      <c r="K459" s="257"/>
      <c r="L459" s="257"/>
      <c r="M459" s="257"/>
      <c r="N459" s="257"/>
    </row>
    <row r="460" spans="5:14" ht="18" customHeight="1">
      <c r="E460" s="258" t="s">
        <v>770</v>
      </c>
      <c r="F460" s="258" t="s">
        <v>771</v>
      </c>
      <c r="G460" s="258">
        <v>40585772756.550003</v>
      </c>
      <c r="H460" s="258">
        <v>1775512812.3800001</v>
      </c>
      <c r="I460" s="258">
        <v>35396414984.766335</v>
      </c>
      <c r="J460" s="258">
        <v>19196512248.990105</v>
      </c>
      <c r="K460" s="258">
        <v>6123265427.7689228</v>
      </c>
      <c r="L460" s="258">
        <v>3809498311.27</v>
      </c>
      <c r="M460" s="258">
        <v>4469353594.3916998</v>
      </c>
      <c r="N460" s="258">
        <v>75041185801.592072</v>
      </c>
    </row>
    <row r="461" spans="5:14" ht="18" customHeight="1">
      <c r="E461" s="259" t="s">
        <v>773</v>
      </c>
      <c r="F461" s="259" t="s">
        <v>774</v>
      </c>
      <c r="G461" s="259">
        <v>61041263365.110001</v>
      </c>
      <c r="H461" s="259">
        <v>1910254534.23</v>
      </c>
      <c r="I461" s="259">
        <v>37125284228.936226</v>
      </c>
      <c r="J461" s="259">
        <v>30780676846.900837</v>
      </c>
      <c r="K461" s="259">
        <v>8790922813.3948135</v>
      </c>
      <c r="L461" s="259">
        <v>6168244786.1599998</v>
      </c>
      <c r="M461" s="259">
        <v>11136165570.315449</v>
      </c>
      <c r="N461" s="259">
        <v>111218160546.85625</v>
      </c>
    </row>
    <row r="462" spans="5:14" ht="18" customHeight="1">
      <c r="E462" s="255" t="s">
        <v>1161</v>
      </c>
      <c r="F462" s="255" t="s">
        <v>1162</v>
      </c>
      <c r="G462" s="255">
        <v>0</v>
      </c>
      <c r="H462" s="255"/>
      <c r="I462" s="255"/>
      <c r="J462" s="255">
        <v>-9288453.7835520003</v>
      </c>
      <c r="K462" s="255"/>
      <c r="L462" s="255"/>
      <c r="M462" s="255"/>
      <c r="N462" s="255">
        <v>-9288453.7835520003</v>
      </c>
    </row>
    <row r="463" spans="5:14" ht="18" customHeight="1">
      <c r="E463" s="260" t="s">
        <v>1163</v>
      </c>
      <c r="F463" s="260" t="s">
        <v>1162</v>
      </c>
      <c r="G463" s="260">
        <v>0</v>
      </c>
      <c r="H463" s="260"/>
      <c r="I463" s="260"/>
      <c r="J463" s="260">
        <v>-9288453.7835520003</v>
      </c>
      <c r="K463" s="260"/>
      <c r="L463" s="260"/>
      <c r="M463" s="260"/>
      <c r="N463" s="260">
        <v>-9288453.7835520003</v>
      </c>
    </row>
    <row r="464" spans="5:14" ht="18" customHeight="1">
      <c r="E464" s="255" t="s">
        <v>776</v>
      </c>
      <c r="F464" s="255" t="s">
        <v>777</v>
      </c>
      <c r="G464" s="255"/>
      <c r="H464" s="255"/>
      <c r="I464" s="255"/>
      <c r="J464" s="255">
        <v>-10683187200</v>
      </c>
      <c r="K464" s="255"/>
      <c r="L464" s="255"/>
      <c r="M464" s="255">
        <v>-866289393.731475</v>
      </c>
      <c r="N464" s="255">
        <v>-11549476593.731476</v>
      </c>
    </row>
    <row r="465" spans="5:14" ht="18" customHeight="1">
      <c r="E465" s="255" t="s">
        <v>779</v>
      </c>
      <c r="F465" s="255" t="s">
        <v>780</v>
      </c>
      <c r="G465" s="255"/>
      <c r="H465" s="255"/>
      <c r="I465" s="255"/>
      <c r="J465" s="255"/>
      <c r="K465" s="255">
        <v>-421970184</v>
      </c>
      <c r="L465" s="255">
        <v>-145000000</v>
      </c>
      <c r="M465" s="255"/>
      <c r="N465" s="255">
        <v>-566970184</v>
      </c>
    </row>
    <row r="466" spans="5:14" ht="18" customHeight="1">
      <c r="E466" s="260" t="s">
        <v>782</v>
      </c>
      <c r="F466" s="260" t="s">
        <v>777</v>
      </c>
      <c r="G466" s="260"/>
      <c r="H466" s="260"/>
      <c r="I466" s="260"/>
      <c r="J466" s="260">
        <v>-10683187200</v>
      </c>
      <c r="K466" s="260">
        <v>-421970184</v>
      </c>
      <c r="L466" s="260">
        <v>-145000000</v>
      </c>
      <c r="M466" s="260">
        <v>-866289393.731475</v>
      </c>
      <c r="N466" s="260">
        <v>-12116446777.731476</v>
      </c>
    </row>
    <row r="467" spans="5:14" ht="18" customHeight="1">
      <c r="E467" s="256" t="s">
        <v>784</v>
      </c>
      <c r="F467" s="256" t="s">
        <v>785</v>
      </c>
      <c r="G467" s="256">
        <v>0</v>
      </c>
      <c r="H467" s="256"/>
      <c r="I467" s="256"/>
      <c r="J467" s="256">
        <v>-10692475653.783552</v>
      </c>
      <c r="K467" s="256">
        <v>-421970184</v>
      </c>
      <c r="L467" s="256">
        <v>-145000000</v>
      </c>
      <c r="M467" s="256">
        <v>-866289393.731475</v>
      </c>
      <c r="N467" s="256">
        <v>-12125735231.515028</v>
      </c>
    </row>
    <row r="468" spans="5:14" ht="18" customHeight="1">
      <c r="E468" s="255" t="s">
        <v>787</v>
      </c>
      <c r="F468" s="255" t="s">
        <v>191</v>
      </c>
      <c r="G468" s="255">
        <v>-1744970375.51</v>
      </c>
      <c r="H468" s="255"/>
      <c r="I468" s="255"/>
      <c r="J468" s="255">
        <v>-61499474.885836802</v>
      </c>
      <c r="K468" s="255">
        <v>-118854217.8955</v>
      </c>
      <c r="L468" s="255">
        <v>-301205558.67000002</v>
      </c>
      <c r="M468" s="255">
        <v>-319680473.38762498</v>
      </c>
      <c r="N468" s="255">
        <v>-1812971750.6811409</v>
      </c>
    </row>
    <row r="469" spans="5:14" ht="18" customHeight="1">
      <c r="E469" s="255" t="s">
        <v>789</v>
      </c>
      <c r="F469" s="255" t="s">
        <v>207</v>
      </c>
      <c r="G469" s="255">
        <v>-2054165256.8900001</v>
      </c>
      <c r="H469" s="255">
        <v>-420887.85</v>
      </c>
      <c r="I469" s="255"/>
      <c r="J469" s="255">
        <v>-1460545854.1879296</v>
      </c>
      <c r="K469" s="255">
        <v>-532503298.61409408</v>
      </c>
      <c r="L469" s="255">
        <v>-326754769.08999997</v>
      </c>
      <c r="M469" s="255">
        <v>-619653062.99452496</v>
      </c>
      <c r="N469" s="255">
        <v>-4994043129.6265488</v>
      </c>
    </row>
    <row r="470" spans="5:14" ht="18" customHeight="1">
      <c r="E470" s="255" t="s">
        <v>1732</v>
      </c>
      <c r="F470" s="255" t="s">
        <v>1733</v>
      </c>
      <c r="G470" s="255"/>
      <c r="H470" s="255"/>
      <c r="I470" s="255"/>
      <c r="J470" s="255"/>
      <c r="K470" s="255"/>
      <c r="L470" s="255"/>
      <c r="M470" s="255"/>
      <c r="N470" s="255"/>
    </row>
    <row r="471" spans="5:14" ht="18" customHeight="1">
      <c r="E471" s="260" t="s">
        <v>791</v>
      </c>
      <c r="F471" s="260" t="s">
        <v>792</v>
      </c>
      <c r="G471" s="260">
        <v>-3799135632.4000001</v>
      </c>
      <c r="H471" s="260">
        <v>-420887.85</v>
      </c>
      <c r="I471" s="260"/>
      <c r="J471" s="260">
        <v>-1522045329.0737665</v>
      </c>
      <c r="K471" s="260">
        <v>-651357516.50959408</v>
      </c>
      <c r="L471" s="260">
        <v>-627960327.75999999</v>
      </c>
      <c r="M471" s="260">
        <v>-939333536.38215005</v>
      </c>
      <c r="N471" s="260">
        <v>-6807014880.3076897</v>
      </c>
    </row>
    <row r="472" spans="5:14" ht="18" customHeight="1">
      <c r="E472" s="255" t="s">
        <v>1170</v>
      </c>
      <c r="F472" s="255" t="s">
        <v>1171</v>
      </c>
      <c r="G472" s="255"/>
      <c r="H472" s="255"/>
      <c r="I472" s="255">
        <v>-22632807.400486901</v>
      </c>
      <c r="J472" s="255"/>
      <c r="K472" s="255"/>
      <c r="L472" s="255"/>
      <c r="M472" s="255"/>
      <c r="N472" s="255">
        <v>-22632807.400486901</v>
      </c>
    </row>
    <row r="473" spans="5:14" ht="18" customHeight="1">
      <c r="E473" s="255" t="s">
        <v>794</v>
      </c>
      <c r="F473" s="255" t="s">
        <v>795</v>
      </c>
      <c r="G473" s="255">
        <v>-61328720.329999998</v>
      </c>
      <c r="H473" s="255">
        <v>-65544155.200000003</v>
      </c>
      <c r="I473" s="255"/>
      <c r="J473" s="255"/>
      <c r="K473" s="255">
        <v>-212143614.24114001</v>
      </c>
      <c r="L473" s="255">
        <v>-17900421.199999999</v>
      </c>
      <c r="M473" s="255">
        <v>-25849300.453200001</v>
      </c>
      <c r="N473" s="255">
        <v>-382565403.86834002</v>
      </c>
    </row>
    <row r="474" spans="5:14" ht="18" customHeight="1">
      <c r="E474" s="255" t="s">
        <v>1734</v>
      </c>
      <c r="F474" s="255" t="s">
        <v>1735</v>
      </c>
      <c r="G474" s="255"/>
      <c r="H474" s="255"/>
      <c r="I474" s="255"/>
      <c r="J474" s="255"/>
      <c r="K474" s="255"/>
      <c r="L474" s="255"/>
      <c r="M474" s="255"/>
      <c r="N474" s="255"/>
    </row>
    <row r="475" spans="5:14" ht="18" customHeight="1">
      <c r="E475" s="255" t="s">
        <v>797</v>
      </c>
      <c r="F475" s="255" t="s">
        <v>798</v>
      </c>
      <c r="G475" s="255">
        <v>-280924536.13</v>
      </c>
      <c r="H475" s="255">
        <v>-12673727.289999999</v>
      </c>
      <c r="I475" s="255"/>
      <c r="J475" s="255">
        <v>-363236028.05145597</v>
      </c>
      <c r="K475" s="255">
        <v>-63268906.134272002</v>
      </c>
      <c r="L475" s="255">
        <v>-74142671.200000003</v>
      </c>
      <c r="M475" s="255">
        <v>-18869986.62675</v>
      </c>
      <c r="N475" s="255">
        <v>-688286915.98015797</v>
      </c>
    </row>
    <row r="476" spans="5:14" ht="18" customHeight="1">
      <c r="E476" s="255" t="s">
        <v>800</v>
      </c>
      <c r="F476" s="255" t="s">
        <v>801</v>
      </c>
      <c r="G476" s="255">
        <v>-1144071.1299999999</v>
      </c>
      <c r="H476" s="255">
        <v>-14175</v>
      </c>
      <c r="I476" s="255"/>
      <c r="J476" s="255"/>
      <c r="K476" s="255">
        <v>-87119.807549999998</v>
      </c>
      <c r="L476" s="255">
        <v>-150187.29999999999</v>
      </c>
      <c r="M476" s="255"/>
      <c r="N476" s="255">
        <v>-1395553.23755</v>
      </c>
    </row>
    <row r="477" spans="5:14" ht="18" customHeight="1">
      <c r="E477" s="255" t="s">
        <v>1148</v>
      </c>
      <c r="F477" s="255" t="s">
        <v>1149</v>
      </c>
      <c r="G477" s="255"/>
      <c r="H477" s="255"/>
      <c r="I477" s="255"/>
      <c r="J477" s="255"/>
      <c r="K477" s="255"/>
      <c r="L477" s="255"/>
      <c r="M477" s="255"/>
      <c r="N477" s="255"/>
    </row>
    <row r="478" spans="5:14" ht="18" customHeight="1">
      <c r="E478" s="255" t="s">
        <v>803</v>
      </c>
      <c r="F478" s="255" t="s">
        <v>804</v>
      </c>
      <c r="G478" s="255">
        <v>-14821688.869999999</v>
      </c>
      <c r="H478" s="255">
        <v>-124893.55</v>
      </c>
      <c r="I478" s="255">
        <v>-37769432.898564003</v>
      </c>
      <c r="J478" s="255">
        <v>-24347267.992780801</v>
      </c>
      <c r="K478" s="255">
        <v>-1786332.838952</v>
      </c>
      <c r="L478" s="255">
        <v>-14500</v>
      </c>
      <c r="M478" s="255"/>
      <c r="N478" s="255">
        <v>-41094683.251732796</v>
      </c>
    </row>
    <row r="479" spans="5:14" ht="18" customHeight="1">
      <c r="E479" s="255" t="s">
        <v>806</v>
      </c>
      <c r="F479" s="255" t="s">
        <v>807</v>
      </c>
      <c r="G479" s="255">
        <v>-1778797.32</v>
      </c>
      <c r="H479" s="255">
        <v>-15242.7</v>
      </c>
      <c r="I479" s="255"/>
      <c r="J479" s="255"/>
      <c r="K479" s="255"/>
      <c r="L479" s="255">
        <v>-11829.15</v>
      </c>
      <c r="M479" s="255"/>
      <c r="N479" s="255">
        <v>-1793946.77</v>
      </c>
    </row>
    <row r="480" spans="5:14" ht="18" customHeight="1">
      <c r="E480" s="255" t="s">
        <v>809</v>
      </c>
      <c r="F480" s="255" t="s">
        <v>810</v>
      </c>
      <c r="G480" s="255">
        <v>-223086740.72999999</v>
      </c>
      <c r="H480" s="255"/>
      <c r="I480" s="255"/>
      <c r="J480" s="255">
        <v>-49409864.3288064</v>
      </c>
      <c r="K480" s="255">
        <v>-19008600.704597998</v>
      </c>
      <c r="L480" s="255">
        <v>-43582327.530000001</v>
      </c>
      <c r="M480" s="255">
        <v>-24548317.299460001</v>
      </c>
      <c r="N480" s="255">
        <v>-359635850.59286439</v>
      </c>
    </row>
    <row r="481" spans="5:14" ht="18" customHeight="1">
      <c r="E481" s="255" t="s">
        <v>812</v>
      </c>
      <c r="F481" s="255" t="s">
        <v>813</v>
      </c>
      <c r="G481" s="255">
        <v>-4939875.45</v>
      </c>
      <c r="H481" s="255"/>
      <c r="I481" s="255"/>
      <c r="J481" s="255">
        <v>-26383755.234508801</v>
      </c>
      <c r="K481" s="255">
        <v>-1237133.356928</v>
      </c>
      <c r="L481" s="255">
        <v>-7275544.9199999999</v>
      </c>
      <c r="M481" s="255"/>
      <c r="N481" s="255">
        <v>-39836308.961436801</v>
      </c>
    </row>
    <row r="482" spans="5:14" ht="18" customHeight="1">
      <c r="E482" s="255" t="s">
        <v>815</v>
      </c>
      <c r="F482" s="255" t="s">
        <v>816</v>
      </c>
      <c r="G482" s="255">
        <v>-85769668.280000001</v>
      </c>
      <c r="H482" s="255"/>
      <c r="I482" s="255"/>
      <c r="J482" s="255">
        <v>-119369207.980032</v>
      </c>
      <c r="K482" s="255">
        <v>-47617669.547633998</v>
      </c>
      <c r="L482" s="255"/>
      <c r="M482" s="255"/>
      <c r="N482" s="255">
        <v>-252756545.807666</v>
      </c>
    </row>
    <row r="483" spans="5:14" ht="18" customHeight="1">
      <c r="E483" s="255" t="s">
        <v>818</v>
      </c>
      <c r="F483" s="255" t="s">
        <v>819</v>
      </c>
      <c r="G483" s="255">
        <v>-13935267.789999999</v>
      </c>
      <c r="H483" s="255"/>
      <c r="I483" s="255"/>
      <c r="J483" s="255"/>
      <c r="K483" s="255"/>
      <c r="L483" s="255"/>
      <c r="M483" s="255"/>
      <c r="N483" s="255">
        <v>-13935267.789999999</v>
      </c>
    </row>
    <row r="484" spans="5:14" ht="18" customHeight="1">
      <c r="E484" s="255" t="s">
        <v>821</v>
      </c>
      <c r="F484" s="255" t="s">
        <v>822</v>
      </c>
      <c r="G484" s="255">
        <v>-6691715.8200000003</v>
      </c>
      <c r="H484" s="255"/>
      <c r="I484" s="255"/>
      <c r="J484" s="255">
        <v>-6300133.9920383999</v>
      </c>
      <c r="K484" s="255"/>
      <c r="L484" s="255"/>
      <c r="M484" s="255">
        <v>-520764.93315</v>
      </c>
      <c r="N484" s="255">
        <v>-13512614.7451884</v>
      </c>
    </row>
    <row r="485" spans="5:14" ht="18" customHeight="1">
      <c r="E485" s="255" t="s">
        <v>1736</v>
      </c>
      <c r="F485" s="255" t="s">
        <v>1737</v>
      </c>
      <c r="G485" s="255"/>
      <c r="H485" s="255"/>
      <c r="I485" s="255"/>
      <c r="J485" s="255"/>
      <c r="K485" s="255"/>
      <c r="L485" s="255"/>
      <c r="M485" s="255"/>
      <c r="N485" s="255"/>
    </row>
    <row r="486" spans="5:14" ht="18" customHeight="1">
      <c r="E486" s="255" t="s">
        <v>824</v>
      </c>
      <c r="F486" s="255" t="s">
        <v>825</v>
      </c>
      <c r="G486" s="255">
        <v>-3561158.93</v>
      </c>
      <c r="H486" s="255"/>
      <c r="I486" s="255"/>
      <c r="J486" s="255">
        <v>-289175341.48116481</v>
      </c>
      <c r="K486" s="255">
        <v>-3023515.897506</v>
      </c>
      <c r="L486" s="255">
        <v>-1577521.91</v>
      </c>
      <c r="M486" s="255"/>
      <c r="N486" s="255">
        <v>-297337538.21867079</v>
      </c>
    </row>
    <row r="487" spans="5:14" ht="18" customHeight="1">
      <c r="E487" s="255" t="s">
        <v>827</v>
      </c>
      <c r="F487" s="255" t="s">
        <v>828</v>
      </c>
      <c r="G487" s="255">
        <v>-608416.68999999994</v>
      </c>
      <c r="H487" s="255">
        <v>-330166.69</v>
      </c>
      <c r="I487" s="255">
        <v>-78522124.874133199</v>
      </c>
      <c r="J487" s="255">
        <v>-3060634.7280383999</v>
      </c>
      <c r="K487" s="255">
        <v>-2570967.1343180002</v>
      </c>
      <c r="L487" s="255">
        <v>-463750</v>
      </c>
      <c r="M487" s="255">
        <v>-527280.17264999996</v>
      </c>
      <c r="N487" s="255">
        <v>-86083340.289139599</v>
      </c>
    </row>
    <row r="488" spans="5:14" ht="18" customHeight="1">
      <c r="E488" s="255" t="s">
        <v>830</v>
      </c>
      <c r="F488" s="255" t="s">
        <v>831</v>
      </c>
      <c r="G488" s="255"/>
      <c r="H488" s="255"/>
      <c r="I488" s="255"/>
      <c r="J488" s="255"/>
      <c r="K488" s="255"/>
      <c r="L488" s="255"/>
      <c r="M488" s="255">
        <v>-368229.38827499998</v>
      </c>
      <c r="N488" s="255">
        <v>-368229.38827499998</v>
      </c>
    </row>
    <row r="489" spans="5:14" ht="18" customHeight="1">
      <c r="E489" s="255" t="s">
        <v>833</v>
      </c>
      <c r="F489" s="255" t="s">
        <v>834</v>
      </c>
      <c r="G489" s="255">
        <v>-268874</v>
      </c>
      <c r="H489" s="255"/>
      <c r="I489" s="255"/>
      <c r="J489" s="255">
        <v>-1127280.955392</v>
      </c>
      <c r="K489" s="255"/>
      <c r="L489" s="255">
        <v>-13711</v>
      </c>
      <c r="M489" s="255">
        <v>-4787375.67</v>
      </c>
      <c r="N489" s="255">
        <v>-6197241.6253920002</v>
      </c>
    </row>
    <row r="490" spans="5:14" ht="18" customHeight="1">
      <c r="E490" s="255" t="s">
        <v>1738</v>
      </c>
      <c r="F490" s="255" t="s">
        <v>1739</v>
      </c>
      <c r="G490" s="255"/>
      <c r="H490" s="255"/>
      <c r="I490" s="255"/>
      <c r="J490" s="255"/>
      <c r="K490" s="255"/>
      <c r="L490" s="255"/>
      <c r="M490" s="255"/>
      <c r="N490" s="255"/>
    </row>
    <row r="491" spans="5:14" ht="18" customHeight="1">
      <c r="E491" s="255" t="s">
        <v>1740</v>
      </c>
      <c r="F491" s="255" t="s">
        <v>1741</v>
      </c>
      <c r="G491" s="255"/>
      <c r="H491" s="255"/>
      <c r="I491" s="255"/>
      <c r="J491" s="255"/>
      <c r="K491" s="255"/>
      <c r="L491" s="255"/>
      <c r="M491" s="255"/>
      <c r="N491" s="255"/>
    </row>
    <row r="492" spans="5:14" ht="18" customHeight="1">
      <c r="E492" s="255" t="s">
        <v>836</v>
      </c>
      <c r="F492" s="255" t="s">
        <v>837</v>
      </c>
      <c r="G492" s="255"/>
      <c r="H492" s="255"/>
      <c r="I492" s="255"/>
      <c r="J492" s="255"/>
      <c r="K492" s="255">
        <v>-1137618.0791460001</v>
      </c>
      <c r="L492" s="255"/>
      <c r="M492" s="255"/>
      <c r="N492" s="255">
        <v>-1137618.0791460001</v>
      </c>
    </row>
    <row r="493" spans="5:14" ht="18" customHeight="1">
      <c r="E493" s="255" t="s">
        <v>839</v>
      </c>
      <c r="F493" s="255" t="s">
        <v>840</v>
      </c>
      <c r="G493" s="255">
        <v>-42493060.920000002</v>
      </c>
      <c r="H493" s="255">
        <v>-18651846.649999999</v>
      </c>
      <c r="I493" s="255"/>
      <c r="J493" s="255">
        <v>-25293896.822783999</v>
      </c>
      <c r="K493" s="255">
        <v>-15698527.753350001</v>
      </c>
      <c r="L493" s="255">
        <v>-5522238.6399999997</v>
      </c>
      <c r="M493" s="255"/>
      <c r="N493" s="255">
        <v>-99331220.503010795</v>
      </c>
    </row>
    <row r="494" spans="5:14" ht="18" customHeight="1">
      <c r="E494" s="255" t="s">
        <v>842</v>
      </c>
      <c r="F494" s="255" t="s">
        <v>843</v>
      </c>
      <c r="G494" s="255">
        <v>-1207374.8</v>
      </c>
      <c r="H494" s="255">
        <v>-776440.49</v>
      </c>
      <c r="I494" s="255">
        <v>-1414639.5967840999</v>
      </c>
      <c r="J494" s="255">
        <v>-59064681.507225603</v>
      </c>
      <c r="K494" s="255">
        <v>-1403096.8263620001</v>
      </c>
      <c r="L494" s="255"/>
      <c r="M494" s="255">
        <v>-2592984.4589249999</v>
      </c>
      <c r="N494" s="255">
        <v>-65652852.401721701</v>
      </c>
    </row>
    <row r="495" spans="5:14" ht="18" customHeight="1">
      <c r="E495" s="255" t="s">
        <v>1742</v>
      </c>
      <c r="F495" s="255" t="s">
        <v>1743</v>
      </c>
      <c r="G495" s="255"/>
      <c r="H495" s="255"/>
      <c r="I495" s="255"/>
      <c r="J495" s="255"/>
      <c r="K495" s="255"/>
      <c r="L495" s="255"/>
      <c r="M495" s="255"/>
      <c r="N495" s="255"/>
    </row>
    <row r="496" spans="5:14" ht="18" customHeight="1">
      <c r="E496" s="255" t="s">
        <v>845</v>
      </c>
      <c r="F496" s="255" t="s">
        <v>846</v>
      </c>
      <c r="G496" s="255">
        <v>-2495000</v>
      </c>
      <c r="H496" s="255"/>
      <c r="I496" s="255"/>
      <c r="J496" s="255"/>
      <c r="K496" s="255"/>
      <c r="L496" s="255">
        <v>-188600</v>
      </c>
      <c r="M496" s="255"/>
      <c r="N496" s="255">
        <v>-2683600</v>
      </c>
    </row>
    <row r="497" spans="5:14" ht="18" customHeight="1">
      <c r="E497" s="255" t="s">
        <v>848</v>
      </c>
      <c r="F497" s="255" t="s">
        <v>849</v>
      </c>
      <c r="G497" s="255">
        <v>-21040542.719999999</v>
      </c>
      <c r="H497" s="255"/>
      <c r="I497" s="255"/>
      <c r="J497" s="255"/>
      <c r="K497" s="255">
        <v>-2282707.9671919998</v>
      </c>
      <c r="L497" s="255">
        <v>-222000</v>
      </c>
      <c r="M497" s="255"/>
      <c r="N497" s="255">
        <v>-23545250.687192</v>
      </c>
    </row>
    <row r="498" spans="5:14" ht="18" customHeight="1">
      <c r="E498" s="255" t="s">
        <v>851</v>
      </c>
      <c r="F498" s="255" t="s">
        <v>852</v>
      </c>
      <c r="G498" s="255">
        <v>-58333.31</v>
      </c>
      <c r="H498" s="255"/>
      <c r="I498" s="255"/>
      <c r="J498" s="255">
        <v>-44236.800000000003</v>
      </c>
      <c r="K498" s="255"/>
      <c r="L498" s="255">
        <v>-121250</v>
      </c>
      <c r="M498" s="255"/>
      <c r="N498" s="255">
        <v>-44236.800000000003</v>
      </c>
    </row>
    <row r="499" spans="5:14" ht="18" customHeight="1">
      <c r="E499" s="255" t="s">
        <v>1744</v>
      </c>
      <c r="F499" s="255" t="s">
        <v>1745</v>
      </c>
      <c r="G499" s="255"/>
      <c r="H499" s="255"/>
      <c r="I499" s="255"/>
      <c r="J499" s="255"/>
      <c r="K499" s="255"/>
      <c r="L499" s="255"/>
      <c r="M499" s="255"/>
      <c r="N499" s="255"/>
    </row>
    <row r="500" spans="5:14" ht="18" customHeight="1">
      <c r="E500" s="255" t="s">
        <v>1746</v>
      </c>
      <c r="F500" s="255" t="s">
        <v>1747</v>
      </c>
      <c r="G500" s="255"/>
      <c r="H500" s="255"/>
      <c r="I500" s="255"/>
      <c r="J500" s="255"/>
      <c r="K500" s="255"/>
      <c r="L500" s="255"/>
      <c r="M500" s="255"/>
      <c r="N500" s="255"/>
    </row>
    <row r="501" spans="5:14" ht="18" customHeight="1">
      <c r="E501" s="255" t="s">
        <v>854</v>
      </c>
      <c r="F501" s="255" t="s">
        <v>855</v>
      </c>
      <c r="G501" s="255">
        <v>-5487205.0800000001</v>
      </c>
      <c r="H501" s="255">
        <v>-12084.1</v>
      </c>
      <c r="I501" s="255"/>
      <c r="J501" s="255"/>
      <c r="K501" s="255"/>
      <c r="L501" s="255">
        <v>-1003818.15</v>
      </c>
      <c r="M501" s="255">
        <v>-2104993.6803000001</v>
      </c>
      <c r="N501" s="255">
        <v>-8608101.0102999993</v>
      </c>
    </row>
    <row r="502" spans="5:14" ht="18" customHeight="1">
      <c r="E502" s="255" t="s">
        <v>857</v>
      </c>
      <c r="F502" s="255" t="s">
        <v>858</v>
      </c>
      <c r="G502" s="255"/>
      <c r="H502" s="255"/>
      <c r="I502" s="255"/>
      <c r="J502" s="255"/>
      <c r="K502" s="255">
        <v>-2104614.6506139999</v>
      </c>
      <c r="L502" s="255"/>
      <c r="M502" s="255"/>
      <c r="N502" s="255">
        <v>-2104614.6506139999</v>
      </c>
    </row>
    <row r="503" spans="5:14" ht="18" customHeight="1">
      <c r="E503" s="255" t="s">
        <v>860</v>
      </c>
      <c r="F503" s="255" t="s">
        <v>861</v>
      </c>
      <c r="G503" s="255">
        <v>-11479971.58</v>
      </c>
      <c r="H503" s="255">
        <v>-1272</v>
      </c>
      <c r="I503" s="255"/>
      <c r="J503" s="255">
        <v>-18604825.610649601</v>
      </c>
      <c r="K503" s="255">
        <v>-5834282.6762840003</v>
      </c>
      <c r="L503" s="255">
        <v>-1630058.77</v>
      </c>
      <c r="M503" s="255">
        <v>-435740.40247500001</v>
      </c>
      <c r="N503" s="255">
        <v>-37986151.039408602</v>
      </c>
    </row>
    <row r="504" spans="5:14" ht="18" customHeight="1">
      <c r="E504" s="255" t="s">
        <v>863</v>
      </c>
      <c r="F504" s="255" t="s">
        <v>864</v>
      </c>
      <c r="G504" s="255">
        <v>0</v>
      </c>
      <c r="H504" s="255">
        <v>-2330427.2200000002</v>
      </c>
      <c r="I504" s="255">
        <v>-6.6961900000000005E-2</v>
      </c>
      <c r="J504" s="255"/>
      <c r="K504" s="255"/>
      <c r="L504" s="255">
        <v>-4571352.83</v>
      </c>
      <c r="M504" s="255"/>
      <c r="N504" s="255">
        <v>-6901780.1169619001</v>
      </c>
    </row>
    <row r="505" spans="5:14" ht="18" customHeight="1">
      <c r="E505" s="255" t="s">
        <v>866</v>
      </c>
      <c r="F505" s="255" t="s">
        <v>867</v>
      </c>
      <c r="G505" s="255">
        <v>-409560.63</v>
      </c>
      <c r="H505" s="255">
        <v>-2663495.17</v>
      </c>
      <c r="I505" s="255"/>
      <c r="J505" s="255"/>
      <c r="K505" s="255"/>
      <c r="L505" s="255">
        <v>-56542.36</v>
      </c>
      <c r="M505" s="255"/>
      <c r="N505" s="255">
        <v>-3129598.16</v>
      </c>
    </row>
    <row r="506" spans="5:14" ht="18" customHeight="1">
      <c r="E506" s="260" t="s">
        <v>869</v>
      </c>
      <c r="F506" s="260" t="s">
        <v>870</v>
      </c>
      <c r="G506" s="260">
        <v>-783530580.50999999</v>
      </c>
      <c r="H506" s="260">
        <v>-103137926.06</v>
      </c>
      <c r="I506" s="260">
        <v>-140339004.8369301</v>
      </c>
      <c r="J506" s="260">
        <v>-985417155.48487675</v>
      </c>
      <c r="K506" s="260">
        <v>-379204707.61584598</v>
      </c>
      <c r="L506" s="260">
        <v>-158448324.96000001</v>
      </c>
      <c r="M506" s="260">
        <v>-80604973.085185006</v>
      </c>
      <c r="N506" s="260">
        <v>-2458557271.3752556</v>
      </c>
    </row>
    <row r="507" spans="5:14" ht="18" customHeight="1">
      <c r="E507" s="255" t="s">
        <v>872</v>
      </c>
      <c r="F507" s="255" t="s">
        <v>199</v>
      </c>
      <c r="G507" s="255">
        <v>-32987400.140000001</v>
      </c>
      <c r="H507" s="255"/>
      <c r="I507" s="255"/>
      <c r="J507" s="255"/>
      <c r="K507" s="255"/>
      <c r="L507" s="255"/>
      <c r="M507" s="255"/>
      <c r="N507" s="255">
        <v>-32987400.140000001</v>
      </c>
    </row>
    <row r="508" spans="5:14" ht="18" customHeight="1">
      <c r="E508" s="260" t="s">
        <v>874</v>
      </c>
      <c r="F508" s="260" t="s">
        <v>875</v>
      </c>
      <c r="G508" s="260">
        <v>-32987400.140000001</v>
      </c>
      <c r="H508" s="260"/>
      <c r="I508" s="260"/>
      <c r="J508" s="260"/>
      <c r="K508" s="260"/>
      <c r="L508" s="260"/>
      <c r="M508" s="260"/>
      <c r="N508" s="260">
        <v>-32987400.140000001</v>
      </c>
    </row>
    <row r="509" spans="5:14" ht="18" customHeight="1">
      <c r="E509" s="256" t="s">
        <v>877</v>
      </c>
      <c r="F509" s="256" t="s">
        <v>878</v>
      </c>
      <c r="G509" s="256">
        <v>-4615653613.0500002</v>
      </c>
      <c r="H509" s="256">
        <v>-103558813.91</v>
      </c>
      <c r="I509" s="256">
        <v>-140339004.8369301</v>
      </c>
      <c r="J509" s="256">
        <v>-2507462484.5586433</v>
      </c>
      <c r="K509" s="256">
        <v>-1030562224.12544</v>
      </c>
      <c r="L509" s="256">
        <v>-786408652.72000003</v>
      </c>
      <c r="M509" s="256">
        <v>-1019938509.467335</v>
      </c>
      <c r="N509" s="256">
        <v>-9298559551.8229465</v>
      </c>
    </row>
    <row r="510" spans="5:14" ht="18" customHeight="1">
      <c r="E510" s="255" t="s">
        <v>1748</v>
      </c>
      <c r="F510" s="255" t="s">
        <v>1749</v>
      </c>
      <c r="G510" s="255"/>
      <c r="H510" s="255"/>
      <c r="I510" s="255"/>
      <c r="J510" s="255"/>
      <c r="K510" s="255"/>
      <c r="L510" s="255"/>
      <c r="M510" s="255"/>
      <c r="N510" s="255"/>
    </row>
    <row r="511" spans="5:14" ht="18" customHeight="1">
      <c r="E511" s="255" t="s">
        <v>880</v>
      </c>
      <c r="F511" s="255" t="s">
        <v>881</v>
      </c>
      <c r="G511" s="255"/>
      <c r="H511" s="255"/>
      <c r="I511" s="255"/>
      <c r="J511" s="255">
        <v>-1331910807.5986943</v>
      </c>
      <c r="K511" s="255"/>
      <c r="L511" s="255"/>
      <c r="M511" s="255"/>
      <c r="N511" s="255">
        <v>-1331910807.5986943</v>
      </c>
    </row>
    <row r="512" spans="5:14" ht="18" customHeight="1">
      <c r="E512" s="256" t="s">
        <v>883</v>
      </c>
      <c r="F512" s="256" t="s">
        <v>884</v>
      </c>
      <c r="G512" s="256"/>
      <c r="H512" s="256"/>
      <c r="I512" s="256"/>
      <c r="J512" s="256">
        <v>-1331910807.5986943</v>
      </c>
      <c r="K512" s="256"/>
      <c r="L512" s="256"/>
      <c r="M512" s="256"/>
      <c r="N512" s="256">
        <v>-1331910807.5986943</v>
      </c>
    </row>
    <row r="513" spans="5:14" ht="18" customHeight="1">
      <c r="E513" s="255" t="s">
        <v>1750</v>
      </c>
      <c r="F513" s="255" t="s">
        <v>1751</v>
      </c>
      <c r="G513" s="255"/>
      <c r="H513" s="255"/>
      <c r="I513" s="255"/>
      <c r="J513" s="255"/>
      <c r="K513" s="255"/>
      <c r="L513" s="255"/>
      <c r="M513" s="255"/>
      <c r="N513" s="255"/>
    </row>
    <row r="514" spans="5:14" ht="18" customHeight="1">
      <c r="E514" s="255" t="s">
        <v>1752</v>
      </c>
      <c r="F514" s="255" t="s">
        <v>1753</v>
      </c>
      <c r="G514" s="255"/>
      <c r="H514" s="255"/>
      <c r="I514" s="255"/>
      <c r="J514" s="255"/>
      <c r="K514" s="255"/>
      <c r="L514" s="255"/>
      <c r="M514" s="255"/>
      <c r="N514" s="255"/>
    </row>
    <row r="515" spans="5:14" ht="18" customHeight="1">
      <c r="E515" s="256" t="s">
        <v>1754</v>
      </c>
      <c r="F515" s="256" t="s">
        <v>1751</v>
      </c>
      <c r="G515" s="256"/>
      <c r="H515" s="256"/>
      <c r="I515" s="256"/>
      <c r="J515" s="256"/>
      <c r="K515" s="256"/>
      <c r="L515" s="256"/>
      <c r="M515" s="256"/>
      <c r="N515" s="256"/>
    </row>
    <row r="516" spans="5:14" ht="18" customHeight="1">
      <c r="E516" s="255" t="s">
        <v>886</v>
      </c>
      <c r="F516" s="255" t="s">
        <v>887</v>
      </c>
      <c r="G516" s="255">
        <v>-68217473.840000004</v>
      </c>
      <c r="H516" s="255">
        <v>-1769513</v>
      </c>
      <c r="I516" s="255"/>
      <c r="J516" s="255">
        <v>-40713215.459328003</v>
      </c>
      <c r="K516" s="255">
        <v>-6723556.6785639999</v>
      </c>
      <c r="L516" s="255">
        <v>-8948748</v>
      </c>
      <c r="M516" s="255">
        <v>-1367906.4</v>
      </c>
      <c r="N516" s="255">
        <v>-125923413.377892</v>
      </c>
    </row>
    <row r="517" spans="5:14" ht="18" customHeight="1">
      <c r="E517" s="255" t="s">
        <v>889</v>
      </c>
      <c r="F517" s="255" t="s">
        <v>890</v>
      </c>
      <c r="G517" s="255">
        <v>22029571.879999999</v>
      </c>
      <c r="H517" s="255">
        <v>400555.66</v>
      </c>
      <c r="I517" s="255"/>
      <c r="J517" s="255"/>
      <c r="K517" s="255">
        <v>5569434.6050000004</v>
      </c>
      <c r="L517" s="255">
        <v>207563.91</v>
      </c>
      <c r="M517" s="255">
        <v>31133.176200000002</v>
      </c>
      <c r="N517" s="255">
        <v>27842251.181200001</v>
      </c>
    </row>
    <row r="518" spans="5:14" ht="18" customHeight="1">
      <c r="E518" s="256" t="s">
        <v>892</v>
      </c>
      <c r="F518" s="256" t="s">
        <v>211</v>
      </c>
      <c r="G518" s="256">
        <v>-46187901.960000001</v>
      </c>
      <c r="H518" s="256">
        <v>-1368957.34</v>
      </c>
      <c r="I518" s="256"/>
      <c r="J518" s="256">
        <v>-40713215.459328003</v>
      </c>
      <c r="K518" s="256">
        <v>-1154122.073564</v>
      </c>
      <c r="L518" s="256">
        <v>-8741184.0899999999</v>
      </c>
      <c r="M518" s="256">
        <v>-1336773.2238</v>
      </c>
      <c r="N518" s="256">
        <v>-98081162.196692005</v>
      </c>
    </row>
    <row r="519" spans="5:14" ht="18" customHeight="1">
      <c r="E519" s="255" t="s">
        <v>894</v>
      </c>
      <c r="F519" s="255" t="s">
        <v>895</v>
      </c>
      <c r="G519" s="255">
        <v>-33319827337.48</v>
      </c>
      <c r="H519" s="255">
        <v>-281661344.45999998</v>
      </c>
      <c r="I519" s="255">
        <v>-8552403070.94561</v>
      </c>
      <c r="J519" s="255"/>
      <c r="K519" s="255"/>
      <c r="L519" s="255"/>
      <c r="M519" s="255"/>
      <c r="N519" s="255">
        <v>-33601488681.939999</v>
      </c>
    </row>
    <row r="520" spans="5:14" ht="18" customHeight="1">
      <c r="E520" s="255" t="s">
        <v>1755</v>
      </c>
      <c r="F520" s="255" t="s">
        <v>1756</v>
      </c>
      <c r="G520" s="255"/>
      <c r="H520" s="255"/>
      <c r="I520" s="255"/>
      <c r="J520" s="255"/>
      <c r="K520" s="255"/>
      <c r="L520" s="255"/>
      <c r="M520" s="255"/>
      <c r="N520" s="255"/>
    </row>
    <row r="521" spans="5:14" ht="18" customHeight="1">
      <c r="E521" s="256" t="s">
        <v>897</v>
      </c>
      <c r="F521" s="256" t="s">
        <v>898</v>
      </c>
      <c r="G521" s="256">
        <v>-33319827337.48</v>
      </c>
      <c r="H521" s="256">
        <v>-281661344.45999998</v>
      </c>
      <c r="I521" s="256">
        <v>-8552403070.94561</v>
      </c>
      <c r="J521" s="256"/>
      <c r="K521" s="256"/>
      <c r="L521" s="256"/>
      <c r="M521" s="256"/>
      <c r="N521" s="256">
        <v>-33601488681.939999</v>
      </c>
    </row>
    <row r="522" spans="5:14" ht="18" customHeight="1">
      <c r="E522" s="255" t="s">
        <v>900</v>
      </c>
      <c r="F522" s="255" t="s">
        <v>210</v>
      </c>
      <c r="G522" s="255">
        <v>-532429222.99000001</v>
      </c>
      <c r="H522" s="255">
        <v>-1316961.3</v>
      </c>
      <c r="I522" s="255"/>
      <c r="J522" s="255"/>
      <c r="K522" s="255"/>
      <c r="L522" s="255">
        <v>-67279469.329999998</v>
      </c>
      <c r="M522" s="255">
        <v>-19123966.560825001</v>
      </c>
      <c r="N522" s="255">
        <v>-620149620.180825</v>
      </c>
    </row>
    <row r="523" spans="5:14" ht="18" customHeight="1">
      <c r="E523" s="256" t="s">
        <v>902</v>
      </c>
      <c r="F523" s="256" t="s">
        <v>210</v>
      </c>
      <c r="G523" s="256">
        <v>-532429222.99000001</v>
      </c>
      <c r="H523" s="256">
        <v>-1316961.3</v>
      </c>
      <c r="I523" s="256"/>
      <c r="J523" s="256"/>
      <c r="K523" s="256"/>
      <c r="L523" s="256">
        <v>-67279469.329999998</v>
      </c>
      <c r="M523" s="256">
        <v>-19123966.560825001</v>
      </c>
      <c r="N523" s="256">
        <v>-620149620.180825</v>
      </c>
    </row>
    <row r="524" spans="5:14" ht="18" customHeight="1">
      <c r="E524" s="255" t="s">
        <v>904</v>
      </c>
      <c r="F524" s="255" t="s">
        <v>905</v>
      </c>
      <c r="G524" s="255">
        <v>-22500503</v>
      </c>
      <c r="H524" s="255"/>
      <c r="I524" s="255"/>
      <c r="J524" s="255"/>
      <c r="K524" s="255"/>
      <c r="L524" s="255">
        <v>-4033091</v>
      </c>
      <c r="M524" s="255"/>
      <c r="N524" s="255">
        <v>-26533594</v>
      </c>
    </row>
    <row r="525" spans="5:14" ht="18" customHeight="1">
      <c r="E525" s="255" t="s">
        <v>1757</v>
      </c>
      <c r="F525" s="255" t="s">
        <v>1758</v>
      </c>
      <c r="G525" s="255"/>
      <c r="H525" s="255"/>
      <c r="I525" s="255"/>
      <c r="J525" s="255"/>
      <c r="K525" s="255"/>
      <c r="L525" s="255"/>
      <c r="M525" s="255"/>
      <c r="N525" s="255"/>
    </row>
    <row r="526" spans="5:14" ht="18" customHeight="1">
      <c r="E526" s="260" t="s">
        <v>907</v>
      </c>
      <c r="F526" s="260" t="s">
        <v>908</v>
      </c>
      <c r="G526" s="260">
        <v>-22500503</v>
      </c>
      <c r="H526" s="260"/>
      <c r="I526" s="260"/>
      <c r="J526" s="260"/>
      <c r="K526" s="260"/>
      <c r="L526" s="260">
        <v>-4033091</v>
      </c>
      <c r="M526" s="260"/>
      <c r="N526" s="260">
        <v>-26533594</v>
      </c>
    </row>
    <row r="527" spans="5:14" ht="18" customHeight="1">
      <c r="E527" s="255" t="s">
        <v>910</v>
      </c>
      <c r="F527" s="255" t="s">
        <v>911</v>
      </c>
      <c r="G527" s="255"/>
      <c r="H527" s="255"/>
      <c r="I527" s="255">
        <v>-42063339.213400498</v>
      </c>
      <c r="J527" s="255"/>
      <c r="K527" s="255"/>
      <c r="L527" s="255"/>
      <c r="M527" s="255"/>
      <c r="N527" s="255">
        <v>-1.3400499999999999E-2</v>
      </c>
    </row>
    <row r="528" spans="5:14" ht="18" customHeight="1">
      <c r="E528" s="255" t="s">
        <v>1759</v>
      </c>
      <c r="F528" s="255" t="s">
        <v>1760</v>
      </c>
      <c r="G528" s="255"/>
      <c r="H528" s="255"/>
      <c r="I528" s="255"/>
      <c r="J528" s="255"/>
      <c r="K528" s="255"/>
      <c r="L528" s="255"/>
      <c r="M528" s="255"/>
      <c r="N528" s="255"/>
    </row>
    <row r="529" spans="5:14" ht="18" customHeight="1">
      <c r="E529" s="260" t="s">
        <v>913</v>
      </c>
      <c r="F529" s="260" t="s">
        <v>914</v>
      </c>
      <c r="G529" s="260"/>
      <c r="H529" s="260"/>
      <c r="I529" s="260">
        <v>-42063339.213400498</v>
      </c>
      <c r="J529" s="260"/>
      <c r="K529" s="260"/>
      <c r="L529" s="260"/>
      <c r="M529" s="260"/>
      <c r="N529" s="260">
        <v>-1.3400499999999999E-2</v>
      </c>
    </row>
    <row r="530" spans="5:14" ht="18" customHeight="1">
      <c r="E530" s="255" t="s">
        <v>1761</v>
      </c>
      <c r="F530" s="255" t="s">
        <v>1762</v>
      </c>
      <c r="G530" s="255"/>
      <c r="H530" s="255"/>
      <c r="I530" s="255"/>
      <c r="J530" s="255"/>
      <c r="K530" s="255"/>
      <c r="L530" s="255"/>
      <c r="M530" s="255"/>
      <c r="N530" s="255"/>
    </row>
    <row r="531" spans="5:14" ht="18" customHeight="1">
      <c r="E531" s="255" t="s">
        <v>916</v>
      </c>
      <c r="F531" s="255" t="s">
        <v>917</v>
      </c>
      <c r="G531" s="255">
        <v>-24118438.469999999</v>
      </c>
      <c r="H531" s="255"/>
      <c r="I531" s="255"/>
      <c r="J531" s="255">
        <v>-6755149.9100160003</v>
      </c>
      <c r="K531" s="255"/>
      <c r="L531" s="255">
        <v>-39925.39</v>
      </c>
      <c r="M531" s="255"/>
      <c r="N531" s="255">
        <v>-30913513.770016</v>
      </c>
    </row>
    <row r="532" spans="5:14" ht="18" customHeight="1">
      <c r="E532" s="255" t="s">
        <v>1763</v>
      </c>
      <c r="F532" s="255" t="s">
        <v>1764</v>
      </c>
      <c r="G532" s="255"/>
      <c r="H532" s="255"/>
      <c r="I532" s="255"/>
      <c r="J532" s="255"/>
      <c r="K532" s="255"/>
      <c r="L532" s="255"/>
      <c r="M532" s="255"/>
      <c r="N532" s="255"/>
    </row>
    <row r="533" spans="5:14" ht="18" customHeight="1">
      <c r="E533" s="255" t="s">
        <v>1765</v>
      </c>
      <c r="F533" s="255" t="s">
        <v>1766</v>
      </c>
      <c r="G533" s="255"/>
      <c r="H533" s="255"/>
      <c r="I533" s="255"/>
      <c r="J533" s="255"/>
      <c r="K533" s="255"/>
      <c r="L533" s="255"/>
      <c r="M533" s="255"/>
      <c r="N533" s="255"/>
    </row>
    <row r="534" spans="5:14" ht="18" customHeight="1">
      <c r="E534" s="260" t="s">
        <v>919</v>
      </c>
      <c r="F534" s="260" t="s">
        <v>920</v>
      </c>
      <c r="G534" s="260">
        <v>-24118438.469999999</v>
      </c>
      <c r="H534" s="260"/>
      <c r="I534" s="260"/>
      <c r="J534" s="260">
        <v>-6755149.9100160003</v>
      </c>
      <c r="K534" s="260"/>
      <c r="L534" s="260">
        <v>-39925.39</v>
      </c>
      <c r="M534" s="260"/>
      <c r="N534" s="260">
        <v>-30913513.770016</v>
      </c>
    </row>
    <row r="535" spans="5:14" ht="18" customHeight="1">
      <c r="E535" s="255" t="s">
        <v>1767</v>
      </c>
      <c r="F535" s="255" t="s">
        <v>1768</v>
      </c>
      <c r="G535" s="255"/>
      <c r="H535" s="255"/>
      <c r="I535" s="255"/>
      <c r="J535" s="255"/>
      <c r="K535" s="255"/>
      <c r="L535" s="255"/>
      <c r="M535" s="255"/>
      <c r="N535" s="255"/>
    </row>
    <row r="536" spans="5:14" ht="18" customHeight="1">
      <c r="E536" s="260" t="s">
        <v>1769</v>
      </c>
      <c r="F536" s="260" t="s">
        <v>1768</v>
      </c>
      <c r="G536" s="260"/>
      <c r="H536" s="260"/>
      <c r="I536" s="260"/>
      <c r="J536" s="260"/>
      <c r="K536" s="260"/>
      <c r="L536" s="260"/>
      <c r="M536" s="260"/>
      <c r="N536" s="260"/>
    </row>
    <row r="537" spans="5:14" ht="18" customHeight="1">
      <c r="E537" s="255" t="s">
        <v>922</v>
      </c>
      <c r="F537" s="255" t="s">
        <v>923</v>
      </c>
      <c r="G537" s="255"/>
      <c r="H537" s="255"/>
      <c r="I537" s="255"/>
      <c r="J537" s="255">
        <v>-2956222.5917952</v>
      </c>
      <c r="K537" s="255"/>
      <c r="L537" s="255"/>
      <c r="M537" s="255"/>
      <c r="N537" s="255">
        <v>-2956222.5917952</v>
      </c>
    </row>
    <row r="538" spans="5:14" ht="18" customHeight="1">
      <c r="E538" s="260" t="s">
        <v>925</v>
      </c>
      <c r="F538" s="260" t="s">
        <v>923</v>
      </c>
      <c r="G538" s="260"/>
      <c r="H538" s="260"/>
      <c r="I538" s="260"/>
      <c r="J538" s="260">
        <v>-2956222.5917952</v>
      </c>
      <c r="K538" s="260"/>
      <c r="L538" s="260"/>
      <c r="M538" s="260"/>
      <c r="N538" s="260">
        <v>-2956222.5917952</v>
      </c>
    </row>
    <row r="539" spans="5:14" ht="18" customHeight="1">
      <c r="E539" s="256" t="s">
        <v>927</v>
      </c>
      <c r="F539" s="256" t="s">
        <v>196</v>
      </c>
      <c r="G539" s="256">
        <v>-46618941.469999999</v>
      </c>
      <c r="H539" s="256"/>
      <c r="I539" s="256">
        <v>-42063339.213400498</v>
      </c>
      <c r="J539" s="256">
        <v>-9711372.5018112008</v>
      </c>
      <c r="K539" s="256"/>
      <c r="L539" s="256">
        <v>-4073016.39</v>
      </c>
      <c r="M539" s="256"/>
      <c r="N539" s="256">
        <v>-60403330.375211701</v>
      </c>
    </row>
    <row r="540" spans="5:14" ht="18" customHeight="1">
      <c r="E540" s="255" t="s">
        <v>929</v>
      </c>
      <c r="F540" s="255" t="s">
        <v>930</v>
      </c>
      <c r="G540" s="255"/>
      <c r="H540" s="255"/>
      <c r="I540" s="255"/>
      <c r="J540" s="255"/>
      <c r="K540" s="255"/>
      <c r="L540" s="255"/>
      <c r="M540" s="255"/>
      <c r="N540" s="255">
        <v>-3178450.4427720001</v>
      </c>
    </row>
    <row r="541" spans="5:14" ht="18" customHeight="1">
      <c r="E541" s="255" t="s">
        <v>1770</v>
      </c>
      <c r="F541" s="255" t="s">
        <v>1771</v>
      </c>
      <c r="G541" s="255"/>
      <c r="H541" s="255"/>
      <c r="I541" s="255"/>
      <c r="J541" s="255"/>
      <c r="K541" s="255"/>
      <c r="L541" s="255"/>
      <c r="M541" s="255"/>
      <c r="N541" s="255"/>
    </row>
    <row r="542" spans="5:14" ht="18" customHeight="1">
      <c r="E542" s="255" t="s">
        <v>932</v>
      </c>
      <c r="F542" s="255" t="s">
        <v>933</v>
      </c>
      <c r="G542" s="255"/>
      <c r="H542" s="255"/>
      <c r="I542" s="255"/>
      <c r="J542" s="255"/>
      <c r="K542" s="255"/>
      <c r="L542" s="255"/>
      <c r="M542" s="255"/>
      <c r="N542" s="255">
        <v>0</v>
      </c>
    </row>
    <row r="543" spans="5:14" ht="18" customHeight="1">
      <c r="E543" s="255" t="s">
        <v>1772</v>
      </c>
      <c r="F543" s="255" t="s">
        <v>1773</v>
      </c>
      <c r="G543" s="255"/>
      <c r="H543" s="255"/>
      <c r="I543" s="255"/>
      <c r="J543" s="255"/>
      <c r="K543" s="255"/>
      <c r="L543" s="255"/>
      <c r="M543" s="255"/>
      <c r="N543" s="255"/>
    </row>
    <row r="544" spans="5:14" ht="18" customHeight="1">
      <c r="E544" s="255" t="s">
        <v>1774</v>
      </c>
      <c r="F544" s="255" t="s">
        <v>1775</v>
      </c>
      <c r="G544" s="255"/>
      <c r="H544" s="255"/>
      <c r="I544" s="255"/>
      <c r="J544" s="255"/>
      <c r="K544" s="255"/>
      <c r="L544" s="255"/>
      <c r="M544" s="255"/>
      <c r="N544" s="255"/>
    </row>
    <row r="545" spans="5:14" ht="18" customHeight="1">
      <c r="E545" s="255" t="s">
        <v>935</v>
      </c>
      <c r="F545" s="255" t="s">
        <v>936</v>
      </c>
      <c r="G545" s="255"/>
      <c r="H545" s="255"/>
      <c r="I545" s="255"/>
      <c r="J545" s="255"/>
      <c r="K545" s="255"/>
      <c r="L545" s="255"/>
      <c r="M545" s="255"/>
      <c r="N545" s="255"/>
    </row>
    <row r="546" spans="5:14" ht="18" customHeight="1">
      <c r="E546" s="255" t="s">
        <v>938</v>
      </c>
      <c r="F546" s="255" t="s">
        <v>939</v>
      </c>
      <c r="G546" s="255"/>
      <c r="H546" s="255"/>
      <c r="I546" s="255"/>
      <c r="J546" s="255"/>
      <c r="K546" s="255"/>
      <c r="L546" s="255"/>
      <c r="M546" s="255"/>
      <c r="N546" s="255">
        <v>-38835009.255609199</v>
      </c>
    </row>
    <row r="547" spans="5:14" ht="18" customHeight="1">
      <c r="E547" s="255" t="s">
        <v>1776</v>
      </c>
      <c r="F547" s="255" t="s">
        <v>1777</v>
      </c>
      <c r="G547" s="255"/>
      <c r="H547" s="255"/>
      <c r="I547" s="255"/>
      <c r="J547" s="255"/>
      <c r="K547" s="255"/>
      <c r="L547" s="255"/>
      <c r="M547" s="255"/>
      <c r="N547" s="255"/>
    </row>
    <row r="548" spans="5:14" ht="18" customHeight="1">
      <c r="E548" s="256" t="s">
        <v>941</v>
      </c>
      <c r="F548" s="256" t="s">
        <v>942</v>
      </c>
      <c r="G548" s="256"/>
      <c r="H548" s="256"/>
      <c r="I548" s="256"/>
      <c r="J548" s="256"/>
      <c r="K548" s="256"/>
      <c r="L548" s="256"/>
      <c r="M548" s="256"/>
      <c r="N548" s="256">
        <v>-42013459.6983812</v>
      </c>
    </row>
    <row r="549" spans="5:14" ht="18" customHeight="1">
      <c r="E549" s="257" t="s">
        <v>944</v>
      </c>
      <c r="F549" s="257" t="s">
        <v>945</v>
      </c>
      <c r="G549" s="257">
        <v>-38560717016.950005</v>
      </c>
      <c r="H549" s="257">
        <v>-387906077.00999999</v>
      </c>
      <c r="I549" s="257">
        <v>-8734805414.9959393</v>
      </c>
      <c r="J549" s="257">
        <v>-14582273533.902029</v>
      </c>
      <c r="K549" s="257">
        <v>-1453686530.1990039</v>
      </c>
      <c r="L549" s="257">
        <v>-1011502322.53</v>
      </c>
      <c r="M549" s="257">
        <v>-1906688642.9834352</v>
      </c>
      <c r="N549" s="257">
        <v>-57178341845.327774</v>
      </c>
    </row>
    <row r="550" spans="5:14" ht="18" customHeight="1">
      <c r="E550" s="255" t="s">
        <v>1778</v>
      </c>
      <c r="F550" s="255" t="s">
        <v>1779</v>
      </c>
      <c r="G550" s="255"/>
      <c r="H550" s="255"/>
      <c r="I550" s="255"/>
      <c r="J550" s="255"/>
      <c r="K550" s="255"/>
      <c r="L550" s="255"/>
      <c r="M550" s="255"/>
      <c r="N550" s="255"/>
    </row>
    <row r="551" spans="5:14" ht="18" customHeight="1">
      <c r="E551" s="255" t="s">
        <v>947</v>
      </c>
      <c r="F551" s="255" t="s">
        <v>948</v>
      </c>
      <c r="G551" s="255"/>
      <c r="H551" s="255"/>
      <c r="I551" s="255"/>
      <c r="J551" s="255">
        <v>-4779281232.9099264</v>
      </c>
      <c r="K551" s="255"/>
      <c r="L551" s="255"/>
      <c r="M551" s="255"/>
      <c r="N551" s="255">
        <v>-4779281232.9099264</v>
      </c>
    </row>
    <row r="552" spans="5:14" ht="18" customHeight="1">
      <c r="E552" s="256" t="s">
        <v>950</v>
      </c>
      <c r="F552" s="256" t="s">
        <v>951</v>
      </c>
      <c r="G552" s="256"/>
      <c r="H552" s="256"/>
      <c r="I552" s="256"/>
      <c r="J552" s="256">
        <v>-4779281232.9099264</v>
      </c>
      <c r="K552" s="256"/>
      <c r="L552" s="256"/>
      <c r="M552" s="256"/>
      <c r="N552" s="256">
        <v>-4779281232.9099264</v>
      </c>
    </row>
    <row r="553" spans="5:14" ht="18" customHeight="1">
      <c r="E553" s="255" t="s">
        <v>953</v>
      </c>
      <c r="F553" s="255" t="s">
        <v>954</v>
      </c>
      <c r="G553" s="255">
        <v>-921890840.85000002</v>
      </c>
      <c r="H553" s="255">
        <v>-17989151.899999999</v>
      </c>
      <c r="I553" s="255"/>
      <c r="J553" s="255">
        <v>-24452850.465177599</v>
      </c>
      <c r="K553" s="255">
        <v>-421645404.600218</v>
      </c>
      <c r="L553" s="255">
        <v>-4293253.55</v>
      </c>
      <c r="M553" s="255"/>
      <c r="N553" s="255">
        <v>-1373820701.3453956</v>
      </c>
    </row>
    <row r="554" spans="5:14" ht="18" customHeight="1">
      <c r="E554" s="255" t="s">
        <v>956</v>
      </c>
      <c r="F554" s="255" t="s">
        <v>957</v>
      </c>
      <c r="G554" s="255">
        <v>417847501.27999997</v>
      </c>
      <c r="H554" s="255">
        <v>7417107.6399999997</v>
      </c>
      <c r="I554" s="255"/>
      <c r="J554" s="255"/>
      <c r="K554" s="255">
        <v>308117488.64148599</v>
      </c>
      <c r="L554" s="255">
        <v>119672.47</v>
      </c>
      <c r="M554" s="255"/>
      <c r="N554" s="255">
        <v>726215290.77148604</v>
      </c>
    </row>
    <row r="555" spans="5:14" ht="18" customHeight="1">
      <c r="E555" s="256" t="s">
        <v>959</v>
      </c>
      <c r="F555" s="256" t="s">
        <v>205</v>
      </c>
      <c r="G555" s="256">
        <v>-504043339.56999999</v>
      </c>
      <c r="H555" s="256">
        <v>-10572044.26</v>
      </c>
      <c r="I555" s="256"/>
      <c r="J555" s="256">
        <v>-24452850.465177599</v>
      </c>
      <c r="K555" s="256">
        <v>-113527915.95873199</v>
      </c>
      <c r="L555" s="256">
        <v>-4173581.08</v>
      </c>
      <c r="M555" s="256"/>
      <c r="N555" s="256">
        <v>-647605410.57390964</v>
      </c>
    </row>
    <row r="556" spans="5:14" ht="18" customHeight="1">
      <c r="E556" s="255" t="s">
        <v>1780</v>
      </c>
      <c r="F556" s="255" t="s">
        <v>1781</v>
      </c>
      <c r="G556" s="255"/>
      <c r="H556" s="255"/>
      <c r="I556" s="255"/>
      <c r="J556" s="255"/>
      <c r="K556" s="255"/>
      <c r="L556" s="255"/>
      <c r="M556" s="255"/>
      <c r="N556" s="255"/>
    </row>
    <row r="557" spans="5:14" ht="18" customHeight="1">
      <c r="E557" s="255" t="s">
        <v>1782</v>
      </c>
      <c r="F557" s="255" t="s">
        <v>1783</v>
      </c>
      <c r="G557" s="255"/>
      <c r="H557" s="255"/>
      <c r="I557" s="255"/>
      <c r="J557" s="255"/>
      <c r="K557" s="255"/>
      <c r="L557" s="255"/>
      <c r="M557" s="255"/>
      <c r="N557" s="255"/>
    </row>
    <row r="558" spans="5:14" ht="18" customHeight="1">
      <c r="E558" s="255" t="s">
        <v>1784</v>
      </c>
      <c r="F558" s="255" t="s">
        <v>1785</v>
      </c>
      <c r="G558" s="255"/>
      <c r="H558" s="255"/>
      <c r="I558" s="255"/>
      <c r="J558" s="255"/>
      <c r="K558" s="255"/>
      <c r="L558" s="255"/>
      <c r="M558" s="255"/>
      <c r="N558" s="255"/>
    </row>
    <row r="559" spans="5:14" ht="18" customHeight="1">
      <c r="E559" s="260" t="s">
        <v>1786</v>
      </c>
      <c r="F559" s="260" t="s">
        <v>1787</v>
      </c>
      <c r="G559" s="260"/>
      <c r="H559" s="260"/>
      <c r="I559" s="260"/>
      <c r="J559" s="260"/>
      <c r="K559" s="260"/>
      <c r="L559" s="260"/>
      <c r="M559" s="260"/>
      <c r="N559" s="260"/>
    </row>
    <row r="560" spans="5:14" ht="18" customHeight="1">
      <c r="E560" s="255" t="s">
        <v>1788</v>
      </c>
      <c r="F560" s="255" t="s">
        <v>1789</v>
      </c>
      <c r="G560" s="255"/>
      <c r="H560" s="255"/>
      <c r="I560" s="255"/>
      <c r="J560" s="255"/>
      <c r="K560" s="255"/>
      <c r="L560" s="255"/>
      <c r="M560" s="255"/>
      <c r="N560" s="255"/>
    </row>
    <row r="561" spans="5:14" ht="18" customHeight="1">
      <c r="E561" s="255" t="s">
        <v>1790</v>
      </c>
      <c r="F561" s="255" t="s">
        <v>1791</v>
      </c>
      <c r="G561" s="255"/>
      <c r="H561" s="255"/>
      <c r="I561" s="255"/>
      <c r="J561" s="255"/>
      <c r="K561" s="255"/>
      <c r="L561" s="255"/>
      <c r="M561" s="255"/>
      <c r="N561" s="255"/>
    </row>
    <row r="562" spans="5:14" ht="18" customHeight="1">
      <c r="E562" s="255" t="s">
        <v>1792</v>
      </c>
      <c r="F562" s="255" t="s">
        <v>1793</v>
      </c>
      <c r="G562" s="255"/>
      <c r="H562" s="255"/>
      <c r="I562" s="255"/>
      <c r="J562" s="255"/>
      <c r="K562" s="255"/>
      <c r="L562" s="255"/>
      <c r="M562" s="255"/>
      <c r="N562" s="255"/>
    </row>
    <row r="563" spans="5:14" ht="18" customHeight="1">
      <c r="E563" s="255" t="s">
        <v>961</v>
      </c>
      <c r="F563" s="255" t="s">
        <v>962</v>
      </c>
      <c r="G563" s="255"/>
      <c r="H563" s="255"/>
      <c r="I563" s="255"/>
      <c r="J563" s="255"/>
      <c r="K563" s="255"/>
      <c r="L563" s="255">
        <v>-917081.48</v>
      </c>
      <c r="M563" s="255"/>
      <c r="N563" s="255">
        <v>-917081.48</v>
      </c>
    </row>
    <row r="564" spans="5:14" ht="18" customHeight="1">
      <c r="E564" s="255" t="s">
        <v>1794</v>
      </c>
      <c r="F564" s="255" t="s">
        <v>1795</v>
      </c>
      <c r="G564" s="255"/>
      <c r="H564" s="255"/>
      <c r="I564" s="255"/>
      <c r="J564" s="255"/>
      <c r="K564" s="255"/>
      <c r="L564" s="255"/>
      <c r="M564" s="255"/>
      <c r="N564" s="255"/>
    </row>
    <row r="565" spans="5:14" ht="18" customHeight="1">
      <c r="E565" s="255" t="s">
        <v>964</v>
      </c>
      <c r="F565" s="255" t="s">
        <v>965</v>
      </c>
      <c r="G565" s="255">
        <v>-3866499.01</v>
      </c>
      <c r="H565" s="255"/>
      <c r="I565" s="255"/>
      <c r="J565" s="255"/>
      <c r="K565" s="255">
        <v>-4170465.0676560001</v>
      </c>
      <c r="L565" s="255">
        <v>-588722.5</v>
      </c>
      <c r="M565" s="255"/>
      <c r="N565" s="255">
        <v>-8625686.5776560009</v>
      </c>
    </row>
    <row r="566" spans="5:14" ht="18" customHeight="1">
      <c r="E566" s="255" t="s">
        <v>1796</v>
      </c>
      <c r="F566" s="255" t="s">
        <v>1797</v>
      </c>
      <c r="G566" s="255"/>
      <c r="H566" s="255"/>
      <c r="I566" s="255"/>
      <c r="J566" s="255"/>
      <c r="K566" s="255"/>
      <c r="L566" s="255"/>
      <c r="M566" s="255"/>
      <c r="N566" s="255"/>
    </row>
    <row r="567" spans="5:14" ht="18" customHeight="1">
      <c r="E567" s="255" t="s">
        <v>1798</v>
      </c>
      <c r="F567" s="255" t="s">
        <v>1799</v>
      </c>
      <c r="G567" s="255"/>
      <c r="H567" s="255"/>
      <c r="I567" s="255"/>
      <c r="J567" s="255"/>
      <c r="K567" s="255"/>
      <c r="L567" s="255"/>
      <c r="M567" s="255"/>
      <c r="N567" s="255"/>
    </row>
    <row r="568" spans="5:14" ht="18" customHeight="1">
      <c r="E568" s="255" t="s">
        <v>1800</v>
      </c>
      <c r="F568" s="255" t="s">
        <v>1801</v>
      </c>
      <c r="G568" s="255"/>
      <c r="H568" s="255"/>
      <c r="I568" s="255"/>
      <c r="J568" s="255"/>
      <c r="K568" s="255"/>
      <c r="L568" s="255"/>
      <c r="M568" s="255"/>
      <c r="N568" s="255"/>
    </row>
    <row r="569" spans="5:14" ht="18" customHeight="1">
      <c r="E569" s="260" t="s">
        <v>967</v>
      </c>
      <c r="F569" s="260" t="s">
        <v>968</v>
      </c>
      <c r="G569" s="260">
        <v>-3866499.01</v>
      </c>
      <c r="H569" s="260"/>
      <c r="I569" s="260"/>
      <c r="J569" s="260"/>
      <c r="K569" s="260">
        <v>-4170465.0676560001</v>
      </c>
      <c r="L569" s="260">
        <v>-1505803.98</v>
      </c>
      <c r="M569" s="260"/>
      <c r="N569" s="260">
        <v>-9542768.0576559994</v>
      </c>
    </row>
    <row r="570" spans="5:14" ht="18" customHeight="1">
      <c r="E570" s="255" t="s">
        <v>1802</v>
      </c>
      <c r="F570" s="255" t="s">
        <v>1803</v>
      </c>
      <c r="G570" s="255"/>
      <c r="H570" s="255"/>
      <c r="I570" s="255"/>
      <c r="J570" s="255"/>
      <c r="K570" s="255"/>
      <c r="L570" s="255"/>
      <c r="M570" s="255"/>
      <c r="N570" s="255"/>
    </row>
    <row r="571" spans="5:14" ht="18" customHeight="1">
      <c r="E571" s="260" t="s">
        <v>1804</v>
      </c>
      <c r="F571" s="260" t="s">
        <v>1805</v>
      </c>
      <c r="G571" s="260"/>
      <c r="H571" s="260"/>
      <c r="I571" s="260"/>
      <c r="J571" s="260"/>
      <c r="K571" s="260"/>
      <c r="L571" s="260"/>
      <c r="M571" s="260"/>
      <c r="N571" s="260"/>
    </row>
    <row r="572" spans="5:14" ht="18" customHeight="1">
      <c r="E572" s="256" t="s">
        <v>970</v>
      </c>
      <c r="F572" s="256" t="s">
        <v>971</v>
      </c>
      <c r="G572" s="256">
        <v>-3866499.01</v>
      </c>
      <c r="H572" s="256"/>
      <c r="I572" s="256"/>
      <c r="J572" s="256"/>
      <c r="K572" s="256">
        <v>-4170465.0676560001</v>
      </c>
      <c r="L572" s="256">
        <v>-1505803.98</v>
      </c>
      <c r="M572" s="256"/>
      <c r="N572" s="256">
        <v>-9542768.0576559994</v>
      </c>
    </row>
    <row r="573" spans="5:14" ht="18" customHeight="1">
      <c r="E573" s="255" t="s">
        <v>1806</v>
      </c>
      <c r="F573" s="255" t="s">
        <v>1807</v>
      </c>
      <c r="G573" s="255"/>
      <c r="H573" s="255"/>
      <c r="I573" s="255"/>
      <c r="J573" s="255"/>
      <c r="K573" s="255"/>
      <c r="L573" s="255"/>
      <c r="M573" s="255"/>
      <c r="N573" s="255"/>
    </row>
    <row r="574" spans="5:14" ht="18" customHeight="1">
      <c r="E574" s="255" t="s">
        <v>1808</v>
      </c>
      <c r="F574" s="255" t="s">
        <v>1809</v>
      </c>
      <c r="G574" s="255"/>
      <c r="H574" s="255"/>
      <c r="I574" s="255"/>
      <c r="J574" s="255"/>
      <c r="K574" s="255"/>
      <c r="L574" s="255"/>
      <c r="M574" s="255"/>
      <c r="N574" s="255"/>
    </row>
    <row r="575" spans="5:14" ht="18" customHeight="1">
      <c r="E575" s="255" t="s">
        <v>1810</v>
      </c>
      <c r="F575" s="255" t="s">
        <v>1811</v>
      </c>
      <c r="G575" s="255"/>
      <c r="H575" s="255"/>
      <c r="I575" s="255"/>
      <c r="J575" s="255"/>
      <c r="K575" s="255"/>
      <c r="L575" s="255"/>
      <c r="M575" s="255"/>
      <c r="N575" s="255"/>
    </row>
    <row r="576" spans="5:14" ht="18" customHeight="1">
      <c r="E576" s="256" t="s">
        <v>1812</v>
      </c>
      <c r="F576" s="256" t="s">
        <v>1807</v>
      </c>
      <c r="G576" s="256"/>
      <c r="H576" s="256"/>
      <c r="I576" s="256"/>
      <c r="J576" s="256"/>
      <c r="K576" s="256"/>
      <c r="L576" s="256"/>
      <c r="M576" s="256"/>
      <c r="N576" s="256"/>
    </row>
    <row r="577" spans="5:14" ht="18" customHeight="1">
      <c r="E577" s="255" t="s">
        <v>1813</v>
      </c>
      <c r="F577" s="255" t="s">
        <v>736</v>
      </c>
      <c r="G577" s="255"/>
      <c r="H577" s="255"/>
      <c r="I577" s="255"/>
      <c r="J577" s="255"/>
      <c r="K577" s="255"/>
      <c r="L577" s="255"/>
      <c r="M577" s="255"/>
      <c r="N577" s="255"/>
    </row>
    <row r="578" spans="5:14" ht="18" customHeight="1">
      <c r="E578" s="255" t="s">
        <v>1814</v>
      </c>
      <c r="F578" s="255" t="s">
        <v>739</v>
      </c>
      <c r="G578" s="255"/>
      <c r="H578" s="255"/>
      <c r="I578" s="255"/>
      <c r="J578" s="255"/>
      <c r="K578" s="255"/>
      <c r="L578" s="255"/>
      <c r="M578" s="255"/>
      <c r="N578" s="255"/>
    </row>
    <row r="579" spans="5:14" ht="18" customHeight="1">
      <c r="E579" s="255" t="s">
        <v>973</v>
      </c>
      <c r="F579" s="255" t="s">
        <v>974</v>
      </c>
      <c r="G579" s="255">
        <v>-2747448.43</v>
      </c>
      <c r="H579" s="255"/>
      <c r="I579" s="255"/>
      <c r="J579" s="255"/>
      <c r="K579" s="255"/>
      <c r="L579" s="255"/>
      <c r="M579" s="255"/>
      <c r="N579" s="255">
        <v>-2747448.43</v>
      </c>
    </row>
    <row r="580" spans="5:14" ht="18" customHeight="1">
      <c r="E580" s="255" t="s">
        <v>976</v>
      </c>
      <c r="F580" s="255" t="s">
        <v>977</v>
      </c>
      <c r="G580" s="255">
        <v>-66181302.789999999</v>
      </c>
      <c r="H580" s="255"/>
      <c r="I580" s="255"/>
      <c r="J580" s="255"/>
      <c r="K580" s="255"/>
      <c r="L580" s="255"/>
      <c r="M580" s="255"/>
      <c r="N580" s="255">
        <v>0</v>
      </c>
    </row>
    <row r="581" spans="5:14" ht="18" customHeight="1">
      <c r="E581" s="255" t="s">
        <v>979</v>
      </c>
      <c r="F581" s="255" t="s">
        <v>742</v>
      </c>
      <c r="G581" s="255">
        <v>-305508646.68000001</v>
      </c>
      <c r="H581" s="255"/>
      <c r="I581" s="255"/>
      <c r="J581" s="255">
        <v>-1363389795.5377152</v>
      </c>
      <c r="K581" s="255"/>
      <c r="L581" s="255">
        <v>-43368645.219999999</v>
      </c>
      <c r="M581" s="255"/>
      <c r="N581" s="255">
        <v>-3086184441.8070512</v>
      </c>
    </row>
    <row r="582" spans="5:14" ht="18" customHeight="1">
      <c r="E582" s="255" t="s">
        <v>981</v>
      </c>
      <c r="F582" s="255" t="s">
        <v>982</v>
      </c>
      <c r="G582" s="255"/>
      <c r="H582" s="255"/>
      <c r="I582" s="255"/>
      <c r="J582" s="255">
        <v>-874102.87902720005</v>
      </c>
      <c r="K582" s="255"/>
      <c r="L582" s="255"/>
      <c r="M582" s="255"/>
      <c r="N582" s="255">
        <v>-874102.87902720005</v>
      </c>
    </row>
    <row r="583" spans="5:14" ht="18" customHeight="1">
      <c r="E583" s="255" t="s">
        <v>1815</v>
      </c>
      <c r="F583" s="255" t="s">
        <v>1685</v>
      </c>
      <c r="G583" s="255"/>
      <c r="H583" s="255"/>
      <c r="I583" s="255"/>
      <c r="J583" s="255"/>
      <c r="K583" s="255"/>
      <c r="L583" s="255"/>
      <c r="M583" s="255"/>
      <c r="N583" s="255"/>
    </row>
    <row r="584" spans="5:14" ht="18" customHeight="1">
      <c r="E584" s="255" t="s">
        <v>1816</v>
      </c>
      <c r="F584" s="255" t="s">
        <v>751</v>
      </c>
      <c r="G584" s="255"/>
      <c r="H584" s="255"/>
      <c r="I584" s="255"/>
      <c r="J584" s="255"/>
      <c r="K584" s="255"/>
      <c r="L584" s="255"/>
      <c r="M584" s="255"/>
      <c r="N584" s="255"/>
    </row>
    <row r="585" spans="5:14" ht="18" customHeight="1">
      <c r="E585" s="255" t="s">
        <v>984</v>
      </c>
      <c r="F585" s="255" t="s">
        <v>754</v>
      </c>
      <c r="G585" s="255">
        <v>-294252.42</v>
      </c>
      <c r="H585" s="255"/>
      <c r="I585" s="255"/>
      <c r="J585" s="255"/>
      <c r="K585" s="255"/>
      <c r="L585" s="255">
        <v>-433266.72</v>
      </c>
      <c r="M585" s="255"/>
      <c r="N585" s="255">
        <v>-727519.14</v>
      </c>
    </row>
    <row r="586" spans="5:14" ht="18" customHeight="1">
      <c r="E586" s="255" t="s">
        <v>986</v>
      </c>
      <c r="F586" s="255" t="s">
        <v>760</v>
      </c>
      <c r="G586" s="255"/>
      <c r="H586" s="255"/>
      <c r="I586" s="255"/>
      <c r="J586" s="255">
        <v>-1521230.8955136</v>
      </c>
      <c r="K586" s="255">
        <v>-19099698.411370002</v>
      </c>
      <c r="L586" s="255"/>
      <c r="M586" s="255"/>
      <c r="N586" s="255">
        <v>-20620929.186883599</v>
      </c>
    </row>
    <row r="587" spans="5:14" ht="18" customHeight="1">
      <c r="E587" s="255" t="s">
        <v>988</v>
      </c>
      <c r="F587" s="255" t="s">
        <v>989</v>
      </c>
      <c r="G587" s="255">
        <v>204236636.50999999</v>
      </c>
      <c r="H587" s="255"/>
      <c r="I587" s="255"/>
      <c r="J587" s="255">
        <v>280935843.22805762</v>
      </c>
      <c r="K587" s="255">
        <v>19099698.411370002</v>
      </c>
      <c r="L587" s="255">
        <v>43801911.939999998</v>
      </c>
      <c r="M587" s="255"/>
      <c r="N587" s="255">
        <v>548074090.08942759</v>
      </c>
    </row>
    <row r="588" spans="5:14" ht="18" customHeight="1">
      <c r="E588" s="255" t="s">
        <v>991</v>
      </c>
      <c r="F588" s="255" t="s">
        <v>992</v>
      </c>
      <c r="G588" s="255">
        <v>-0.01</v>
      </c>
      <c r="H588" s="255"/>
      <c r="I588" s="255"/>
      <c r="J588" s="255"/>
      <c r="K588" s="255"/>
      <c r="L588" s="255"/>
      <c r="M588" s="255"/>
      <c r="N588" s="255">
        <v>-0.01</v>
      </c>
    </row>
    <row r="589" spans="5:14" ht="18" customHeight="1">
      <c r="E589" s="256" t="s">
        <v>994</v>
      </c>
      <c r="F589" s="256" t="s">
        <v>217</v>
      </c>
      <c r="G589" s="256">
        <v>-170495013.81999999</v>
      </c>
      <c r="H589" s="256"/>
      <c r="I589" s="256"/>
      <c r="J589" s="256">
        <v>-1084849286.0841985</v>
      </c>
      <c r="K589" s="256">
        <v>0</v>
      </c>
      <c r="L589" s="256">
        <v>0</v>
      </c>
      <c r="M589" s="256"/>
      <c r="N589" s="256">
        <v>-2563080351.3635345</v>
      </c>
    </row>
    <row r="590" spans="5:14" ht="18" customHeight="1">
      <c r="E590" s="255" t="s">
        <v>996</v>
      </c>
      <c r="F590" s="255" t="s">
        <v>997</v>
      </c>
      <c r="G590" s="255">
        <v>-552912148.60000002</v>
      </c>
      <c r="H590" s="255"/>
      <c r="I590" s="255"/>
      <c r="J590" s="255">
        <v>-913491532.12170243</v>
      </c>
      <c r="K590" s="255">
        <v>-154928441.00096399</v>
      </c>
      <c r="L590" s="255">
        <v>-114961580.27</v>
      </c>
      <c r="M590" s="255">
        <v>-1112280.9689249999</v>
      </c>
      <c r="N590" s="255">
        <v>-1737405982.9615915</v>
      </c>
    </row>
    <row r="591" spans="5:14" ht="18" customHeight="1">
      <c r="E591" s="255" t="s">
        <v>1817</v>
      </c>
      <c r="F591" s="255" t="s">
        <v>1818</v>
      </c>
      <c r="G591" s="255"/>
      <c r="H591" s="255"/>
      <c r="I591" s="255"/>
      <c r="J591" s="255"/>
      <c r="K591" s="255"/>
      <c r="L591" s="255"/>
      <c r="M591" s="255"/>
      <c r="N591" s="255"/>
    </row>
    <row r="592" spans="5:14" ht="18" customHeight="1">
      <c r="E592" s="255" t="s">
        <v>999</v>
      </c>
      <c r="F592" s="255" t="s">
        <v>1000</v>
      </c>
      <c r="G592" s="255">
        <v>-21919167.48</v>
      </c>
      <c r="H592" s="255"/>
      <c r="I592" s="255"/>
      <c r="J592" s="255"/>
      <c r="K592" s="255"/>
      <c r="L592" s="255">
        <v>-7219180.3200000003</v>
      </c>
      <c r="M592" s="255"/>
      <c r="N592" s="255">
        <v>-29138347.800000001</v>
      </c>
    </row>
    <row r="593" spans="5:14" ht="18" customHeight="1">
      <c r="E593" s="255" t="s">
        <v>1819</v>
      </c>
      <c r="F593" s="255" t="s">
        <v>1820</v>
      </c>
      <c r="G593" s="255"/>
      <c r="H593" s="255"/>
      <c r="I593" s="255"/>
      <c r="J593" s="255"/>
      <c r="K593" s="255"/>
      <c r="L593" s="255"/>
      <c r="M593" s="255"/>
      <c r="N593" s="255"/>
    </row>
    <row r="594" spans="5:14" ht="18" customHeight="1">
      <c r="E594" s="255" t="s">
        <v>1002</v>
      </c>
      <c r="F594" s="255" t="s">
        <v>1003</v>
      </c>
      <c r="G594" s="255"/>
      <c r="H594" s="255"/>
      <c r="I594" s="255"/>
      <c r="J594" s="255"/>
      <c r="K594" s="255"/>
      <c r="L594" s="255"/>
      <c r="M594" s="255"/>
      <c r="N594" s="255"/>
    </row>
    <row r="595" spans="5:14" ht="18" customHeight="1">
      <c r="E595" s="256" t="s">
        <v>1005</v>
      </c>
      <c r="F595" s="256" t="s">
        <v>1006</v>
      </c>
      <c r="G595" s="256">
        <v>-574831316.08000004</v>
      </c>
      <c r="H595" s="256"/>
      <c r="I595" s="256"/>
      <c r="J595" s="256">
        <v>-913491532.12170243</v>
      </c>
      <c r="K595" s="256">
        <v>-154928441.00096399</v>
      </c>
      <c r="L595" s="256">
        <v>-122180760.59</v>
      </c>
      <c r="M595" s="256">
        <v>-1112280.9689249999</v>
      </c>
      <c r="N595" s="256">
        <v>-1766544330.7615914</v>
      </c>
    </row>
    <row r="596" spans="5:14" ht="18" customHeight="1">
      <c r="E596" s="255" t="s">
        <v>1821</v>
      </c>
      <c r="F596" s="255" t="s">
        <v>1822</v>
      </c>
      <c r="G596" s="255"/>
      <c r="H596" s="255"/>
      <c r="I596" s="255"/>
      <c r="J596" s="255"/>
      <c r="K596" s="255"/>
      <c r="L596" s="255"/>
      <c r="M596" s="255"/>
      <c r="N596" s="255"/>
    </row>
    <row r="597" spans="5:14" ht="18" customHeight="1">
      <c r="E597" s="255" t="s">
        <v>1008</v>
      </c>
      <c r="F597" s="255" t="s">
        <v>1009</v>
      </c>
      <c r="G597" s="255"/>
      <c r="H597" s="255"/>
      <c r="I597" s="255"/>
      <c r="J597" s="255"/>
      <c r="K597" s="255"/>
      <c r="L597" s="255"/>
      <c r="M597" s="255"/>
      <c r="N597" s="255"/>
    </row>
    <row r="598" spans="5:14" ht="18" customHeight="1">
      <c r="E598" s="255" t="s">
        <v>1823</v>
      </c>
      <c r="F598" s="255" t="s">
        <v>1824</v>
      </c>
      <c r="G598" s="255"/>
      <c r="H598" s="255"/>
      <c r="I598" s="255"/>
      <c r="J598" s="255"/>
      <c r="K598" s="255"/>
      <c r="L598" s="255"/>
      <c r="M598" s="255"/>
      <c r="N598" s="255"/>
    </row>
    <row r="599" spans="5:14" ht="18" customHeight="1">
      <c r="E599" s="255" t="s">
        <v>1825</v>
      </c>
      <c r="F599" s="255" t="s">
        <v>1826</v>
      </c>
      <c r="G599" s="255"/>
      <c r="H599" s="255"/>
      <c r="I599" s="255"/>
      <c r="J599" s="255"/>
      <c r="K599" s="255"/>
      <c r="L599" s="255"/>
      <c r="M599" s="255"/>
      <c r="N599" s="255"/>
    </row>
    <row r="600" spans="5:14" ht="18" customHeight="1">
      <c r="E600" s="260" t="s">
        <v>1011</v>
      </c>
      <c r="F600" s="260" t="s">
        <v>1012</v>
      </c>
      <c r="G600" s="260"/>
      <c r="H600" s="260"/>
      <c r="I600" s="260"/>
      <c r="J600" s="260"/>
      <c r="K600" s="260"/>
      <c r="L600" s="260"/>
      <c r="M600" s="260"/>
      <c r="N600" s="260"/>
    </row>
    <row r="601" spans="5:14" ht="18" customHeight="1">
      <c r="E601" s="255" t="s">
        <v>1014</v>
      </c>
      <c r="F601" s="255" t="s">
        <v>1015</v>
      </c>
      <c r="G601" s="255"/>
      <c r="H601" s="255"/>
      <c r="I601" s="255"/>
      <c r="J601" s="255"/>
      <c r="K601" s="255"/>
      <c r="L601" s="255"/>
      <c r="M601" s="255"/>
      <c r="N601" s="255">
        <v>0</v>
      </c>
    </row>
    <row r="602" spans="5:14" ht="18" customHeight="1">
      <c r="E602" s="255" t="s">
        <v>1827</v>
      </c>
      <c r="F602" s="255" t="s">
        <v>1828</v>
      </c>
      <c r="G602" s="255"/>
      <c r="H602" s="255"/>
      <c r="I602" s="255"/>
      <c r="J602" s="255"/>
      <c r="K602" s="255"/>
      <c r="L602" s="255"/>
      <c r="M602" s="255"/>
      <c r="N602" s="255"/>
    </row>
    <row r="603" spans="5:14" ht="18" customHeight="1">
      <c r="E603" s="255" t="s">
        <v>1829</v>
      </c>
      <c r="F603" s="255" t="s">
        <v>1830</v>
      </c>
      <c r="G603" s="255"/>
      <c r="H603" s="255"/>
      <c r="I603" s="255"/>
      <c r="J603" s="255"/>
      <c r="K603" s="255"/>
      <c r="L603" s="255"/>
      <c r="M603" s="255"/>
      <c r="N603" s="255"/>
    </row>
    <row r="604" spans="5:14" ht="18" customHeight="1">
      <c r="E604" s="255" t="s">
        <v>1831</v>
      </c>
      <c r="F604" s="255" t="s">
        <v>1832</v>
      </c>
      <c r="G604" s="255"/>
      <c r="H604" s="255"/>
      <c r="I604" s="255"/>
      <c r="J604" s="255"/>
      <c r="K604" s="255"/>
      <c r="L604" s="255"/>
      <c r="M604" s="255"/>
      <c r="N604" s="255"/>
    </row>
    <row r="605" spans="5:14" ht="18" customHeight="1">
      <c r="E605" s="260" t="s">
        <v>1017</v>
      </c>
      <c r="F605" s="260" t="s">
        <v>1018</v>
      </c>
      <c r="G605" s="260"/>
      <c r="H605" s="260"/>
      <c r="I605" s="260"/>
      <c r="J605" s="260"/>
      <c r="K605" s="260"/>
      <c r="L605" s="260"/>
      <c r="M605" s="260"/>
      <c r="N605" s="260">
        <v>0</v>
      </c>
    </row>
    <row r="606" spans="5:14" ht="18" customHeight="1">
      <c r="E606" s="256" t="s">
        <v>1020</v>
      </c>
      <c r="F606" s="256" t="s">
        <v>214</v>
      </c>
      <c r="G606" s="256"/>
      <c r="H606" s="256"/>
      <c r="I606" s="256"/>
      <c r="J606" s="256"/>
      <c r="K606" s="256"/>
      <c r="L606" s="256"/>
      <c r="M606" s="256"/>
      <c r="N606" s="256">
        <v>0</v>
      </c>
    </row>
    <row r="607" spans="5:14" ht="18" customHeight="1">
      <c r="E607" s="255" t="s">
        <v>1833</v>
      </c>
      <c r="F607" s="255" t="s">
        <v>1834</v>
      </c>
      <c r="G607" s="255"/>
      <c r="H607" s="255"/>
      <c r="I607" s="255"/>
      <c r="J607" s="255"/>
      <c r="K607" s="255"/>
      <c r="L607" s="255"/>
      <c r="M607" s="255"/>
      <c r="N607" s="255"/>
    </row>
    <row r="608" spans="5:14" ht="18" customHeight="1">
      <c r="E608" s="255" t="s">
        <v>1835</v>
      </c>
      <c r="F608" s="255" t="s">
        <v>1836</v>
      </c>
      <c r="G608" s="255"/>
      <c r="H608" s="255"/>
      <c r="I608" s="255"/>
      <c r="J608" s="255"/>
      <c r="K608" s="255"/>
      <c r="L608" s="255"/>
      <c r="M608" s="255"/>
      <c r="N608" s="255"/>
    </row>
    <row r="609" spans="5:14" ht="18" customHeight="1">
      <c r="E609" s="255" t="s">
        <v>1837</v>
      </c>
      <c r="F609" s="255" t="s">
        <v>1838</v>
      </c>
      <c r="G609" s="255"/>
      <c r="H609" s="255"/>
      <c r="I609" s="255"/>
      <c r="J609" s="255"/>
      <c r="K609" s="255"/>
      <c r="L609" s="255"/>
      <c r="M609" s="255"/>
      <c r="N609" s="255"/>
    </row>
    <row r="610" spans="5:14" ht="18" customHeight="1">
      <c r="E610" s="256" t="s">
        <v>1839</v>
      </c>
      <c r="F610" s="256" t="s">
        <v>1840</v>
      </c>
      <c r="G610" s="256"/>
      <c r="H610" s="256"/>
      <c r="I610" s="256"/>
      <c r="J610" s="256"/>
      <c r="K610" s="256"/>
      <c r="L610" s="256"/>
      <c r="M610" s="256"/>
      <c r="N610" s="256"/>
    </row>
    <row r="611" spans="5:14" ht="18" customHeight="1">
      <c r="E611" s="257" t="s">
        <v>1022</v>
      </c>
      <c r="F611" s="257" t="s">
        <v>1023</v>
      </c>
      <c r="G611" s="257">
        <v>-1253236168.48</v>
      </c>
      <c r="H611" s="257">
        <v>-10572044.26</v>
      </c>
      <c r="I611" s="257"/>
      <c r="J611" s="257">
        <v>-6802074901.5810051</v>
      </c>
      <c r="K611" s="257">
        <v>-272626822.02735198</v>
      </c>
      <c r="L611" s="257">
        <v>-127860145.65000001</v>
      </c>
      <c r="M611" s="257">
        <v>-1112280.9689249999</v>
      </c>
      <c r="N611" s="257">
        <v>-9766054093.6666183</v>
      </c>
    </row>
    <row r="612" spans="5:14" ht="18" customHeight="1">
      <c r="E612" s="258" t="s">
        <v>1025</v>
      </c>
      <c r="F612" s="258" t="s">
        <v>1026</v>
      </c>
      <c r="G612" s="258">
        <v>-39813953185.43</v>
      </c>
      <c r="H612" s="258">
        <v>-398478121.26999998</v>
      </c>
      <c r="I612" s="258">
        <v>-8734805414.9959393</v>
      </c>
      <c r="J612" s="258">
        <v>-21384348435.483032</v>
      </c>
      <c r="K612" s="258">
        <v>-1726313352.226356</v>
      </c>
      <c r="L612" s="258">
        <v>-1139362468.1800001</v>
      </c>
      <c r="M612" s="258">
        <v>-1907800923.9523599</v>
      </c>
      <c r="N612" s="258">
        <v>-66944395938.994392</v>
      </c>
    </row>
    <row r="613" spans="5:14" ht="18" customHeight="1">
      <c r="E613" s="255" t="s">
        <v>1028</v>
      </c>
      <c r="F613" s="255" t="s">
        <v>148</v>
      </c>
      <c r="G613" s="255"/>
      <c r="H613" s="255"/>
      <c r="I613" s="255"/>
      <c r="J613" s="255"/>
      <c r="K613" s="255">
        <v>-4102014069.4277401</v>
      </c>
      <c r="L613" s="255"/>
      <c r="M613" s="255"/>
      <c r="N613" s="255">
        <v>-4102014069.4277401</v>
      </c>
    </row>
    <row r="614" spans="5:14" ht="18" customHeight="1">
      <c r="E614" s="256" t="s">
        <v>1030</v>
      </c>
      <c r="F614" s="256" t="s">
        <v>148</v>
      </c>
      <c r="G614" s="256"/>
      <c r="H614" s="256"/>
      <c r="I614" s="256"/>
      <c r="J614" s="256"/>
      <c r="K614" s="256">
        <v>-4102014069.4277401</v>
      </c>
      <c r="L614" s="256"/>
      <c r="M614" s="256"/>
      <c r="N614" s="256">
        <v>-4102014069.4277401</v>
      </c>
    </row>
    <row r="615" spans="5:14" ht="18" customHeight="1">
      <c r="E615" s="255" t="s">
        <v>1032</v>
      </c>
      <c r="F615" s="255" t="s">
        <v>149</v>
      </c>
      <c r="G615" s="255">
        <v>-3450000000</v>
      </c>
      <c r="H615" s="255">
        <v>-890000000</v>
      </c>
      <c r="I615" s="255">
        <v>-21735991497.939995</v>
      </c>
      <c r="J615" s="255">
        <v>-2712544855.1300001</v>
      </c>
      <c r="K615" s="255">
        <v>-1465647156.52192</v>
      </c>
      <c r="L615" s="255">
        <v>-3582537210</v>
      </c>
      <c r="M615" s="255">
        <v>-8126071142.8599997</v>
      </c>
      <c r="N615" s="255">
        <v>-9388184366.0919209</v>
      </c>
    </row>
    <row r="616" spans="5:14" ht="18" customHeight="1">
      <c r="E616" s="256" t="s">
        <v>1034</v>
      </c>
      <c r="F616" s="256" t="s">
        <v>149</v>
      </c>
      <c r="G616" s="256">
        <v>-3450000000</v>
      </c>
      <c r="H616" s="256">
        <v>-890000000</v>
      </c>
      <c r="I616" s="256">
        <v>-21735991497.939995</v>
      </c>
      <c r="J616" s="256">
        <v>-2712544855.1300001</v>
      </c>
      <c r="K616" s="256">
        <v>-1465647156.52192</v>
      </c>
      <c r="L616" s="256">
        <v>-3582537210</v>
      </c>
      <c r="M616" s="256">
        <v>-8126071142.8599997</v>
      </c>
      <c r="N616" s="256">
        <v>-9388184366.0919209</v>
      </c>
    </row>
    <row r="617" spans="5:14" ht="18" customHeight="1">
      <c r="E617" s="255" t="s">
        <v>1036</v>
      </c>
      <c r="F617" s="255" t="s">
        <v>150</v>
      </c>
      <c r="G617" s="255"/>
      <c r="H617" s="255"/>
      <c r="I617" s="255"/>
      <c r="J617" s="255"/>
      <c r="K617" s="255">
        <v>-1297266915.6468</v>
      </c>
      <c r="L617" s="255"/>
      <c r="M617" s="255"/>
      <c r="N617" s="255">
        <v>-1297266915.6468</v>
      </c>
    </row>
    <row r="618" spans="5:14" ht="18" customHeight="1">
      <c r="E618" s="256" t="s">
        <v>1038</v>
      </c>
      <c r="F618" s="256" t="s">
        <v>150</v>
      </c>
      <c r="G618" s="256"/>
      <c r="H618" s="256"/>
      <c r="I618" s="256"/>
      <c r="J618" s="256"/>
      <c r="K618" s="256">
        <v>-1297266915.6468</v>
      </c>
      <c r="L618" s="256"/>
      <c r="M618" s="256"/>
      <c r="N618" s="256">
        <v>-1297266915.6468</v>
      </c>
    </row>
    <row r="619" spans="5:14" ht="18" customHeight="1">
      <c r="E619" s="255" t="s">
        <v>1040</v>
      </c>
      <c r="F619" s="255" t="s">
        <v>151</v>
      </c>
      <c r="G619" s="255"/>
      <c r="H619" s="255"/>
      <c r="I619" s="255"/>
      <c r="J619" s="255">
        <v>-7795857.5</v>
      </c>
      <c r="K619" s="255">
        <v>-1350254152.5448201</v>
      </c>
      <c r="L619" s="255">
        <v>-355000000</v>
      </c>
      <c r="M619" s="255"/>
      <c r="N619" s="255">
        <v>5248287415.0051804</v>
      </c>
    </row>
    <row r="620" spans="5:14" ht="18" customHeight="1">
      <c r="E620" s="256" t="s">
        <v>1042</v>
      </c>
      <c r="F620" s="256" t="s">
        <v>151</v>
      </c>
      <c r="G620" s="256"/>
      <c r="H620" s="256"/>
      <c r="I620" s="256"/>
      <c r="J620" s="256">
        <v>-7795857.5</v>
      </c>
      <c r="K620" s="256">
        <v>-1350254152.5448201</v>
      </c>
      <c r="L620" s="256">
        <v>-355000000</v>
      </c>
      <c r="M620" s="256"/>
      <c r="N620" s="256">
        <v>5248287415.0051804</v>
      </c>
    </row>
    <row r="621" spans="5:14" ht="18" customHeight="1">
      <c r="E621" s="255" t="s">
        <v>1841</v>
      </c>
      <c r="F621" s="255" t="s">
        <v>1842</v>
      </c>
      <c r="G621" s="255"/>
      <c r="H621" s="255"/>
      <c r="I621" s="255"/>
      <c r="J621" s="255"/>
      <c r="K621" s="255"/>
      <c r="L621" s="255"/>
      <c r="M621" s="255"/>
      <c r="N621" s="255"/>
    </row>
    <row r="622" spans="5:14" ht="18" customHeight="1">
      <c r="E622" s="255" t="s">
        <v>1843</v>
      </c>
      <c r="F622" s="255" t="s">
        <v>1844</v>
      </c>
      <c r="G622" s="255"/>
      <c r="H622" s="255"/>
      <c r="I622" s="255"/>
      <c r="J622" s="255"/>
      <c r="K622" s="255"/>
      <c r="L622" s="255"/>
      <c r="M622" s="255"/>
      <c r="N622" s="255"/>
    </row>
    <row r="623" spans="5:14" ht="18" customHeight="1">
      <c r="E623" s="255" t="s">
        <v>1845</v>
      </c>
      <c r="F623" s="255" t="s">
        <v>1846</v>
      </c>
      <c r="G623" s="255"/>
      <c r="H623" s="255"/>
      <c r="I623" s="255"/>
      <c r="J623" s="255"/>
      <c r="K623" s="255"/>
      <c r="L623" s="255"/>
      <c r="M623" s="255"/>
      <c r="N623" s="255"/>
    </row>
    <row r="624" spans="5:14" ht="18" customHeight="1">
      <c r="E624" s="256" t="s">
        <v>1847</v>
      </c>
      <c r="F624" s="256" t="s">
        <v>1848</v>
      </c>
      <c r="G624" s="256"/>
      <c r="H624" s="256"/>
      <c r="I624" s="256"/>
      <c r="J624" s="256"/>
      <c r="K624" s="256"/>
      <c r="L624" s="256"/>
      <c r="M624" s="256"/>
      <c r="N624" s="256"/>
    </row>
    <row r="625" spans="5:14" ht="18" customHeight="1">
      <c r="E625" s="255" t="s">
        <v>1044</v>
      </c>
      <c r="F625" s="255" t="s">
        <v>159</v>
      </c>
      <c r="G625" s="255"/>
      <c r="H625" s="255"/>
      <c r="I625" s="255"/>
      <c r="J625" s="255"/>
      <c r="K625" s="255"/>
      <c r="L625" s="255"/>
      <c r="M625" s="255"/>
      <c r="N625" s="255">
        <v>-42063339.200000003</v>
      </c>
    </row>
    <row r="626" spans="5:14" ht="18" customHeight="1">
      <c r="E626" s="256" t="s">
        <v>1046</v>
      </c>
      <c r="F626" s="256" t="s">
        <v>159</v>
      </c>
      <c r="G626" s="256"/>
      <c r="H626" s="256"/>
      <c r="I626" s="256"/>
      <c r="J626" s="256"/>
      <c r="K626" s="256"/>
      <c r="L626" s="256"/>
      <c r="M626" s="256"/>
      <c r="N626" s="256">
        <v>-42063339.200000003</v>
      </c>
    </row>
    <row r="627" spans="5:14" ht="18" customHeight="1">
      <c r="E627" s="255" t="s">
        <v>1849</v>
      </c>
      <c r="F627" s="255" t="s">
        <v>1850</v>
      </c>
      <c r="G627" s="255"/>
      <c r="H627" s="255"/>
      <c r="I627" s="255"/>
      <c r="J627" s="255"/>
      <c r="K627" s="255"/>
      <c r="L627" s="255"/>
      <c r="M627" s="255"/>
      <c r="N627" s="255"/>
    </row>
    <row r="628" spans="5:14" ht="18" customHeight="1">
      <c r="E628" s="256" t="s">
        <v>1851</v>
      </c>
      <c r="F628" s="256" t="s">
        <v>1850</v>
      </c>
      <c r="G628" s="256"/>
      <c r="H628" s="256"/>
      <c r="I628" s="256"/>
      <c r="J628" s="256"/>
      <c r="K628" s="256"/>
      <c r="L628" s="256"/>
      <c r="M628" s="256"/>
      <c r="N628" s="256"/>
    </row>
    <row r="629" spans="5:14" ht="18" customHeight="1">
      <c r="E629" s="255" t="s">
        <v>1048</v>
      </c>
      <c r="F629" s="255" t="s">
        <v>157</v>
      </c>
      <c r="G629" s="255">
        <v>-345468200</v>
      </c>
      <c r="H629" s="255">
        <v>-45000000</v>
      </c>
      <c r="I629" s="255"/>
      <c r="J629" s="255">
        <v>-4404280</v>
      </c>
      <c r="K629" s="255"/>
      <c r="L629" s="255">
        <v>-347603140.97000003</v>
      </c>
      <c r="M629" s="255"/>
      <c r="N629" s="255">
        <v>-737603140.97000003</v>
      </c>
    </row>
    <row r="630" spans="5:14" ht="18" customHeight="1">
      <c r="E630" s="256" t="s">
        <v>1050</v>
      </c>
      <c r="F630" s="256" t="s">
        <v>157</v>
      </c>
      <c r="G630" s="256">
        <v>-345468200</v>
      </c>
      <c r="H630" s="256">
        <v>-45000000</v>
      </c>
      <c r="I630" s="256"/>
      <c r="J630" s="256">
        <v>-4404280</v>
      </c>
      <c r="K630" s="256"/>
      <c r="L630" s="256">
        <v>-347603140.97000003</v>
      </c>
      <c r="M630" s="256"/>
      <c r="N630" s="256">
        <v>-737603140.97000003</v>
      </c>
    </row>
    <row r="631" spans="5:14" ht="18" customHeight="1">
      <c r="E631" s="255" t="s">
        <v>1852</v>
      </c>
      <c r="F631" s="255" t="s">
        <v>1853</v>
      </c>
      <c r="G631" s="255"/>
      <c r="H631" s="255"/>
      <c r="I631" s="255"/>
      <c r="J631" s="255"/>
      <c r="K631" s="255"/>
      <c r="L631" s="255"/>
      <c r="M631" s="255"/>
      <c r="N631" s="255"/>
    </row>
    <row r="632" spans="5:14" ht="18" customHeight="1">
      <c r="E632" s="256" t="s">
        <v>1854</v>
      </c>
      <c r="F632" s="256" t="s">
        <v>1853</v>
      </c>
      <c r="G632" s="256"/>
      <c r="H632" s="256"/>
      <c r="I632" s="256"/>
      <c r="J632" s="256"/>
      <c r="K632" s="256"/>
      <c r="L632" s="256"/>
      <c r="M632" s="256"/>
      <c r="N632" s="256"/>
    </row>
    <row r="633" spans="5:14" ht="18" customHeight="1">
      <c r="E633" s="255" t="s">
        <v>1052</v>
      </c>
      <c r="F633" s="255" t="s">
        <v>1053</v>
      </c>
      <c r="G633" s="255">
        <v>-16085899077.879999</v>
      </c>
      <c r="H633" s="255">
        <v>-895731397.22000003</v>
      </c>
      <c r="I633" s="255">
        <v>-1798678062.9981391</v>
      </c>
      <c r="J633" s="255">
        <v>-5627775458.428504</v>
      </c>
      <c r="K633" s="255">
        <v>769915906.74646378</v>
      </c>
      <c r="L633" s="255">
        <v>-1010044898.35</v>
      </c>
      <c r="M633" s="255">
        <v>-1359911780.0163927</v>
      </c>
      <c r="N633" s="255">
        <v>-21807171855.218403</v>
      </c>
    </row>
    <row r="634" spans="5:14" ht="18" customHeight="1">
      <c r="E634" s="255" t="s">
        <v>1055</v>
      </c>
      <c r="F634" s="255" t="s">
        <v>1056</v>
      </c>
      <c r="G634" s="255"/>
      <c r="H634" s="255"/>
      <c r="I634" s="255"/>
      <c r="J634" s="255"/>
      <c r="K634" s="255">
        <v>-4.5000000000000001E-6</v>
      </c>
      <c r="L634" s="255"/>
      <c r="M634" s="255"/>
      <c r="N634" s="255">
        <v>-415520225.41000342</v>
      </c>
    </row>
    <row r="635" spans="5:14" ht="18" customHeight="1">
      <c r="E635" s="255" t="s">
        <v>1058</v>
      </c>
      <c r="F635" s="255" t="s">
        <v>1059</v>
      </c>
      <c r="G635" s="255">
        <v>-2116685890.6500001</v>
      </c>
      <c r="H635" s="255">
        <v>-171045015.74000001</v>
      </c>
      <c r="I635" s="255">
        <v>-428543024.80177939</v>
      </c>
      <c r="J635" s="255">
        <v>-717283004.90632665</v>
      </c>
      <c r="K635" s="255">
        <v>-114439883.0199171</v>
      </c>
      <c r="L635" s="255">
        <v>-271077650.16000003</v>
      </c>
      <c r="M635" s="255">
        <v>-24526161.227508001</v>
      </c>
      <c r="N635" s="255">
        <v>-2540401365.5981274</v>
      </c>
    </row>
    <row r="636" spans="5:14" ht="18" customHeight="1">
      <c r="E636" s="255" t="s">
        <v>1150</v>
      </c>
      <c r="F636" s="255" t="s">
        <v>1151</v>
      </c>
      <c r="G636" s="255">
        <v>1035000000</v>
      </c>
      <c r="H636" s="255">
        <v>445000000</v>
      </c>
      <c r="I636" s="255"/>
      <c r="J636" s="255">
        <v>690287780.39367294</v>
      </c>
      <c r="K636" s="255"/>
      <c r="L636" s="255">
        <v>537380581.5</v>
      </c>
      <c r="M636" s="255">
        <v>88877000</v>
      </c>
      <c r="N636" s="255">
        <v>2017380581.5</v>
      </c>
    </row>
    <row r="637" spans="5:14" ht="18" customHeight="1">
      <c r="E637" s="255" t="s">
        <v>1855</v>
      </c>
      <c r="F637" s="255" t="s">
        <v>1856</v>
      </c>
      <c r="G637" s="255"/>
      <c r="H637" s="255"/>
      <c r="I637" s="255"/>
      <c r="J637" s="255"/>
      <c r="K637" s="255"/>
      <c r="L637" s="255"/>
      <c r="M637" s="255"/>
      <c r="N637" s="255"/>
    </row>
    <row r="638" spans="5:14" ht="18" customHeight="1">
      <c r="E638" s="255" t="s">
        <v>1857</v>
      </c>
      <c r="F638" s="255" t="s">
        <v>1858</v>
      </c>
      <c r="G638" s="255"/>
      <c r="H638" s="255"/>
      <c r="I638" s="255"/>
      <c r="J638" s="255"/>
      <c r="K638" s="255"/>
      <c r="L638" s="255"/>
      <c r="M638" s="255"/>
      <c r="N638" s="255"/>
    </row>
    <row r="639" spans="5:14" ht="18" customHeight="1">
      <c r="E639" s="255" t="s">
        <v>1859</v>
      </c>
      <c r="F639" s="255" t="s">
        <v>1860</v>
      </c>
      <c r="G639" s="255"/>
      <c r="H639" s="255"/>
      <c r="I639" s="255"/>
      <c r="J639" s="255"/>
      <c r="K639" s="255"/>
      <c r="L639" s="255"/>
      <c r="M639" s="255"/>
      <c r="N639" s="255"/>
    </row>
    <row r="640" spans="5:14" ht="18" customHeight="1">
      <c r="E640" s="255" t="s">
        <v>1152</v>
      </c>
      <c r="F640" s="255" t="s">
        <v>1153</v>
      </c>
      <c r="G640" s="255">
        <v>468200</v>
      </c>
      <c r="H640" s="255">
        <v>45000000</v>
      </c>
      <c r="I640" s="255"/>
      <c r="J640" s="255">
        <v>468200</v>
      </c>
      <c r="K640" s="255"/>
      <c r="L640" s="255"/>
      <c r="M640" s="255"/>
      <c r="N640" s="255">
        <v>45000000</v>
      </c>
    </row>
    <row r="641" spans="5:14" ht="18" customHeight="1">
      <c r="E641" s="255" t="s">
        <v>1861</v>
      </c>
      <c r="F641" s="255" t="s">
        <v>1862</v>
      </c>
      <c r="G641" s="255"/>
      <c r="H641" s="255"/>
      <c r="I641" s="255"/>
      <c r="J641" s="255"/>
      <c r="K641" s="255"/>
      <c r="L641" s="255"/>
      <c r="M641" s="255"/>
      <c r="N641" s="255"/>
    </row>
    <row r="642" spans="5:14" ht="18" customHeight="1">
      <c r="E642" s="255" t="s">
        <v>1142</v>
      </c>
      <c r="F642" s="255" t="s">
        <v>1143</v>
      </c>
      <c r="G642" s="255"/>
      <c r="H642" s="255"/>
      <c r="I642" s="255"/>
      <c r="J642" s="255">
        <v>-10822142.5280765</v>
      </c>
      <c r="K642" s="255">
        <v>-10535993.039999999</v>
      </c>
      <c r="L642" s="255"/>
      <c r="M642" s="255"/>
      <c r="N642" s="255">
        <v>-13855913.5285175</v>
      </c>
    </row>
    <row r="643" spans="5:14" ht="18" customHeight="1">
      <c r="E643" s="256" t="s">
        <v>1061</v>
      </c>
      <c r="F643" s="256" t="s">
        <v>158</v>
      </c>
      <c r="G643" s="256">
        <v>-17167116768.530001</v>
      </c>
      <c r="H643" s="256">
        <v>-576776412.96000004</v>
      </c>
      <c r="I643" s="256">
        <v>-2227221087.7999187</v>
      </c>
      <c r="J643" s="256">
        <v>-5665124625.4692345</v>
      </c>
      <c r="K643" s="256">
        <v>644940030.68654215</v>
      </c>
      <c r="L643" s="256">
        <v>-743741967.00999999</v>
      </c>
      <c r="M643" s="256">
        <v>-1295560941.2439008</v>
      </c>
      <c r="N643" s="256">
        <v>-22714568778.255054</v>
      </c>
    </row>
    <row r="644" spans="5:14" ht="18" customHeight="1">
      <c r="E644" s="255" t="s">
        <v>1863</v>
      </c>
      <c r="F644" s="255" t="s">
        <v>1864</v>
      </c>
      <c r="G644" s="255"/>
      <c r="H644" s="255"/>
      <c r="I644" s="255"/>
      <c r="J644" s="255"/>
      <c r="K644" s="255"/>
      <c r="L644" s="255"/>
      <c r="M644" s="255"/>
      <c r="N644" s="255"/>
    </row>
    <row r="645" spans="5:14" ht="18" customHeight="1">
      <c r="E645" s="256" t="s">
        <v>1865</v>
      </c>
      <c r="F645" s="256" t="s">
        <v>1864</v>
      </c>
      <c r="G645" s="256"/>
      <c r="H645" s="256"/>
      <c r="I645" s="256"/>
      <c r="J645" s="256"/>
      <c r="K645" s="256"/>
      <c r="L645" s="256"/>
      <c r="M645" s="256"/>
      <c r="N645" s="256"/>
    </row>
    <row r="646" spans="5:14" ht="18" customHeight="1">
      <c r="E646" s="255" t="s">
        <v>1866</v>
      </c>
      <c r="F646" s="255" t="s">
        <v>1809</v>
      </c>
      <c r="G646" s="255"/>
      <c r="H646" s="255"/>
      <c r="I646" s="255"/>
      <c r="J646" s="255"/>
      <c r="K646" s="255"/>
      <c r="L646" s="255"/>
      <c r="M646" s="255"/>
      <c r="N646" s="255"/>
    </row>
    <row r="647" spans="5:14" ht="18" customHeight="1">
      <c r="E647" s="256" t="s">
        <v>1867</v>
      </c>
      <c r="F647" s="256" t="s">
        <v>1809</v>
      </c>
      <c r="G647" s="256"/>
      <c r="H647" s="256"/>
      <c r="I647" s="256"/>
      <c r="J647" s="256"/>
      <c r="K647" s="256"/>
      <c r="L647" s="256"/>
      <c r="M647" s="256"/>
      <c r="N647" s="256"/>
    </row>
    <row r="648" spans="5:14" ht="18" customHeight="1">
      <c r="E648" s="255" t="s">
        <v>1868</v>
      </c>
      <c r="F648" s="255" t="s">
        <v>1869</v>
      </c>
      <c r="G648" s="255"/>
      <c r="H648" s="255"/>
      <c r="I648" s="255"/>
      <c r="J648" s="255"/>
      <c r="K648" s="255"/>
      <c r="L648" s="255"/>
      <c r="M648" s="255"/>
      <c r="N648" s="255"/>
    </row>
    <row r="649" spans="5:14" ht="18" customHeight="1">
      <c r="E649" s="255" t="s">
        <v>1870</v>
      </c>
      <c r="F649" s="255" t="s">
        <v>1871</v>
      </c>
      <c r="G649" s="255"/>
      <c r="H649" s="255"/>
      <c r="I649" s="255"/>
      <c r="J649" s="255"/>
      <c r="K649" s="255"/>
      <c r="L649" s="255"/>
      <c r="M649" s="255"/>
      <c r="N649" s="255"/>
    </row>
    <row r="650" spans="5:14" ht="18" customHeight="1">
      <c r="E650" s="260" t="s">
        <v>1872</v>
      </c>
      <c r="F650" s="260" t="s">
        <v>1873</v>
      </c>
      <c r="G650" s="260"/>
      <c r="H650" s="260"/>
      <c r="I650" s="260"/>
      <c r="J650" s="260"/>
      <c r="K650" s="260"/>
      <c r="L650" s="260"/>
      <c r="M650" s="260"/>
      <c r="N650" s="260"/>
    </row>
    <row r="651" spans="5:14" ht="18" customHeight="1">
      <c r="E651" s="255" t="s">
        <v>1874</v>
      </c>
      <c r="F651" s="255" t="s">
        <v>1875</v>
      </c>
      <c r="G651" s="255"/>
      <c r="H651" s="255"/>
      <c r="I651" s="255"/>
      <c r="J651" s="255"/>
      <c r="K651" s="255"/>
      <c r="L651" s="255"/>
      <c r="M651" s="255"/>
      <c r="N651" s="255"/>
    </row>
    <row r="652" spans="5:14" ht="18" customHeight="1">
      <c r="E652" s="260" t="s">
        <v>1876</v>
      </c>
      <c r="F652" s="260" t="s">
        <v>1875</v>
      </c>
      <c r="G652" s="260"/>
      <c r="H652" s="260"/>
      <c r="I652" s="260"/>
      <c r="J652" s="260"/>
      <c r="K652" s="260"/>
      <c r="L652" s="260"/>
      <c r="M652" s="260"/>
      <c r="N652" s="260"/>
    </row>
    <row r="653" spans="5:14" ht="18" customHeight="1">
      <c r="E653" s="256" t="s">
        <v>1877</v>
      </c>
      <c r="F653" s="256" t="s">
        <v>1878</v>
      </c>
      <c r="G653" s="256"/>
      <c r="H653" s="256"/>
      <c r="I653" s="256"/>
      <c r="J653" s="256"/>
      <c r="K653" s="256"/>
      <c r="L653" s="256"/>
      <c r="M653" s="256"/>
      <c r="N653" s="256"/>
    </row>
    <row r="654" spans="5:14" ht="18" customHeight="1">
      <c r="E654" s="255" t="s">
        <v>1063</v>
      </c>
      <c r="F654" s="255" t="s">
        <v>1064</v>
      </c>
      <c r="G654" s="255"/>
      <c r="H654" s="255"/>
      <c r="I654" s="255">
        <v>-4427266228.200366</v>
      </c>
      <c r="J654" s="255">
        <v>-1006458756.4289148</v>
      </c>
      <c r="K654" s="255">
        <v>505632802.03449368</v>
      </c>
      <c r="L654" s="255"/>
      <c r="M654" s="255">
        <v>193267437.74070641</v>
      </c>
      <c r="N654" s="255">
        <v>-1630326952.1468005</v>
      </c>
    </row>
    <row r="655" spans="5:14" ht="18" customHeight="1">
      <c r="E655" s="255" t="s">
        <v>1879</v>
      </c>
      <c r="F655" s="255" t="s">
        <v>1880</v>
      </c>
      <c r="G655" s="255"/>
      <c r="H655" s="255"/>
      <c r="I655" s="255"/>
      <c r="J655" s="255"/>
      <c r="K655" s="255"/>
      <c r="L655" s="255"/>
      <c r="M655" s="255"/>
      <c r="N655" s="255"/>
    </row>
    <row r="656" spans="5:14" ht="18" customHeight="1">
      <c r="E656" s="255" t="s">
        <v>1881</v>
      </c>
      <c r="F656" s="255" t="s">
        <v>1882</v>
      </c>
      <c r="G656" s="255"/>
      <c r="H656" s="255"/>
      <c r="I656" s="255"/>
      <c r="J656" s="255"/>
      <c r="K656" s="255"/>
      <c r="L656" s="255"/>
      <c r="M656" s="255"/>
      <c r="N656" s="255"/>
    </row>
    <row r="657" spans="5:14" ht="18" customHeight="1">
      <c r="E657" s="255" t="s">
        <v>1066</v>
      </c>
      <c r="F657" s="255" t="s">
        <v>1067</v>
      </c>
      <c r="G657" s="255"/>
      <c r="H657" s="255"/>
      <c r="I657" s="255"/>
      <c r="J657" s="255"/>
      <c r="K657" s="255"/>
      <c r="L657" s="255"/>
      <c r="M657" s="255"/>
      <c r="N657" s="255">
        <v>1154441646.4576485</v>
      </c>
    </row>
    <row r="658" spans="5:14" ht="18" customHeight="1">
      <c r="E658" s="260" t="s">
        <v>1069</v>
      </c>
      <c r="F658" s="260" t="s">
        <v>152</v>
      </c>
      <c r="G658" s="260"/>
      <c r="H658" s="260"/>
      <c r="I658" s="260">
        <v>-4427266228.200366</v>
      </c>
      <c r="J658" s="260">
        <v>-1006458756.4289148</v>
      </c>
      <c r="K658" s="260">
        <v>505632802.03449368</v>
      </c>
      <c r="L658" s="260"/>
      <c r="M658" s="260">
        <v>193267437.74070641</v>
      </c>
      <c r="N658" s="260">
        <v>-475885305.68915182</v>
      </c>
    </row>
    <row r="659" spans="5:14" ht="18" customHeight="1">
      <c r="E659" s="255" t="s">
        <v>1883</v>
      </c>
      <c r="F659" s="255" t="s">
        <v>1884</v>
      </c>
      <c r="G659" s="255"/>
      <c r="H659" s="255"/>
      <c r="I659" s="255"/>
      <c r="J659" s="255"/>
      <c r="K659" s="255"/>
      <c r="L659" s="255"/>
      <c r="M659" s="255"/>
      <c r="N659" s="255"/>
    </row>
    <row r="660" spans="5:14" ht="18" customHeight="1">
      <c r="E660" s="255" t="s">
        <v>1885</v>
      </c>
      <c r="F660" s="255" t="s">
        <v>1886</v>
      </c>
      <c r="G660" s="255"/>
      <c r="H660" s="255"/>
      <c r="I660" s="255"/>
      <c r="J660" s="255"/>
      <c r="K660" s="255"/>
      <c r="L660" s="255"/>
      <c r="M660" s="255"/>
      <c r="N660" s="255"/>
    </row>
    <row r="661" spans="5:14" ht="18" customHeight="1">
      <c r="E661" s="255" t="s">
        <v>1887</v>
      </c>
      <c r="F661" s="255" t="s">
        <v>1888</v>
      </c>
      <c r="G661" s="255"/>
      <c r="H661" s="255"/>
      <c r="I661" s="255"/>
      <c r="J661" s="255"/>
      <c r="K661" s="255"/>
      <c r="L661" s="255"/>
      <c r="M661" s="255"/>
      <c r="N661" s="255"/>
    </row>
    <row r="662" spans="5:14" ht="18" customHeight="1">
      <c r="E662" s="260" t="s">
        <v>1889</v>
      </c>
      <c r="F662" s="260" t="s">
        <v>1890</v>
      </c>
      <c r="G662" s="260"/>
      <c r="H662" s="260"/>
      <c r="I662" s="260"/>
      <c r="J662" s="260"/>
      <c r="K662" s="260"/>
      <c r="L662" s="260"/>
      <c r="M662" s="260"/>
      <c r="N662" s="260"/>
    </row>
    <row r="663" spans="5:14">
      <c r="E663" s="255" t="s">
        <v>1891</v>
      </c>
      <c r="F663" s="255" t="s">
        <v>1892</v>
      </c>
      <c r="G663" s="255"/>
      <c r="H663" s="255"/>
      <c r="I663" s="255"/>
      <c r="J663" s="255"/>
      <c r="K663" s="255"/>
      <c r="L663" s="255"/>
      <c r="M663" s="255"/>
      <c r="N663" s="255"/>
    </row>
    <row r="664" spans="5:14">
      <c r="E664" s="255" t="s">
        <v>1893</v>
      </c>
      <c r="F664" s="255" t="s">
        <v>1894</v>
      </c>
      <c r="G664" s="255"/>
      <c r="H664" s="255"/>
      <c r="I664" s="255"/>
      <c r="J664" s="255"/>
      <c r="K664" s="255"/>
      <c r="L664" s="255"/>
      <c r="M664" s="255"/>
      <c r="N664" s="255"/>
    </row>
    <row r="665" spans="5:14">
      <c r="E665" s="255" t="s">
        <v>1895</v>
      </c>
      <c r="F665" s="255" t="s">
        <v>1896</v>
      </c>
      <c r="G665" s="255"/>
      <c r="H665" s="255"/>
      <c r="I665" s="255"/>
      <c r="J665" s="255"/>
      <c r="K665" s="255"/>
      <c r="L665" s="255"/>
      <c r="M665" s="255"/>
      <c r="N665" s="255"/>
    </row>
    <row r="666" spans="5:14">
      <c r="E666" s="260" t="s">
        <v>1897</v>
      </c>
      <c r="F666" s="260" t="s">
        <v>1898</v>
      </c>
      <c r="G666" s="260"/>
      <c r="H666" s="260"/>
      <c r="I666" s="260"/>
      <c r="J666" s="260"/>
      <c r="K666" s="260"/>
      <c r="L666" s="260"/>
      <c r="M666" s="260"/>
      <c r="N666" s="260"/>
    </row>
    <row r="667" spans="5:14">
      <c r="E667" s="255" t="s">
        <v>1899</v>
      </c>
      <c r="F667" s="255" t="s">
        <v>1900</v>
      </c>
      <c r="G667" s="255"/>
      <c r="H667" s="255"/>
      <c r="I667" s="255"/>
      <c r="J667" s="255"/>
      <c r="K667" s="255"/>
      <c r="L667" s="255"/>
      <c r="M667" s="255"/>
      <c r="N667" s="255"/>
    </row>
    <row r="668" spans="5:14">
      <c r="E668" s="255" t="s">
        <v>1901</v>
      </c>
      <c r="F668" s="255" t="s">
        <v>1902</v>
      </c>
      <c r="G668" s="255"/>
      <c r="H668" s="255"/>
      <c r="I668" s="255"/>
      <c r="J668" s="255"/>
      <c r="K668" s="255"/>
      <c r="L668" s="255"/>
      <c r="M668" s="255"/>
      <c r="N668" s="255"/>
    </row>
    <row r="669" spans="5:14">
      <c r="E669" s="255" t="s">
        <v>1903</v>
      </c>
      <c r="F669" s="255" t="s">
        <v>1904</v>
      </c>
      <c r="G669" s="255"/>
      <c r="H669" s="255"/>
      <c r="I669" s="255"/>
      <c r="J669" s="255"/>
      <c r="K669" s="255"/>
      <c r="L669" s="255"/>
      <c r="M669" s="255"/>
      <c r="N669" s="255"/>
    </row>
    <row r="670" spans="5:14">
      <c r="E670" s="255" t="s">
        <v>1905</v>
      </c>
      <c r="F670" s="255" t="s">
        <v>1906</v>
      </c>
      <c r="G670" s="255"/>
      <c r="H670" s="255"/>
      <c r="I670" s="255"/>
      <c r="J670" s="255"/>
      <c r="K670" s="255"/>
      <c r="L670" s="255"/>
      <c r="M670" s="255"/>
      <c r="N670" s="255"/>
    </row>
    <row r="671" spans="5:14">
      <c r="E671" s="255" t="s">
        <v>1907</v>
      </c>
      <c r="F671" s="255" t="s">
        <v>1908</v>
      </c>
      <c r="G671" s="255"/>
      <c r="H671" s="255"/>
      <c r="I671" s="255"/>
      <c r="J671" s="255"/>
      <c r="K671" s="255"/>
      <c r="L671" s="255"/>
      <c r="M671" s="255"/>
      <c r="N671" s="255"/>
    </row>
    <row r="672" spans="5:14">
      <c r="E672" s="255" t="s">
        <v>1909</v>
      </c>
      <c r="F672" s="255" t="s">
        <v>1910</v>
      </c>
      <c r="G672" s="255"/>
      <c r="H672" s="255"/>
      <c r="I672" s="255"/>
      <c r="J672" s="255"/>
      <c r="K672" s="255"/>
      <c r="L672" s="255"/>
      <c r="M672" s="255"/>
      <c r="N672" s="255"/>
    </row>
    <row r="673" spans="5:14">
      <c r="E673" s="260" t="s">
        <v>1911</v>
      </c>
      <c r="F673" s="260" t="s">
        <v>1912</v>
      </c>
      <c r="G673" s="260"/>
      <c r="H673" s="260"/>
      <c r="I673" s="260"/>
      <c r="J673" s="260"/>
      <c r="K673" s="260"/>
      <c r="L673" s="260"/>
      <c r="M673" s="260"/>
      <c r="N673" s="260"/>
    </row>
    <row r="674" spans="5:14">
      <c r="E674" s="255" t="s">
        <v>1913</v>
      </c>
      <c r="F674" s="255" t="s">
        <v>1914</v>
      </c>
      <c r="G674" s="255"/>
      <c r="H674" s="255"/>
      <c r="I674" s="255"/>
      <c r="J674" s="255"/>
      <c r="K674" s="255"/>
      <c r="L674" s="255"/>
      <c r="M674" s="255"/>
      <c r="N674" s="255"/>
    </row>
    <row r="675" spans="5:14">
      <c r="E675" s="255" t="s">
        <v>1915</v>
      </c>
      <c r="F675" s="255" t="s">
        <v>1916</v>
      </c>
      <c r="G675" s="255"/>
      <c r="H675" s="255"/>
      <c r="I675" s="255"/>
      <c r="J675" s="255"/>
      <c r="K675" s="255"/>
      <c r="L675" s="255"/>
      <c r="M675" s="255"/>
      <c r="N675" s="255"/>
    </row>
    <row r="676" spans="5:14">
      <c r="E676" s="255" t="s">
        <v>1917</v>
      </c>
      <c r="F676" s="255" t="s">
        <v>1918</v>
      </c>
      <c r="G676" s="255"/>
      <c r="H676" s="255"/>
      <c r="I676" s="255"/>
      <c r="J676" s="255"/>
      <c r="K676" s="255"/>
      <c r="L676" s="255"/>
      <c r="M676" s="255"/>
      <c r="N676" s="255"/>
    </row>
    <row r="677" spans="5:14">
      <c r="E677" s="255" t="s">
        <v>1919</v>
      </c>
      <c r="F677" s="255" t="s">
        <v>1920</v>
      </c>
      <c r="G677" s="255"/>
      <c r="H677" s="255"/>
      <c r="I677" s="255"/>
      <c r="J677" s="255"/>
      <c r="K677" s="255"/>
      <c r="L677" s="255"/>
      <c r="M677" s="255"/>
      <c r="N677" s="255"/>
    </row>
    <row r="678" spans="5:14">
      <c r="E678" s="255" t="s">
        <v>1921</v>
      </c>
      <c r="F678" s="255" t="s">
        <v>1922</v>
      </c>
      <c r="G678" s="255"/>
      <c r="H678" s="255"/>
      <c r="I678" s="255"/>
      <c r="J678" s="255"/>
      <c r="K678" s="255"/>
      <c r="L678" s="255"/>
      <c r="M678" s="255"/>
      <c r="N678" s="255"/>
    </row>
    <row r="679" spans="5:14">
      <c r="E679" s="255" t="s">
        <v>1923</v>
      </c>
      <c r="F679" s="255" t="s">
        <v>1924</v>
      </c>
      <c r="G679" s="255"/>
      <c r="H679" s="255"/>
      <c r="I679" s="255"/>
      <c r="J679" s="255"/>
      <c r="K679" s="255"/>
      <c r="L679" s="255"/>
      <c r="M679" s="255"/>
      <c r="N679" s="255"/>
    </row>
    <row r="680" spans="5:14">
      <c r="E680" s="260" t="s">
        <v>1925</v>
      </c>
      <c r="F680" s="260" t="s">
        <v>1926</v>
      </c>
      <c r="G680" s="260"/>
      <c r="H680" s="260"/>
      <c r="I680" s="260"/>
      <c r="J680" s="260"/>
      <c r="K680" s="260"/>
      <c r="L680" s="260"/>
      <c r="M680" s="260"/>
      <c r="N680" s="260"/>
    </row>
    <row r="681" spans="5:14">
      <c r="E681" s="255" t="s">
        <v>1927</v>
      </c>
      <c r="F681" s="255" t="s">
        <v>1928</v>
      </c>
      <c r="G681" s="255"/>
      <c r="H681" s="255"/>
      <c r="I681" s="255"/>
      <c r="J681" s="255"/>
      <c r="K681" s="255"/>
      <c r="L681" s="255"/>
      <c r="M681" s="255"/>
      <c r="N681" s="255"/>
    </row>
    <row r="682" spans="5:14">
      <c r="E682" s="255" t="s">
        <v>1929</v>
      </c>
      <c r="F682" s="255" t="s">
        <v>1930</v>
      </c>
      <c r="G682" s="255"/>
      <c r="H682" s="255"/>
      <c r="I682" s="255"/>
      <c r="J682" s="255"/>
      <c r="K682" s="255"/>
      <c r="L682" s="255"/>
      <c r="M682" s="255"/>
      <c r="N682" s="255"/>
    </row>
    <row r="683" spans="5:14">
      <c r="E683" s="255" t="s">
        <v>1931</v>
      </c>
      <c r="F683" s="255" t="s">
        <v>1932</v>
      </c>
      <c r="G683" s="255"/>
      <c r="H683" s="255"/>
      <c r="I683" s="255"/>
      <c r="J683" s="255"/>
      <c r="K683" s="255"/>
      <c r="L683" s="255"/>
      <c r="M683" s="255"/>
      <c r="N683" s="255"/>
    </row>
    <row r="684" spans="5:14">
      <c r="E684" s="255" t="s">
        <v>1933</v>
      </c>
      <c r="F684" s="255" t="s">
        <v>1934</v>
      </c>
      <c r="G684" s="255"/>
      <c r="H684" s="255"/>
      <c r="I684" s="255"/>
      <c r="J684" s="255"/>
      <c r="K684" s="255"/>
      <c r="L684" s="255"/>
      <c r="M684" s="255"/>
      <c r="N684" s="255"/>
    </row>
    <row r="685" spans="5:14">
      <c r="E685" s="255" t="s">
        <v>1935</v>
      </c>
      <c r="F685" s="255" t="s">
        <v>1936</v>
      </c>
      <c r="G685" s="255"/>
      <c r="H685" s="255"/>
      <c r="I685" s="255"/>
      <c r="J685" s="255"/>
      <c r="K685" s="255"/>
      <c r="L685" s="255"/>
      <c r="M685" s="255"/>
      <c r="N685" s="255"/>
    </row>
    <row r="686" spans="5:14">
      <c r="E686" s="255" t="s">
        <v>1937</v>
      </c>
      <c r="F686" s="255" t="s">
        <v>1938</v>
      </c>
      <c r="G686" s="255"/>
      <c r="H686" s="255"/>
      <c r="I686" s="255"/>
      <c r="J686" s="255"/>
      <c r="K686" s="255"/>
      <c r="L686" s="255"/>
      <c r="M686" s="255"/>
      <c r="N686" s="255"/>
    </row>
    <row r="687" spans="5:14">
      <c r="E687" s="260" t="s">
        <v>1939</v>
      </c>
      <c r="F687" s="260" t="s">
        <v>1940</v>
      </c>
      <c r="G687" s="260"/>
      <c r="H687" s="260"/>
      <c r="I687" s="260"/>
      <c r="J687" s="260"/>
      <c r="K687" s="260"/>
      <c r="L687" s="260"/>
      <c r="M687" s="260"/>
      <c r="N687" s="260"/>
    </row>
    <row r="688" spans="5:14">
      <c r="E688" s="255" t="s">
        <v>1941</v>
      </c>
      <c r="F688" s="255" t="s">
        <v>1942</v>
      </c>
      <c r="G688" s="255"/>
      <c r="H688" s="255"/>
      <c r="I688" s="255"/>
      <c r="J688" s="255"/>
      <c r="K688" s="255"/>
      <c r="L688" s="255"/>
      <c r="M688" s="255"/>
      <c r="N688" s="255"/>
    </row>
    <row r="689" spans="5:14">
      <c r="E689" s="255" t="s">
        <v>1943</v>
      </c>
      <c r="F689" s="255" t="s">
        <v>1944</v>
      </c>
      <c r="G689" s="255"/>
      <c r="H689" s="255"/>
      <c r="I689" s="255"/>
      <c r="J689" s="255"/>
      <c r="K689" s="255"/>
      <c r="L689" s="255"/>
      <c r="M689" s="255"/>
      <c r="N689" s="255"/>
    </row>
    <row r="690" spans="5:14">
      <c r="E690" s="255" t="s">
        <v>1945</v>
      </c>
      <c r="F690" s="255" t="s">
        <v>1946</v>
      </c>
      <c r="G690" s="255"/>
      <c r="H690" s="255"/>
      <c r="I690" s="255"/>
      <c r="J690" s="255"/>
      <c r="K690" s="255"/>
      <c r="L690" s="255"/>
      <c r="M690" s="255"/>
      <c r="N690" s="255"/>
    </row>
    <row r="691" spans="5:14">
      <c r="E691" s="260" t="s">
        <v>1947</v>
      </c>
      <c r="F691" s="260" t="s">
        <v>1948</v>
      </c>
      <c r="G691" s="260"/>
      <c r="H691" s="260"/>
      <c r="I691" s="260"/>
      <c r="J691" s="260"/>
      <c r="K691" s="260"/>
      <c r="L691" s="260"/>
      <c r="M691" s="260"/>
      <c r="N691" s="260"/>
    </row>
    <row r="692" spans="5:14">
      <c r="E692" s="255" t="s">
        <v>1071</v>
      </c>
      <c r="F692" s="255" t="s">
        <v>1072</v>
      </c>
      <c r="G692" s="255">
        <v>-330906513.94</v>
      </c>
      <c r="H692" s="255"/>
      <c r="I692" s="255"/>
      <c r="J692" s="255"/>
      <c r="K692" s="255"/>
      <c r="L692" s="255"/>
      <c r="M692" s="255"/>
      <c r="N692" s="255">
        <v>6089435.2300000004</v>
      </c>
    </row>
    <row r="693" spans="5:14">
      <c r="E693" s="255" t="s">
        <v>1074</v>
      </c>
      <c r="F693" s="255" t="s">
        <v>1075</v>
      </c>
      <c r="G693" s="255">
        <v>66181302.789999999</v>
      </c>
      <c r="H693" s="255"/>
      <c r="I693" s="255"/>
      <c r="J693" s="255"/>
      <c r="K693" s="255"/>
      <c r="L693" s="255"/>
      <c r="M693" s="255"/>
      <c r="N693" s="255">
        <v>0</v>
      </c>
    </row>
    <row r="694" spans="5:14">
      <c r="E694" s="255" t="s">
        <v>1077</v>
      </c>
      <c r="F694" s="255" t="s">
        <v>1078</v>
      </c>
      <c r="G694" s="255"/>
      <c r="H694" s="255"/>
      <c r="I694" s="255"/>
      <c r="J694" s="255"/>
      <c r="K694" s="255"/>
      <c r="L694" s="255"/>
      <c r="M694" s="255"/>
      <c r="N694" s="255">
        <v>392267.91</v>
      </c>
    </row>
    <row r="695" spans="5:14">
      <c r="E695" s="260" t="s">
        <v>1080</v>
      </c>
      <c r="F695" s="260" t="s">
        <v>154</v>
      </c>
      <c r="G695" s="260">
        <v>-264725211.15000001</v>
      </c>
      <c r="H695" s="260"/>
      <c r="I695" s="260"/>
      <c r="J695" s="260"/>
      <c r="K695" s="260"/>
      <c r="L695" s="260"/>
      <c r="M695" s="260"/>
      <c r="N695" s="260">
        <v>6481703.1399999997</v>
      </c>
    </row>
    <row r="696" spans="5:14">
      <c r="E696" s="255" t="s">
        <v>1949</v>
      </c>
      <c r="F696" s="255" t="s">
        <v>1950</v>
      </c>
      <c r="G696" s="255"/>
      <c r="H696" s="255"/>
      <c r="I696" s="255"/>
      <c r="J696" s="255"/>
      <c r="K696" s="255"/>
      <c r="L696" s="255"/>
      <c r="M696" s="255"/>
      <c r="N696" s="255"/>
    </row>
    <row r="697" spans="5:14">
      <c r="E697" s="255" t="s">
        <v>1951</v>
      </c>
      <c r="F697" s="255" t="s">
        <v>1952</v>
      </c>
      <c r="G697" s="255"/>
      <c r="H697" s="255"/>
      <c r="I697" s="255"/>
      <c r="J697" s="255"/>
      <c r="K697" s="255"/>
      <c r="L697" s="255"/>
      <c r="M697" s="255"/>
      <c r="N697" s="255"/>
    </row>
    <row r="698" spans="5:14">
      <c r="E698" s="255" t="s">
        <v>1953</v>
      </c>
      <c r="F698" s="255" t="s">
        <v>1954</v>
      </c>
      <c r="G698" s="255"/>
      <c r="H698" s="255"/>
      <c r="I698" s="255"/>
      <c r="J698" s="255"/>
      <c r="K698" s="255"/>
      <c r="L698" s="255"/>
      <c r="M698" s="255"/>
      <c r="N698" s="255"/>
    </row>
    <row r="699" spans="5:14">
      <c r="E699" s="260" t="s">
        <v>1955</v>
      </c>
      <c r="F699" s="260" t="s">
        <v>1956</v>
      </c>
      <c r="G699" s="260"/>
      <c r="H699" s="260"/>
      <c r="I699" s="260"/>
      <c r="J699" s="260"/>
      <c r="K699" s="260"/>
      <c r="L699" s="260"/>
      <c r="M699" s="260"/>
      <c r="N699" s="260"/>
    </row>
    <row r="700" spans="5:14">
      <c r="E700" s="255" t="s">
        <v>1957</v>
      </c>
      <c r="F700" s="255" t="s">
        <v>1958</v>
      </c>
      <c r="G700" s="255"/>
      <c r="H700" s="255"/>
      <c r="I700" s="255"/>
      <c r="J700" s="255">
        <v>0</v>
      </c>
      <c r="K700" s="255"/>
      <c r="L700" s="255"/>
      <c r="M700" s="255"/>
      <c r="N700" s="255">
        <v>0</v>
      </c>
    </row>
    <row r="701" spans="5:14">
      <c r="E701" s="255" t="s">
        <v>1959</v>
      </c>
      <c r="F701" s="255" t="s">
        <v>1960</v>
      </c>
      <c r="G701" s="255"/>
      <c r="H701" s="255"/>
      <c r="I701" s="255"/>
      <c r="J701" s="255">
        <v>0</v>
      </c>
      <c r="K701" s="255"/>
      <c r="L701" s="255"/>
      <c r="M701" s="255"/>
      <c r="N701" s="255">
        <v>0</v>
      </c>
    </row>
    <row r="702" spans="5:14">
      <c r="E702" s="255" t="s">
        <v>1961</v>
      </c>
      <c r="F702" s="255" t="s">
        <v>1962</v>
      </c>
      <c r="G702" s="255"/>
      <c r="H702" s="255"/>
      <c r="I702" s="255"/>
      <c r="J702" s="255">
        <v>0</v>
      </c>
      <c r="K702" s="255"/>
      <c r="L702" s="255"/>
      <c r="M702" s="255"/>
      <c r="N702" s="255">
        <v>0</v>
      </c>
    </row>
    <row r="703" spans="5:14">
      <c r="E703" s="260" t="s">
        <v>1963</v>
      </c>
      <c r="F703" s="260" t="s">
        <v>1964</v>
      </c>
      <c r="G703" s="260"/>
      <c r="H703" s="260"/>
      <c r="I703" s="260"/>
      <c r="J703" s="260">
        <v>0</v>
      </c>
      <c r="K703" s="260"/>
      <c r="L703" s="260"/>
      <c r="M703" s="260"/>
      <c r="N703" s="260">
        <v>0</v>
      </c>
    </row>
    <row r="704" spans="5:14">
      <c r="E704" s="255" t="s">
        <v>1965</v>
      </c>
      <c r="F704" s="255" t="s">
        <v>153</v>
      </c>
      <c r="G704" s="255"/>
      <c r="H704" s="255"/>
      <c r="I704" s="255"/>
      <c r="J704" s="255"/>
      <c r="K704" s="255"/>
      <c r="L704" s="255"/>
      <c r="M704" s="255"/>
      <c r="N704" s="255">
        <v>0</v>
      </c>
    </row>
    <row r="705" spans="5:14">
      <c r="E705" s="255" t="s">
        <v>1966</v>
      </c>
      <c r="F705" s="255" t="s">
        <v>1967</v>
      </c>
      <c r="G705" s="255"/>
      <c r="H705" s="255"/>
      <c r="I705" s="255"/>
      <c r="J705" s="255"/>
      <c r="K705" s="255"/>
      <c r="L705" s="255"/>
      <c r="M705" s="255"/>
      <c r="N705" s="255"/>
    </row>
    <row r="706" spans="5:14">
      <c r="E706" s="255" t="s">
        <v>1082</v>
      </c>
      <c r="F706" s="255" t="s">
        <v>1083</v>
      </c>
      <c r="G706" s="255"/>
      <c r="H706" s="255"/>
      <c r="I706" s="255"/>
      <c r="J706" s="255"/>
      <c r="K706" s="255"/>
      <c r="L706" s="255"/>
      <c r="M706" s="255"/>
      <c r="N706" s="255">
        <v>-2.8739999999999998E-3</v>
      </c>
    </row>
    <row r="707" spans="5:14">
      <c r="E707" s="255" t="s">
        <v>1968</v>
      </c>
      <c r="F707" s="255" t="s">
        <v>1906</v>
      </c>
      <c r="G707" s="255"/>
      <c r="H707" s="255"/>
      <c r="I707" s="255"/>
      <c r="J707" s="255"/>
      <c r="K707" s="255"/>
      <c r="L707" s="255"/>
      <c r="M707" s="255"/>
      <c r="N707" s="255"/>
    </row>
    <row r="708" spans="5:14">
      <c r="E708" s="255" t="s">
        <v>1969</v>
      </c>
      <c r="F708" s="255" t="s">
        <v>1908</v>
      </c>
      <c r="G708" s="255"/>
      <c r="H708" s="255"/>
      <c r="I708" s="255"/>
      <c r="J708" s="255"/>
      <c r="K708" s="255"/>
      <c r="L708" s="255"/>
      <c r="M708" s="255"/>
      <c r="N708" s="255"/>
    </row>
    <row r="709" spans="5:14">
      <c r="E709" s="255" t="s">
        <v>1970</v>
      </c>
      <c r="F709" s="255" t="s">
        <v>1910</v>
      </c>
      <c r="G709" s="255"/>
      <c r="H709" s="255"/>
      <c r="I709" s="255"/>
      <c r="J709" s="255"/>
      <c r="K709" s="255"/>
      <c r="L709" s="255"/>
      <c r="M709" s="255"/>
      <c r="N709" s="255"/>
    </row>
    <row r="710" spans="5:14">
      <c r="E710" s="260" t="s">
        <v>1085</v>
      </c>
      <c r="F710" s="260" t="s">
        <v>1086</v>
      </c>
      <c r="G710" s="260"/>
      <c r="H710" s="260"/>
      <c r="I710" s="260"/>
      <c r="J710" s="260"/>
      <c r="K710" s="260"/>
      <c r="L710" s="260"/>
      <c r="M710" s="260"/>
      <c r="N710" s="260">
        <v>-2.8739999999999998E-3</v>
      </c>
    </row>
    <row r="711" spans="5:14">
      <c r="E711" s="255" t="s">
        <v>1971</v>
      </c>
      <c r="F711" s="255" t="s">
        <v>1972</v>
      </c>
      <c r="G711" s="255"/>
      <c r="H711" s="255"/>
      <c r="I711" s="255"/>
      <c r="J711" s="255"/>
      <c r="K711" s="255"/>
      <c r="L711" s="255"/>
      <c r="M711" s="255"/>
      <c r="N711" s="255"/>
    </row>
    <row r="712" spans="5:14">
      <c r="E712" s="255" t="s">
        <v>1973</v>
      </c>
      <c r="F712" s="255" t="s">
        <v>1974</v>
      </c>
      <c r="G712" s="255"/>
      <c r="H712" s="255"/>
      <c r="I712" s="255"/>
      <c r="J712" s="255"/>
      <c r="K712" s="255"/>
      <c r="L712" s="255"/>
      <c r="M712" s="255"/>
      <c r="N712" s="255"/>
    </row>
    <row r="713" spans="5:14">
      <c r="E713" s="255" t="s">
        <v>1975</v>
      </c>
      <c r="F713" s="255" t="s">
        <v>1976</v>
      </c>
      <c r="G713" s="255"/>
      <c r="H713" s="255"/>
      <c r="I713" s="255"/>
      <c r="J713" s="255"/>
      <c r="K713" s="255"/>
      <c r="L713" s="255"/>
      <c r="M713" s="255"/>
      <c r="N713" s="255"/>
    </row>
    <row r="714" spans="5:14">
      <c r="E714" s="260" t="s">
        <v>1977</v>
      </c>
      <c r="F714" s="260" t="s">
        <v>1978</v>
      </c>
      <c r="G714" s="260"/>
      <c r="H714" s="260"/>
      <c r="I714" s="260"/>
      <c r="J714" s="260"/>
      <c r="K714" s="260"/>
      <c r="L714" s="260"/>
      <c r="M714" s="260"/>
      <c r="N714" s="260"/>
    </row>
    <row r="715" spans="5:14">
      <c r="E715" s="255" t="s">
        <v>1979</v>
      </c>
      <c r="F715" s="255" t="s">
        <v>1980</v>
      </c>
      <c r="G715" s="255"/>
      <c r="H715" s="255"/>
      <c r="I715" s="255"/>
      <c r="J715" s="255"/>
      <c r="K715" s="255"/>
      <c r="L715" s="255"/>
      <c r="M715" s="255"/>
      <c r="N715" s="255"/>
    </row>
    <row r="716" spans="5:14">
      <c r="E716" s="255" t="s">
        <v>1981</v>
      </c>
      <c r="F716" s="255" t="s">
        <v>1982</v>
      </c>
      <c r="G716" s="255"/>
      <c r="H716" s="255"/>
      <c r="I716" s="255"/>
      <c r="J716" s="255"/>
      <c r="K716" s="255"/>
      <c r="L716" s="255"/>
      <c r="M716" s="255"/>
      <c r="N716" s="255"/>
    </row>
    <row r="717" spans="5:14">
      <c r="E717" s="255" t="s">
        <v>1983</v>
      </c>
      <c r="F717" s="255" t="s">
        <v>1984</v>
      </c>
      <c r="G717" s="255"/>
      <c r="H717" s="255"/>
      <c r="I717" s="255"/>
      <c r="J717" s="255"/>
      <c r="K717" s="255"/>
      <c r="L717" s="255"/>
      <c r="M717" s="255"/>
      <c r="N717" s="255"/>
    </row>
    <row r="718" spans="5:14">
      <c r="E718" s="255" t="s">
        <v>1985</v>
      </c>
      <c r="F718" s="255" t="s">
        <v>1986</v>
      </c>
      <c r="G718" s="255"/>
      <c r="H718" s="255"/>
      <c r="I718" s="255"/>
      <c r="J718" s="255"/>
      <c r="K718" s="255"/>
      <c r="L718" s="255"/>
      <c r="M718" s="255"/>
      <c r="N718" s="255"/>
    </row>
    <row r="719" spans="5:14">
      <c r="E719" s="255" t="s">
        <v>1987</v>
      </c>
      <c r="F719" s="255" t="s">
        <v>1988</v>
      </c>
      <c r="G719" s="255"/>
      <c r="H719" s="255"/>
      <c r="I719" s="255"/>
      <c r="J719" s="255"/>
      <c r="K719" s="255"/>
      <c r="L719" s="255"/>
      <c r="M719" s="255"/>
      <c r="N719" s="255"/>
    </row>
    <row r="720" spans="5:14">
      <c r="E720" s="255" t="s">
        <v>1989</v>
      </c>
      <c r="F720" s="255" t="s">
        <v>1922</v>
      </c>
      <c r="G720" s="255"/>
      <c r="H720" s="255"/>
      <c r="I720" s="255"/>
      <c r="J720" s="255"/>
      <c r="K720" s="255"/>
      <c r="L720" s="255"/>
      <c r="M720" s="255"/>
      <c r="N720" s="255"/>
    </row>
    <row r="721" spans="5:14">
      <c r="E721" s="255" t="s">
        <v>1990</v>
      </c>
      <c r="F721" s="255" t="s">
        <v>1924</v>
      </c>
      <c r="G721" s="255"/>
      <c r="H721" s="255"/>
      <c r="I721" s="255"/>
      <c r="J721" s="255"/>
      <c r="K721" s="255"/>
      <c r="L721" s="255"/>
      <c r="M721" s="255"/>
      <c r="N721" s="255"/>
    </row>
    <row r="722" spans="5:14">
      <c r="E722" s="260" t="s">
        <v>1991</v>
      </c>
      <c r="F722" s="260" t="s">
        <v>1992</v>
      </c>
      <c r="G722" s="260"/>
      <c r="H722" s="260"/>
      <c r="I722" s="260"/>
      <c r="J722" s="260"/>
      <c r="K722" s="260"/>
      <c r="L722" s="260"/>
      <c r="M722" s="260"/>
      <c r="N722" s="260"/>
    </row>
    <row r="723" spans="5:14">
      <c r="E723" s="255" t="s">
        <v>1993</v>
      </c>
      <c r="F723" s="255" t="s">
        <v>1994</v>
      </c>
      <c r="G723" s="255"/>
      <c r="H723" s="255"/>
      <c r="I723" s="255"/>
      <c r="J723" s="255"/>
      <c r="K723" s="255"/>
      <c r="L723" s="255"/>
      <c r="M723" s="255"/>
      <c r="N723" s="255"/>
    </row>
    <row r="724" spans="5:14">
      <c r="E724" s="255" t="s">
        <v>1995</v>
      </c>
      <c r="F724" s="255" t="s">
        <v>1996</v>
      </c>
      <c r="G724" s="255"/>
      <c r="H724" s="255"/>
      <c r="I724" s="255"/>
      <c r="J724" s="255"/>
      <c r="K724" s="255"/>
      <c r="L724" s="255"/>
      <c r="M724" s="255"/>
      <c r="N724" s="255"/>
    </row>
    <row r="725" spans="5:14">
      <c r="E725" s="255" t="s">
        <v>1997</v>
      </c>
      <c r="F725" s="255" t="s">
        <v>1998</v>
      </c>
      <c r="G725" s="255"/>
      <c r="H725" s="255"/>
      <c r="I725" s="255"/>
      <c r="J725" s="255"/>
      <c r="K725" s="255"/>
      <c r="L725" s="255"/>
      <c r="M725" s="255"/>
      <c r="N725" s="255"/>
    </row>
    <row r="726" spans="5:14">
      <c r="E726" s="255" t="s">
        <v>1999</v>
      </c>
      <c r="F726" s="255" t="s">
        <v>2000</v>
      </c>
      <c r="G726" s="255"/>
      <c r="H726" s="255"/>
      <c r="I726" s="255"/>
      <c r="J726" s="255"/>
      <c r="K726" s="255"/>
      <c r="L726" s="255"/>
      <c r="M726" s="255"/>
      <c r="N726" s="255"/>
    </row>
    <row r="727" spans="5:14">
      <c r="E727" s="255" t="s">
        <v>2001</v>
      </c>
      <c r="F727" s="255" t="s">
        <v>2002</v>
      </c>
      <c r="G727" s="255"/>
      <c r="H727" s="255"/>
      <c r="I727" s="255"/>
      <c r="J727" s="255"/>
      <c r="K727" s="255"/>
      <c r="L727" s="255"/>
      <c r="M727" s="255"/>
      <c r="N727" s="255"/>
    </row>
    <row r="728" spans="5:14">
      <c r="E728" s="255" t="s">
        <v>2003</v>
      </c>
      <c r="F728" s="255" t="s">
        <v>1936</v>
      </c>
      <c r="G728" s="255"/>
      <c r="H728" s="255"/>
      <c r="I728" s="255"/>
      <c r="J728" s="255"/>
      <c r="K728" s="255"/>
      <c r="L728" s="255"/>
      <c r="M728" s="255"/>
      <c r="N728" s="255"/>
    </row>
    <row r="729" spans="5:14">
      <c r="E729" s="255" t="s">
        <v>2004</v>
      </c>
      <c r="F729" s="255" t="s">
        <v>1938</v>
      </c>
      <c r="G729" s="255"/>
      <c r="H729" s="255"/>
      <c r="I729" s="255"/>
      <c r="J729" s="255"/>
      <c r="K729" s="255"/>
      <c r="L729" s="255"/>
      <c r="M729" s="255"/>
      <c r="N729" s="255"/>
    </row>
    <row r="730" spans="5:14">
      <c r="E730" s="260" t="s">
        <v>2005</v>
      </c>
      <c r="F730" s="260" t="s">
        <v>2006</v>
      </c>
      <c r="G730" s="260"/>
      <c r="H730" s="260"/>
      <c r="I730" s="260"/>
      <c r="J730" s="260"/>
      <c r="K730" s="260"/>
      <c r="L730" s="260"/>
      <c r="M730" s="260"/>
      <c r="N730" s="260"/>
    </row>
    <row r="731" spans="5:14">
      <c r="E731" s="255" t="s">
        <v>1154</v>
      </c>
      <c r="F731" s="255" t="s">
        <v>1155</v>
      </c>
      <c r="G731" s="255"/>
      <c r="H731" s="255"/>
      <c r="I731" s="255"/>
      <c r="J731" s="255"/>
      <c r="K731" s="255"/>
      <c r="L731" s="255"/>
      <c r="M731" s="255"/>
      <c r="N731" s="255">
        <v>0</v>
      </c>
    </row>
    <row r="732" spans="5:14">
      <c r="E732" s="255" t="s">
        <v>2007</v>
      </c>
      <c r="F732" s="255" t="s">
        <v>2008</v>
      </c>
      <c r="G732" s="255"/>
      <c r="H732" s="255"/>
      <c r="I732" s="255"/>
      <c r="J732" s="255"/>
      <c r="K732" s="255"/>
      <c r="L732" s="255"/>
      <c r="M732" s="255"/>
      <c r="N732" s="255"/>
    </row>
    <row r="733" spans="5:14">
      <c r="E733" s="255" t="s">
        <v>2009</v>
      </c>
      <c r="F733" s="255" t="s">
        <v>2010</v>
      </c>
      <c r="G733" s="255"/>
      <c r="H733" s="255"/>
      <c r="I733" s="255"/>
      <c r="J733" s="255"/>
      <c r="K733" s="255"/>
      <c r="L733" s="255"/>
      <c r="M733" s="255"/>
      <c r="N733" s="255"/>
    </row>
    <row r="734" spans="5:14">
      <c r="E734" s="260" t="s">
        <v>1156</v>
      </c>
      <c r="F734" s="260" t="s">
        <v>155</v>
      </c>
      <c r="G734" s="260"/>
      <c r="H734" s="260"/>
      <c r="I734" s="260"/>
      <c r="J734" s="260"/>
      <c r="K734" s="260"/>
      <c r="L734" s="260"/>
      <c r="M734" s="260"/>
      <c r="N734" s="260">
        <v>0</v>
      </c>
    </row>
    <row r="735" spans="5:14">
      <c r="E735" s="255" t="s">
        <v>1088</v>
      </c>
      <c r="F735" s="255" t="s">
        <v>1089</v>
      </c>
      <c r="G735" s="255"/>
      <c r="H735" s="255"/>
      <c r="I735" s="255"/>
      <c r="J735" s="255"/>
      <c r="K735" s="255"/>
      <c r="L735" s="255"/>
      <c r="M735" s="255"/>
      <c r="N735" s="255">
        <v>75215211.260000005</v>
      </c>
    </row>
    <row r="736" spans="5:14">
      <c r="E736" s="260" t="s">
        <v>1091</v>
      </c>
      <c r="F736" s="260" t="s">
        <v>156</v>
      </c>
      <c r="G736" s="260"/>
      <c r="H736" s="260"/>
      <c r="I736" s="260"/>
      <c r="J736" s="260"/>
      <c r="K736" s="260"/>
      <c r="L736" s="260"/>
      <c r="M736" s="260"/>
      <c r="N736" s="260">
        <v>75215211.260000005</v>
      </c>
    </row>
    <row r="737" spans="5:14">
      <c r="E737" s="256" t="s">
        <v>1093</v>
      </c>
      <c r="F737" s="256" t="s">
        <v>1094</v>
      </c>
      <c r="G737" s="256">
        <v>-264725211.15000001</v>
      </c>
      <c r="H737" s="256"/>
      <c r="I737" s="256">
        <v>-4427266228.200366</v>
      </c>
      <c r="J737" s="256">
        <v>-1006458756.4289148</v>
      </c>
      <c r="K737" s="256">
        <v>505632802.03449368</v>
      </c>
      <c r="L737" s="256"/>
      <c r="M737" s="256">
        <v>193267437.74070641</v>
      </c>
      <c r="N737" s="256">
        <v>-394188391.2920258</v>
      </c>
    </row>
    <row r="738" spans="5:14">
      <c r="E738" s="255" t="s">
        <v>1096</v>
      </c>
      <c r="F738" s="255" t="s">
        <v>1097</v>
      </c>
      <c r="G738" s="255"/>
      <c r="H738" s="255"/>
      <c r="I738" s="255"/>
      <c r="J738" s="255"/>
      <c r="K738" s="255"/>
      <c r="L738" s="255"/>
      <c r="M738" s="255"/>
      <c r="N738" s="255">
        <v>4.8532999999999996E-3</v>
      </c>
    </row>
    <row r="739" spans="5:14">
      <c r="E739" s="256" t="s">
        <v>1099</v>
      </c>
      <c r="F739" s="256" t="s">
        <v>1100</v>
      </c>
      <c r="G739" s="256"/>
      <c r="H739" s="256"/>
      <c r="I739" s="256"/>
      <c r="J739" s="256"/>
      <c r="K739" s="256"/>
      <c r="L739" s="256"/>
      <c r="M739" s="256"/>
      <c r="N739" s="256">
        <v>4.8532999999999996E-3</v>
      </c>
    </row>
    <row r="740" spans="5:14">
      <c r="E740" s="255" t="s">
        <v>2011</v>
      </c>
      <c r="F740" s="255" t="s">
        <v>2012</v>
      </c>
      <c r="G740" s="255"/>
      <c r="H740" s="255"/>
      <c r="I740" s="255"/>
      <c r="J740" s="255"/>
      <c r="K740" s="255"/>
      <c r="L740" s="255"/>
      <c r="M740" s="255"/>
      <c r="N740" s="255"/>
    </row>
    <row r="741" spans="5:14">
      <c r="E741" s="255" t="s">
        <v>2013</v>
      </c>
      <c r="F741" s="255" t="s">
        <v>2014</v>
      </c>
      <c r="G741" s="255"/>
      <c r="H741" s="255"/>
      <c r="I741" s="255"/>
      <c r="J741" s="255"/>
      <c r="K741" s="255"/>
      <c r="L741" s="255"/>
      <c r="M741" s="255"/>
      <c r="N741" s="255"/>
    </row>
    <row r="742" spans="5:14">
      <c r="E742" s="256" t="s">
        <v>2015</v>
      </c>
      <c r="F742" s="256" t="s">
        <v>2012</v>
      </c>
      <c r="G742" s="256"/>
      <c r="H742" s="256"/>
      <c r="I742" s="256"/>
      <c r="J742" s="256"/>
      <c r="K742" s="256"/>
      <c r="L742" s="256"/>
      <c r="M742" s="256"/>
      <c r="N742" s="256"/>
    </row>
    <row r="743" spans="5:14">
      <c r="E743" s="257" t="s">
        <v>1102</v>
      </c>
      <c r="F743" s="257" t="s">
        <v>160</v>
      </c>
      <c r="G743" s="257">
        <v>-21227310179.68</v>
      </c>
      <c r="H743" s="257">
        <v>-1511776412.96</v>
      </c>
      <c r="I743" s="257">
        <v>-28390478813.940277</v>
      </c>
      <c r="J743" s="257">
        <v>-9396328374.5281487</v>
      </c>
      <c r="K743" s="257">
        <v>-7064609461.4202442</v>
      </c>
      <c r="L743" s="257">
        <v>-5028882317.9799995</v>
      </c>
      <c r="M743" s="257">
        <v>-9228364646.3631954</v>
      </c>
      <c r="N743" s="257">
        <v>-33427601585.873505</v>
      </c>
    </row>
    <row r="744" spans="5:14">
      <c r="E744" s="255" t="s">
        <v>1104</v>
      </c>
      <c r="F744" s="255" t="s">
        <v>161</v>
      </c>
      <c r="G744" s="255"/>
      <c r="H744" s="255"/>
      <c r="I744" s="255"/>
      <c r="J744" s="255">
        <v>3.3733461</v>
      </c>
      <c r="K744" s="255"/>
      <c r="L744" s="255"/>
      <c r="M744" s="255"/>
      <c r="N744" s="255">
        <v>-9156934133.6914616</v>
      </c>
    </row>
    <row r="745" spans="5:14">
      <c r="E745" s="260" t="s">
        <v>1106</v>
      </c>
      <c r="F745" s="260" t="s">
        <v>161</v>
      </c>
      <c r="G745" s="260"/>
      <c r="H745" s="260"/>
      <c r="I745" s="260"/>
      <c r="J745" s="260">
        <v>3.3733461</v>
      </c>
      <c r="K745" s="260"/>
      <c r="L745" s="260"/>
      <c r="M745" s="260"/>
      <c r="N745" s="260">
        <v>-9156934133.6914616</v>
      </c>
    </row>
    <row r="746" spans="5:14">
      <c r="E746" s="255" t="s">
        <v>1108</v>
      </c>
      <c r="F746" s="255" t="s">
        <v>162</v>
      </c>
      <c r="G746" s="255"/>
      <c r="H746" s="255"/>
      <c r="I746" s="255"/>
      <c r="J746" s="255">
        <v>-40.263001699999997</v>
      </c>
      <c r="K746" s="255"/>
      <c r="L746" s="255"/>
      <c r="M746" s="255"/>
      <c r="N746" s="255">
        <v>-1596696826.3458171</v>
      </c>
    </row>
    <row r="747" spans="5:14">
      <c r="E747" s="260" t="s">
        <v>1110</v>
      </c>
      <c r="F747" s="260" t="s">
        <v>162</v>
      </c>
      <c r="G747" s="260"/>
      <c r="H747" s="260"/>
      <c r="I747" s="260"/>
      <c r="J747" s="260">
        <v>-40.263001699999997</v>
      </c>
      <c r="K747" s="260"/>
      <c r="L747" s="260"/>
      <c r="M747" s="260"/>
      <c r="N747" s="260">
        <v>-1596696826.3458171</v>
      </c>
    </row>
    <row r="748" spans="5:14">
      <c r="E748" s="255" t="s">
        <v>1112</v>
      </c>
      <c r="F748" s="255" t="s">
        <v>163</v>
      </c>
      <c r="G748" s="255"/>
      <c r="H748" s="255"/>
      <c r="I748" s="255"/>
      <c r="J748" s="255"/>
      <c r="K748" s="255"/>
      <c r="L748" s="255"/>
      <c r="M748" s="255"/>
      <c r="N748" s="255">
        <v>1054299940.0228601</v>
      </c>
    </row>
    <row r="749" spans="5:14">
      <c r="E749" s="260" t="s">
        <v>1114</v>
      </c>
      <c r="F749" s="260" t="s">
        <v>163</v>
      </c>
      <c r="G749" s="260"/>
      <c r="H749" s="260"/>
      <c r="I749" s="260"/>
      <c r="J749" s="260"/>
      <c r="K749" s="260"/>
      <c r="L749" s="260"/>
      <c r="M749" s="260"/>
      <c r="N749" s="260">
        <v>1054299940.0228601</v>
      </c>
    </row>
    <row r="750" spans="5:14">
      <c r="E750" s="255" t="s">
        <v>1116</v>
      </c>
      <c r="F750" s="255" t="s">
        <v>1117</v>
      </c>
      <c r="G750" s="255"/>
      <c r="H750" s="255"/>
      <c r="I750" s="255"/>
      <c r="J750" s="255"/>
      <c r="K750" s="255"/>
      <c r="L750" s="255"/>
      <c r="M750" s="255"/>
      <c r="N750" s="255">
        <v>-1154874192.2876484</v>
      </c>
    </row>
    <row r="751" spans="5:14">
      <c r="E751" s="255" t="s">
        <v>2016</v>
      </c>
      <c r="F751" s="255" t="s">
        <v>2017</v>
      </c>
      <c r="G751" s="255"/>
      <c r="H751" s="255"/>
      <c r="I751" s="255"/>
      <c r="J751" s="255"/>
      <c r="K751" s="255"/>
      <c r="L751" s="255"/>
      <c r="M751" s="255"/>
      <c r="N751" s="255"/>
    </row>
    <row r="752" spans="5:14">
      <c r="E752" s="255" t="s">
        <v>2018</v>
      </c>
      <c r="F752" s="255" t="s">
        <v>2019</v>
      </c>
      <c r="G752" s="255"/>
      <c r="H752" s="255"/>
      <c r="I752" s="255"/>
      <c r="J752" s="255"/>
      <c r="K752" s="255"/>
      <c r="L752" s="255"/>
      <c r="M752" s="255"/>
      <c r="N752" s="255"/>
    </row>
    <row r="753" spans="5:14">
      <c r="E753" s="255" t="s">
        <v>2020</v>
      </c>
      <c r="F753" s="255" t="s">
        <v>2021</v>
      </c>
      <c r="G753" s="255"/>
      <c r="H753" s="255"/>
      <c r="I753" s="255"/>
      <c r="J753" s="255"/>
      <c r="K753" s="255"/>
      <c r="L753" s="255"/>
      <c r="M753" s="255"/>
      <c r="N753" s="255"/>
    </row>
    <row r="754" spans="5:14">
      <c r="E754" s="255" t="s">
        <v>2022</v>
      </c>
      <c r="F754" s="255" t="s">
        <v>2023</v>
      </c>
      <c r="G754" s="255"/>
      <c r="H754" s="255"/>
      <c r="I754" s="255"/>
      <c r="J754" s="255"/>
      <c r="K754" s="255"/>
      <c r="L754" s="255"/>
      <c r="M754" s="255"/>
      <c r="N754" s="255"/>
    </row>
    <row r="755" spans="5:14">
      <c r="E755" s="260" t="s">
        <v>1119</v>
      </c>
      <c r="F755" s="260" t="s">
        <v>164</v>
      </c>
      <c r="G755" s="260"/>
      <c r="H755" s="260"/>
      <c r="I755" s="260"/>
      <c r="J755" s="260"/>
      <c r="K755" s="260"/>
      <c r="L755" s="260"/>
      <c r="M755" s="260"/>
      <c r="N755" s="260">
        <v>-1154874192.2876484</v>
      </c>
    </row>
    <row r="756" spans="5:14">
      <c r="E756" s="255" t="s">
        <v>1121</v>
      </c>
      <c r="F756" s="255" t="s">
        <v>1122</v>
      </c>
      <c r="G756" s="255"/>
      <c r="H756" s="255"/>
      <c r="I756" s="255"/>
      <c r="J756" s="255"/>
      <c r="K756" s="255"/>
      <c r="L756" s="255"/>
      <c r="M756" s="255"/>
      <c r="N756" s="255">
        <v>26148.84</v>
      </c>
    </row>
    <row r="757" spans="5:14">
      <c r="E757" s="255" t="s">
        <v>2024</v>
      </c>
      <c r="F757" s="255" t="s">
        <v>2025</v>
      </c>
      <c r="G757" s="255"/>
      <c r="H757" s="255"/>
      <c r="I757" s="255"/>
      <c r="J757" s="255"/>
      <c r="K757" s="255"/>
      <c r="L757" s="255"/>
      <c r="M757" s="255"/>
      <c r="N757" s="255"/>
    </row>
    <row r="758" spans="5:14">
      <c r="E758" s="255" t="s">
        <v>1124</v>
      </c>
      <c r="F758" s="255" t="s">
        <v>1125</v>
      </c>
      <c r="G758" s="255"/>
      <c r="H758" s="255"/>
      <c r="I758" s="255"/>
      <c r="J758" s="255"/>
      <c r="K758" s="255"/>
      <c r="L758" s="255"/>
      <c r="M758" s="255"/>
      <c r="N758" s="255">
        <v>8434457.9689572994</v>
      </c>
    </row>
    <row r="759" spans="5:14">
      <c r="E759" s="255" t="s">
        <v>1127</v>
      </c>
      <c r="F759" s="255" t="s">
        <v>1128</v>
      </c>
      <c r="G759" s="255"/>
      <c r="H759" s="255"/>
      <c r="I759" s="255"/>
      <c r="J759" s="255"/>
      <c r="K759" s="255"/>
      <c r="L759" s="255"/>
      <c r="M759" s="255"/>
      <c r="N759" s="255">
        <v>-418416.747126</v>
      </c>
    </row>
    <row r="760" spans="5:14">
      <c r="E760" s="255" t="s">
        <v>2026</v>
      </c>
      <c r="F760" s="255" t="s">
        <v>2027</v>
      </c>
      <c r="G760" s="255"/>
      <c r="H760" s="255"/>
      <c r="I760" s="255"/>
      <c r="J760" s="255"/>
      <c r="K760" s="255"/>
      <c r="L760" s="255"/>
      <c r="M760" s="255"/>
      <c r="N760" s="255"/>
    </row>
    <row r="761" spans="5:14">
      <c r="E761" s="255" t="s">
        <v>2028</v>
      </c>
      <c r="F761" s="255" t="s">
        <v>2029</v>
      </c>
      <c r="G761" s="255"/>
      <c r="H761" s="255"/>
      <c r="I761" s="255"/>
      <c r="J761" s="255"/>
      <c r="K761" s="255"/>
      <c r="L761" s="255"/>
      <c r="M761" s="255"/>
      <c r="N761" s="255"/>
    </row>
    <row r="762" spans="5:14">
      <c r="E762" s="260" t="s">
        <v>1130</v>
      </c>
      <c r="F762" s="260" t="s">
        <v>166</v>
      </c>
      <c r="G762" s="260"/>
      <c r="H762" s="260"/>
      <c r="I762" s="260"/>
      <c r="J762" s="260"/>
      <c r="K762" s="260"/>
      <c r="L762" s="260"/>
      <c r="M762" s="260"/>
      <c r="N762" s="260">
        <v>8042190.0618313001</v>
      </c>
    </row>
    <row r="763" spans="5:14">
      <c r="E763" s="255" t="s">
        <v>2030</v>
      </c>
      <c r="F763" s="255" t="s">
        <v>2031</v>
      </c>
      <c r="G763" s="255"/>
      <c r="H763" s="255"/>
      <c r="I763" s="255"/>
      <c r="J763" s="255"/>
      <c r="K763" s="255"/>
      <c r="L763" s="255"/>
      <c r="M763" s="255"/>
      <c r="N763" s="255"/>
    </row>
    <row r="764" spans="5:14">
      <c r="E764" s="260" t="s">
        <v>2032</v>
      </c>
      <c r="F764" s="260" t="s">
        <v>2033</v>
      </c>
      <c r="G764" s="260"/>
      <c r="H764" s="260"/>
      <c r="I764" s="260"/>
      <c r="J764" s="260"/>
      <c r="K764" s="260"/>
      <c r="L764" s="260"/>
      <c r="M764" s="260"/>
      <c r="N764" s="260"/>
    </row>
    <row r="765" spans="5:14">
      <c r="E765" s="256" t="s">
        <v>1131</v>
      </c>
      <c r="F765" s="256" t="s">
        <v>1132</v>
      </c>
      <c r="G765" s="256"/>
      <c r="H765" s="256"/>
      <c r="I765" s="256"/>
      <c r="J765" s="256">
        <v>-36.889655599999998</v>
      </c>
      <c r="K765" s="256"/>
      <c r="L765" s="256"/>
      <c r="M765" s="256"/>
      <c r="N765" s="256">
        <v>-10846163022.240236</v>
      </c>
    </row>
    <row r="766" spans="5:14">
      <c r="E766" s="257" t="s">
        <v>1133</v>
      </c>
      <c r="F766" s="257" t="s">
        <v>167</v>
      </c>
      <c r="G766" s="257"/>
      <c r="H766" s="257"/>
      <c r="I766" s="257"/>
      <c r="J766" s="257">
        <v>-36.889655599999998</v>
      </c>
      <c r="K766" s="257"/>
      <c r="L766" s="257"/>
      <c r="M766" s="257"/>
      <c r="N766" s="257">
        <v>-10846163022.240236</v>
      </c>
    </row>
    <row r="767" spans="5:14">
      <c r="E767" s="258" t="s">
        <v>1134</v>
      </c>
      <c r="F767" s="258" t="s">
        <v>168</v>
      </c>
      <c r="G767" s="258">
        <v>-21227310179.68</v>
      </c>
      <c r="H767" s="258">
        <v>-1511776412.96</v>
      </c>
      <c r="I767" s="258">
        <v>-28390478813.940277</v>
      </c>
      <c r="J767" s="258">
        <v>-9396328411.4178047</v>
      </c>
      <c r="K767" s="258">
        <v>-7064609461.4202442</v>
      </c>
      <c r="L767" s="258">
        <v>-5028882317.9799995</v>
      </c>
      <c r="M767" s="258">
        <v>-9228364646.3631954</v>
      </c>
      <c r="N767" s="258">
        <v>-44273764608.113739</v>
      </c>
    </row>
    <row r="768" spans="5:14">
      <c r="E768" s="259" t="s">
        <v>1135</v>
      </c>
      <c r="F768" s="259" t="s">
        <v>1136</v>
      </c>
      <c r="G768" s="259">
        <v>-61041263365.110001</v>
      </c>
      <c r="H768" s="259">
        <v>-1910254534.23</v>
      </c>
      <c r="I768" s="259">
        <v>-37125284228.936218</v>
      </c>
      <c r="J768" s="259">
        <v>-30780676846.900837</v>
      </c>
      <c r="K768" s="259">
        <v>-8790922813.6466007</v>
      </c>
      <c r="L768" s="259">
        <v>-6168244786.1599998</v>
      </c>
      <c r="M768" s="259">
        <v>-11136165570.315556</v>
      </c>
      <c r="N768" s="259">
        <v>-111218160547.10814</v>
      </c>
    </row>
    <row r="769" spans="5:14">
      <c r="E769" s="261" t="s">
        <v>1137</v>
      </c>
      <c r="F769" s="261" t="s">
        <v>1138</v>
      </c>
      <c r="G769" s="261">
        <v>0</v>
      </c>
      <c r="H769" s="261">
        <v>0</v>
      </c>
      <c r="I769" s="261">
        <v>3.8999999999999999E-6</v>
      </c>
      <c r="J769" s="261">
        <v>0</v>
      </c>
      <c r="K769" s="261">
        <v>-0.2517875</v>
      </c>
      <c r="L769" s="261">
        <v>0</v>
      </c>
      <c r="M769" s="261">
        <v>-1.0450000000000001E-4</v>
      </c>
      <c r="N769" s="261">
        <v>-0.2518881</v>
      </c>
    </row>
    <row r="770" spans="5:14">
      <c r="E770" s="196" t="s">
        <v>2039</v>
      </c>
      <c r="F770" s="197"/>
    </row>
    <row r="771" spans="5:14">
      <c r="E771" s="196" t="s">
        <v>1165</v>
      </c>
      <c r="F771" s="197"/>
    </row>
    <row r="772" spans="5:14">
      <c r="E772" s="196" t="s">
        <v>1141</v>
      </c>
      <c r="F772" s="197"/>
    </row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505A3-89DE-4815-AEF1-5AAEDC38A610}">
  <dimension ref="A1:CH662"/>
  <sheetViews>
    <sheetView topLeftCell="H289" zoomScale="70" zoomScaleNormal="70" workbookViewId="0">
      <selection activeCell="N302" sqref="N302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55" t="s">
        <v>281</v>
      </c>
      <c r="F5" s="255" t="s">
        <v>80</v>
      </c>
      <c r="G5" s="255"/>
      <c r="H5" s="255"/>
      <c r="I5" s="255"/>
      <c r="J5" s="255">
        <v>1163516.076354</v>
      </c>
      <c r="K5" s="255">
        <v>172872324.62025401</v>
      </c>
      <c r="L5" s="255"/>
      <c r="M5" s="255">
        <v>352757.11200000002</v>
      </c>
      <c r="N5" s="255">
        <v>174388597.808608</v>
      </c>
    </row>
    <row r="6" spans="1:86">
      <c r="A6" s="99" t="s">
        <v>282</v>
      </c>
      <c r="B6" s="99" t="s">
        <v>283</v>
      </c>
      <c r="D6" s="175" t="s">
        <v>284</v>
      </c>
      <c r="E6" s="255" t="s">
        <v>285</v>
      </c>
      <c r="F6" s="255" t="s">
        <v>286</v>
      </c>
      <c r="G6" s="255">
        <v>42920828.32</v>
      </c>
      <c r="H6" s="255">
        <v>46461.9</v>
      </c>
      <c r="I6" s="255">
        <v>561387746.20013869</v>
      </c>
      <c r="J6" s="255">
        <v>311408962.2132594</v>
      </c>
      <c r="K6" s="255">
        <v>56523301.431896001</v>
      </c>
      <c r="L6" s="255">
        <v>19697032.370000001</v>
      </c>
      <c r="M6" s="255">
        <v>168463565.99214301</v>
      </c>
      <c r="N6" s="255">
        <v>1160447898.4274373</v>
      </c>
    </row>
    <row r="7" spans="1:86">
      <c r="A7" s="99" t="s">
        <v>287</v>
      </c>
      <c r="B7" s="99" t="s">
        <v>288</v>
      </c>
      <c r="D7" s="175" t="s">
        <v>289</v>
      </c>
      <c r="E7" s="255" t="s">
        <v>290</v>
      </c>
      <c r="F7" s="255" t="s">
        <v>291</v>
      </c>
      <c r="G7" s="255">
        <v>37.94</v>
      </c>
      <c r="H7" s="255"/>
      <c r="I7" s="255"/>
      <c r="J7" s="255"/>
      <c r="K7" s="255">
        <v>175190464.93967801</v>
      </c>
      <c r="L7" s="255">
        <v>20227415.559999999</v>
      </c>
      <c r="M7" s="255"/>
      <c r="N7" s="255">
        <v>195417918.43967801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56" t="s">
        <v>295</v>
      </c>
      <c r="F8" s="256" t="s">
        <v>80</v>
      </c>
      <c r="G8" s="256">
        <v>42920866.259999998</v>
      </c>
      <c r="H8" s="256">
        <v>46461.9</v>
      </c>
      <c r="I8" s="256">
        <v>561387746.20013869</v>
      </c>
      <c r="J8" s="256">
        <v>312572478.28961343</v>
      </c>
      <c r="K8" s="256">
        <v>404586090.99182802</v>
      </c>
      <c r="L8" s="256">
        <v>39924447.93</v>
      </c>
      <c r="M8" s="256">
        <v>168816323.10414299</v>
      </c>
      <c r="N8" s="256">
        <v>1530254414.6757233</v>
      </c>
    </row>
    <row r="9" spans="1:86">
      <c r="A9" s="99" t="s">
        <v>296</v>
      </c>
      <c r="B9" s="99" t="s">
        <v>297</v>
      </c>
      <c r="D9" s="175" t="s">
        <v>298</v>
      </c>
      <c r="E9" s="255" t="s">
        <v>303</v>
      </c>
      <c r="F9" s="255" t="s">
        <v>304</v>
      </c>
      <c r="G9" s="255"/>
      <c r="H9" s="255"/>
      <c r="I9" s="255"/>
      <c r="J9" s="255"/>
      <c r="K9" s="255">
        <v>39176262.081472002</v>
      </c>
      <c r="L9" s="255"/>
      <c r="M9" s="255">
        <v>2167793000</v>
      </c>
      <c r="N9" s="255">
        <v>2206969262.0814719</v>
      </c>
    </row>
    <row r="10" spans="1:86">
      <c r="A10" s="99" t="s">
        <v>227</v>
      </c>
      <c r="B10" s="99" t="s">
        <v>301</v>
      </c>
      <c r="D10" s="175" t="s">
        <v>302</v>
      </c>
      <c r="E10" s="256" t="s">
        <v>308</v>
      </c>
      <c r="F10" s="256" t="s">
        <v>309</v>
      </c>
      <c r="G10" s="256">
        <v>0</v>
      </c>
      <c r="H10" s="256"/>
      <c r="I10" s="256"/>
      <c r="J10" s="256"/>
      <c r="K10" s="256">
        <v>39176262.081472002</v>
      </c>
      <c r="L10" s="256">
        <v>0</v>
      </c>
      <c r="M10" s="256">
        <v>2167793000</v>
      </c>
      <c r="N10" s="256">
        <v>2206969262.0814719</v>
      </c>
    </row>
    <row r="11" spans="1:86">
      <c r="A11" s="99" t="s">
        <v>305</v>
      </c>
      <c r="B11" s="99" t="s">
        <v>306</v>
      </c>
      <c r="D11" s="175" t="s">
        <v>307</v>
      </c>
      <c r="E11" s="257" t="s">
        <v>313</v>
      </c>
      <c r="F11" s="257" t="s">
        <v>314</v>
      </c>
      <c r="G11" s="257">
        <v>42920866.259999998</v>
      </c>
      <c r="H11" s="257">
        <v>46461.9</v>
      </c>
      <c r="I11" s="257">
        <v>561387746.20013869</v>
      </c>
      <c r="J11" s="257">
        <v>312572478.28961343</v>
      </c>
      <c r="K11" s="257">
        <v>443762353.0733</v>
      </c>
      <c r="L11" s="257">
        <v>39924447.93</v>
      </c>
      <c r="M11" s="257">
        <v>2336609323.1041431</v>
      </c>
      <c r="N11" s="257">
        <v>3737223676.757195</v>
      </c>
    </row>
    <row r="12" spans="1:86">
      <c r="A12" s="99" t="s">
        <v>310</v>
      </c>
      <c r="B12" s="99" t="s">
        <v>311</v>
      </c>
      <c r="D12" s="175" t="s">
        <v>312</v>
      </c>
      <c r="E12" s="255" t="s">
        <v>317</v>
      </c>
      <c r="F12" s="255" t="s">
        <v>318</v>
      </c>
      <c r="G12" s="255">
        <v>2599292481.6300001</v>
      </c>
      <c r="H12" s="255">
        <v>9989022.3699999992</v>
      </c>
      <c r="I12" s="255"/>
      <c r="J12" s="255">
        <v>1227885547.3119817</v>
      </c>
      <c r="K12" s="255">
        <v>106008968.729646</v>
      </c>
      <c r="L12" s="255">
        <v>580319118.86000001</v>
      </c>
      <c r="M12" s="255">
        <v>846943642.32057905</v>
      </c>
      <c r="N12" s="255">
        <v>4651832914.9593201</v>
      </c>
    </row>
    <row r="13" spans="1:86">
      <c r="A13" s="99" t="s">
        <v>315</v>
      </c>
      <c r="B13" s="99" t="s">
        <v>283</v>
      </c>
      <c r="D13" s="175" t="s">
        <v>316</v>
      </c>
      <c r="E13" s="255" t="s">
        <v>322</v>
      </c>
      <c r="F13" s="255" t="s">
        <v>323</v>
      </c>
      <c r="G13" s="255">
        <v>3268568654.8200002</v>
      </c>
      <c r="H13" s="255">
        <v>41040434.960000001</v>
      </c>
      <c r="I13" s="255"/>
      <c r="J13" s="255">
        <v>3846801069.9281945</v>
      </c>
      <c r="K13" s="255">
        <v>869889634.13150001</v>
      </c>
      <c r="L13" s="255">
        <v>437386233.23000002</v>
      </c>
      <c r="M13" s="255">
        <v>827829924.85855806</v>
      </c>
      <c r="N13" s="255">
        <v>9291515951.9282532</v>
      </c>
    </row>
    <row r="14" spans="1:86">
      <c r="A14" s="99" t="s">
        <v>319</v>
      </c>
      <c r="B14" s="99" t="s">
        <v>320</v>
      </c>
      <c r="D14" s="175" t="s">
        <v>321</v>
      </c>
      <c r="E14" s="255" t="s">
        <v>325</v>
      </c>
      <c r="F14" s="255" t="s">
        <v>326</v>
      </c>
      <c r="G14" s="255">
        <v>-75495747.569999993</v>
      </c>
      <c r="H14" s="255"/>
      <c r="I14" s="255"/>
      <c r="J14" s="255"/>
      <c r="K14" s="255">
        <v>-26609258.393364001</v>
      </c>
      <c r="L14" s="255">
        <v>-4502988.46</v>
      </c>
      <c r="M14" s="255"/>
      <c r="N14" s="255">
        <v>-106607994.423364</v>
      </c>
    </row>
    <row r="15" spans="1:86">
      <c r="D15" s="175" t="s">
        <v>324</v>
      </c>
      <c r="E15" s="255" t="s">
        <v>328</v>
      </c>
      <c r="F15" s="255" t="s">
        <v>329</v>
      </c>
      <c r="G15" s="255">
        <v>5523968.9900000002</v>
      </c>
      <c r="H15" s="255"/>
      <c r="I15" s="255"/>
      <c r="J15" s="255"/>
      <c r="K15" s="255"/>
      <c r="L15" s="255"/>
      <c r="M15" s="255"/>
      <c r="N15" s="255">
        <v>5523968.9900000002</v>
      </c>
    </row>
    <row r="16" spans="1:86">
      <c r="D16" s="175" t="s">
        <v>327</v>
      </c>
      <c r="E16" s="256" t="s">
        <v>331</v>
      </c>
      <c r="F16" s="256" t="s">
        <v>332</v>
      </c>
      <c r="G16" s="256">
        <v>5797889357.8699999</v>
      </c>
      <c r="H16" s="256">
        <v>51029457.329999998</v>
      </c>
      <c r="I16" s="256"/>
      <c r="J16" s="256">
        <v>5074686617.2401762</v>
      </c>
      <c r="K16" s="256">
        <v>949289344.46778202</v>
      </c>
      <c r="L16" s="256">
        <v>1013202363.63</v>
      </c>
      <c r="M16" s="256">
        <v>1674773567.179137</v>
      </c>
      <c r="N16" s="256">
        <v>13842264841.45421</v>
      </c>
    </row>
    <row r="17" spans="1:14">
      <c r="D17" s="175" t="s">
        <v>330</v>
      </c>
      <c r="E17" s="255" t="s">
        <v>334</v>
      </c>
      <c r="F17" s="255" t="s">
        <v>335</v>
      </c>
      <c r="G17" s="255">
        <v>1456206.61</v>
      </c>
      <c r="H17" s="255">
        <v>183708</v>
      </c>
      <c r="I17" s="255">
        <v>26.157551300000002</v>
      </c>
      <c r="J17" s="255"/>
      <c r="K17" s="255">
        <v>128225.228418</v>
      </c>
      <c r="L17" s="255">
        <v>224389.84</v>
      </c>
      <c r="M17" s="255">
        <v>88490.613362999997</v>
      </c>
      <c r="N17" s="255">
        <v>2081022.2293322999</v>
      </c>
    </row>
    <row r="18" spans="1:14">
      <c r="D18" s="175" t="s">
        <v>333</v>
      </c>
      <c r="E18" s="255" t="s">
        <v>337</v>
      </c>
      <c r="F18" s="255" t="s">
        <v>338</v>
      </c>
      <c r="G18" s="255">
        <v>443897142.92000002</v>
      </c>
      <c r="H18" s="255"/>
      <c r="I18" s="255"/>
      <c r="J18" s="255">
        <v>3562527.267306</v>
      </c>
      <c r="K18" s="255">
        <v>5547260.6338999998</v>
      </c>
      <c r="L18" s="255">
        <v>37851646.630000003</v>
      </c>
      <c r="M18" s="255">
        <v>1766203.6883400001</v>
      </c>
      <c r="N18" s="255">
        <v>397935512.327474</v>
      </c>
    </row>
    <row r="19" spans="1:14">
      <c r="D19" s="175" t="s">
        <v>336</v>
      </c>
      <c r="E19" s="255" t="s">
        <v>340</v>
      </c>
      <c r="F19" s="255" t="s">
        <v>341</v>
      </c>
      <c r="G19" s="255">
        <v>-18243446.059999999</v>
      </c>
      <c r="H19" s="255"/>
      <c r="I19" s="255"/>
      <c r="J19" s="255"/>
      <c r="K19" s="255">
        <v>-1393267.4658939999</v>
      </c>
      <c r="L19" s="255"/>
      <c r="M19" s="255"/>
      <c r="N19" s="255">
        <v>-19636713.525894001</v>
      </c>
    </row>
    <row r="20" spans="1:14">
      <c r="D20" s="175" t="s">
        <v>339</v>
      </c>
      <c r="E20" s="255" t="s">
        <v>344</v>
      </c>
      <c r="F20" s="255" t="s">
        <v>345</v>
      </c>
      <c r="G20" s="255">
        <v>24659023.489999998</v>
      </c>
      <c r="H20" s="255"/>
      <c r="I20" s="255">
        <v>1686456.0488878</v>
      </c>
      <c r="J20" s="255"/>
      <c r="K20" s="255">
        <v>20118714.744573999</v>
      </c>
      <c r="L20" s="255"/>
      <c r="M20" s="255"/>
      <c r="N20" s="255">
        <v>21805170.7934618</v>
      </c>
    </row>
    <row r="21" spans="1:14">
      <c r="A21" s="271" t="s">
        <v>342</v>
      </c>
      <c r="B21" s="272"/>
      <c r="D21" s="175" t="s">
        <v>343</v>
      </c>
      <c r="E21" s="255" t="s">
        <v>348</v>
      </c>
      <c r="F21" s="255" t="s">
        <v>349</v>
      </c>
      <c r="G21" s="255">
        <v>12912073.960000001</v>
      </c>
      <c r="H21" s="255"/>
      <c r="I21" s="255"/>
      <c r="J21" s="255"/>
      <c r="K21" s="255"/>
      <c r="L21" s="255"/>
      <c r="M21" s="255"/>
      <c r="N21" s="255">
        <v>12718843.949999999</v>
      </c>
    </row>
    <row r="22" spans="1:14">
      <c r="A22" s="270" t="s">
        <v>346</v>
      </c>
      <c r="B22" s="270"/>
      <c r="D22" s="175" t="s">
        <v>347</v>
      </c>
      <c r="E22" s="255" t="s">
        <v>353</v>
      </c>
      <c r="F22" s="255" t="s">
        <v>354</v>
      </c>
      <c r="G22" s="255">
        <v>13291871.279999999</v>
      </c>
      <c r="H22" s="255"/>
      <c r="I22" s="255"/>
      <c r="J22" s="255"/>
      <c r="K22" s="255">
        <v>2534930.7580960002</v>
      </c>
      <c r="L22" s="255">
        <v>3581714.24</v>
      </c>
      <c r="M22" s="255">
        <v>3569477.0556720002</v>
      </c>
      <c r="N22" s="255">
        <v>22977993.333767999</v>
      </c>
    </row>
    <row r="23" spans="1:14">
      <c r="A23" s="99" t="s">
        <v>350</v>
      </c>
      <c r="B23" s="99" t="s">
        <v>351</v>
      </c>
      <c r="D23" s="175" t="s">
        <v>352</v>
      </c>
      <c r="E23" s="255" t="s">
        <v>356</v>
      </c>
      <c r="F23" s="255" t="s">
        <v>357</v>
      </c>
      <c r="G23" s="255">
        <v>1934223.12</v>
      </c>
      <c r="H23" s="255">
        <v>3</v>
      </c>
      <c r="I23" s="255"/>
      <c r="J23" s="255"/>
      <c r="K23" s="255"/>
      <c r="L23" s="255">
        <v>747734.56</v>
      </c>
      <c r="M23" s="255"/>
      <c r="N23" s="255">
        <v>2681960.6800000002</v>
      </c>
    </row>
    <row r="24" spans="1:14">
      <c r="A24" s="99"/>
      <c r="B24" s="99"/>
      <c r="D24" s="175" t="s">
        <v>355</v>
      </c>
      <c r="E24" s="255" t="s">
        <v>359</v>
      </c>
      <c r="F24" s="255" t="s">
        <v>360</v>
      </c>
      <c r="G24" s="255">
        <v>261900.36</v>
      </c>
      <c r="H24" s="255"/>
      <c r="I24" s="255"/>
      <c r="J24" s="255">
        <v>15498811.878151201</v>
      </c>
      <c r="K24" s="255"/>
      <c r="L24" s="255">
        <v>175620.4</v>
      </c>
      <c r="M24" s="255"/>
      <c r="N24" s="255">
        <v>15936332.6381512</v>
      </c>
    </row>
    <row r="25" spans="1:14">
      <c r="A25" s="99"/>
      <c r="B25" s="99"/>
      <c r="D25" s="175" t="s">
        <v>358</v>
      </c>
      <c r="E25" s="255" t="s">
        <v>362</v>
      </c>
      <c r="F25" s="255" t="s">
        <v>363</v>
      </c>
      <c r="G25" s="255">
        <v>73965866.430000007</v>
      </c>
      <c r="H25" s="255">
        <v>5407894.1600000001</v>
      </c>
      <c r="I25" s="255"/>
      <c r="J25" s="255">
        <v>108038368.7139708</v>
      </c>
      <c r="K25" s="255">
        <v>21535687.991988</v>
      </c>
      <c r="L25" s="255">
        <v>21249722.41</v>
      </c>
      <c r="M25" s="255">
        <v>15201054.786127999</v>
      </c>
      <c r="N25" s="255">
        <v>242150344.4920868</v>
      </c>
    </row>
    <row r="26" spans="1:14">
      <c r="A26" s="99"/>
      <c r="B26" s="99"/>
      <c r="D26" s="175" t="s">
        <v>361</v>
      </c>
      <c r="E26" s="255" t="s">
        <v>365</v>
      </c>
      <c r="F26" s="255" t="s">
        <v>366</v>
      </c>
      <c r="G26" s="255">
        <v>1569449.88</v>
      </c>
      <c r="H26" s="255"/>
      <c r="I26" s="255"/>
      <c r="J26" s="255"/>
      <c r="K26" s="255"/>
      <c r="L26" s="255"/>
      <c r="M26" s="255">
        <v>28824624.136608001</v>
      </c>
      <c r="N26" s="255">
        <v>30394074.016608</v>
      </c>
    </row>
    <row r="27" spans="1:14">
      <c r="D27" s="175" t="s">
        <v>364</v>
      </c>
      <c r="E27" s="255" t="s">
        <v>368</v>
      </c>
      <c r="F27" s="255" t="s">
        <v>369</v>
      </c>
      <c r="G27" s="255">
        <v>29314153.550000001</v>
      </c>
      <c r="H27" s="255"/>
      <c r="I27" s="255"/>
      <c r="J27" s="255">
        <v>50223297.233084999</v>
      </c>
      <c r="K27" s="255">
        <v>36423954.208906002</v>
      </c>
      <c r="L27" s="255">
        <v>3844601.99</v>
      </c>
      <c r="M27" s="255">
        <v>338008025.44625598</v>
      </c>
      <c r="N27" s="255">
        <v>457814032.42824697</v>
      </c>
    </row>
    <row r="28" spans="1:14">
      <c r="D28" s="175" t="s">
        <v>367</v>
      </c>
      <c r="E28" s="255" t="s">
        <v>372</v>
      </c>
      <c r="F28" s="255" t="s">
        <v>373</v>
      </c>
      <c r="G28" s="255"/>
      <c r="H28" s="255"/>
      <c r="I28" s="255"/>
      <c r="J28" s="255">
        <v>3312489.1643417999</v>
      </c>
      <c r="K28" s="255"/>
      <c r="L28" s="255"/>
      <c r="M28" s="255"/>
      <c r="N28" s="255">
        <v>3312489.1643417999</v>
      </c>
    </row>
    <row r="29" spans="1:14">
      <c r="A29" s="271" t="s">
        <v>370</v>
      </c>
      <c r="B29" s="272"/>
      <c r="D29" s="175" t="s">
        <v>371</v>
      </c>
      <c r="E29" s="255" t="s">
        <v>376</v>
      </c>
      <c r="F29" s="255" t="s">
        <v>377</v>
      </c>
      <c r="G29" s="255">
        <v>999307.1</v>
      </c>
      <c r="H29" s="255"/>
      <c r="I29" s="255"/>
      <c r="J29" s="255"/>
      <c r="K29" s="255"/>
      <c r="L29" s="255">
        <v>109345.79</v>
      </c>
      <c r="M29" s="255"/>
      <c r="N29" s="255">
        <v>1108652.8899999999</v>
      </c>
    </row>
    <row r="30" spans="1:14">
      <c r="A30" s="270" t="s">
        <v>374</v>
      </c>
      <c r="B30" s="270"/>
      <c r="D30" s="175" t="s">
        <v>375</v>
      </c>
      <c r="E30" s="255" t="s">
        <v>381</v>
      </c>
      <c r="F30" s="255" t="s">
        <v>382</v>
      </c>
      <c r="G30" s="255">
        <v>88878053.680000007</v>
      </c>
      <c r="H30" s="255">
        <v>172190.02</v>
      </c>
      <c r="I30" s="255"/>
      <c r="J30" s="255">
        <v>365110106.005413</v>
      </c>
      <c r="K30" s="255"/>
      <c r="L30" s="255">
        <v>71045.119999999995</v>
      </c>
      <c r="M30" s="255"/>
      <c r="N30" s="255">
        <v>454231394.82541299</v>
      </c>
    </row>
    <row r="31" spans="1:14">
      <c r="A31" s="99" t="s">
        <v>378</v>
      </c>
      <c r="B31" s="185" t="s">
        <v>379</v>
      </c>
      <c r="D31" s="175" t="s">
        <v>380</v>
      </c>
      <c r="E31" s="255" t="s">
        <v>386</v>
      </c>
      <c r="F31" s="255" t="s">
        <v>387</v>
      </c>
      <c r="G31" s="255">
        <v>7680386.0599999996</v>
      </c>
      <c r="H31" s="255">
        <v>613293.92000000004</v>
      </c>
      <c r="I31" s="255">
        <v>0</v>
      </c>
      <c r="J31" s="255">
        <v>55443439.675297201</v>
      </c>
      <c r="K31" s="255">
        <v>450752899.336236</v>
      </c>
      <c r="L31" s="255">
        <v>0</v>
      </c>
      <c r="M31" s="255">
        <v>388928839.26516998</v>
      </c>
      <c r="N31" s="255">
        <v>903418858.25670326</v>
      </c>
    </row>
    <row r="32" spans="1:14">
      <c r="A32" s="99" t="s">
        <v>383</v>
      </c>
      <c r="B32" s="185" t="s">
        <v>384</v>
      </c>
      <c r="D32" s="175" t="s">
        <v>385</v>
      </c>
      <c r="E32" s="255" t="s">
        <v>389</v>
      </c>
      <c r="F32" s="255" t="s">
        <v>390</v>
      </c>
      <c r="G32" s="255">
        <v>18822675.91</v>
      </c>
      <c r="H32" s="255">
        <v>1838448.74</v>
      </c>
      <c r="I32" s="255"/>
      <c r="J32" s="255"/>
      <c r="K32" s="255">
        <v>3215186.4963219999</v>
      </c>
      <c r="L32" s="255">
        <v>1741933.05</v>
      </c>
      <c r="M32" s="255">
        <v>2115578.2756579998</v>
      </c>
      <c r="N32" s="255">
        <v>27733822.471980002</v>
      </c>
    </row>
    <row r="33" spans="1:14">
      <c r="A33" s="99"/>
      <c r="B33" s="185"/>
      <c r="D33" s="175" t="s">
        <v>388</v>
      </c>
      <c r="E33" s="255" t="s">
        <v>392</v>
      </c>
      <c r="F33" s="255" t="s">
        <v>393</v>
      </c>
      <c r="G33" s="255"/>
      <c r="H33" s="255"/>
      <c r="I33" s="255"/>
      <c r="J33" s="255"/>
      <c r="K33" s="255"/>
      <c r="L33" s="255"/>
      <c r="M33" s="255">
        <v>765033.68410900002</v>
      </c>
      <c r="N33" s="255">
        <v>765033.68410900002</v>
      </c>
    </row>
    <row r="34" spans="1:14">
      <c r="A34" s="99"/>
      <c r="B34" s="185"/>
      <c r="D34" s="175" t="s">
        <v>391</v>
      </c>
      <c r="E34" s="255" t="s">
        <v>395</v>
      </c>
      <c r="F34" s="255" t="s">
        <v>396</v>
      </c>
      <c r="G34" s="255">
        <v>4152295.24</v>
      </c>
      <c r="H34" s="255"/>
      <c r="I34" s="255"/>
      <c r="J34" s="255"/>
      <c r="K34" s="255"/>
      <c r="L34" s="255"/>
      <c r="M34" s="255"/>
      <c r="N34" s="255">
        <v>4152295.24</v>
      </c>
    </row>
    <row r="35" spans="1:14">
      <c r="D35" s="175" t="s">
        <v>394</v>
      </c>
      <c r="E35" s="256" t="s">
        <v>398</v>
      </c>
      <c r="F35" s="256" t="s">
        <v>399</v>
      </c>
      <c r="G35" s="256">
        <v>705551183.52999997</v>
      </c>
      <c r="H35" s="256">
        <v>8215537.8399999999</v>
      </c>
      <c r="I35" s="256">
        <v>1686482.2064391</v>
      </c>
      <c r="J35" s="256">
        <v>601189039.93756497</v>
      </c>
      <c r="K35" s="256">
        <v>538863591.93254602</v>
      </c>
      <c r="L35" s="256">
        <v>69597754.030000001</v>
      </c>
      <c r="M35" s="256">
        <v>779267326.95130396</v>
      </c>
      <c r="N35" s="256">
        <v>2581581119.895782</v>
      </c>
    </row>
    <row r="36" spans="1:14">
      <c r="D36" s="175" t="s">
        <v>397</v>
      </c>
      <c r="E36" s="255" t="s">
        <v>401</v>
      </c>
      <c r="F36" s="255" t="s">
        <v>402</v>
      </c>
      <c r="G36" s="255">
        <v>12905221.52</v>
      </c>
      <c r="H36" s="255">
        <v>39836543.579999998</v>
      </c>
      <c r="I36" s="255"/>
      <c r="J36" s="255"/>
      <c r="K36" s="255"/>
      <c r="L36" s="255">
        <v>5068330.3499999996</v>
      </c>
      <c r="M36" s="255"/>
      <c r="N36" s="255">
        <v>49667120.450000003</v>
      </c>
    </row>
    <row r="37" spans="1:14">
      <c r="D37" s="175" t="s">
        <v>400</v>
      </c>
      <c r="E37" s="256" t="s">
        <v>405</v>
      </c>
      <c r="F37" s="256" t="s">
        <v>406</v>
      </c>
      <c r="G37" s="256">
        <v>12905221.52</v>
      </c>
      <c r="H37" s="256">
        <v>39836543.579999998</v>
      </c>
      <c r="I37" s="256"/>
      <c r="J37" s="256"/>
      <c r="K37" s="256"/>
      <c r="L37" s="256">
        <v>5068330.3499999996</v>
      </c>
      <c r="M37" s="256"/>
      <c r="N37" s="256">
        <v>49667120.450000003</v>
      </c>
    </row>
    <row r="38" spans="1:14">
      <c r="A38" s="271" t="s">
        <v>403</v>
      </c>
      <c r="B38" s="272"/>
      <c r="D38" s="175" t="s">
        <v>404</v>
      </c>
      <c r="E38" s="257" t="s">
        <v>408</v>
      </c>
      <c r="F38" s="257" t="s">
        <v>409</v>
      </c>
      <c r="G38" s="257">
        <v>6516345762.9200001</v>
      </c>
      <c r="H38" s="257">
        <v>99081538.75</v>
      </c>
      <c r="I38" s="257">
        <v>1686482.2064391</v>
      </c>
      <c r="J38" s="257">
        <v>5675875657.1777411</v>
      </c>
      <c r="K38" s="257">
        <v>1488152936.4003279</v>
      </c>
      <c r="L38" s="257">
        <v>1087868448.01</v>
      </c>
      <c r="M38" s="257">
        <v>2454040894.1304407</v>
      </c>
      <c r="N38" s="257">
        <v>16473513081.79999</v>
      </c>
    </row>
    <row r="39" spans="1:14">
      <c r="A39" s="270" t="s">
        <v>374</v>
      </c>
      <c r="B39" s="270"/>
      <c r="D39" s="175" t="s">
        <v>407</v>
      </c>
      <c r="E39" s="255" t="s">
        <v>412</v>
      </c>
      <c r="F39" s="255" t="s">
        <v>413</v>
      </c>
      <c r="G39" s="255">
        <v>5000302034.2399998</v>
      </c>
      <c r="H39" s="255"/>
      <c r="I39" s="255">
        <v>695071469.77119637</v>
      </c>
      <c r="J39" s="255"/>
      <c r="K39" s="255"/>
      <c r="L39" s="255"/>
      <c r="M39" s="255"/>
      <c r="N39" s="255">
        <v>695071469.77119637</v>
      </c>
    </row>
    <row r="40" spans="1:14">
      <c r="A40" s="99" t="s">
        <v>378</v>
      </c>
      <c r="B40" s="185" t="s">
        <v>410</v>
      </c>
      <c r="D40" s="175" t="s">
        <v>411</v>
      </c>
      <c r="E40" s="256" t="s">
        <v>416</v>
      </c>
      <c r="F40" s="256" t="s">
        <v>417</v>
      </c>
      <c r="G40" s="256">
        <v>5000302034.2399998</v>
      </c>
      <c r="H40" s="256"/>
      <c r="I40" s="256">
        <v>695071469.77119637</v>
      </c>
      <c r="J40" s="256"/>
      <c r="K40" s="256"/>
      <c r="L40" s="256"/>
      <c r="M40" s="256"/>
      <c r="N40" s="256">
        <v>695071469.77119637</v>
      </c>
    </row>
    <row r="41" spans="1:14">
      <c r="A41" s="99" t="s">
        <v>383</v>
      </c>
      <c r="B41" s="185" t="s">
        <v>414</v>
      </c>
      <c r="D41" s="175" t="s">
        <v>415</v>
      </c>
      <c r="E41" s="257" t="s">
        <v>419</v>
      </c>
      <c r="F41" s="257" t="s">
        <v>420</v>
      </c>
      <c r="G41" s="257">
        <v>5000302034.2399998</v>
      </c>
      <c r="H41" s="257"/>
      <c r="I41" s="257">
        <v>695071469.77119637</v>
      </c>
      <c r="J41" s="257"/>
      <c r="K41" s="257"/>
      <c r="L41" s="257"/>
      <c r="M41" s="257"/>
      <c r="N41" s="257">
        <v>695071469.77119637</v>
      </c>
    </row>
    <row r="42" spans="1:14">
      <c r="A42" s="99"/>
      <c r="B42" s="185"/>
      <c r="D42" s="175" t="s">
        <v>418</v>
      </c>
      <c r="E42" s="255" t="s">
        <v>422</v>
      </c>
      <c r="F42" s="255" t="s">
        <v>423</v>
      </c>
      <c r="G42" s="255">
        <v>1348017492.9000001</v>
      </c>
      <c r="H42" s="255"/>
      <c r="I42" s="255"/>
      <c r="J42" s="255">
        <v>1291593073.1793725</v>
      </c>
      <c r="K42" s="255">
        <v>69816726.597617999</v>
      </c>
      <c r="L42" s="255">
        <v>356258547.38999999</v>
      </c>
      <c r="M42" s="255">
        <v>492451060.17389601</v>
      </c>
      <c r="N42" s="255">
        <v>3558136900.2408862</v>
      </c>
    </row>
    <row r="43" spans="1:14">
      <c r="A43" s="99"/>
      <c r="B43" s="185"/>
      <c r="D43" s="175" t="s">
        <v>421</v>
      </c>
      <c r="E43" s="255" t="s">
        <v>425</v>
      </c>
      <c r="F43" s="255" t="s">
        <v>426</v>
      </c>
      <c r="G43" s="255">
        <v>-9339823.3300000001</v>
      </c>
      <c r="H43" s="255"/>
      <c r="I43" s="255"/>
      <c r="J43" s="255">
        <v>-11604576.0537984</v>
      </c>
      <c r="K43" s="255"/>
      <c r="L43" s="255">
        <v>-4253033.67</v>
      </c>
      <c r="M43" s="255"/>
      <c r="N43" s="255">
        <v>-25197433.0537984</v>
      </c>
    </row>
    <row r="44" spans="1:14">
      <c r="D44" s="175" t="s">
        <v>424</v>
      </c>
      <c r="E44" s="256" t="s">
        <v>428</v>
      </c>
      <c r="F44" s="256" t="s">
        <v>423</v>
      </c>
      <c r="G44" s="256">
        <v>1338677669.5699999</v>
      </c>
      <c r="H44" s="256"/>
      <c r="I44" s="256"/>
      <c r="J44" s="256">
        <v>1279988497.1255741</v>
      </c>
      <c r="K44" s="256">
        <v>69816726.597617999</v>
      </c>
      <c r="L44" s="256">
        <v>352005513.72000003</v>
      </c>
      <c r="M44" s="256">
        <v>492451060.17389601</v>
      </c>
      <c r="N44" s="256">
        <v>3532939467.187088</v>
      </c>
    </row>
    <row r="45" spans="1:14">
      <c r="D45" s="175" t="s">
        <v>427</v>
      </c>
      <c r="E45" s="255" t="s">
        <v>430</v>
      </c>
      <c r="F45" s="255" t="s">
        <v>431</v>
      </c>
      <c r="G45" s="255">
        <v>102216905.09</v>
      </c>
      <c r="H45" s="255"/>
      <c r="I45" s="255"/>
      <c r="J45" s="255">
        <v>8270580.3551634001</v>
      </c>
      <c r="K45" s="255">
        <v>68567188.438265994</v>
      </c>
      <c r="L45" s="255">
        <v>1259058.8</v>
      </c>
      <c r="M45" s="255">
        <v>32556796.779945001</v>
      </c>
      <c r="N45" s="255">
        <v>212870529.46337441</v>
      </c>
    </row>
    <row r="46" spans="1:14">
      <c r="D46" s="175" t="s">
        <v>429</v>
      </c>
      <c r="E46" s="255" t="s">
        <v>433</v>
      </c>
      <c r="F46" s="255" t="s">
        <v>434</v>
      </c>
      <c r="G46" s="255">
        <v>-3782904.13</v>
      </c>
      <c r="H46" s="255"/>
      <c r="I46" s="255"/>
      <c r="J46" s="255"/>
      <c r="K46" s="255"/>
      <c r="L46" s="255">
        <v>-118127.54</v>
      </c>
      <c r="M46" s="255"/>
      <c r="N46" s="255">
        <v>-3901031.67</v>
      </c>
    </row>
    <row r="47" spans="1:14">
      <c r="D47" s="175" t="s">
        <v>432</v>
      </c>
      <c r="E47" s="256" t="s">
        <v>436</v>
      </c>
      <c r="F47" s="256" t="s">
        <v>431</v>
      </c>
      <c r="G47" s="256">
        <v>98434000.959999993</v>
      </c>
      <c r="H47" s="256"/>
      <c r="I47" s="256"/>
      <c r="J47" s="256">
        <v>8270580.3551634001</v>
      </c>
      <c r="K47" s="256">
        <v>68567188.438265994</v>
      </c>
      <c r="L47" s="256">
        <v>1140931.26</v>
      </c>
      <c r="M47" s="256">
        <v>32556796.779945001</v>
      </c>
      <c r="N47" s="256">
        <v>208969497.79337439</v>
      </c>
    </row>
    <row r="48" spans="1:14">
      <c r="D48" s="175" t="s">
        <v>435</v>
      </c>
      <c r="E48" s="255" t="s">
        <v>438</v>
      </c>
      <c r="F48" s="255" t="s">
        <v>439</v>
      </c>
      <c r="G48" s="255">
        <v>2044944331.24</v>
      </c>
      <c r="H48" s="255"/>
      <c r="I48" s="255"/>
      <c r="J48" s="255">
        <v>2726816552.3889346</v>
      </c>
      <c r="K48" s="255">
        <v>235423910.824936</v>
      </c>
      <c r="L48" s="255">
        <v>490364862.69</v>
      </c>
      <c r="M48" s="255">
        <v>646389956.69631004</v>
      </c>
      <c r="N48" s="255">
        <v>6140957042.5677986</v>
      </c>
    </row>
    <row r="49" spans="4:16">
      <c r="D49" s="175" t="s">
        <v>437</v>
      </c>
      <c r="E49" s="255" t="s">
        <v>441</v>
      </c>
      <c r="F49" s="255" t="s">
        <v>442</v>
      </c>
      <c r="G49" s="255">
        <v>-29150761.98</v>
      </c>
      <c r="H49" s="255"/>
      <c r="I49" s="255"/>
      <c r="J49" s="255">
        <v>-4083623.2619381999</v>
      </c>
      <c r="K49" s="255">
        <v>-230924.22245199999</v>
      </c>
      <c r="L49" s="255">
        <v>-8265237.1600000001</v>
      </c>
      <c r="M49" s="255"/>
      <c r="N49" s="255">
        <v>-41730546.6243902</v>
      </c>
    </row>
    <row r="50" spans="4:16">
      <c r="D50" s="175" t="s">
        <v>440</v>
      </c>
      <c r="E50" s="256" t="s">
        <v>444</v>
      </c>
      <c r="F50" s="256" t="s">
        <v>439</v>
      </c>
      <c r="G50" s="256">
        <v>2015793569.26</v>
      </c>
      <c r="H50" s="256"/>
      <c r="I50" s="256"/>
      <c r="J50" s="256">
        <v>2722732929.126997</v>
      </c>
      <c r="K50" s="256">
        <v>235192986.60248399</v>
      </c>
      <c r="L50" s="256">
        <v>482099625.52999997</v>
      </c>
      <c r="M50" s="256">
        <v>646389956.69631004</v>
      </c>
      <c r="N50" s="256">
        <v>6099226495.943408</v>
      </c>
    </row>
    <row r="51" spans="4:16">
      <c r="D51" s="175" t="s">
        <v>443</v>
      </c>
      <c r="E51" s="255" t="s">
        <v>446</v>
      </c>
      <c r="F51" s="255" t="s">
        <v>447</v>
      </c>
      <c r="G51" s="255">
        <v>284547219.88999999</v>
      </c>
      <c r="H51" s="255">
        <v>30929139.870000001</v>
      </c>
      <c r="I51" s="255"/>
      <c r="J51" s="255">
        <v>584065131.88246918</v>
      </c>
      <c r="K51" s="255">
        <v>160054131.75917</v>
      </c>
      <c r="L51" s="255">
        <v>75990752.069999993</v>
      </c>
      <c r="M51" s="255">
        <v>279512798.42294902</v>
      </c>
      <c r="N51" s="255">
        <v>1415099173.8945882</v>
      </c>
    </row>
    <row r="52" spans="4:16">
      <c r="D52" s="175" t="s">
        <v>445</v>
      </c>
      <c r="E52" s="255" t="s">
        <v>449</v>
      </c>
      <c r="F52" s="255" t="s">
        <v>450</v>
      </c>
      <c r="G52" s="255">
        <v>-24290659.190000001</v>
      </c>
      <c r="H52" s="255"/>
      <c r="I52" s="255"/>
      <c r="J52" s="255">
        <v>-11968851.49212</v>
      </c>
      <c r="K52" s="255"/>
      <c r="L52" s="255">
        <v>-6693884.4699999997</v>
      </c>
      <c r="M52" s="255"/>
      <c r="N52" s="255">
        <v>-42953395.152120002</v>
      </c>
    </row>
    <row r="53" spans="4:16">
      <c r="D53" s="175" t="s">
        <v>448</v>
      </c>
      <c r="E53" s="256" t="s">
        <v>452</v>
      </c>
      <c r="F53" s="256" t="s">
        <v>447</v>
      </c>
      <c r="G53" s="256">
        <v>260256560.69999999</v>
      </c>
      <c r="H53" s="256">
        <v>30929139.870000001</v>
      </c>
      <c r="I53" s="256"/>
      <c r="J53" s="256">
        <v>572096280.39034915</v>
      </c>
      <c r="K53" s="256">
        <v>160054131.75917</v>
      </c>
      <c r="L53" s="256">
        <v>69296867.599999994</v>
      </c>
      <c r="M53" s="256">
        <v>279512798.42294902</v>
      </c>
      <c r="N53" s="256">
        <v>1372145778.7424681</v>
      </c>
    </row>
    <row r="54" spans="4:16">
      <c r="D54" s="175" t="s">
        <v>451</v>
      </c>
      <c r="E54" s="255" t="s">
        <v>454</v>
      </c>
      <c r="F54" s="255" t="s">
        <v>455</v>
      </c>
      <c r="G54" s="255">
        <v>384418910.32999998</v>
      </c>
      <c r="H54" s="255"/>
      <c r="I54" s="255"/>
      <c r="J54" s="255">
        <v>106855952.8672836</v>
      </c>
      <c r="K54" s="255">
        <v>118047576.584444</v>
      </c>
      <c r="L54" s="255">
        <v>74741652.189999998</v>
      </c>
      <c r="M54" s="255">
        <v>172458319.92763999</v>
      </c>
      <c r="N54" s="255">
        <v>856522411.89936757</v>
      </c>
    </row>
    <row r="55" spans="4:16">
      <c r="D55" s="175" t="s">
        <v>453</v>
      </c>
      <c r="E55" s="255" t="s">
        <v>457</v>
      </c>
      <c r="F55" s="255" t="s">
        <v>458</v>
      </c>
      <c r="G55" s="255"/>
      <c r="H55" s="255"/>
      <c r="I55" s="255"/>
      <c r="J55" s="255"/>
      <c r="K55" s="255">
        <v>-440697.836052</v>
      </c>
      <c r="L55" s="255"/>
      <c r="M55" s="255"/>
      <c r="N55" s="255">
        <v>-440697.836052</v>
      </c>
      <c r="P55">
        <v>780478.08</v>
      </c>
    </row>
    <row r="56" spans="4:16">
      <c r="D56" s="175" t="s">
        <v>456</v>
      </c>
      <c r="E56" s="255" t="s">
        <v>460</v>
      </c>
      <c r="F56" s="255" t="s">
        <v>461</v>
      </c>
      <c r="G56" s="255">
        <v>-3157883.36</v>
      </c>
      <c r="H56" s="255"/>
      <c r="I56" s="255"/>
      <c r="J56" s="255"/>
      <c r="K56" s="255"/>
      <c r="L56" s="255">
        <v>-687557.37</v>
      </c>
      <c r="M56" s="255"/>
      <c r="N56" s="255">
        <v>-3845440.73</v>
      </c>
    </row>
    <row r="57" spans="4:16">
      <c r="D57" s="175" t="s">
        <v>459</v>
      </c>
      <c r="E57" s="256" t="s">
        <v>463</v>
      </c>
      <c r="F57" s="256" t="s">
        <v>455</v>
      </c>
      <c r="G57" s="256">
        <v>381261026.97000003</v>
      </c>
      <c r="H57" s="256"/>
      <c r="I57" s="256"/>
      <c r="J57" s="256">
        <v>106855952.8672836</v>
      </c>
      <c r="K57" s="256">
        <v>117606878.748392</v>
      </c>
      <c r="L57" s="256">
        <v>74054094.819999993</v>
      </c>
      <c r="M57" s="256">
        <v>172458319.92763999</v>
      </c>
      <c r="N57" s="256">
        <v>852236273.33331561</v>
      </c>
      <c r="P57">
        <v>781774.08</v>
      </c>
    </row>
    <row r="58" spans="4:16">
      <c r="D58" s="175" t="s">
        <v>462</v>
      </c>
      <c r="E58" s="255" t="s">
        <v>465</v>
      </c>
      <c r="F58" s="255" t="s">
        <v>466</v>
      </c>
      <c r="G58" s="255">
        <v>1273563647.1300001</v>
      </c>
      <c r="H58" s="255"/>
      <c r="I58" s="255"/>
      <c r="J58" s="255">
        <v>582750375.77702463</v>
      </c>
      <c r="K58" s="255">
        <v>32373124.531266</v>
      </c>
      <c r="L58" s="255">
        <v>55531332.100000001</v>
      </c>
      <c r="M58" s="255">
        <v>210703715.247271</v>
      </c>
      <c r="N58" s="255">
        <v>2154922194.7855616</v>
      </c>
    </row>
    <row r="59" spans="4:16">
      <c r="D59" s="175" t="s">
        <v>464</v>
      </c>
      <c r="E59" s="256" t="s">
        <v>468</v>
      </c>
      <c r="F59" s="256" t="s">
        <v>466</v>
      </c>
      <c r="G59" s="256">
        <v>1273563647.1300001</v>
      </c>
      <c r="H59" s="256"/>
      <c r="I59" s="256"/>
      <c r="J59" s="256">
        <v>582750375.77702463</v>
      </c>
      <c r="K59" s="256">
        <v>32373124.531266</v>
      </c>
      <c r="L59" s="256">
        <v>55531332.100000001</v>
      </c>
      <c r="M59" s="256">
        <v>210703715.247271</v>
      </c>
      <c r="N59" s="256">
        <v>2154922194.7855616</v>
      </c>
    </row>
    <row r="60" spans="4:16">
      <c r="D60" s="175" t="s">
        <v>467</v>
      </c>
      <c r="E60" s="257" t="s">
        <v>470</v>
      </c>
      <c r="F60" s="257" t="s">
        <v>471</v>
      </c>
      <c r="G60" s="257">
        <v>5367986474.5900002</v>
      </c>
      <c r="H60" s="257">
        <v>30929139.870000001</v>
      </c>
      <c r="I60" s="257"/>
      <c r="J60" s="257">
        <v>5272694615.6423922</v>
      </c>
      <c r="K60" s="257">
        <v>683611036.67719603</v>
      </c>
      <c r="L60" s="257">
        <v>1034128365.03</v>
      </c>
      <c r="M60" s="257">
        <v>1834072647.2480111</v>
      </c>
      <c r="N60" s="257">
        <v>14220439707.785215</v>
      </c>
    </row>
    <row r="61" spans="4:16">
      <c r="D61" s="175" t="s">
        <v>469</v>
      </c>
      <c r="E61" s="255" t="s">
        <v>473</v>
      </c>
      <c r="F61" s="255" t="s">
        <v>474</v>
      </c>
      <c r="G61" s="255"/>
      <c r="H61" s="255"/>
      <c r="I61" s="255"/>
      <c r="J61" s="255"/>
      <c r="K61" s="255"/>
      <c r="L61" s="255"/>
      <c r="M61" s="255">
        <v>78037192.483986005</v>
      </c>
      <c r="N61" s="255">
        <v>78037192.483986005</v>
      </c>
    </row>
    <row r="62" spans="4:16">
      <c r="D62" s="175" t="s">
        <v>472</v>
      </c>
      <c r="E62" s="256" t="s">
        <v>476</v>
      </c>
      <c r="F62" s="256" t="s">
        <v>474</v>
      </c>
      <c r="G62" s="256"/>
      <c r="H62" s="256"/>
      <c r="I62" s="256"/>
      <c r="J62" s="256"/>
      <c r="K62" s="256"/>
      <c r="L62" s="256"/>
      <c r="M62" s="256">
        <v>78037192.483986005</v>
      </c>
      <c r="N62" s="256">
        <v>78037192.483986005</v>
      </c>
    </row>
    <row r="63" spans="4:16">
      <c r="D63" s="175" t="s">
        <v>475</v>
      </c>
      <c r="E63" s="255" t="s">
        <v>478</v>
      </c>
      <c r="F63" s="255" t="s">
        <v>479</v>
      </c>
      <c r="G63" s="255">
        <v>2760631.34</v>
      </c>
      <c r="H63" s="255"/>
      <c r="I63" s="255"/>
      <c r="J63" s="255">
        <v>21029082.684338398</v>
      </c>
      <c r="K63" s="255">
        <v>-135811.79218600001</v>
      </c>
      <c r="L63" s="255">
        <v>1562247.72</v>
      </c>
      <c r="M63" s="255"/>
      <c r="N63" s="255">
        <v>25216149.952152401</v>
      </c>
    </row>
    <row r="64" spans="4:16">
      <c r="D64" s="175" t="s">
        <v>477</v>
      </c>
      <c r="E64" s="255" t="s">
        <v>481</v>
      </c>
      <c r="F64" s="255" t="s">
        <v>482</v>
      </c>
      <c r="G64" s="255"/>
      <c r="H64" s="255"/>
      <c r="I64" s="255"/>
      <c r="J64" s="255">
        <v>25578104.861052599</v>
      </c>
      <c r="K64" s="255"/>
      <c r="L64" s="255"/>
      <c r="M64" s="255"/>
      <c r="N64" s="255">
        <v>25578104.861052599</v>
      </c>
      <c r="P64">
        <v>6592901702.2600002</v>
      </c>
    </row>
    <row r="65" spans="4:16">
      <c r="D65" s="175" t="s">
        <v>480</v>
      </c>
      <c r="E65" s="256" t="s">
        <v>484</v>
      </c>
      <c r="F65" s="256" t="s">
        <v>485</v>
      </c>
      <c r="G65" s="256">
        <v>2760631.34</v>
      </c>
      <c r="H65" s="256"/>
      <c r="I65" s="256"/>
      <c r="J65" s="256">
        <v>46607187.545391001</v>
      </c>
      <c r="K65" s="256">
        <v>-135811.79218600001</v>
      </c>
      <c r="L65" s="256">
        <v>1562247.72</v>
      </c>
      <c r="M65" s="256"/>
      <c r="N65" s="256">
        <v>50794254.813204996</v>
      </c>
      <c r="P65">
        <v>48949946.780000001</v>
      </c>
    </row>
    <row r="66" spans="4:16">
      <c r="D66" s="175" t="s">
        <v>483</v>
      </c>
      <c r="E66" s="257" t="s">
        <v>487</v>
      </c>
      <c r="F66" s="257" t="s">
        <v>488</v>
      </c>
      <c r="G66" s="257">
        <v>2760631.34</v>
      </c>
      <c r="H66" s="257"/>
      <c r="I66" s="257"/>
      <c r="J66" s="257">
        <v>46607187.545391001</v>
      </c>
      <c r="K66" s="257">
        <v>-135811.79218600001</v>
      </c>
      <c r="L66" s="257">
        <v>1562247.72</v>
      </c>
      <c r="M66" s="257">
        <v>78037192.483986005</v>
      </c>
      <c r="N66" s="257">
        <v>128831447.29719099</v>
      </c>
      <c r="P66">
        <v>-420062.2</v>
      </c>
    </row>
    <row r="67" spans="4:16">
      <c r="D67" s="175" t="s">
        <v>486</v>
      </c>
      <c r="E67" s="255" t="s">
        <v>490</v>
      </c>
      <c r="F67" s="255" t="s">
        <v>491</v>
      </c>
      <c r="G67" s="255">
        <v>9156615.7200000007</v>
      </c>
      <c r="H67" s="255">
        <v>0</v>
      </c>
      <c r="I67" s="255">
        <v>3555034.4919345998</v>
      </c>
      <c r="J67" s="255">
        <v>2887178.5380155998</v>
      </c>
      <c r="K67" s="255">
        <v>17797018.660610002</v>
      </c>
      <c r="L67" s="255"/>
      <c r="M67" s="255"/>
      <c r="N67" s="255">
        <v>33395847.410560202</v>
      </c>
    </row>
    <row r="68" spans="4:16">
      <c r="D68" s="175" t="s">
        <v>489</v>
      </c>
      <c r="E68" s="255" t="s">
        <v>493</v>
      </c>
      <c r="F68" s="255" t="s">
        <v>494</v>
      </c>
      <c r="G68" s="255"/>
      <c r="H68" s="255"/>
      <c r="I68" s="255"/>
      <c r="J68" s="255"/>
      <c r="K68" s="255">
        <v>44188798.849586003</v>
      </c>
      <c r="L68" s="255"/>
      <c r="M68" s="255"/>
      <c r="N68" s="255">
        <v>44188798.849586003</v>
      </c>
    </row>
    <row r="69" spans="4:16">
      <c r="D69" s="175" t="s">
        <v>492</v>
      </c>
      <c r="E69" s="256" t="s">
        <v>496</v>
      </c>
      <c r="F69" s="256" t="s">
        <v>497</v>
      </c>
      <c r="G69" s="256">
        <v>9156615.7200000007</v>
      </c>
      <c r="H69" s="256">
        <v>0</v>
      </c>
      <c r="I69" s="256">
        <v>3555034.4919345998</v>
      </c>
      <c r="J69" s="256">
        <v>2887178.5380155998</v>
      </c>
      <c r="K69" s="256">
        <v>61985817.510196</v>
      </c>
      <c r="L69" s="256"/>
      <c r="M69" s="256"/>
      <c r="N69" s="256">
        <v>77584646.260146201</v>
      </c>
      <c r="P69">
        <v>48535894.579999998</v>
      </c>
    </row>
    <row r="70" spans="4:16">
      <c r="D70" s="175" t="s">
        <v>495</v>
      </c>
      <c r="E70" s="257" t="s">
        <v>499</v>
      </c>
      <c r="F70" s="257" t="s">
        <v>500</v>
      </c>
      <c r="G70" s="257">
        <v>9156615.7200000007</v>
      </c>
      <c r="H70" s="257">
        <v>0</v>
      </c>
      <c r="I70" s="257">
        <v>3555034.4919345998</v>
      </c>
      <c r="J70" s="257">
        <v>2887178.5380155998</v>
      </c>
      <c r="K70" s="257">
        <v>61985817.510196</v>
      </c>
      <c r="L70" s="257"/>
      <c r="M70" s="257"/>
      <c r="N70" s="257">
        <v>77584646.260146201</v>
      </c>
      <c r="P70">
        <v>-42116121.969999999</v>
      </c>
    </row>
    <row r="71" spans="4:16">
      <c r="D71" s="175" t="s">
        <v>498</v>
      </c>
      <c r="E71" s="255" t="s">
        <v>502</v>
      </c>
      <c r="F71" s="255" t="s">
        <v>503</v>
      </c>
      <c r="G71" s="255"/>
      <c r="H71" s="255"/>
      <c r="I71" s="255"/>
      <c r="J71" s="255"/>
      <c r="K71" s="255"/>
      <c r="L71" s="255"/>
      <c r="M71" s="255"/>
      <c r="N71" s="255">
        <v>0</v>
      </c>
      <c r="P71">
        <v>-42116121.969999999</v>
      </c>
    </row>
    <row r="72" spans="4:16">
      <c r="D72" s="175" t="s">
        <v>501</v>
      </c>
      <c r="E72" s="255" t="s">
        <v>1335</v>
      </c>
      <c r="F72" s="255" t="s">
        <v>1336</v>
      </c>
      <c r="G72" s="255"/>
      <c r="H72" s="255"/>
      <c r="I72" s="255"/>
      <c r="J72" s="255"/>
      <c r="K72" s="255"/>
      <c r="L72" s="255"/>
      <c r="M72" s="255"/>
      <c r="N72" s="255">
        <v>6750</v>
      </c>
      <c r="P72">
        <v>-174955.49</v>
      </c>
    </row>
    <row r="73" spans="4:16">
      <c r="D73" s="175" t="s">
        <v>504</v>
      </c>
      <c r="E73" s="255" t="s">
        <v>505</v>
      </c>
      <c r="F73" s="255" t="s">
        <v>506</v>
      </c>
      <c r="G73" s="255"/>
      <c r="H73" s="255"/>
      <c r="I73" s="255"/>
      <c r="J73" s="255"/>
      <c r="K73" s="255"/>
      <c r="L73" s="255"/>
      <c r="M73" s="255"/>
      <c r="N73" s="255">
        <v>3248250</v>
      </c>
      <c r="P73">
        <v>48529884.579999998</v>
      </c>
    </row>
    <row r="74" spans="4:16">
      <c r="D74" s="175" t="s">
        <v>507</v>
      </c>
      <c r="E74" s="255" t="s">
        <v>508</v>
      </c>
      <c r="F74" s="255" t="s">
        <v>509</v>
      </c>
      <c r="G74" s="255"/>
      <c r="H74" s="255"/>
      <c r="I74" s="255"/>
      <c r="J74" s="255"/>
      <c r="K74" s="255"/>
      <c r="L74" s="255"/>
      <c r="M74" s="255"/>
      <c r="N74" s="255">
        <v>2081932.5998430001</v>
      </c>
      <c r="P74">
        <v>-174955.49</v>
      </c>
    </row>
    <row r="75" spans="4:16">
      <c r="D75" s="175" t="s">
        <v>510</v>
      </c>
      <c r="E75" s="255" t="s">
        <v>511</v>
      </c>
      <c r="F75" s="255" t="s">
        <v>512</v>
      </c>
      <c r="G75" s="255"/>
      <c r="H75" s="255"/>
      <c r="I75" s="255"/>
      <c r="J75" s="255"/>
      <c r="K75" s="255"/>
      <c r="L75" s="255"/>
      <c r="M75" s="255"/>
      <c r="N75" s="255">
        <v>0</v>
      </c>
    </row>
    <row r="76" spans="4:16">
      <c r="D76" s="175" t="s">
        <v>513</v>
      </c>
      <c r="E76" s="257" t="s">
        <v>514</v>
      </c>
      <c r="F76" s="257" t="s">
        <v>515</v>
      </c>
      <c r="G76" s="257"/>
      <c r="H76" s="257"/>
      <c r="I76" s="257"/>
      <c r="J76" s="257"/>
      <c r="K76" s="257"/>
      <c r="L76" s="257"/>
      <c r="M76" s="257"/>
      <c r="N76" s="257">
        <v>5336932.5998430001</v>
      </c>
    </row>
    <row r="77" spans="4:16">
      <c r="D77" s="175" t="s">
        <v>516</v>
      </c>
      <c r="E77" s="258" t="s">
        <v>517</v>
      </c>
      <c r="F77" s="258" t="s">
        <v>518</v>
      </c>
      <c r="G77" s="258">
        <v>16939472385.07</v>
      </c>
      <c r="H77" s="258">
        <v>130057140.52</v>
      </c>
      <c r="I77" s="258">
        <v>1261700732.6697087</v>
      </c>
      <c r="J77" s="258">
        <v>11310637117.193151</v>
      </c>
      <c r="K77" s="258">
        <v>2677376331.868834</v>
      </c>
      <c r="L77" s="258">
        <v>2163483508.6900001</v>
      </c>
      <c r="M77" s="258">
        <v>6702760056.9665804</v>
      </c>
      <c r="N77" s="258">
        <v>35338000962.270775</v>
      </c>
    </row>
    <row r="78" spans="4:16">
      <c r="D78" s="175" t="s">
        <v>519</v>
      </c>
      <c r="E78" s="255" t="s">
        <v>520</v>
      </c>
      <c r="F78" s="255" t="s">
        <v>521</v>
      </c>
      <c r="G78" s="255">
        <v>806957866.96000004</v>
      </c>
      <c r="H78" s="255"/>
      <c r="I78" s="255"/>
      <c r="J78" s="255"/>
      <c r="K78" s="255">
        <v>13539417.388870001</v>
      </c>
      <c r="L78" s="255"/>
      <c r="M78" s="255"/>
      <c r="N78" s="255">
        <v>13539417.388870001</v>
      </c>
    </row>
    <row r="79" spans="4:16">
      <c r="D79" s="175" t="s">
        <v>522</v>
      </c>
      <c r="E79" s="255" t="s">
        <v>523</v>
      </c>
      <c r="F79" s="255" t="s">
        <v>524</v>
      </c>
      <c r="G79" s="255">
        <v>330906513.94</v>
      </c>
      <c r="H79" s="255"/>
      <c r="I79" s="255"/>
      <c r="J79" s="255"/>
      <c r="K79" s="255"/>
      <c r="L79" s="255"/>
      <c r="M79" s="255"/>
      <c r="N79" s="255">
        <v>-5898278.79</v>
      </c>
    </row>
    <row r="80" spans="4:16">
      <c r="D80" s="175" t="s">
        <v>525</v>
      </c>
      <c r="E80" s="256" t="s">
        <v>526</v>
      </c>
      <c r="F80" s="256" t="s">
        <v>521</v>
      </c>
      <c r="G80" s="256">
        <v>1137864380.9000001</v>
      </c>
      <c r="H80" s="256"/>
      <c r="I80" s="256"/>
      <c r="J80" s="256"/>
      <c r="K80" s="256">
        <v>13539417.388870001</v>
      </c>
      <c r="L80" s="256"/>
      <c r="M80" s="256"/>
      <c r="N80" s="256">
        <v>7641138.5988699999</v>
      </c>
    </row>
    <row r="81" spans="4:14">
      <c r="D81" s="175" t="s">
        <v>527</v>
      </c>
      <c r="E81" s="255" t="s">
        <v>1168</v>
      </c>
      <c r="F81" s="255" t="s">
        <v>1169</v>
      </c>
      <c r="G81" s="255"/>
      <c r="H81" s="255"/>
      <c r="I81" s="255"/>
      <c r="J81" s="255">
        <v>17293168.5812064</v>
      </c>
      <c r="K81" s="255"/>
      <c r="L81" s="255"/>
      <c r="M81" s="255"/>
      <c r="N81" s="255">
        <v>17293168.5812064</v>
      </c>
    </row>
    <row r="82" spans="4:14">
      <c r="D82" s="175" t="s">
        <v>530</v>
      </c>
      <c r="E82" s="255" t="s">
        <v>528</v>
      </c>
      <c r="F82" s="255" t="s">
        <v>529</v>
      </c>
      <c r="G82" s="255"/>
      <c r="H82" s="255"/>
      <c r="I82" s="255"/>
      <c r="J82" s="255">
        <v>95917893.228353396</v>
      </c>
      <c r="K82" s="255"/>
      <c r="L82" s="255"/>
      <c r="M82" s="255"/>
      <c r="N82" s="255">
        <v>95917893.228353396</v>
      </c>
    </row>
    <row r="83" spans="4:14">
      <c r="D83" s="175" t="s">
        <v>533</v>
      </c>
      <c r="E83" s="256" t="s">
        <v>531</v>
      </c>
      <c r="F83" s="256" t="s">
        <v>532</v>
      </c>
      <c r="G83" s="256"/>
      <c r="H83" s="256"/>
      <c r="I83" s="256"/>
      <c r="J83" s="256">
        <v>113211061.80955981</v>
      </c>
      <c r="K83" s="256"/>
      <c r="L83" s="256"/>
      <c r="M83" s="256"/>
      <c r="N83" s="256">
        <v>113211061.80955981</v>
      </c>
    </row>
    <row r="84" spans="4:14">
      <c r="D84" s="175" t="s">
        <v>536</v>
      </c>
      <c r="E84" s="257" t="s">
        <v>534</v>
      </c>
      <c r="F84" s="257" t="s">
        <v>535</v>
      </c>
      <c r="G84" s="257">
        <v>1137864380.9000001</v>
      </c>
      <c r="H84" s="257"/>
      <c r="I84" s="257"/>
      <c r="J84" s="257">
        <v>113211061.80955981</v>
      </c>
      <c r="K84" s="257">
        <v>13539417.388870001</v>
      </c>
      <c r="L84" s="257"/>
      <c r="M84" s="257"/>
      <c r="N84" s="257">
        <v>120852200.4084298</v>
      </c>
    </row>
    <row r="85" spans="4:14">
      <c r="D85" s="175" t="s">
        <v>539</v>
      </c>
      <c r="E85" s="255" t="s">
        <v>537</v>
      </c>
      <c r="F85" s="255" t="s">
        <v>538</v>
      </c>
      <c r="G85" s="255">
        <v>23659679688.91</v>
      </c>
      <c r="H85" s="255"/>
      <c r="I85" s="255">
        <v>31062435412.419117</v>
      </c>
      <c r="J85" s="255"/>
      <c r="K85" s="255"/>
      <c r="L85" s="255"/>
      <c r="M85" s="255"/>
      <c r="N85" s="255">
        <v>806957866.78700686</v>
      </c>
    </row>
    <row r="86" spans="4:14">
      <c r="D86" s="175" t="s">
        <v>542</v>
      </c>
      <c r="E86" s="256" t="s">
        <v>540</v>
      </c>
      <c r="F86" s="256" t="s">
        <v>541</v>
      </c>
      <c r="G86" s="256">
        <v>23659679688.91</v>
      </c>
      <c r="H86" s="256"/>
      <c r="I86" s="256">
        <v>31062435412.419117</v>
      </c>
      <c r="J86" s="256"/>
      <c r="K86" s="256"/>
      <c r="L86" s="256"/>
      <c r="M86" s="256"/>
      <c r="N86" s="256">
        <v>806957866.78700686</v>
      </c>
    </row>
    <row r="87" spans="4:14">
      <c r="D87" s="175" t="s">
        <v>545</v>
      </c>
      <c r="E87" s="257" t="s">
        <v>543</v>
      </c>
      <c r="F87" s="257" t="s">
        <v>544</v>
      </c>
      <c r="G87" s="257">
        <v>23659679688.91</v>
      </c>
      <c r="H87" s="257"/>
      <c r="I87" s="257">
        <v>31062435412.419117</v>
      </c>
      <c r="J87" s="257"/>
      <c r="K87" s="257"/>
      <c r="L87" s="257"/>
      <c r="M87" s="257"/>
      <c r="N87" s="257">
        <v>806957866.78700686</v>
      </c>
    </row>
    <row r="88" spans="4:14">
      <c r="D88" s="175" t="s">
        <v>548</v>
      </c>
      <c r="E88" s="255" t="s">
        <v>546</v>
      </c>
      <c r="F88" s="255" t="s">
        <v>547</v>
      </c>
      <c r="G88" s="255"/>
      <c r="H88" s="255"/>
      <c r="I88" s="255"/>
      <c r="J88" s="255"/>
      <c r="K88" s="255">
        <v>80225000</v>
      </c>
      <c r="L88" s="255"/>
      <c r="M88" s="255"/>
      <c r="N88" s="255">
        <v>80225000</v>
      </c>
    </row>
    <row r="89" spans="4:14">
      <c r="D89" s="175" t="s">
        <v>551</v>
      </c>
      <c r="E89" s="255" t="s">
        <v>549</v>
      </c>
      <c r="F89" s="255" t="s">
        <v>550</v>
      </c>
      <c r="G89" s="255">
        <v>37140192.210000001</v>
      </c>
      <c r="H89" s="255"/>
      <c r="I89" s="255"/>
      <c r="J89" s="255"/>
      <c r="K89" s="255">
        <v>5697100.3449560003</v>
      </c>
      <c r="L89" s="255">
        <v>9469194.6699999999</v>
      </c>
      <c r="M89" s="255">
        <v>9822261.0340950005</v>
      </c>
      <c r="N89" s="255">
        <v>62128748.259051003</v>
      </c>
    </row>
    <row r="90" spans="4:14">
      <c r="D90" s="175" t="s">
        <v>554</v>
      </c>
      <c r="E90" s="255" t="s">
        <v>552</v>
      </c>
      <c r="F90" s="255" t="s">
        <v>553</v>
      </c>
      <c r="G90" s="255"/>
      <c r="H90" s="255"/>
      <c r="I90" s="255"/>
      <c r="J90" s="255">
        <v>252099.52971840001</v>
      </c>
      <c r="K90" s="255"/>
      <c r="L90" s="255"/>
      <c r="M90" s="255"/>
      <c r="N90" s="255">
        <v>252099.52971840001</v>
      </c>
    </row>
    <row r="91" spans="4:14">
      <c r="D91" s="175" t="s">
        <v>557</v>
      </c>
      <c r="E91" s="255" t="s">
        <v>555</v>
      </c>
      <c r="F91" s="255" t="s">
        <v>556</v>
      </c>
      <c r="G91" s="255"/>
      <c r="H91" s="255"/>
      <c r="I91" s="255"/>
      <c r="J91" s="255"/>
      <c r="K91" s="255"/>
      <c r="L91" s="255"/>
      <c r="M91" s="255">
        <v>54570882.333935998</v>
      </c>
      <c r="N91" s="255">
        <v>54570882.333935998</v>
      </c>
    </row>
    <row r="92" spans="4:14">
      <c r="D92" s="175" t="s">
        <v>560</v>
      </c>
      <c r="E92" s="255" t="s">
        <v>558</v>
      </c>
      <c r="F92" s="255" t="s">
        <v>559</v>
      </c>
      <c r="G92" s="255"/>
      <c r="H92" s="255">
        <v>45448</v>
      </c>
      <c r="I92" s="255"/>
      <c r="J92" s="255"/>
      <c r="K92" s="255"/>
      <c r="L92" s="255"/>
      <c r="M92" s="255"/>
      <c r="N92" s="255">
        <v>45448</v>
      </c>
    </row>
    <row r="93" spans="4:14">
      <c r="D93" s="175" t="s">
        <v>563</v>
      </c>
      <c r="E93" s="255" t="s">
        <v>561</v>
      </c>
      <c r="F93" s="255" t="s">
        <v>562</v>
      </c>
      <c r="G93" s="255">
        <v>1585295.73</v>
      </c>
      <c r="H93" s="255"/>
      <c r="I93" s="255">
        <v>127702.60491910001</v>
      </c>
      <c r="J93" s="255">
        <v>63028312.806500398</v>
      </c>
      <c r="K93" s="255">
        <v>44332000.326972</v>
      </c>
      <c r="L93" s="255">
        <v>6000</v>
      </c>
      <c r="M93" s="255">
        <v>4715558.5273789996</v>
      </c>
      <c r="N93" s="255">
        <v>113794869.9957705</v>
      </c>
    </row>
    <row r="94" spans="4:14">
      <c r="D94" s="175" t="s">
        <v>566</v>
      </c>
      <c r="E94" s="256" t="s">
        <v>567</v>
      </c>
      <c r="F94" s="256" t="s">
        <v>568</v>
      </c>
      <c r="G94" s="256">
        <v>38725487.939999998</v>
      </c>
      <c r="H94" s="256">
        <v>45448</v>
      </c>
      <c r="I94" s="256">
        <v>127702.60491910001</v>
      </c>
      <c r="J94" s="256">
        <v>63280412.336218797</v>
      </c>
      <c r="K94" s="256">
        <v>130254100.671928</v>
      </c>
      <c r="L94" s="256">
        <v>9475194.6699999999</v>
      </c>
      <c r="M94" s="256">
        <v>69108701.895410001</v>
      </c>
      <c r="N94" s="256">
        <v>311017048.11847591</v>
      </c>
    </row>
    <row r="95" spans="4:14">
      <c r="D95" s="175" t="s">
        <v>569</v>
      </c>
      <c r="E95" s="257" t="s">
        <v>570</v>
      </c>
      <c r="F95" s="257" t="s">
        <v>571</v>
      </c>
      <c r="G95" s="257">
        <v>38725487.939999998</v>
      </c>
      <c r="H95" s="257">
        <v>45448</v>
      </c>
      <c r="I95" s="257">
        <v>127702.60491910001</v>
      </c>
      <c r="J95" s="257">
        <v>63280412.336218797</v>
      </c>
      <c r="K95" s="257">
        <v>130254100.671928</v>
      </c>
      <c r="L95" s="257">
        <v>9475194.6699999999</v>
      </c>
      <c r="M95" s="257">
        <v>69108701.895410001</v>
      </c>
      <c r="N95" s="257">
        <v>311017048.11847591</v>
      </c>
    </row>
    <row r="96" spans="4:14">
      <c r="D96" s="175" t="s">
        <v>572</v>
      </c>
      <c r="E96" s="255" t="s">
        <v>573</v>
      </c>
      <c r="F96" s="255" t="s">
        <v>574</v>
      </c>
      <c r="G96" s="255">
        <v>83405443.469999999</v>
      </c>
      <c r="H96" s="255"/>
      <c r="I96" s="255"/>
      <c r="J96" s="255"/>
      <c r="K96" s="255"/>
      <c r="L96" s="255">
        <v>33861797.5</v>
      </c>
      <c r="M96" s="255"/>
      <c r="N96" s="255">
        <v>109781150.55</v>
      </c>
    </row>
    <row r="97" spans="4:14">
      <c r="D97" s="175" t="s">
        <v>575</v>
      </c>
      <c r="E97" s="255" t="s">
        <v>576</v>
      </c>
      <c r="F97" s="255" t="s">
        <v>577</v>
      </c>
      <c r="G97" s="255">
        <v>-51320180.789999999</v>
      </c>
      <c r="H97" s="255"/>
      <c r="I97" s="255"/>
      <c r="J97" s="255"/>
      <c r="K97" s="255"/>
      <c r="L97" s="255"/>
      <c r="M97" s="255"/>
      <c r="N97" s="255">
        <v>-51320180.789999999</v>
      </c>
    </row>
    <row r="98" spans="4:14">
      <c r="D98" s="175" t="s">
        <v>578</v>
      </c>
      <c r="E98" s="256" t="s">
        <v>579</v>
      </c>
      <c r="F98" s="256" t="s">
        <v>574</v>
      </c>
      <c r="G98" s="256">
        <v>32085262.68</v>
      </c>
      <c r="H98" s="256"/>
      <c r="I98" s="256"/>
      <c r="J98" s="256"/>
      <c r="K98" s="256"/>
      <c r="L98" s="256">
        <v>33861797.5</v>
      </c>
      <c r="M98" s="256"/>
      <c r="N98" s="256">
        <v>58460969.759999998</v>
      </c>
    </row>
    <row r="99" spans="4:14">
      <c r="D99" s="175" t="s">
        <v>580</v>
      </c>
      <c r="E99" s="257" t="s">
        <v>581</v>
      </c>
      <c r="F99" s="257" t="s">
        <v>582</v>
      </c>
      <c r="G99" s="257">
        <v>32085262.68</v>
      </c>
      <c r="H99" s="257"/>
      <c r="I99" s="257"/>
      <c r="J99" s="257"/>
      <c r="K99" s="257"/>
      <c r="L99" s="257">
        <v>33861797.5</v>
      </c>
      <c r="M99" s="257"/>
      <c r="N99" s="257">
        <v>58460969.759999998</v>
      </c>
    </row>
    <row r="100" spans="4:14">
      <c r="D100" s="175" t="s">
        <v>583</v>
      </c>
      <c r="E100" s="255" t="s">
        <v>584</v>
      </c>
      <c r="F100" s="255" t="s">
        <v>585</v>
      </c>
      <c r="G100" s="255">
        <v>17685578.43</v>
      </c>
      <c r="H100" s="255"/>
      <c r="I100" s="255"/>
      <c r="J100" s="255">
        <v>1064231525.9145516</v>
      </c>
      <c r="K100" s="255"/>
      <c r="L100" s="255">
        <v>95396081.400000006</v>
      </c>
      <c r="M100" s="255"/>
      <c r="N100" s="255">
        <v>4035658931.8427935</v>
      </c>
    </row>
    <row r="101" spans="4:14">
      <c r="D101" s="175" t="s">
        <v>586</v>
      </c>
      <c r="E101" s="255" t="s">
        <v>587</v>
      </c>
      <c r="F101" s="255" t="s">
        <v>588</v>
      </c>
      <c r="G101" s="255">
        <v>837879345.53999996</v>
      </c>
      <c r="H101" s="255">
        <v>20110116.260000002</v>
      </c>
      <c r="I101" s="255"/>
      <c r="J101" s="255"/>
      <c r="K101" s="255">
        <v>262069088.88382599</v>
      </c>
      <c r="L101" s="255">
        <v>362540527.04000002</v>
      </c>
      <c r="M101" s="255"/>
      <c r="N101" s="255">
        <v>1482599077.7238259</v>
      </c>
    </row>
    <row r="102" spans="4:14">
      <c r="D102" s="175" t="s">
        <v>589</v>
      </c>
      <c r="E102" s="255" t="s">
        <v>590</v>
      </c>
      <c r="F102" s="255" t="s">
        <v>591</v>
      </c>
      <c r="G102" s="255">
        <v>-444864691.91000003</v>
      </c>
      <c r="H102" s="255">
        <v>-4118976.59</v>
      </c>
      <c r="I102" s="255"/>
      <c r="J102" s="255"/>
      <c r="K102" s="255">
        <v>-65158141.707999997</v>
      </c>
      <c r="L102" s="255">
        <v>-236038004.59999999</v>
      </c>
      <c r="M102" s="255"/>
      <c r="N102" s="255">
        <v>-750179814.80799997</v>
      </c>
    </row>
    <row r="103" spans="4:14">
      <c r="D103" s="175" t="s">
        <v>592</v>
      </c>
      <c r="E103" s="256" t="s">
        <v>593</v>
      </c>
      <c r="F103" s="256" t="s">
        <v>594</v>
      </c>
      <c r="G103" s="256">
        <v>410700232.06</v>
      </c>
      <c r="H103" s="256">
        <v>15991139.67</v>
      </c>
      <c r="I103" s="256"/>
      <c r="J103" s="256">
        <v>1064231525.9145516</v>
      </c>
      <c r="K103" s="256">
        <v>196910947.17582601</v>
      </c>
      <c r="L103" s="256">
        <v>221898603.84</v>
      </c>
      <c r="M103" s="256"/>
      <c r="N103" s="256">
        <v>4768078194.7586193</v>
      </c>
    </row>
    <row r="104" spans="4:14">
      <c r="D104" s="175" t="s">
        <v>595</v>
      </c>
      <c r="E104" s="255" t="s">
        <v>596</v>
      </c>
      <c r="F104" s="255" t="s">
        <v>597</v>
      </c>
      <c r="G104" s="255">
        <v>5393447665.2399998</v>
      </c>
      <c r="H104" s="255">
        <v>225059780.58000001</v>
      </c>
      <c r="I104" s="255"/>
      <c r="J104" s="255">
        <v>2754847741.8113747</v>
      </c>
      <c r="K104" s="255">
        <v>2241857139.1213379</v>
      </c>
      <c r="L104" s="255">
        <v>1426059417.8900001</v>
      </c>
      <c r="M104" s="255">
        <v>1523621071.1048629</v>
      </c>
      <c r="N104" s="255">
        <v>13732676009.091509</v>
      </c>
    </row>
    <row r="105" spans="4:14">
      <c r="D105" s="175" t="s">
        <v>598</v>
      </c>
      <c r="E105" s="255" t="s">
        <v>599</v>
      </c>
      <c r="F105" s="255" t="s">
        <v>600</v>
      </c>
      <c r="G105" s="255">
        <v>-2988342309.8200002</v>
      </c>
      <c r="H105" s="255">
        <v>-24327922.82</v>
      </c>
      <c r="I105" s="255"/>
      <c r="J105" s="255">
        <v>-952326322.09743416</v>
      </c>
      <c r="K105" s="255">
        <v>-525433695.60857201</v>
      </c>
      <c r="L105" s="255">
        <v>-1011947012.26</v>
      </c>
      <c r="M105" s="255">
        <v>-592892599.21832597</v>
      </c>
      <c r="N105" s="255">
        <v>-6175175766.541091</v>
      </c>
    </row>
    <row r="106" spans="4:14">
      <c r="D106" s="175" t="s">
        <v>601</v>
      </c>
      <c r="E106" s="256" t="s">
        <v>602</v>
      </c>
      <c r="F106" s="256" t="s">
        <v>597</v>
      </c>
      <c r="G106" s="256">
        <v>2405105355.4200001</v>
      </c>
      <c r="H106" s="256">
        <v>200731857.75999999</v>
      </c>
      <c r="I106" s="256"/>
      <c r="J106" s="256">
        <v>1802521419.7139409</v>
      </c>
      <c r="K106" s="256">
        <v>1716423443.5127659</v>
      </c>
      <c r="L106" s="256">
        <v>414112405.63</v>
      </c>
      <c r="M106" s="256">
        <v>930728471.88653696</v>
      </c>
      <c r="N106" s="256">
        <v>7557500242.5504179</v>
      </c>
    </row>
    <row r="107" spans="4:14">
      <c r="D107" s="175" t="s">
        <v>603</v>
      </c>
      <c r="E107" s="255" t="s">
        <v>604</v>
      </c>
      <c r="F107" s="255" t="s">
        <v>605</v>
      </c>
      <c r="G107" s="255">
        <v>33170086835.430004</v>
      </c>
      <c r="H107" s="255">
        <v>1523140750.27</v>
      </c>
      <c r="I107" s="255"/>
      <c r="J107" s="255">
        <v>21827698409.984745</v>
      </c>
      <c r="K107" s="255">
        <v>8069134142.4464512</v>
      </c>
      <c r="L107" s="255">
        <v>10271883853.620001</v>
      </c>
      <c r="M107" s="255">
        <v>8072482234.5872078</v>
      </c>
      <c r="N107" s="255">
        <v>90174903430.103775</v>
      </c>
    </row>
    <row r="108" spans="4:14">
      <c r="D108" s="175" t="s">
        <v>606</v>
      </c>
      <c r="E108" s="255" t="s">
        <v>607</v>
      </c>
      <c r="F108" s="255" t="s">
        <v>608</v>
      </c>
      <c r="G108" s="255">
        <v>-22068857687.220001</v>
      </c>
      <c r="H108" s="255">
        <v>-256477063.06</v>
      </c>
      <c r="I108" s="255"/>
      <c r="J108" s="255">
        <v>-8106627850.3040371</v>
      </c>
      <c r="K108" s="255">
        <v>-4485246858.9561796</v>
      </c>
      <c r="L108" s="255">
        <v>-7461986791.9700003</v>
      </c>
      <c r="M108" s="255">
        <v>-5262748183.941081</v>
      </c>
      <c r="N108" s="255">
        <v>-49115325649.235962</v>
      </c>
    </row>
    <row r="109" spans="4:14">
      <c r="D109" s="175" t="s">
        <v>609</v>
      </c>
      <c r="E109" s="255" t="s">
        <v>610</v>
      </c>
      <c r="F109" s="255" t="s">
        <v>611</v>
      </c>
      <c r="G109" s="255"/>
      <c r="H109" s="255"/>
      <c r="I109" s="255"/>
      <c r="J109" s="255"/>
      <c r="K109" s="255"/>
      <c r="L109" s="255">
        <v>-16117535.210000001</v>
      </c>
      <c r="M109" s="255"/>
      <c r="N109" s="255">
        <v>-16117535.210000001</v>
      </c>
    </row>
    <row r="110" spans="4:14">
      <c r="D110" s="175" t="s">
        <v>612</v>
      </c>
      <c r="E110" s="256" t="s">
        <v>613</v>
      </c>
      <c r="F110" s="256" t="s">
        <v>605</v>
      </c>
      <c r="G110" s="256">
        <v>11101229148.209999</v>
      </c>
      <c r="H110" s="256">
        <v>1266663687.21</v>
      </c>
      <c r="I110" s="256"/>
      <c r="J110" s="256">
        <v>13721070559.68071</v>
      </c>
      <c r="K110" s="256">
        <v>3583887283.4902711</v>
      </c>
      <c r="L110" s="256">
        <v>2793779526.4400001</v>
      </c>
      <c r="M110" s="256">
        <v>2809734050.6461272</v>
      </c>
      <c r="N110" s="256">
        <v>41043460245.657814</v>
      </c>
    </row>
    <row r="111" spans="4:14">
      <c r="D111" s="175" t="s">
        <v>614</v>
      </c>
      <c r="E111" s="255" t="s">
        <v>615</v>
      </c>
      <c r="F111" s="255" t="s">
        <v>616</v>
      </c>
      <c r="G111" s="255">
        <v>111076774.81999999</v>
      </c>
      <c r="H111" s="255"/>
      <c r="I111" s="255"/>
      <c r="J111" s="255">
        <v>169918534.72394159</v>
      </c>
      <c r="K111" s="255">
        <v>9335210.2317060009</v>
      </c>
      <c r="L111" s="255">
        <v>56124956.409999996</v>
      </c>
      <c r="M111" s="255">
        <v>5689664.5082799997</v>
      </c>
      <c r="N111" s="255">
        <v>358813450.26652598</v>
      </c>
    </row>
    <row r="112" spans="4:14">
      <c r="D112" s="175" t="s">
        <v>617</v>
      </c>
      <c r="E112" s="255" t="s">
        <v>618</v>
      </c>
      <c r="F112" s="255" t="s">
        <v>619</v>
      </c>
      <c r="G112" s="255">
        <v>-68436014.959999993</v>
      </c>
      <c r="H112" s="255"/>
      <c r="I112" s="255"/>
      <c r="J112" s="255">
        <v>-166028263.3946808</v>
      </c>
      <c r="K112" s="255">
        <v>-6684434.8495840002</v>
      </c>
      <c r="L112" s="255">
        <v>-50574267.369999997</v>
      </c>
      <c r="M112" s="255">
        <v>-5689664.5082799997</v>
      </c>
      <c r="N112" s="255">
        <v>-303975338.7421391</v>
      </c>
    </row>
    <row r="113" spans="4:14">
      <c r="D113" s="175" t="s">
        <v>620</v>
      </c>
      <c r="E113" s="256" t="s">
        <v>621</v>
      </c>
      <c r="F113" s="256" t="s">
        <v>616</v>
      </c>
      <c r="G113" s="256">
        <v>42640759.859999999</v>
      </c>
      <c r="H113" s="256"/>
      <c r="I113" s="256"/>
      <c r="J113" s="256">
        <v>3890271.3292608</v>
      </c>
      <c r="K113" s="256">
        <v>2650775.3821220002</v>
      </c>
      <c r="L113" s="256">
        <v>5550689.04</v>
      </c>
      <c r="M113" s="256">
        <v>0</v>
      </c>
      <c r="N113" s="256">
        <v>54838111.524386898</v>
      </c>
    </row>
    <row r="114" spans="4:14">
      <c r="D114" s="175" t="s">
        <v>622</v>
      </c>
      <c r="E114" s="255" t="s">
        <v>623</v>
      </c>
      <c r="F114" s="255" t="s">
        <v>624</v>
      </c>
      <c r="G114" s="255">
        <v>647776963.78999996</v>
      </c>
      <c r="H114" s="255">
        <v>7471182.46</v>
      </c>
      <c r="I114" s="255"/>
      <c r="J114" s="255">
        <v>205120486.71451741</v>
      </c>
      <c r="K114" s="255">
        <v>80410796.787103996</v>
      </c>
      <c r="L114" s="255">
        <v>183170312.09</v>
      </c>
      <c r="M114" s="255">
        <v>12519129.158624999</v>
      </c>
      <c r="N114" s="255">
        <v>1157912154.9475503</v>
      </c>
    </row>
    <row r="115" spans="4:14">
      <c r="D115" s="175" t="s">
        <v>625</v>
      </c>
      <c r="E115" s="255" t="s">
        <v>626</v>
      </c>
      <c r="F115" s="255" t="s">
        <v>627</v>
      </c>
      <c r="G115" s="255">
        <v>-549093748.08000004</v>
      </c>
      <c r="H115" s="255">
        <v>-3323377.18</v>
      </c>
      <c r="I115" s="255"/>
      <c r="J115" s="255">
        <v>-150797786.5988214</v>
      </c>
      <c r="K115" s="255">
        <v>-62549880.813722</v>
      </c>
      <c r="L115" s="255">
        <v>-154092099.97999999</v>
      </c>
      <c r="M115" s="255">
        <v>-7885505.0831110002</v>
      </c>
      <c r="N115" s="255">
        <v>-945901752.85773921</v>
      </c>
    </row>
    <row r="116" spans="4:14">
      <c r="D116" s="175" t="s">
        <v>628</v>
      </c>
      <c r="E116" s="256" t="s">
        <v>629</v>
      </c>
      <c r="F116" s="256" t="s">
        <v>624</v>
      </c>
      <c r="G116" s="256">
        <v>98683215.709999993</v>
      </c>
      <c r="H116" s="256">
        <v>4147805.28</v>
      </c>
      <c r="I116" s="256"/>
      <c r="J116" s="256">
        <v>54322700.115695998</v>
      </c>
      <c r="K116" s="256">
        <v>17860915.973382</v>
      </c>
      <c r="L116" s="256">
        <v>29078212.109999999</v>
      </c>
      <c r="M116" s="256">
        <v>4633624.0755139999</v>
      </c>
      <c r="N116" s="256">
        <v>212010402.08981121</v>
      </c>
    </row>
    <row r="117" spans="4:14">
      <c r="D117" s="175" t="s">
        <v>630</v>
      </c>
      <c r="E117" s="255" t="s">
        <v>631</v>
      </c>
      <c r="F117" s="255" t="s">
        <v>632</v>
      </c>
      <c r="G117" s="255">
        <v>1000925051.98</v>
      </c>
      <c r="H117" s="255">
        <v>266462606.69</v>
      </c>
      <c r="I117" s="255"/>
      <c r="J117" s="255">
        <v>1228909835.3532269</v>
      </c>
      <c r="K117" s="255">
        <v>197660968.78184399</v>
      </c>
      <c r="L117" s="255">
        <v>285566354.00999999</v>
      </c>
      <c r="M117" s="255">
        <v>419536852.759875</v>
      </c>
      <c r="N117" s="255">
        <v>3399061669.5749459</v>
      </c>
    </row>
    <row r="118" spans="4:14">
      <c r="D118" s="175" t="s">
        <v>633</v>
      </c>
      <c r="E118" s="256" t="s">
        <v>634</v>
      </c>
      <c r="F118" s="256" t="s">
        <v>632</v>
      </c>
      <c r="G118" s="256">
        <v>1000925051.98</v>
      </c>
      <c r="H118" s="256">
        <v>266462606.69</v>
      </c>
      <c r="I118" s="256"/>
      <c r="J118" s="256">
        <v>1228909835.3532269</v>
      </c>
      <c r="K118" s="256">
        <v>197660968.78184399</v>
      </c>
      <c r="L118" s="256">
        <v>285566354.00999999</v>
      </c>
      <c r="M118" s="256">
        <v>419536852.759875</v>
      </c>
      <c r="N118" s="256">
        <v>3399061669.5749459</v>
      </c>
    </row>
    <row r="119" spans="4:14">
      <c r="D119" s="175" t="s">
        <v>635</v>
      </c>
      <c r="E119" s="255" t="s">
        <v>636</v>
      </c>
      <c r="F119" s="255" t="s">
        <v>637</v>
      </c>
      <c r="G119" s="255">
        <v>489979836.31999999</v>
      </c>
      <c r="H119" s="255">
        <v>10150335.33</v>
      </c>
      <c r="I119" s="255"/>
      <c r="J119" s="255"/>
      <c r="K119" s="255">
        <v>105502628.02601799</v>
      </c>
      <c r="L119" s="255"/>
      <c r="M119" s="255">
        <v>92416799.027441993</v>
      </c>
      <c r="N119" s="255">
        <v>687899263.37346005</v>
      </c>
    </row>
    <row r="120" spans="4:14">
      <c r="D120" s="175" t="s">
        <v>638</v>
      </c>
      <c r="E120" s="255" t="s">
        <v>639</v>
      </c>
      <c r="F120" s="255" t="s">
        <v>640</v>
      </c>
      <c r="G120" s="255">
        <v>-38574809.229999997</v>
      </c>
      <c r="H120" s="255">
        <v>-1229345.1000000001</v>
      </c>
      <c r="I120" s="255"/>
      <c r="J120" s="255"/>
      <c r="K120" s="255">
        <v>-10285276.533484001</v>
      </c>
      <c r="L120" s="255"/>
      <c r="M120" s="255">
        <v>-6407283.4031959996</v>
      </c>
      <c r="N120" s="255">
        <v>-55267369.166680001</v>
      </c>
    </row>
    <row r="121" spans="4:14">
      <c r="D121" s="175" t="s">
        <v>641</v>
      </c>
      <c r="E121" s="256" t="s">
        <v>642</v>
      </c>
      <c r="F121" s="256" t="s">
        <v>637</v>
      </c>
      <c r="G121" s="256">
        <v>451405027.08999997</v>
      </c>
      <c r="H121" s="256">
        <v>8920990.2300000004</v>
      </c>
      <c r="I121" s="256"/>
      <c r="J121" s="256"/>
      <c r="K121" s="256">
        <v>95217351.492533997</v>
      </c>
      <c r="L121" s="256"/>
      <c r="M121" s="256">
        <v>86009515.624246001</v>
      </c>
      <c r="N121" s="256">
        <v>632631894.20677996</v>
      </c>
    </row>
    <row r="122" spans="4:14">
      <c r="D122" s="175" t="s">
        <v>643</v>
      </c>
      <c r="E122" s="255" t="s">
        <v>644</v>
      </c>
      <c r="F122" s="255" t="s">
        <v>645</v>
      </c>
      <c r="G122" s="255">
        <v>61510319.609999999</v>
      </c>
      <c r="H122" s="255">
        <v>1408246.37</v>
      </c>
      <c r="I122" s="255"/>
      <c r="J122" s="255">
        <v>364809515.54705161</v>
      </c>
      <c r="K122" s="255">
        <v>14835904.360626001</v>
      </c>
      <c r="L122" s="255"/>
      <c r="M122" s="255">
        <v>5822356.3678179998</v>
      </c>
      <c r="N122" s="255">
        <v>442252735.86549562</v>
      </c>
    </row>
    <row r="123" spans="4:14">
      <c r="D123" s="175" t="s">
        <v>646</v>
      </c>
      <c r="E123" s="255" t="s">
        <v>647</v>
      </c>
      <c r="F123" s="255" t="s">
        <v>648</v>
      </c>
      <c r="G123" s="255">
        <v>-38913256.149999999</v>
      </c>
      <c r="H123" s="255">
        <v>-458922.41</v>
      </c>
      <c r="I123" s="255"/>
      <c r="J123" s="255">
        <v>-158102808.65627399</v>
      </c>
      <c r="K123" s="255">
        <v>-8165814.9989700001</v>
      </c>
      <c r="L123" s="255"/>
      <c r="M123" s="255">
        <v>-4477225.1270549996</v>
      </c>
      <c r="N123" s="255">
        <v>-205671333.642299</v>
      </c>
    </row>
    <row r="124" spans="4:14">
      <c r="D124" s="175" t="s">
        <v>649</v>
      </c>
      <c r="E124" s="256" t="s">
        <v>650</v>
      </c>
      <c r="F124" s="256" t="s">
        <v>645</v>
      </c>
      <c r="G124" s="256">
        <v>22597063.460000001</v>
      </c>
      <c r="H124" s="256">
        <v>949323.96</v>
      </c>
      <c r="I124" s="256"/>
      <c r="J124" s="256">
        <v>206706706.89077759</v>
      </c>
      <c r="K124" s="256">
        <v>6670089.3616559999</v>
      </c>
      <c r="L124" s="256"/>
      <c r="M124" s="256">
        <v>1345131.240763</v>
      </c>
      <c r="N124" s="256">
        <v>236581402.2231966</v>
      </c>
    </row>
    <row r="125" spans="4:14">
      <c r="D125" s="175" t="s">
        <v>651</v>
      </c>
      <c r="E125" s="255" t="s">
        <v>652</v>
      </c>
      <c r="F125" s="255" t="s">
        <v>653</v>
      </c>
      <c r="G125" s="255">
        <v>9487671.25</v>
      </c>
      <c r="H125" s="255"/>
      <c r="I125" s="255"/>
      <c r="J125" s="255"/>
      <c r="K125" s="255"/>
      <c r="L125" s="255">
        <v>10731889.439999999</v>
      </c>
      <c r="M125" s="255"/>
      <c r="N125" s="255">
        <v>20219560.690000001</v>
      </c>
    </row>
    <row r="126" spans="4:14">
      <c r="D126" s="175" t="s">
        <v>654</v>
      </c>
      <c r="E126" s="255" t="s">
        <v>655</v>
      </c>
      <c r="F126" s="255" t="s">
        <v>656</v>
      </c>
      <c r="G126" s="255">
        <v>-2450511.5699999998</v>
      </c>
      <c r="H126" s="255"/>
      <c r="I126" s="255"/>
      <c r="J126" s="255"/>
      <c r="K126" s="255"/>
      <c r="L126" s="255">
        <v>-6435207.7599999998</v>
      </c>
      <c r="M126" s="255"/>
      <c r="N126" s="255">
        <v>-8885719.3300000001</v>
      </c>
    </row>
    <row r="127" spans="4:14">
      <c r="D127" s="175" t="s">
        <v>657</v>
      </c>
      <c r="E127" s="256" t="s">
        <v>658</v>
      </c>
      <c r="F127" s="256" t="s">
        <v>653</v>
      </c>
      <c r="G127" s="256">
        <v>7037159.6799999997</v>
      </c>
      <c r="H127" s="256"/>
      <c r="I127" s="256"/>
      <c r="J127" s="256"/>
      <c r="K127" s="256"/>
      <c r="L127" s="256">
        <v>4296681.68</v>
      </c>
      <c r="M127" s="256"/>
      <c r="N127" s="256">
        <v>11333841.359999999</v>
      </c>
    </row>
    <row r="128" spans="4:14">
      <c r="D128" s="175" t="s">
        <v>659</v>
      </c>
      <c r="E128" s="255" t="s">
        <v>660</v>
      </c>
      <c r="F128" s="255" t="s">
        <v>661</v>
      </c>
      <c r="G128" s="255">
        <v>61789286.340000004</v>
      </c>
      <c r="H128" s="255">
        <v>2367008</v>
      </c>
      <c r="I128" s="255"/>
      <c r="J128" s="255">
        <v>94177660.779176995</v>
      </c>
      <c r="K128" s="255"/>
      <c r="L128" s="255">
        <v>24977222.850000001</v>
      </c>
      <c r="M128" s="255"/>
      <c r="N128" s="255">
        <v>183311177.96917701</v>
      </c>
    </row>
    <row r="129" spans="4:14">
      <c r="D129" s="175" t="s">
        <v>662</v>
      </c>
      <c r="E129" s="255" t="s">
        <v>663</v>
      </c>
      <c r="F129" s="255" t="s">
        <v>664</v>
      </c>
      <c r="G129" s="255">
        <v>-24045041.32</v>
      </c>
      <c r="H129" s="255">
        <v>-386535.75</v>
      </c>
      <c r="I129" s="255"/>
      <c r="J129" s="255">
        <v>-38694590.813928597</v>
      </c>
      <c r="K129" s="255"/>
      <c r="L129" s="255">
        <v>-18865510.640000001</v>
      </c>
      <c r="M129" s="255"/>
      <c r="N129" s="255">
        <v>-81991678.523928598</v>
      </c>
    </row>
    <row r="130" spans="4:14">
      <c r="D130" s="175" t="s">
        <v>665</v>
      </c>
      <c r="E130" s="256" t="s">
        <v>666</v>
      </c>
      <c r="F130" s="256" t="s">
        <v>661</v>
      </c>
      <c r="G130" s="256">
        <v>37744245.020000003</v>
      </c>
      <c r="H130" s="256">
        <v>1980472.25</v>
      </c>
      <c r="I130" s="256"/>
      <c r="J130" s="256">
        <v>55483069.965248398</v>
      </c>
      <c r="K130" s="256"/>
      <c r="L130" s="256">
        <v>6111712.21</v>
      </c>
      <c r="M130" s="256"/>
      <c r="N130" s="256">
        <v>101319499.4452484</v>
      </c>
    </row>
    <row r="131" spans="4:14">
      <c r="D131" s="175" t="s">
        <v>667</v>
      </c>
      <c r="E131" s="255" t="s">
        <v>668</v>
      </c>
      <c r="F131" s="255" t="s">
        <v>669</v>
      </c>
      <c r="G131" s="255">
        <v>16112943.83</v>
      </c>
      <c r="H131" s="255"/>
      <c r="I131" s="255"/>
      <c r="J131" s="255"/>
      <c r="K131" s="255"/>
      <c r="L131" s="255">
        <v>3679625.73</v>
      </c>
      <c r="M131" s="255"/>
      <c r="N131" s="255">
        <v>19792569.559999999</v>
      </c>
    </row>
    <row r="132" spans="4:14">
      <c r="D132" s="175" t="s">
        <v>670</v>
      </c>
      <c r="E132" s="255" t="s">
        <v>671</v>
      </c>
      <c r="F132" s="255" t="s">
        <v>672</v>
      </c>
      <c r="G132" s="255">
        <v>-7812816.9900000002</v>
      </c>
      <c r="H132" s="255"/>
      <c r="I132" s="255"/>
      <c r="J132" s="255"/>
      <c r="K132" s="255"/>
      <c r="L132" s="255">
        <v>-1215609.6299999999</v>
      </c>
      <c r="M132" s="255"/>
      <c r="N132" s="255">
        <v>-9028426.6199999992</v>
      </c>
    </row>
    <row r="133" spans="4:14">
      <c r="D133" s="175" t="s">
        <v>673</v>
      </c>
      <c r="E133" s="256" t="s">
        <v>674</v>
      </c>
      <c r="F133" s="256" t="s">
        <v>669</v>
      </c>
      <c r="G133" s="256">
        <v>8300126.8399999999</v>
      </c>
      <c r="H133" s="256"/>
      <c r="I133" s="256"/>
      <c r="J133" s="256"/>
      <c r="K133" s="256"/>
      <c r="L133" s="256">
        <v>2464016.1</v>
      </c>
      <c r="M133" s="256"/>
      <c r="N133" s="256">
        <v>10764142.939999999</v>
      </c>
    </row>
    <row r="134" spans="4:14">
      <c r="D134" s="175" t="s">
        <v>675</v>
      </c>
      <c r="E134" s="257" t="s">
        <v>676</v>
      </c>
      <c r="F134" s="257" t="s">
        <v>677</v>
      </c>
      <c r="G134" s="257">
        <v>15586367385.33</v>
      </c>
      <c r="H134" s="257">
        <v>1765847883.05</v>
      </c>
      <c r="I134" s="257"/>
      <c r="J134" s="257">
        <v>18137136088.963409</v>
      </c>
      <c r="K134" s="257">
        <v>5817281775.1704006</v>
      </c>
      <c r="L134" s="257">
        <v>3762858201.0599999</v>
      </c>
      <c r="M134" s="257">
        <v>4251987646.2330623</v>
      </c>
      <c r="N134" s="257">
        <v>58027579646.331215</v>
      </c>
    </row>
    <row r="135" spans="4:14">
      <c r="D135" s="175" t="s">
        <v>678</v>
      </c>
      <c r="E135" s="255" t="s">
        <v>679</v>
      </c>
      <c r="F135" s="255" t="s">
        <v>680</v>
      </c>
      <c r="G135" s="255"/>
      <c r="H135" s="255"/>
      <c r="I135" s="255"/>
      <c r="J135" s="255"/>
      <c r="K135" s="255"/>
      <c r="L135" s="255"/>
      <c r="M135" s="255"/>
      <c r="N135" s="255">
        <v>13622667221.277086</v>
      </c>
    </row>
    <row r="136" spans="4:14">
      <c r="D136" s="175" t="s">
        <v>681</v>
      </c>
      <c r="E136" s="256" t="s">
        <v>682</v>
      </c>
      <c r="F136" s="256" t="s">
        <v>680</v>
      </c>
      <c r="G136" s="256"/>
      <c r="H136" s="256"/>
      <c r="I136" s="256"/>
      <c r="J136" s="256"/>
      <c r="K136" s="256"/>
      <c r="L136" s="256"/>
      <c r="M136" s="256"/>
      <c r="N136" s="256">
        <v>13622667221.277086</v>
      </c>
    </row>
    <row r="137" spans="4:14">
      <c r="D137" s="175" t="s">
        <v>683</v>
      </c>
      <c r="E137" s="257" t="s">
        <v>684</v>
      </c>
      <c r="F137" s="257" t="s">
        <v>680</v>
      </c>
      <c r="G137" s="257"/>
      <c r="H137" s="257"/>
      <c r="I137" s="257"/>
      <c r="J137" s="257"/>
      <c r="K137" s="257"/>
      <c r="L137" s="257"/>
      <c r="M137" s="257"/>
      <c r="N137" s="257">
        <v>13622667221.277086</v>
      </c>
    </row>
    <row r="138" spans="4:14">
      <c r="D138" s="175" t="s">
        <v>685</v>
      </c>
      <c r="E138" s="255" t="s">
        <v>686</v>
      </c>
      <c r="F138" s="255" t="s">
        <v>687</v>
      </c>
      <c r="G138" s="255">
        <v>450287821.26999998</v>
      </c>
      <c r="H138" s="255">
        <v>1597280</v>
      </c>
      <c r="I138" s="255"/>
      <c r="J138" s="255">
        <v>87242836.592840403</v>
      </c>
      <c r="K138" s="255">
        <v>7286290.9761159997</v>
      </c>
      <c r="L138" s="255">
        <v>93018459.189999998</v>
      </c>
      <c r="M138" s="255">
        <v>21195968.057757001</v>
      </c>
      <c r="N138" s="255">
        <v>660628656.08671343</v>
      </c>
    </row>
    <row r="139" spans="4:14">
      <c r="D139" s="175" t="s">
        <v>688</v>
      </c>
      <c r="E139" s="255" t="s">
        <v>689</v>
      </c>
      <c r="F139" s="255" t="s">
        <v>690</v>
      </c>
      <c r="G139" s="255">
        <v>-360733233.25999999</v>
      </c>
      <c r="H139" s="255">
        <v>-263602.68</v>
      </c>
      <c r="I139" s="255"/>
      <c r="J139" s="255">
        <v>-76216462.458519593</v>
      </c>
      <c r="K139" s="255">
        <v>-5294732.1013399996</v>
      </c>
      <c r="L139" s="255">
        <v>-79831100.739999995</v>
      </c>
      <c r="M139" s="255">
        <v>-12094572.570121</v>
      </c>
      <c r="N139" s="255">
        <v>-534433703.80998057</v>
      </c>
    </row>
    <row r="140" spans="4:14">
      <c r="D140" s="175" t="s">
        <v>691</v>
      </c>
      <c r="E140" s="256" t="s">
        <v>692</v>
      </c>
      <c r="F140" s="256" t="s">
        <v>687</v>
      </c>
      <c r="G140" s="256">
        <v>89554588.010000005</v>
      </c>
      <c r="H140" s="256">
        <v>1333677.32</v>
      </c>
      <c r="I140" s="256"/>
      <c r="J140" s="256">
        <v>11026374.134320799</v>
      </c>
      <c r="K140" s="256">
        <v>1991558.8747759999</v>
      </c>
      <c r="L140" s="256">
        <v>13187358.449999999</v>
      </c>
      <c r="M140" s="256">
        <v>9101395.4876359999</v>
      </c>
      <c r="N140" s="256">
        <v>126194952.2767328</v>
      </c>
    </row>
    <row r="141" spans="4:14">
      <c r="D141" s="175" t="s">
        <v>693</v>
      </c>
      <c r="E141" s="255" t="s">
        <v>694</v>
      </c>
      <c r="F141" s="255" t="s">
        <v>695</v>
      </c>
      <c r="G141" s="255">
        <v>2100000</v>
      </c>
      <c r="H141" s="255"/>
      <c r="I141" s="255"/>
      <c r="J141" s="255"/>
      <c r="K141" s="255"/>
      <c r="L141" s="255"/>
      <c r="M141" s="255"/>
      <c r="N141" s="255">
        <v>2100000</v>
      </c>
    </row>
    <row r="142" spans="4:14">
      <c r="D142" s="175" t="s">
        <v>696</v>
      </c>
      <c r="E142" s="255" t="s">
        <v>697</v>
      </c>
      <c r="F142" s="255" t="s">
        <v>698</v>
      </c>
      <c r="G142" s="255">
        <v>-978657.54</v>
      </c>
      <c r="H142" s="255"/>
      <c r="I142" s="255"/>
      <c r="J142" s="255"/>
      <c r="K142" s="255"/>
      <c r="L142" s="255"/>
      <c r="M142" s="255"/>
      <c r="N142" s="255">
        <v>-978657.54</v>
      </c>
    </row>
    <row r="143" spans="4:14">
      <c r="D143" s="175" t="s">
        <v>699</v>
      </c>
      <c r="E143" s="256" t="s">
        <v>700</v>
      </c>
      <c r="F143" s="256" t="s">
        <v>695</v>
      </c>
      <c r="G143" s="256">
        <v>1121342.46</v>
      </c>
      <c r="H143" s="256"/>
      <c r="I143" s="256"/>
      <c r="J143" s="256"/>
      <c r="K143" s="256"/>
      <c r="L143" s="256"/>
      <c r="M143" s="256"/>
      <c r="N143" s="256">
        <v>1121342.46</v>
      </c>
    </row>
    <row r="144" spans="4:14">
      <c r="D144" s="175" t="s">
        <v>701</v>
      </c>
      <c r="E144" s="255" t="s">
        <v>702</v>
      </c>
      <c r="F144" s="255" t="s">
        <v>703</v>
      </c>
      <c r="G144" s="255">
        <v>11642625.300000001</v>
      </c>
      <c r="H144" s="255"/>
      <c r="I144" s="255"/>
      <c r="J144" s="255"/>
      <c r="K144" s="255"/>
      <c r="L144" s="255"/>
      <c r="M144" s="255"/>
      <c r="N144" s="255">
        <v>11642625.300000001</v>
      </c>
    </row>
    <row r="145" spans="4:16">
      <c r="D145" s="175" t="s">
        <v>704</v>
      </c>
      <c r="E145" s="255" t="s">
        <v>705</v>
      </c>
      <c r="F145" s="255" t="s">
        <v>706</v>
      </c>
      <c r="G145" s="255">
        <v>-288673.31</v>
      </c>
      <c r="H145" s="255"/>
      <c r="I145" s="255"/>
      <c r="J145" s="255"/>
      <c r="K145" s="255"/>
      <c r="L145" s="255"/>
      <c r="M145" s="255"/>
      <c r="N145" s="255">
        <v>-288673.31</v>
      </c>
    </row>
    <row r="146" spans="4:16">
      <c r="D146" s="175" t="s">
        <v>707</v>
      </c>
      <c r="E146" s="256" t="s">
        <v>708</v>
      </c>
      <c r="F146" s="256" t="s">
        <v>703</v>
      </c>
      <c r="G146" s="256">
        <v>11353951.99</v>
      </c>
      <c r="H146" s="256"/>
      <c r="I146" s="256"/>
      <c r="J146" s="256"/>
      <c r="K146" s="256"/>
      <c r="L146" s="256"/>
      <c r="M146" s="256"/>
      <c r="N146" s="256">
        <v>11353951.99</v>
      </c>
    </row>
    <row r="147" spans="4:16">
      <c r="D147" s="175" t="s">
        <v>709</v>
      </c>
      <c r="E147" s="255" t="s">
        <v>710</v>
      </c>
      <c r="F147" s="255" t="s">
        <v>711</v>
      </c>
      <c r="G147" s="255">
        <v>29747289.079999998</v>
      </c>
      <c r="H147" s="255"/>
      <c r="I147" s="255"/>
      <c r="J147" s="255"/>
      <c r="K147" s="255"/>
      <c r="L147" s="255"/>
      <c r="M147" s="255"/>
      <c r="N147" s="255">
        <v>29747289.079999998</v>
      </c>
    </row>
    <row r="148" spans="4:16">
      <c r="D148" s="175" t="s">
        <v>712</v>
      </c>
      <c r="E148" s="255" t="s">
        <v>713</v>
      </c>
      <c r="F148" s="255" t="s">
        <v>714</v>
      </c>
      <c r="G148" s="255">
        <v>-2083069.65</v>
      </c>
      <c r="H148" s="255"/>
      <c r="I148" s="255"/>
      <c r="J148" s="255"/>
      <c r="K148" s="255"/>
      <c r="L148" s="255"/>
      <c r="M148" s="255"/>
      <c r="N148" s="255">
        <v>-2083069.65</v>
      </c>
      <c r="P148">
        <v>24000</v>
      </c>
    </row>
    <row r="149" spans="4:16">
      <c r="D149" s="175" t="s">
        <v>715</v>
      </c>
      <c r="E149" s="256" t="s">
        <v>716</v>
      </c>
      <c r="F149" s="256" t="s">
        <v>711</v>
      </c>
      <c r="G149" s="256">
        <v>27664219.43</v>
      </c>
      <c r="H149" s="256"/>
      <c r="I149" s="256"/>
      <c r="J149" s="256"/>
      <c r="K149" s="256"/>
      <c r="L149" s="256"/>
      <c r="M149" s="256"/>
      <c r="N149" s="256">
        <v>27664219.43</v>
      </c>
    </row>
    <row r="150" spans="4:16">
      <c r="D150" s="175" t="s">
        <v>717</v>
      </c>
      <c r="E150" s="255" t="s">
        <v>718</v>
      </c>
      <c r="F150" s="255" t="s">
        <v>719</v>
      </c>
      <c r="G150" s="255">
        <v>47525877.270000003</v>
      </c>
      <c r="H150" s="255"/>
      <c r="I150" s="255"/>
      <c r="J150" s="255"/>
      <c r="K150" s="255"/>
      <c r="L150" s="255">
        <v>14380634.970000001</v>
      </c>
      <c r="M150" s="255"/>
      <c r="N150" s="255">
        <v>61906512.240000002</v>
      </c>
    </row>
    <row r="151" spans="4:16">
      <c r="D151" s="175" t="s">
        <v>720</v>
      </c>
      <c r="E151" s="256" t="s">
        <v>721</v>
      </c>
      <c r="F151" s="256" t="s">
        <v>719</v>
      </c>
      <c r="G151" s="256">
        <v>47525877.270000003</v>
      </c>
      <c r="H151" s="256"/>
      <c r="I151" s="256"/>
      <c r="J151" s="256"/>
      <c r="K151" s="256"/>
      <c r="L151" s="256">
        <v>14380634.970000001</v>
      </c>
      <c r="M151" s="256"/>
      <c r="N151" s="256">
        <v>61906512.240000002</v>
      </c>
    </row>
    <row r="152" spans="4:16">
      <c r="D152" s="175" t="s">
        <v>722</v>
      </c>
      <c r="E152" s="255" t="s">
        <v>723</v>
      </c>
      <c r="F152" s="255" t="s">
        <v>724</v>
      </c>
      <c r="G152" s="255">
        <v>1000000</v>
      </c>
      <c r="H152" s="255"/>
      <c r="I152" s="255"/>
      <c r="J152" s="255"/>
      <c r="K152" s="255"/>
      <c r="L152" s="255">
        <v>1900000</v>
      </c>
      <c r="M152" s="255"/>
      <c r="N152" s="255">
        <v>2900000</v>
      </c>
    </row>
    <row r="153" spans="4:16">
      <c r="D153" s="175" t="s">
        <v>725</v>
      </c>
      <c r="E153" s="255" t="s">
        <v>726</v>
      </c>
      <c r="F153" s="255" t="s">
        <v>727</v>
      </c>
      <c r="G153" s="255">
        <v>-416226.56</v>
      </c>
      <c r="H153" s="255"/>
      <c r="I153" s="255"/>
      <c r="J153" s="255"/>
      <c r="K153" s="255"/>
      <c r="L153" s="255">
        <v>-64547.95</v>
      </c>
      <c r="M153" s="255"/>
      <c r="N153" s="255">
        <v>-480774.51</v>
      </c>
    </row>
    <row r="154" spans="4:16">
      <c r="D154" s="175" t="s">
        <v>728</v>
      </c>
      <c r="E154" s="256" t="s">
        <v>729</v>
      </c>
      <c r="F154" s="256" t="s">
        <v>730</v>
      </c>
      <c r="G154" s="256">
        <v>583773.43999999994</v>
      </c>
      <c r="H154" s="256"/>
      <c r="I154" s="256"/>
      <c r="J154" s="256"/>
      <c r="K154" s="256"/>
      <c r="L154" s="256">
        <v>1835452.05</v>
      </c>
      <c r="M154" s="256"/>
      <c r="N154" s="256">
        <v>2419225.4900000002</v>
      </c>
    </row>
    <row r="155" spans="4:16">
      <c r="D155" s="175" t="s">
        <v>731</v>
      </c>
      <c r="E155" s="257" t="s">
        <v>732</v>
      </c>
      <c r="F155" s="257" t="s">
        <v>733</v>
      </c>
      <c r="G155" s="257">
        <v>177803752.59999999</v>
      </c>
      <c r="H155" s="257">
        <v>1333677.32</v>
      </c>
      <c r="I155" s="257"/>
      <c r="J155" s="257">
        <v>11026374.134320799</v>
      </c>
      <c r="K155" s="257">
        <v>1991558.8747759999</v>
      </c>
      <c r="L155" s="257">
        <v>29403445.469999999</v>
      </c>
      <c r="M155" s="257">
        <v>9101395.4876359999</v>
      </c>
      <c r="N155" s="257">
        <v>230660203.88673279</v>
      </c>
    </row>
    <row r="156" spans="4:16">
      <c r="D156" s="175" t="s">
        <v>734</v>
      </c>
      <c r="E156" s="255" t="s">
        <v>735</v>
      </c>
      <c r="F156" s="255" t="s">
        <v>736</v>
      </c>
      <c r="G156" s="255">
        <v>18747838.73</v>
      </c>
      <c r="H156" s="255"/>
      <c r="I156" s="255"/>
      <c r="J156" s="255"/>
      <c r="K156" s="255"/>
      <c r="L156" s="255">
        <v>900597.69</v>
      </c>
      <c r="M156" s="255"/>
      <c r="N156" s="255">
        <v>19648436.420000002</v>
      </c>
      <c r="P156">
        <v>24000</v>
      </c>
    </row>
    <row r="157" spans="4:16">
      <c r="D157" s="175" t="s">
        <v>737</v>
      </c>
      <c r="E157" s="255" t="s">
        <v>738</v>
      </c>
      <c r="F157" s="255" t="s">
        <v>739</v>
      </c>
      <c r="G157" s="255">
        <v>13944406.41</v>
      </c>
      <c r="H157" s="255"/>
      <c r="I157" s="255"/>
      <c r="J157" s="255">
        <v>3451403.8485594001</v>
      </c>
      <c r="K157" s="255"/>
      <c r="L157" s="255">
        <v>4003568.03</v>
      </c>
      <c r="M157" s="255"/>
      <c r="N157" s="255">
        <v>21403908.7590359</v>
      </c>
      <c r="P157">
        <v>-42267077.460000001</v>
      </c>
    </row>
    <row r="158" spans="4:16">
      <c r="D158" s="175" t="s">
        <v>740</v>
      </c>
      <c r="E158" s="255" t="s">
        <v>741</v>
      </c>
      <c r="F158" s="255" t="s">
        <v>742</v>
      </c>
      <c r="G158" s="255">
        <v>1015.13</v>
      </c>
      <c r="H158" s="255"/>
      <c r="I158" s="255"/>
      <c r="J158" s="255"/>
      <c r="K158" s="255"/>
      <c r="L158" s="255">
        <v>2264574.39</v>
      </c>
      <c r="M158" s="255"/>
      <c r="N158" s="255">
        <v>2265589.52</v>
      </c>
    </row>
    <row r="159" spans="4:16">
      <c r="D159" s="175" t="s">
        <v>743</v>
      </c>
      <c r="E159" s="255" t="s">
        <v>744</v>
      </c>
      <c r="F159" s="255" t="s">
        <v>745</v>
      </c>
      <c r="G159" s="255">
        <v>119797009.28</v>
      </c>
      <c r="H159" s="255"/>
      <c r="I159" s="255"/>
      <c r="J159" s="255">
        <v>192631702.85071081</v>
      </c>
      <c r="K159" s="255">
        <v>22665628.4542</v>
      </c>
      <c r="L159" s="255">
        <v>25112970.440000001</v>
      </c>
      <c r="M159" s="255">
        <v>214264.156476</v>
      </c>
      <c r="N159" s="255">
        <v>360421575.18138683</v>
      </c>
    </row>
    <row r="160" spans="4:16">
      <c r="D160" s="175" t="s">
        <v>746</v>
      </c>
      <c r="E160" s="255" t="s">
        <v>747</v>
      </c>
      <c r="F160" s="255" t="s">
        <v>748</v>
      </c>
      <c r="G160" s="255">
        <v>36716839.520000003</v>
      </c>
      <c r="H160" s="255"/>
      <c r="I160" s="255"/>
      <c r="J160" s="255">
        <v>17860714.812594</v>
      </c>
      <c r="K160" s="255"/>
      <c r="L160" s="255">
        <v>7264474.3300000001</v>
      </c>
      <c r="M160" s="255"/>
      <c r="N160" s="255">
        <v>61842028.662593998</v>
      </c>
    </row>
    <row r="161" spans="4:16">
      <c r="D161" s="175" t="s">
        <v>749</v>
      </c>
      <c r="E161" s="255" t="s">
        <v>750</v>
      </c>
      <c r="F161" s="255" t="s">
        <v>751</v>
      </c>
      <c r="G161" s="255">
        <v>3302286.4</v>
      </c>
      <c r="H161" s="255">
        <v>84422.18</v>
      </c>
      <c r="I161" s="255"/>
      <c r="J161" s="255"/>
      <c r="K161" s="255"/>
      <c r="L161" s="255">
        <v>229679.71</v>
      </c>
      <c r="M161" s="255"/>
      <c r="N161" s="255">
        <v>3538446.36</v>
      </c>
      <c r="P161">
        <v>516856.04</v>
      </c>
    </row>
    <row r="162" spans="4:16">
      <c r="D162" s="175" t="s">
        <v>752</v>
      </c>
      <c r="E162" s="255" t="s">
        <v>753</v>
      </c>
      <c r="F162" s="255" t="s">
        <v>754</v>
      </c>
      <c r="G162" s="255">
        <v>3922244.86</v>
      </c>
      <c r="H162" s="255"/>
      <c r="I162" s="255"/>
      <c r="J162" s="255"/>
      <c r="K162" s="255"/>
      <c r="L162" s="255">
        <v>41996.92</v>
      </c>
      <c r="M162" s="255"/>
      <c r="N162" s="255">
        <v>3964241.78</v>
      </c>
      <c r="P162">
        <v>516856.04</v>
      </c>
    </row>
    <row r="163" spans="4:16">
      <c r="D163" s="175" t="s">
        <v>755</v>
      </c>
      <c r="E163" s="255" t="s">
        <v>756</v>
      </c>
      <c r="F163" s="255" t="s">
        <v>757</v>
      </c>
      <c r="G163" s="255"/>
      <c r="H163" s="255"/>
      <c r="I163" s="255"/>
      <c r="J163" s="255">
        <v>270273886.80993658</v>
      </c>
      <c r="K163" s="255"/>
      <c r="L163" s="255"/>
      <c r="M163" s="255"/>
      <c r="N163" s="255">
        <v>270273886.80993658</v>
      </c>
    </row>
    <row r="164" spans="4:16">
      <c r="D164" s="175" t="s">
        <v>758</v>
      </c>
      <c r="E164" s="255" t="s">
        <v>759</v>
      </c>
      <c r="F164" s="255" t="s">
        <v>760</v>
      </c>
      <c r="G164" s="255"/>
      <c r="H164" s="255"/>
      <c r="I164" s="255"/>
      <c r="J164" s="255"/>
      <c r="K164" s="255"/>
      <c r="L164" s="255">
        <v>5227540.7300000004</v>
      </c>
      <c r="M164" s="255"/>
      <c r="N164" s="255">
        <v>5570426.5999999996</v>
      </c>
      <c r="P164">
        <v>1151935.78</v>
      </c>
    </row>
    <row r="165" spans="4:16">
      <c r="D165" s="175" t="s">
        <v>761</v>
      </c>
      <c r="E165" s="255" t="s">
        <v>762</v>
      </c>
      <c r="F165" s="255" t="s">
        <v>763</v>
      </c>
      <c r="G165" s="255">
        <v>-196431640.33000001</v>
      </c>
      <c r="H165" s="255"/>
      <c r="I165" s="255"/>
      <c r="J165" s="255">
        <v>-263894009.93767199</v>
      </c>
      <c r="K165" s="255">
        <v>-18500130.456409998</v>
      </c>
      <c r="L165" s="255">
        <v>-43154799.450000003</v>
      </c>
      <c r="M165" s="255"/>
      <c r="N165" s="255">
        <v>-521980580.17408198</v>
      </c>
      <c r="P165">
        <v>1200.1600000000001</v>
      </c>
    </row>
    <row r="166" spans="4:16">
      <c r="D166" s="175" t="s">
        <v>764</v>
      </c>
      <c r="E166" s="256" t="s">
        <v>765</v>
      </c>
      <c r="F166" s="256" t="s">
        <v>766</v>
      </c>
      <c r="G166" s="256">
        <v>0</v>
      </c>
      <c r="H166" s="256">
        <v>84422.18</v>
      </c>
      <c r="I166" s="256"/>
      <c r="J166" s="256">
        <v>220323698.38412881</v>
      </c>
      <c r="K166" s="256">
        <v>4165497.9977899999</v>
      </c>
      <c r="L166" s="256">
        <v>1890602.79</v>
      </c>
      <c r="M166" s="256">
        <v>214264.156476</v>
      </c>
      <c r="N166" s="256">
        <v>226947959.91887131</v>
      </c>
      <c r="P166">
        <v>4728.96</v>
      </c>
    </row>
    <row r="167" spans="4:16">
      <c r="D167" s="175" t="s">
        <v>767</v>
      </c>
      <c r="E167" s="257" t="s">
        <v>768</v>
      </c>
      <c r="F167" s="257" t="s">
        <v>766</v>
      </c>
      <c r="G167" s="257">
        <v>0</v>
      </c>
      <c r="H167" s="257">
        <v>84422.18</v>
      </c>
      <c r="I167" s="257"/>
      <c r="J167" s="257">
        <v>220323698.38412881</v>
      </c>
      <c r="K167" s="257">
        <v>4165497.9977899999</v>
      </c>
      <c r="L167" s="257">
        <v>1890602.79</v>
      </c>
      <c r="M167" s="257">
        <v>214264.156476</v>
      </c>
      <c r="N167" s="257">
        <v>226947959.91887131</v>
      </c>
    </row>
    <row r="168" spans="4:16" s="128" customFormat="1">
      <c r="D168" s="203" t="s">
        <v>769</v>
      </c>
      <c r="E168" s="258" t="s">
        <v>770</v>
      </c>
      <c r="F168" s="258" t="s">
        <v>771</v>
      </c>
      <c r="G168" s="258">
        <v>40632525958.360001</v>
      </c>
      <c r="H168" s="258">
        <v>1767311430.55</v>
      </c>
      <c r="I168" s="258">
        <v>31062563115.02404</v>
      </c>
      <c r="J168" s="258">
        <v>18544977635.62764</v>
      </c>
      <c r="K168" s="258">
        <v>5967232350.1037645</v>
      </c>
      <c r="L168" s="258">
        <v>3837489241.4899998</v>
      </c>
      <c r="M168" s="258">
        <v>4330412007.772584</v>
      </c>
      <c r="N168" s="258">
        <v>73405143116.487823</v>
      </c>
    </row>
    <row r="169" spans="4:16">
      <c r="D169" s="175" t="s">
        <v>772</v>
      </c>
      <c r="E169" s="259" t="s">
        <v>773</v>
      </c>
      <c r="F169" s="259" t="s">
        <v>774</v>
      </c>
      <c r="G169" s="259">
        <v>57571998343.43</v>
      </c>
      <c r="H169" s="259">
        <v>1897368571.0699999</v>
      </c>
      <c r="I169" s="259">
        <v>32324263847.693748</v>
      </c>
      <c r="J169" s="259">
        <v>29855614752.820793</v>
      </c>
      <c r="K169" s="259">
        <v>8644608681.972599</v>
      </c>
      <c r="L169" s="259">
        <v>6000972750.1800003</v>
      </c>
      <c r="M169" s="259">
        <v>11033172064.739164</v>
      </c>
      <c r="N169" s="259">
        <v>108743144078.75861</v>
      </c>
      <c r="P169">
        <v>3570.6</v>
      </c>
    </row>
    <row r="170" spans="4:16">
      <c r="D170" s="175" t="s">
        <v>775</v>
      </c>
      <c r="E170" s="255" t="s">
        <v>776</v>
      </c>
      <c r="F170" s="255" t="s">
        <v>777</v>
      </c>
      <c r="G170" s="255"/>
      <c r="H170" s="255"/>
      <c r="I170" s="255"/>
      <c r="J170" s="255">
        <v>-9772965696</v>
      </c>
      <c r="K170" s="255"/>
      <c r="L170" s="255"/>
      <c r="M170" s="255">
        <v>-1047507083.322816</v>
      </c>
      <c r="N170" s="255">
        <v>-10820472779.322817</v>
      </c>
    </row>
    <row r="171" spans="4:16">
      <c r="D171" s="175" t="s">
        <v>778</v>
      </c>
      <c r="E171" s="255" t="s">
        <v>779</v>
      </c>
      <c r="F171" s="255" t="s">
        <v>780</v>
      </c>
      <c r="G171" s="255"/>
      <c r="H171" s="255"/>
      <c r="I171" s="255"/>
      <c r="J171" s="255"/>
      <c r="K171" s="255">
        <v>-327369344</v>
      </c>
      <c r="L171" s="255">
        <v>-50000000</v>
      </c>
      <c r="M171" s="255"/>
      <c r="N171" s="255">
        <v>-377369344</v>
      </c>
    </row>
    <row r="172" spans="4:16">
      <c r="D172" s="175" t="s">
        <v>781</v>
      </c>
      <c r="E172" s="260" t="s">
        <v>782</v>
      </c>
      <c r="F172" s="260" t="s">
        <v>777</v>
      </c>
      <c r="G172" s="260"/>
      <c r="H172" s="260"/>
      <c r="I172" s="260"/>
      <c r="J172" s="260">
        <v>-9772965696</v>
      </c>
      <c r="K172" s="260">
        <v>-327369344</v>
      </c>
      <c r="L172" s="260">
        <v>-50000000</v>
      </c>
      <c r="M172" s="260">
        <v>-1047507083.322816</v>
      </c>
      <c r="N172" s="260">
        <v>-11197842123.322817</v>
      </c>
    </row>
    <row r="173" spans="4:16">
      <c r="D173" s="175" t="s">
        <v>783</v>
      </c>
      <c r="E173" s="256" t="s">
        <v>784</v>
      </c>
      <c r="F173" s="256" t="s">
        <v>785</v>
      </c>
      <c r="G173" s="256">
        <v>0</v>
      </c>
      <c r="H173" s="256"/>
      <c r="I173" s="256"/>
      <c r="J173" s="256">
        <v>-9772965696</v>
      </c>
      <c r="K173" s="256">
        <v>-327369344</v>
      </c>
      <c r="L173" s="256">
        <v>-50000000</v>
      </c>
      <c r="M173" s="256">
        <v>-1047507083.322816</v>
      </c>
      <c r="N173" s="256">
        <v>-11197842123.322817</v>
      </c>
    </row>
    <row r="174" spans="4:16">
      <c r="D174" s="175" t="s">
        <v>786</v>
      </c>
      <c r="E174" s="255" t="s">
        <v>787</v>
      </c>
      <c r="F174" s="255" t="s">
        <v>191</v>
      </c>
      <c r="G174" s="255">
        <v>-1651432159.3900001</v>
      </c>
      <c r="H174" s="255"/>
      <c r="I174" s="255"/>
      <c r="J174" s="255">
        <v>-81778467.287984401</v>
      </c>
      <c r="K174" s="255">
        <v>-160127471.284886</v>
      </c>
      <c r="L174" s="255">
        <v>-294882261.61000001</v>
      </c>
      <c r="M174" s="255">
        <v>-350056511.91894001</v>
      </c>
      <c r="N174" s="255">
        <v>-1829887306.3336191</v>
      </c>
    </row>
    <row r="175" spans="4:16">
      <c r="D175" s="175" t="s">
        <v>788</v>
      </c>
      <c r="E175" s="255" t="s">
        <v>789</v>
      </c>
      <c r="F175" s="255" t="s">
        <v>207</v>
      </c>
      <c r="G175" s="255">
        <v>-2296763921.4000001</v>
      </c>
      <c r="H175" s="255">
        <v>-4746173.3899999997</v>
      </c>
      <c r="I175" s="255"/>
      <c r="J175" s="255">
        <v>-1811406106.4707592</v>
      </c>
      <c r="K175" s="255">
        <v>-473132690.00474399</v>
      </c>
      <c r="L175" s="255">
        <v>-377508029.94999999</v>
      </c>
      <c r="M175" s="255">
        <v>-637470377.17204595</v>
      </c>
      <c r="N175" s="255">
        <v>-5601027298.3875484</v>
      </c>
    </row>
    <row r="176" spans="4:16">
      <c r="D176" s="175" t="s">
        <v>790</v>
      </c>
      <c r="E176" s="260" t="s">
        <v>791</v>
      </c>
      <c r="F176" s="260" t="s">
        <v>792</v>
      </c>
      <c r="G176" s="260">
        <v>-3948196080.79</v>
      </c>
      <c r="H176" s="260">
        <v>-4746173.3899999997</v>
      </c>
      <c r="I176" s="260"/>
      <c r="J176" s="260">
        <v>-1893184573.7587433</v>
      </c>
      <c r="K176" s="260">
        <v>-633260161.28963006</v>
      </c>
      <c r="L176" s="260">
        <v>-672390291.55999994</v>
      </c>
      <c r="M176" s="260">
        <v>-987526889.09098601</v>
      </c>
      <c r="N176" s="260">
        <v>-7430914604.7211676</v>
      </c>
    </row>
    <row r="177" spans="4:14">
      <c r="D177" s="175" t="s">
        <v>793</v>
      </c>
      <c r="E177" s="255" t="s">
        <v>794</v>
      </c>
      <c r="F177" s="255" t="s">
        <v>795</v>
      </c>
      <c r="G177" s="255">
        <v>-56166811.490000002</v>
      </c>
      <c r="H177" s="255">
        <v>-43645557.5</v>
      </c>
      <c r="I177" s="255"/>
      <c r="J177" s="255"/>
      <c r="K177" s="255">
        <v>-247441278.35365999</v>
      </c>
      <c r="L177" s="255">
        <v>-24010626.289999999</v>
      </c>
      <c r="M177" s="255">
        <v>-17229380.212715998</v>
      </c>
      <c r="N177" s="255">
        <v>-388299149.93837601</v>
      </c>
    </row>
    <row r="178" spans="4:14">
      <c r="D178" s="175" t="s">
        <v>796</v>
      </c>
      <c r="E178" s="255" t="s">
        <v>797</v>
      </c>
      <c r="F178" s="255" t="s">
        <v>798</v>
      </c>
      <c r="G178" s="255">
        <v>-313079253.89999998</v>
      </c>
      <c r="H178" s="255">
        <v>-7855004.3099999996</v>
      </c>
      <c r="I178" s="255"/>
      <c r="J178" s="255">
        <v>-360367215.552948</v>
      </c>
      <c r="K178" s="255">
        <v>-58934770.170125999</v>
      </c>
      <c r="L178" s="255">
        <v>-38927012.149999999</v>
      </c>
      <c r="M178" s="255">
        <v>-19466726.385402001</v>
      </c>
      <c r="N178" s="255">
        <v>-694567409.82312238</v>
      </c>
    </row>
    <row r="179" spans="4:14">
      <c r="D179" s="175" t="s">
        <v>799</v>
      </c>
      <c r="E179" s="255" t="s">
        <v>800</v>
      </c>
      <c r="F179" s="255" t="s">
        <v>801</v>
      </c>
      <c r="G179" s="255">
        <v>-592220.43000000005</v>
      </c>
      <c r="H179" s="255">
        <v>-24128</v>
      </c>
      <c r="I179" s="255"/>
      <c r="J179" s="255"/>
      <c r="K179" s="255">
        <v>-273927.13935000001</v>
      </c>
      <c r="L179" s="255">
        <v>-91657.5</v>
      </c>
      <c r="M179" s="255"/>
      <c r="N179" s="255">
        <v>-981933.06935000001</v>
      </c>
    </row>
    <row r="180" spans="4:14">
      <c r="D180" s="175" t="s">
        <v>802</v>
      </c>
      <c r="E180" s="255" t="s">
        <v>803</v>
      </c>
      <c r="F180" s="255" t="s">
        <v>804</v>
      </c>
      <c r="G180" s="255">
        <v>-12070371.51</v>
      </c>
      <c r="H180" s="255">
        <v>-120196.14</v>
      </c>
      <c r="I180" s="255">
        <v>-24776105.804979999</v>
      </c>
      <c r="J180" s="255">
        <v>-28719051.3218568</v>
      </c>
      <c r="K180" s="255">
        <v>-1877619.446886</v>
      </c>
      <c r="L180" s="255">
        <v>-4000</v>
      </c>
      <c r="M180" s="255"/>
      <c r="N180" s="255">
        <v>-42791238.418742798</v>
      </c>
    </row>
    <row r="181" spans="4:14">
      <c r="D181" s="175" t="s">
        <v>805</v>
      </c>
      <c r="E181" s="255" t="s">
        <v>806</v>
      </c>
      <c r="F181" s="255" t="s">
        <v>807</v>
      </c>
      <c r="G181" s="255">
        <v>-1705171.02</v>
      </c>
      <c r="H181" s="255">
        <v>-15028.9</v>
      </c>
      <c r="I181" s="255"/>
      <c r="J181" s="255"/>
      <c r="K181" s="255"/>
      <c r="L181" s="255">
        <v>-11613.04</v>
      </c>
      <c r="M181" s="255"/>
      <c r="N181" s="255">
        <v>-1720018.5</v>
      </c>
    </row>
    <row r="182" spans="4:14">
      <c r="D182" s="175" t="s">
        <v>808</v>
      </c>
      <c r="E182" s="255" t="s">
        <v>809</v>
      </c>
      <c r="F182" s="255" t="s">
        <v>810</v>
      </c>
      <c r="G182" s="255">
        <v>-192325691.94</v>
      </c>
      <c r="H182" s="255"/>
      <c r="I182" s="255"/>
      <c r="J182" s="255">
        <v>-46784804.2987542</v>
      </c>
      <c r="K182" s="255">
        <v>-15097371.177606</v>
      </c>
      <c r="L182" s="255">
        <v>-38198515.960000001</v>
      </c>
      <c r="M182" s="255">
        <v>-20129394.4735476</v>
      </c>
      <c r="N182" s="255">
        <v>-312535777.84990782</v>
      </c>
    </row>
    <row r="183" spans="4:14">
      <c r="D183" s="175" t="s">
        <v>811</v>
      </c>
      <c r="E183" s="255" t="s">
        <v>812</v>
      </c>
      <c r="F183" s="255" t="s">
        <v>813</v>
      </c>
      <c r="G183" s="255">
        <v>-376799.22</v>
      </c>
      <c r="H183" s="255"/>
      <c r="I183" s="255"/>
      <c r="J183" s="255">
        <v>-25382805.221520599</v>
      </c>
      <c r="K183" s="255">
        <v>-2075532.2434960001</v>
      </c>
      <c r="L183" s="255">
        <v>-2574358.83</v>
      </c>
      <c r="M183" s="255"/>
      <c r="N183" s="255">
        <v>-30409495.5150166</v>
      </c>
    </row>
    <row r="184" spans="4:14">
      <c r="D184" s="175" t="s">
        <v>814</v>
      </c>
      <c r="E184" s="255" t="s">
        <v>815</v>
      </c>
      <c r="F184" s="255" t="s">
        <v>816</v>
      </c>
      <c r="G184" s="255">
        <v>-73404248.879999995</v>
      </c>
      <c r="H184" s="255"/>
      <c r="I184" s="255"/>
      <c r="J184" s="255">
        <v>-163193308.35584581</v>
      </c>
      <c r="K184" s="255">
        <v>-46727337.30026</v>
      </c>
      <c r="L184" s="255"/>
      <c r="M184" s="255"/>
      <c r="N184" s="255">
        <v>-283324894.53610581</v>
      </c>
    </row>
    <row r="185" spans="4:14">
      <c r="D185" s="175" t="s">
        <v>817</v>
      </c>
      <c r="E185" s="255" t="s">
        <v>818</v>
      </c>
      <c r="F185" s="255" t="s">
        <v>819</v>
      </c>
      <c r="G185" s="255">
        <v>-24419739.34</v>
      </c>
      <c r="H185" s="255"/>
      <c r="I185" s="255"/>
      <c r="J185" s="255"/>
      <c r="K185" s="255"/>
      <c r="L185" s="255"/>
      <c r="M185" s="255"/>
      <c r="N185" s="255">
        <v>-24419739.34</v>
      </c>
    </row>
    <row r="186" spans="4:14">
      <c r="D186" s="175" t="s">
        <v>820</v>
      </c>
      <c r="E186" s="255" t="s">
        <v>821</v>
      </c>
      <c r="F186" s="255" t="s">
        <v>822</v>
      </c>
      <c r="G186" s="255">
        <v>-5549814.5999999996</v>
      </c>
      <c r="H186" s="255"/>
      <c r="I186" s="255"/>
      <c r="J186" s="255">
        <v>-8285244.8395554004</v>
      </c>
      <c r="K186" s="255"/>
      <c r="L186" s="255"/>
      <c r="M186" s="255">
        <v>-266737.11972800002</v>
      </c>
      <c r="N186" s="255">
        <v>-14101796.5592834</v>
      </c>
    </row>
    <row r="187" spans="4:14">
      <c r="D187" s="175" t="s">
        <v>823</v>
      </c>
      <c r="E187" s="255" t="s">
        <v>824</v>
      </c>
      <c r="F187" s="255" t="s">
        <v>825</v>
      </c>
      <c r="G187" s="255">
        <v>-15801053.369999999</v>
      </c>
      <c r="H187" s="255"/>
      <c r="I187" s="255"/>
      <c r="J187" s="255">
        <v>-280811264.84626317</v>
      </c>
      <c r="K187" s="255">
        <v>-386634.00317600003</v>
      </c>
      <c r="L187" s="255">
        <v>-104584.28</v>
      </c>
      <c r="M187" s="255"/>
      <c r="N187" s="255">
        <v>-297103536.49943918</v>
      </c>
    </row>
    <row r="188" spans="4:14">
      <c r="D188" s="175" t="s">
        <v>826</v>
      </c>
      <c r="E188" s="255" t="s">
        <v>827</v>
      </c>
      <c r="F188" s="255" t="s">
        <v>828</v>
      </c>
      <c r="G188" s="255">
        <v>-834500.06</v>
      </c>
      <c r="H188" s="255">
        <v>-283000.02</v>
      </c>
      <c r="I188" s="255">
        <v>-513999.08618310001</v>
      </c>
      <c r="J188" s="255">
        <v>-2460392.1065496001</v>
      </c>
      <c r="K188" s="255">
        <v>-2084692.6677319999</v>
      </c>
      <c r="L188" s="255">
        <v>-397500</v>
      </c>
      <c r="M188" s="255">
        <v>-432917.60378599999</v>
      </c>
      <c r="N188" s="255">
        <v>-7007001.5442506997</v>
      </c>
    </row>
    <row r="189" spans="4:14">
      <c r="D189" s="175" t="s">
        <v>829</v>
      </c>
      <c r="E189" s="255" t="s">
        <v>833</v>
      </c>
      <c r="F189" s="255" t="s">
        <v>834</v>
      </c>
      <c r="G189" s="255">
        <v>-731890.78</v>
      </c>
      <c r="H189" s="255"/>
      <c r="I189" s="255"/>
      <c r="J189" s="255">
        <v>-1153022.7207245999</v>
      </c>
      <c r="K189" s="255"/>
      <c r="L189" s="255">
        <v>-11663</v>
      </c>
      <c r="M189" s="255">
        <v>-3233358.0720000002</v>
      </c>
      <c r="N189" s="255">
        <v>-5136684.5727246003</v>
      </c>
    </row>
    <row r="190" spans="4:14">
      <c r="D190" s="175" t="s">
        <v>832</v>
      </c>
      <c r="E190" s="255" t="s">
        <v>836</v>
      </c>
      <c r="F190" s="255" t="s">
        <v>837</v>
      </c>
      <c r="G190" s="255"/>
      <c r="H190" s="255"/>
      <c r="I190" s="255"/>
      <c r="J190" s="255">
        <v>-1811672.3048759999</v>
      </c>
      <c r="K190" s="255">
        <v>-123088.184202</v>
      </c>
      <c r="L190" s="255"/>
      <c r="M190" s="255">
        <v>137851.74086200001</v>
      </c>
      <c r="N190" s="255">
        <v>-1796908.7482159999</v>
      </c>
    </row>
    <row r="191" spans="4:14">
      <c r="D191" s="175" t="s">
        <v>835</v>
      </c>
      <c r="E191" s="255" t="s">
        <v>839</v>
      </c>
      <c r="F191" s="255" t="s">
        <v>840</v>
      </c>
      <c r="G191" s="255">
        <v>-44558443.450000003</v>
      </c>
      <c r="H191" s="255">
        <v>-31987208</v>
      </c>
      <c r="I191" s="255"/>
      <c r="J191" s="255">
        <v>-24764430.827041801</v>
      </c>
      <c r="K191" s="255">
        <v>-13302914.923210001</v>
      </c>
      <c r="L191" s="255">
        <v>-6091623.1299999999</v>
      </c>
      <c r="M191" s="255"/>
      <c r="N191" s="255">
        <v>-113323822.6300948</v>
      </c>
    </row>
    <row r="192" spans="4:14">
      <c r="D192" s="175" t="s">
        <v>838</v>
      </c>
      <c r="E192" s="255" t="s">
        <v>842</v>
      </c>
      <c r="F192" s="255" t="s">
        <v>843</v>
      </c>
      <c r="G192" s="255">
        <v>-1674254.47</v>
      </c>
      <c r="H192" s="255">
        <v>-411751.24</v>
      </c>
      <c r="I192" s="255"/>
      <c r="J192" s="255">
        <v>-69622878.302260205</v>
      </c>
      <c r="K192" s="255">
        <v>-1666496.1278860001</v>
      </c>
      <c r="L192" s="255"/>
      <c r="M192" s="255">
        <v>-2230701.554918</v>
      </c>
      <c r="N192" s="255">
        <v>-75609341.515064195</v>
      </c>
    </row>
    <row r="193" spans="4:14">
      <c r="D193" s="175" t="s">
        <v>841</v>
      </c>
      <c r="E193" s="255" t="s">
        <v>845</v>
      </c>
      <c r="F193" s="255" t="s">
        <v>846</v>
      </c>
      <c r="G193" s="255">
        <v>-2515000</v>
      </c>
      <c r="H193" s="255"/>
      <c r="I193" s="255"/>
      <c r="J193" s="255"/>
      <c r="K193" s="255"/>
      <c r="L193" s="255">
        <v>-188600</v>
      </c>
      <c r="M193" s="255"/>
      <c r="N193" s="255">
        <v>-2703600</v>
      </c>
    </row>
    <row r="194" spans="4:14">
      <c r="D194" s="175" t="s">
        <v>844</v>
      </c>
      <c r="E194" s="255" t="s">
        <v>848</v>
      </c>
      <c r="F194" s="255" t="s">
        <v>849</v>
      </c>
      <c r="G194" s="255">
        <v>-21320143.280000001</v>
      </c>
      <c r="H194" s="255"/>
      <c r="I194" s="255"/>
      <c r="J194" s="255"/>
      <c r="K194" s="255">
        <v>-2217369.6263259999</v>
      </c>
      <c r="L194" s="255">
        <v>-222000</v>
      </c>
      <c r="M194" s="255"/>
      <c r="N194" s="255">
        <v>-23759512.906326</v>
      </c>
    </row>
    <row r="195" spans="4:14">
      <c r="D195" s="175" t="s">
        <v>847</v>
      </c>
      <c r="E195" s="255" t="s">
        <v>851</v>
      </c>
      <c r="F195" s="255" t="s">
        <v>852</v>
      </c>
      <c r="G195" s="255">
        <v>-69999.98</v>
      </c>
      <c r="H195" s="255"/>
      <c r="I195" s="255"/>
      <c r="J195" s="255">
        <v>-51308.639999999999</v>
      </c>
      <c r="K195" s="255"/>
      <c r="L195" s="255">
        <v>-145500</v>
      </c>
      <c r="M195" s="255"/>
      <c r="N195" s="255">
        <v>-51308.639999999999</v>
      </c>
    </row>
    <row r="196" spans="4:14">
      <c r="D196" s="175" t="s">
        <v>850</v>
      </c>
      <c r="E196" s="255" t="s">
        <v>854</v>
      </c>
      <c r="F196" s="255" t="s">
        <v>855</v>
      </c>
      <c r="G196" s="255">
        <v>-5038723.57</v>
      </c>
      <c r="H196" s="255"/>
      <c r="I196" s="255"/>
      <c r="J196" s="255"/>
      <c r="K196" s="255"/>
      <c r="L196" s="255">
        <v>-973792.01</v>
      </c>
      <c r="M196" s="255">
        <v>-1944235.426947</v>
      </c>
      <c r="N196" s="255">
        <v>-7956751.0069469996</v>
      </c>
    </row>
    <row r="197" spans="4:14">
      <c r="D197" s="175" t="s">
        <v>853</v>
      </c>
      <c r="E197" s="255" t="s">
        <v>857</v>
      </c>
      <c r="F197" s="255" t="s">
        <v>858</v>
      </c>
      <c r="G197" s="255"/>
      <c r="H197" s="255"/>
      <c r="I197" s="255"/>
      <c r="J197" s="255"/>
      <c r="K197" s="255">
        <v>-1796027.0278060001</v>
      </c>
      <c r="L197" s="255"/>
      <c r="M197" s="255"/>
      <c r="N197" s="255">
        <v>-1796027.0278060001</v>
      </c>
    </row>
    <row r="198" spans="4:14">
      <c r="D198" s="175" t="s">
        <v>856</v>
      </c>
      <c r="E198" s="255" t="s">
        <v>860</v>
      </c>
      <c r="F198" s="255" t="s">
        <v>861</v>
      </c>
      <c r="G198" s="255">
        <v>-11894142.57</v>
      </c>
      <c r="H198" s="255">
        <v>-5655.06</v>
      </c>
      <c r="I198" s="255"/>
      <c r="J198" s="255">
        <v>-19058870.755673401</v>
      </c>
      <c r="K198" s="255">
        <v>-4736215.2655039998</v>
      </c>
      <c r="L198" s="255">
        <v>-1955592.27</v>
      </c>
      <c r="M198" s="255">
        <v>-253044.62159900001</v>
      </c>
      <c r="N198" s="255">
        <v>-37903520.542776398</v>
      </c>
    </row>
    <row r="199" spans="4:14" s="128" customFormat="1">
      <c r="D199" s="203" t="s">
        <v>859</v>
      </c>
      <c r="E199" s="255" t="s">
        <v>863</v>
      </c>
      <c r="F199" s="255" t="s">
        <v>864</v>
      </c>
      <c r="G199" s="255">
        <v>0</v>
      </c>
      <c r="H199" s="255">
        <v>0</v>
      </c>
      <c r="I199" s="255">
        <v>-6.4208799999999996E-2</v>
      </c>
      <c r="J199" s="255"/>
      <c r="K199" s="255"/>
      <c r="L199" s="255">
        <v>-2248459.35</v>
      </c>
      <c r="M199" s="255"/>
      <c r="N199" s="255">
        <v>-2248459.4142088001</v>
      </c>
    </row>
    <row r="200" spans="4:14">
      <c r="D200" s="175" t="s">
        <v>862</v>
      </c>
      <c r="E200" s="255" t="s">
        <v>866</v>
      </c>
      <c r="F200" s="255" t="s">
        <v>867</v>
      </c>
      <c r="G200" s="255">
        <v>-352083.4</v>
      </c>
      <c r="H200" s="255">
        <v>-2710556.04</v>
      </c>
      <c r="I200" s="255"/>
      <c r="J200" s="255"/>
      <c r="K200" s="255"/>
      <c r="L200" s="255">
        <v>-40978.42</v>
      </c>
      <c r="M200" s="255"/>
      <c r="N200" s="255">
        <v>-3103617.86</v>
      </c>
    </row>
    <row r="201" spans="4:14">
      <c r="D201" s="175" t="s">
        <v>865</v>
      </c>
      <c r="E201" s="260" t="s">
        <v>869</v>
      </c>
      <c r="F201" s="260" t="s">
        <v>870</v>
      </c>
      <c r="G201" s="260">
        <v>-784480357.25999999</v>
      </c>
      <c r="H201" s="260">
        <v>-87058085.209999993</v>
      </c>
      <c r="I201" s="260">
        <v>-25290104.955371901</v>
      </c>
      <c r="J201" s="260">
        <v>-1032466270.0938696</v>
      </c>
      <c r="K201" s="260">
        <v>-398741273.65722603</v>
      </c>
      <c r="L201" s="260">
        <v>-116198076.23</v>
      </c>
      <c r="M201" s="260">
        <v>-65048643.729781598</v>
      </c>
      <c r="N201" s="260">
        <v>-2372651546.4577584</v>
      </c>
    </row>
    <row r="202" spans="4:14">
      <c r="D202" s="175" t="s">
        <v>868</v>
      </c>
      <c r="E202" s="255" t="s">
        <v>872</v>
      </c>
      <c r="F202" s="255" t="s">
        <v>199</v>
      </c>
      <c r="G202" s="255">
        <v>-73222203.450000003</v>
      </c>
      <c r="H202" s="255"/>
      <c r="I202" s="255"/>
      <c r="J202" s="255"/>
      <c r="K202" s="255"/>
      <c r="L202" s="255"/>
      <c r="M202" s="255"/>
      <c r="N202" s="255">
        <v>-73222203.450000003</v>
      </c>
    </row>
    <row r="203" spans="4:14" s="128" customFormat="1">
      <c r="D203" s="203" t="s">
        <v>871</v>
      </c>
      <c r="E203" s="260" t="s">
        <v>874</v>
      </c>
      <c r="F203" s="260" t="s">
        <v>875</v>
      </c>
      <c r="G203" s="260">
        <v>-73222203.450000003</v>
      </c>
      <c r="H203" s="260"/>
      <c r="I203" s="260"/>
      <c r="J203" s="260"/>
      <c r="K203" s="260"/>
      <c r="L203" s="260"/>
      <c r="M203" s="260"/>
      <c r="N203" s="260">
        <v>-73222203.450000003</v>
      </c>
    </row>
    <row r="204" spans="4:14">
      <c r="D204" s="175" t="s">
        <v>873</v>
      </c>
      <c r="E204" s="256" t="s">
        <v>877</v>
      </c>
      <c r="F204" s="256" t="s">
        <v>878</v>
      </c>
      <c r="G204" s="256">
        <v>-4805898641.5</v>
      </c>
      <c r="H204" s="256">
        <v>-91804258.599999994</v>
      </c>
      <c r="I204" s="256">
        <v>-25290104.955371901</v>
      </c>
      <c r="J204" s="256">
        <v>-2925650843.852613</v>
      </c>
      <c r="K204" s="256">
        <v>-1032001434.946856</v>
      </c>
      <c r="L204" s="256">
        <v>-788588367.78999996</v>
      </c>
      <c r="M204" s="256">
        <v>-1052575532.8207676</v>
      </c>
      <c r="N204" s="256">
        <v>-9876788354.6289272</v>
      </c>
    </row>
    <row r="205" spans="4:14">
      <c r="D205" s="175" t="s">
        <v>876</v>
      </c>
      <c r="E205" s="255" t="s">
        <v>880</v>
      </c>
      <c r="F205" s="255" t="s">
        <v>881</v>
      </c>
      <c r="G205" s="255"/>
      <c r="H205" s="255"/>
      <c r="I205" s="255"/>
      <c r="J205" s="255">
        <v>-1281033670.6171517</v>
      </c>
      <c r="K205" s="255">
        <v>-82702348</v>
      </c>
      <c r="L205" s="255"/>
      <c r="M205" s="255"/>
      <c r="N205" s="255">
        <v>-1363736018.6171517</v>
      </c>
    </row>
    <row r="206" spans="4:14" s="128" customFormat="1">
      <c r="D206" s="203" t="s">
        <v>879</v>
      </c>
      <c r="E206" s="256" t="s">
        <v>883</v>
      </c>
      <c r="F206" s="256" t="s">
        <v>884</v>
      </c>
      <c r="G206" s="256"/>
      <c r="H206" s="256"/>
      <c r="I206" s="256"/>
      <c r="J206" s="256">
        <v>-1281033670.6171517</v>
      </c>
      <c r="K206" s="256">
        <v>-82702348</v>
      </c>
      <c r="L206" s="256"/>
      <c r="M206" s="256"/>
      <c r="N206" s="256">
        <v>-1363736018.6171517</v>
      </c>
    </row>
    <row r="207" spans="4:14" s="143" customFormat="1">
      <c r="D207" s="251" t="s">
        <v>882</v>
      </c>
      <c r="E207" s="255" t="s">
        <v>886</v>
      </c>
      <c r="F207" s="255" t="s">
        <v>887</v>
      </c>
      <c r="G207" s="255">
        <v>-65890926.039999999</v>
      </c>
      <c r="H207" s="255">
        <v>-2017913</v>
      </c>
      <c r="I207" s="255"/>
      <c r="J207" s="255">
        <v>-40493570.066762403</v>
      </c>
      <c r="K207" s="255">
        <v>-7749541.2662519999</v>
      </c>
      <c r="L207" s="255">
        <v>-9480685</v>
      </c>
      <c r="M207" s="255">
        <v>-1482224.2919999999</v>
      </c>
      <c r="N207" s="255">
        <v>-125111379.6650144</v>
      </c>
    </row>
    <row r="208" spans="4:14">
      <c r="D208" s="175" t="s">
        <v>885</v>
      </c>
      <c r="E208" s="255" t="s">
        <v>889</v>
      </c>
      <c r="F208" s="255" t="s">
        <v>890</v>
      </c>
      <c r="G208" s="255">
        <v>21818129.02</v>
      </c>
      <c r="H208" s="255">
        <v>402099.88</v>
      </c>
      <c r="I208" s="255"/>
      <c r="J208" s="255"/>
      <c r="K208" s="255">
        <v>6471104.5600880003</v>
      </c>
      <c r="L208" s="255">
        <v>227990.69</v>
      </c>
      <c r="M208" s="255">
        <v>37349.606451</v>
      </c>
      <c r="N208" s="255">
        <v>28557083.456539001</v>
      </c>
    </row>
    <row r="209" spans="4:64">
      <c r="D209" s="175" t="s">
        <v>888</v>
      </c>
      <c r="E209" s="256" t="s">
        <v>892</v>
      </c>
      <c r="F209" s="256" t="s">
        <v>211</v>
      </c>
      <c r="G209" s="256">
        <v>-44072797.020000003</v>
      </c>
      <c r="H209" s="256">
        <v>-1615813.12</v>
      </c>
      <c r="I209" s="256"/>
      <c r="J209" s="256">
        <v>-40493570.066762403</v>
      </c>
      <c r="K209" s="256">
        <v>-1278436.7061640001</v>
      </c>
      <c r="L209" s="256">
        <v>-9252694.3100000005</v>
      </c>
      <c r="M209" s="256">
        <v>-1444874.685549</v>
      </c>
      <c r="N209" s="256">
        <v>-96554296.208475396</v>
      </c>
    </row>
    <row r="210" spans="4:64">
      <c r="D210" s="175" t="s">
        <v>891</v>
      </c>
      <c r="E210" s="255" t="s">
        <v>894</v>
      </c>
      <c r="F210" s="255" t="s">
        <v>895</v>
      </c>
      <c r="G210" s="255">
        <v>-30233224321.779999</v>
      </c>
      <c r="H210" s="255">
        <v>-305967975.05000001</v>
      </c>
      <c r="I210" s="255">
        <v>-5024043725.8079481</v>
      </c>
      <c r="J210" s="255"/>
      <c r="K210" s="255"/>
      <c r="L210" s="255"/>
      <c r="M210" s="255"/>
      <c r="N210" s="255">
        <v>-30539192296.830002</v>
      </c>
    </row>
    <row r="211" spans="4:64">
      <c r="D211" s="175" t="s">
        <v>893</v>
      </c>
      <c r="E211" s="256" t="s">
        <v>897</v>
      </c>
      <c r="F211" s="256" t="s">
        <v>898</v>
      </c>
      <c r="G211" s="256">
        <v>-30233224321.779999</v>
      </c>
      <c r="H211" s="256">
        <v>-305967975.05000001</v>
      </c>
      <c r="I211" s="256">
        <v>-5024043725.8079481</v>
      </c>
      <c r="J211" s="256"/>
      <c r="K211" s="256"/>
      <c r="L211" s="256"/>
      <c r="M211" s="256"/>
      <c r="N211" s="256">
        <v>-30539192296.830002</v>
      </c>
    </row>
    <row r="212" spans="4:64">
      <c r="D212" s="175" t="s">
        <v>896</v>
      </c>
      <c r="E212" s="255" t="s">
        <v>900</v>
      </c>
      <c r="F212" s="255" t="s">
        <v>210</v>
      </c>
      <c r="G212" s="255">
        <v>-419972461.56999999</v>
      </c>
      <c r="H212" s="255">
        <v>-1128323.21</v>
      </c>
      <c r="I212" s="255"/>
      <c r="J212" s="255">
        <v>-7566787.6574916001</v>
      </c>
      <c r="K212" s="255"/>
      <c r="L212" s="255">
        <v>-51938886.310000002</v>
      </c>
      <c r="M212" s="255">
        <v>-18419718.903347</v>
      </c>
      <c r="N212" s="255">
        <v>-499026177.65083861</v>
      </c>
    </row>
    <row r="213" spans="4:64">
      <c r="D213" s="175" t="s">
        <v>899</v>
      </c>
      <c r="E213" s="256" t="s">
        <v>902</v>
      </c>
      <c r="F213" s="256" t="s">
        <v>210</v>
      </c>
      <c r="G213" s="256">
        <v>-419972461.56999999</v>
      </c>
      <c r="H213" s="256">
        <v>-1128323.21</v>
      </c>
      <c r="I213" s="256"/>
      <c r="J213" s="256">
        <v>-7566787.6574916001</v>
      </c>
      <c r="K213" s="256"/>
      <c r="L213" s="256">
        <v>-51938886.310000002</v>
      </c>
      <c r="M213" s="256">
        <v>-18419718.903347</v>
      </c>
      <c r="N213" s="256">
        <v>-499026177.65083861</v>
      </c>
    </row>
    <row r="214" spans="4:64">
      <c r="D214" s="175" t="s">
        <v>901</v>
      </c>
      <c r="E214" s="255" t="s">
        <v>904</v>
      </c>
      <c r="F214" s="255" t="s">
        <v>905</v>
      </c>
      <c r="G214" s="255">
        <v>-22500503</v>
      </c>
      <c r="H214" s="255"/>
      <c r="I214" s="255"/>
      <c r="J214" s="255"/>
      <c r="K214" s="255"/>
      <c r="L214" s="255">
        <v>-4033091</v>
      </c>
      <c r="M214" s="255"/>
      <c r="N214" s="255">
        <v>-26533594</v>
      </c>
    </row>
    <row r="215" spans="4:64">
      <c r="D215" s="175" t="s">
        <v>903</v>
      </c>
      <c r="E215" s="260" t="s">
        <v>907</v>
      </c>
      <c r="F215" s="260" t="s">
        <v>908</v>
      </c>
      <c r="G215" s="260">
        <v>-22500503</v>
      </c>
      <c r="H215" s="260"/>
      <c r="I215" s="260"/>
      <c r="J215" s="260"/>
      <c r="K215" s="260"/>
      <c r="L215" s="260">
        <v>-4033091</v>
      </c>
      <c r="M215" s="260"/>
      <c r="N215" s="260">
        <v>-26533594</v>
      </c>
    </row>
    <row r="216" spans="4:64">
      <c r="D216" s="175" t="s">
        <v>906</v>
      </c>
      <c r="E216" s="255" t="s">
        <v>910</v>
      </c>
      <c r="F216" s="255" t="s">
        <v>911</v>
      </c>
      <c r="G216" s="255"/>
      <c r="H216" s="255"/>
      <c r="I216" s="255">
        <v>-40721934.647030003</v>
      </c>
      <c r="J216" s="255"/>
      <c r="K216" s="255"/>
      <c r="L216" s="255"/>
      <c r="M216" s="255"/>
      <c r="N216" s="255">
        <v>-4.7030000000000002E-2</v>
      </c>
    </row>
    <row r="217" spans="4:64">
      <c r="D217" s="175" t="s">
        <v>909</v>
      </c>
      <c r="E217" s="260" t="s">
        <v>913</v>
      </c>
      <c r="F217" s="260" t="s">
        <v>914</v>
      </c>
      <c r="G217" s="260"/>
      <c r="H217" s="260"/>
      <c r="I217" s="260">
        <v>-40721934.647030003</v>
      </c>
      <c r="J217" s="260"/>
      <c r="K217" s="260"/>
      <c r="L217" s="260"/>
      <c r="M217" s="260"/>
      <c r="N217" s="260">
        <v>-4.7030000000000002E-2</v>
      </c>
      <c r="BL217">
        <v>3570.6</v>
      </c>
    </row>
    <row r="218" spans="4:64">
      <c r="D218" s="175" t="s">
        <v>912</v>
      </c>
      <c r="E218" s="255" t="s">
        <v>916</v>
      </c>
      <c r="F218" s="255" t="s">
        <v>917</v>
      </c>
      <c r="G218" s="255">
        <v>-19611224.34</v>
      </c>
      <c r="H218" s="255"/>
      <c r="I218" s="255"/>
      <c r="J218" s="255"/>
      <c r="K218" s="255"/>
      <c r="L218" s="255">
        <v>-209984.6</v>
      </c>
      <c r="M218" s="255"/>
      <c r="N218" s="255">
        <v>-19821208.940000001</v>
      </c>
    </row>
    <row r="219" spans="4:64">
      <c r="D219" s="175" t="s">
        <v>915</v>
      </c>
      <c r="E219" s="260" t="s">
        <v>919</v>
      </c>
      <c r="F219" s="260" t="s">
        <v>920</v>
      </c>
      <c r="G219" s="260">
        <v>-19611224.34</v>
      </c>
      <c r="H219" s="260"/>
      <c r="I219" s="260"/>
      <c r="J219" s="260"/>
      <c r="K219" s="260"/>
      <c r="L219" s="260">
        <v>-209984.6</v>
      </c>
      <c r="M219" s="260"/>
      <c r="N219" s="260">
        <v>-19821208.940000001</v>
      </c>
    </row>
    <row r="220" spans="4:64">
      <c r="D220" s="175" t="s">
        <v>918</v>
      </c>
      <c r="E220" s="255" t="s">
        <v>922</v>
      </c>
      <c r="F220" s="255" t="s">
        <v>923</v>
      </c>
      <c r="G220" s="255"/>
      <c r="H220" s="255"/>
      <c r="I220" s="255"/>
      <c r="J220" s="255">
        <v>-3415001.7842178</v>
      </c>
      <c r="K220" s="255"/>
      <c r="L220" s="255"/>
      <c r="M220" s="255"/>
      <c r="N220" s="255">
        <v>-3415001.7842178</v>
      </c>
    </row>
    <row r="221" spans="4:64">
      <c r="D221" s="175" t="s">
        <v>921</v>
      </c>
      <c r="E221" s="260" t="s">
        <v>925</v>
      </c>
      <c r="F221" s="260" t="s">
        <v>923</v>
      </c>
      <c r="G221" s="260"/>
      <c r="H221" s="260"/>
      <c r="I221" s="260"/>
      <c r="J221" s="260">
        <v>-3415001.7842178</v>
      </c>
      <c r="K221" s="260"/>
      <c r="L221" s="260"/>
      <c r="M221" s="260"/>
      <c r="N221" s="260">
        <v>-3415001.7842178</v>
      </c>
    </row>
    <row r="222" spans="4:64">
      <c r="D222" s="175" t="s">
        <v>924</v>
      </c>
      <c r="E222" s="256" t="s">
        <v>927</v>
      </c>
      <c r="F222" s="256" t="s">
        <v>196</v>
      </c>
      <c r="G222" s="256">
        <v>-42111727.340000004</v>
      </c>
      <c r="H222" s="256"/>
      <c r="I222" s="256">
        <v>-40721934.647030003</v>
      </c>
      <c r="J222" s="256">
        <v>-3415001.7842178</v>
      </c>
      <c r="K222" s="256"/>
      <c r="L222" s="256">
        <v>-4243075.5999999996</v>
      </c>
      <c r="M222" s="256"/>
      <c r="N222" s="256">
        <v>-49769804.771247797</v>
      </c>
    </row>
    <row r="223" spans="4:64">
      <c r="D223" s="175" t="s">
        <v>926</v>
      </c>
      <c r="E223" s="255" t="s">
        <v>929</v>
      </c>
      <c r="F223" s="255" t="s">
        <v>930</v>
      </c>
      <c r="G223" s="255"/>
      <c r="H223" s="255"/>
      <c r="I223" s="255"/>
      <c r="J223" s="255"/>
      <c r="K223" s="255"/>
      <c r="L223" s="255"/>
      <c r="M223" s="255"/>
      <c r="N223" s="255">
        <v>-595114.24156640004</v>
      </c>
      <c r="BL223">
        <v>1157864.8999999999</v>
      </c>
    </row>
    <row r="224" spans="4:64">
      <c r="D224" s="175" t="s">
        <v>928</v>
      </c>
      <c r="E224" s="255" t="s">
        <v>932</v>
      </c>
      <c r="F224" s="255" t="s">
        <v>933</v>
      </c>
      <c r="G224" s="255"/>
      <c r="H224" s="255"/>
      <c r="I224" s="255"/>
      <c r="J224" s="255"/>
      <c r="K224" s="255"/>
      <c r="L224" s="255"/>
      <c r="M224" s="255"/>
      <c r="N224" s="255">
        <v>0</v>
      </c>
      <c r="BL224">
        <v>1678291.54</v>
      </c>
    </row>
    <row r="225" spans="4:14">
      <c r="D225" s="175" t="s">
        <v>931</v>
      </c>
      <c r="E225" s="255" t="s">
        <v>938</v>
      </c>
      <c r="F225" s="255" t="s">
        <v>939</v>
      </c>
      <c r="G225" s="255"/>
      <c r="H225" s="255"/>
      <c r="I225" s="255"/>
      <c r="J225" s="255"/>
      <c r="K225" s="255"/>
      <c r="L225" s="255"/>
      <c r="M225" s="255"/>
      <c r="N225" s="255">
        <v>-23741691.567947701</v>
      </c>
    </row>
    <row r="226" spans="4:14">
      <c r="D226" s="175" t="s">
        <v>934</v>
      </c>
      <c r="E226" s="256" t="s">
        <v>941</v>
      </c>
      <c r="F226" s="256" t="s">
        <v>942</v>
      </c>
      <c r="G226" s="256"/>
      <c r="H226" s="256"/>
      <c r="I226" s="256"/>
      <c r="J226" s="256"/>
      <c r="K226" s="256"/>
      <c r="L226" s="256"/>
      <c r="M226" s="256"/>
      <c r="N226" s="256">
        <v>-24336805.809514102</v>
      </c>
    </row>
    <row r="227" spans="4:14">
      <c r="D227" s="175" t="s">
        <v>937</v>
      </c>
      <c r="E227" s="257" t="s">
        <v>944</v>
      </c>
      <c r="F227" s="257" t="s">
        <v>945</v>
      </c>
      <c r="G227" s="257">
        <v>-35545279949.209999</v>
      </c>
      <c r="H227" s="257">
        <v>-400516369.98000002</v>
      </c>
      <c r="I227" s="257">
        <v>-5090055765.4103498</v>
      </c>
      <c r="J227" s="257">
        <v>-14031125569.978237</v>
      </c>
      <c r="K227" s="257">
        <v>-1443351563.6530199</v>
      </c>
      <c r="L227" s="257">
        <v>-904023024.00999999</v>
      </c>
      <c r="M227" s="257">
        <v>-2119947209.7324796</v>
      </c>
      <c r="N227" s="257">
        <v>-53647245877.838966</v>
      </c>
    </row>
    <row r="228" spans="4:14">
      <c r="D228" s="175" t="s">
        <v>940</v>
      </c>
      <c r="E228" s="255" t="s">
        <v>947</v>
      </c>
      <c r="F228" s="255" t="s">
        <v>948</v>
      </c>
      <c r="G228" s="255"/>
      <c r="H228" s="255"/>
      <c r="I228" s="255"/>
      <c r="J228" s="255">
        <v>-4808895728.3330736</v>
      </c>
      <c r="K228" s="255">
        <v>-119188678</v>
      </c>
      <c r="L228" s="255"/>
      <c r="M228" s="255"/>
      <c r="N228" s="255">
        <v>-4928084406.3330736</v>
      </c>
    </row>
    <row r="229" spans="4:14">
      <c r="D229" s="175" t="s">
        <v>943</v>
      </c>
      <c r="E229" s="256" t="s">
        <v>950</v>
      </c>
      <c r="F229" s="256" t="s">
        <v>951</v>
      </c>
      <c r="G229" s="256"/>
      <c r="H229" s="256"/>
      <c r="I229" s="256"/>
      <c r="J229" s="256">
        <v>-4808895728.3330736</v>
      </c>
      <c r="K229" s="256">
        <v>-119188678</v>
      </c>
      <c r="L229" s="256"/>
      <c r="M229" s="256"/>
      <c r="N229" s="256">
        <v>-4928084406.3330736</v>
      </c>
    </row>
    <row r="230" spans="4:14">
      <c r="D230" s="175" t="s">
        <v>946</v>
      </c>
      <c r="E230" s="255" t="s">
        <v>953</v>
      </c>
      <c r="F230" s="255" t="s">
        <v>954</v>
      </c>
      <c r="G230" s="255">
        <v>-914985298.99000001</v>
      </c>
      <c r="H230" s="255">
        <v>-17820851.899999999</v>
      </c>
      <c r="I230" s="255"/>
      <c r="J230" s="255">
        <v>-25616897.069502</v>
      </c>
      <c r="K230" s="255">
        <v>-408409327.90887398</v>
      </c>
      <c r="L230" s="255">
        <v>-4521416.55</v>
      </c>
      <c r="M230" s="255"/>
      <c r="N230" s="255">
        <v>-1354865192.398376</v>
      </c>
    </row>
    <row r="231" spans="4:14">
      <c r="D231" s="175" t="s">
        <v>949</v>
      </c>
      <c r="E231" s="255" t="s">
        <v>956</v>
      </c>
      <c r="F231" s="255" t="s">
        <v>957</v>
      </c>
      <c r="G231" s="255">
        <v>419088471.26999998</v>
      </c>
      <c r="H231" s="255">
        <v>7454728.1399999997</v>
      </c>
      <c r="I231" s="255"/>
      <c r="J231" s="255"/>
      <c r="K231" s="255">
        <v>298445222.170398</v>
      </c>
      <c r="L231" s="255">
        <v>129617.82</v>
      </c>
      <c r="M231" s="255"/>
      <c r="N231" s="255">
        <v>717799127.61039805</v>
      </c>
    </row>
    <row r="232" spans="4:14">
      <c r="D232" s="175" t="s">
        <v>952</v>
      </c>
      <c r="E232" s="256" t="s">
        <v>959</v>
      </c>
      <c r="F232" s="256" t="s">
        <v>205</v>
      </c>
      <c r="G232" s="256">
        <v>-495896827.72000003</v>
      </c>
      <c r="H232" s="256">
        <v>-10366123.76</v>
      </c>
      <c r="I232" s="256"/>
      <c r="J232" s="256">
        <v>-25616897.069502</v>
      </c>
      <c r="K232" s="256">
        <v>-109964105.73847599</v>
      </c>
      <c r="L232" s="256">
        <v>-4391798.7300000004</v>
      </c>
      <c r="M232" s="256"/>
      <c r="N232" s="256">
        <v>-637066064.78797805</v>
      </c>
    </row>
    <row r="233" spans="4:14">
      <c r="D233" s="175" t="s">
        <v>955</v>
      </c>
      <c r="E233" s="255" t="s">
        <v>961</v>
      </c>
      <c r="F233" s="255" t="s">
        <v>962</v>
      </c>
      <c r="G233" s="255"/>
      <c r="H233" s="255"/>
      <c r="I233" s="255"/>
      <c r="J233" s="255"/>
      <c r="K233" s="255"/>
      <c r="L233" s="255">
        <v>-917081.48</v>
      </c>
      <c r="M233" s="255"/>
      <c r="N233" s="255">
        <v>-917081.48</v>
      </c>
    </row>
    <row r="234" spans="4:14">
      <c r="D234" s="175" t="s">
        <v>958</v>
      </c>
      <c r="E234" s="255" t="s">
        <v>964</v>
      </c>
      <c r="F234" s="255" t="s">
        <v>965</v>
      </c>
      <c r="G234" s="255">
        <v>-3365783.09</v>
      </c>
      <c r="H234" s="255"/>
      <c r="I234" s="255"/>
      <c r="J234" s="255"/>
      <c r="K234" s="255">
        <v>-4039547.9632080002</v>
      </c>
      <c r="L234" s="255">
        <v>-584827.91</v>
      </c>
      <c r="M234" s="255"/>
      <c r="N234" s="255">
        <v>-7990158.9632080002</v>
      </c>
    </row>
    <row r="235" spans="4:14">
      <c r="D235" s="175" t="s">
        <v>960</v>
      </c>
      <c r="E235" s="260" t="s">
        <v>967</v>
      </c>
      <c r="F235" s="260" t="s">
        <v>968</v>
      </c>
      <c r="G235" s="260">
        <v>-3365783.09</v>
      </c>
      <c r="H235" s="260"/>
      <c r="I235" s="260"/>
      <c r="J235" s="260"/>
      <c r="K235" s="260">
        <v>-4039547.9632080002</v>
      </c>
      <c r="L235" s="260">
        <v>-1501909.39</v>
      </c>
      <c r="M235" s="260"/>
      <c r="N235" s="260">
        <v>-8907240.4432079997</v>
      </c>
    </row>
    <row r="236" spans="4:14">
      <c r="D236" s="175" t="s">
        <v>963</v>
      </c>
      <c r="E236" s="256" t="s">
        <v>970</v>
      </c>
      <c r="F236" s="256" t="s">
        <v>971</v>
      </c>
      <c r="G236" s="256">
        <v>-3365783.09</v>
      </c>
      <c r="H236" s="256"/>
      <c r="I236" s="256"/>
      <c r="J236" s="256"/>
      <c r="K236" s="256">
        <v>-4039547.9632080002</v>
      </c>
      <c r="L236" s="256">
        <v>-1501909.39</v>
      </c>
      <c r="M236" s="256"/>
      <c r="N236" s="256">
        <v>-8907240.4432079997</v>
      </c>
    </row>
    <row r="237" spans="4:14">
      <c r="D237" s="175" t="s">
        <v>966</v>
      </c>
      <c r="E237" s="255" t="s">
        <v>973</v>
      </c>
      <c r="F237" s="255" t="s">
        <v>974</v>
      </c>
      <c r="G237" s="255">
        <v>-2582414.79</v>
      </c>
      <c r="H237" s="255"/>
      <c r="I237" s="255"/>
      <c r="J237" s="255"/>
      <c r="K237" s="255"/>
      <c r="L237" s="255"/>
      <c r="M237" s="255"/>
      <c r="N237" s="255">
        <v>-2582414.79</v>
      </c>
    </row>
    <row r="238" spans="4:14">
      <c r="D238" s="175" t="s">
        <v>969</v>
      </c>
      <c r="E238" s="255" t="s">
        <v>976</v>
      </c>
      <c r="F238" s="255" t="s">
        <v>977</v>
      </c>
      <c r="G238" s="255">
        <v>-66181302.789999999</v>
      </c>
      <c r="H238" s="255"/>
      <c r="I238" s="255"/>
      <c r="J238" s="255"/>
      <c r="K238" s="255"/>
      <c r="L238" s="255"/>
      <c r="M238" s="255"/>
      <c r="N238" s="255">
        <v>0</v>
      </c>
    </row>
    <row r="239" spans="4:14">
      <c r="D239" s="175" t="s">
        <v>972</v>
      </c>
      <c r="E239" s="255" t="s">
        <v>979</v>
      </c>
      <c r="F239" s="255" t="s">
        <v>742</v>
      </c>
      <c r="G239" s="255">
        <v>-301049034.95999998</v>
      </c>
      <c r="H239" s="255"/>
      <c r="I239" s="255"/>
      <c r="J239" s="255">
        <v>-1308729033.8074086</v>
      </c>
      <c r="K239" s="255"/>
      <c r="L239" s="255">
        <v>-42842349.909999996</v>
      </c>
      <c r="M239" s="255"/>
      <c r="N239" s="255">
        <v>-2977071662.4189658</v>
      </c>
    </row>
    <row r="240" spans="4:14">
      <c r="D240" s="175" t="s">
        <v>975</v>
      </c>
      <c r="E240" s="255" t="s">
        <v>981</v>
      </c>
      <c r="F240" s="255" t="s">
        <v>982</v>
      </c>
      <c r="G240" s="255"/>
      <c r="H240" s="255"/>
      <c r="I240" s="255"/>
      <c r="J240" s="255">
        <v>-813122.86994879995</v>
      </c>
      <c r="K240" s="255"/>
      <c r="L240" s="255"/>
      <c r="M240" s="255"/>
      <c r="N240" s="255">
        <v>-813122.86994879995</v>
      </c>
    </row>
    <row r="241" spans="4:14">
      <c r="D241" s="175" t="s">
        <v>978</v>
      </c>
      <c r="E241" s="255" t="s">
        <v>984</v>
      </c>
      <c r="F241" s="255" t="s">
        <v>754</v>
      </c>
      <c r="G241" s="255">
        <v>-552126.26</v>
      </c>
      <c r="H241" s="255"/>
      <c r="I241" s="255"/>
      <c r="J241" s="255"/>
      <c r="K241" s="255"/>
      <c r="L241" s="255">
        <v>-312449.53999999998</v>
      </c>
      <c r="M241" s="255"/>
      <c r="N241" s="255">
        <v>-864575.8</v>
      </c>
    </row>
    <row r="242" spans="4:14">
      <c r="D242" s="175" t="s">
        <v>980</v>
      </c>
      <c r="E242" s="255" t="s">
        <v>986</v>
      </c>
      <c r="F242" s="255" t="s">
        <v>760</v>
      </c>
      <c r="G242" s="255"/>
      <c r="H242" s="255"/>
      <c r="I242" s="255"/>
      <c r="J242" s="255">
        <v>-1527519.367473</v>
      </c>
      <c r="K242" s="255">
        <v>-18500130.456409998</v>
      </c>
      <c r="L242" s="255"/>
      <c r="M242" s="255"/>
      <c r="N242" s="255">
        <v>-20027649.703883</v>
      </c>
    </row>
    <row r="243" spans="4:14">
      <c r="D243" s="175" t="s">
        <v>983</v>
      </c>
      <c r="E243" s="255" t="s">
        <v>988</v>
      </c>
      <c r="F243" s="255" t="s">
        <v>989</v>
      </c>
      <c r="G243" s="255">
        <v>196431640.33000001</v>
      </c>
      <c r="H243" s="255"/>
      <c r="I243" s="255"/>
      <c r="J243" s="255">
        <v>263894009.93767199</v>
      </c>
      <c r="K243" s="255">
        <v>18500130.456409998</v>
      </c>
      <c r="L243" s="255">
        <v>43154799.450000003</v>
      </c>
      <c r="M243" s="255"/>
      <c r="N243" s="255">
        <v>521980580.17408198</v>
      </c>
    </row>
    <row r="244" spans="4:14">
      <c r="D244" s="175" t="s">
        <v>985</v>
      </c>
      <c r="E244" s="255" t="s">
        <v>991</v>
      </c>
      <c r="F244" s="255" t="s">
        <v>992</v>
      </c>
      <c r="G244" s="255">
        <v>-0.01</v>
      </c>
      <c r="H244" s="255"/>
      <c r="I244" s="255"/>
      <c r="J244" s="255"/>
      <c r="K244" s="255"/>
      <c r="L244" s="255"/>
      <c r="M244" s="255"/>
      <c r="N244" s="255">
        <v>-0.01</v>
      </c>
    </row>
    <row r="245" spans="4:14">
      <c r="D245" s="175" t="s">
        <v>987</v>
      </c>
      <c r="E245" s="256" t="s">
        <v>994</v>
      </c>
      <c r="F245" s="256" t="s">
        <v>217</v>
      </c>
      <c r="G245" s="256">
        <v>-173933238.47999999</v>
      </c>
      <c r="H245" s="256"/>
      <c r="I245" s="256"/>
      <c r="J245" s="256">
        <v>-1047175666.1071584</v>
      </c>
      <c r="K245" s="256">
        <v>0</v>
      </c>
      <c r="L245" s="256">
        <v>0</v>
      </c>
      <c r="M245" s="256"/>
      <c r="N245" s="256">
        <v>-2479378845.418715</v>
      </c>
    </row>
    <row r="246" spans="4:14">
      <c r="D246" s="175" t="s">
        <v>990</v>
      </c>
      <c r="E246" s="255" t="s">
        <v>996</v>
      </c>
      <c r="F246" s="255" t="s">
        <v>997</v>
      </c>
      <c r="G246" s="255">
        <v>-550008189.88999999</v>
      </c>
      <c r="H246" s="255"/>
      <c r="I246" s="255"/>
      <c r="J246" s="255">
        <v>-875598649.32983458</v>
      </c>
      <c r="K246" s="255">
        <v>-149695316.876748</v>
      </c>
      <c r="L246" s="255">
        <v>-114357154.7</v>
      </c>
      <c r="M246" s="255">
        <v>-1071320.7808630001</v>
      </c>
      <c r="N246" s="255">
        <v>-1690730631.5774455</v>
      </c>
    </row>
    <row r="247" spans="4:14">
      <c r="D247" s="175" t="s">
        <v>993</v>
      </c>
      <c r="E247" s="255" t="s">
        <v>999</v>
      </c>
      <c r="F247" s="255" t="s">
        <v>1000</v>
      </c>
      <c r="G247" s="255">
        <v>-21764038.460000001</v>
      </c>
      <c r="H247" s="255"/>
      <c r="I247" s="255"/>
      <c r="J247" s="255"/>
      <c r="K247" s="255"/>
      <c r="L247" s="255">
        <v>-7174606.4800000004</v>
      </c>
      <c r="M247" s="255"/>
      <c r="N247" s="255">
        <v>-28938644.940000001</v>
      </c>
    </row>
    <row r="248" spans="4:14" s="192" customFormat="1">
      <c r="D248" s="193" t="s">
        <v>995</v>
      </c>
      <c r="E248" s="256" t="s">
        <v>1005</v>
      </c>
      <c r="F248" s="256" t="s">
        <v>1006</v>
      </c>
      <c r="G248" s="256">
        <v>-571772228.35000002</v>
      </c>
      <c r="H248" s="256"/>
      <c r="I248" s="256"/>
      <c r="J248" s="256">
        <v>-875598649.32983458</v>
      </c>
      <c r="K248" s="256">
        <v>-149695316.876748</v>
      </c>
      <c r="L248" s="256">
        <v>-121531761.18000001</v>
      </c>
      <c r="M248" s="256">
        <v>-1071320.7808630001</v>
      </c>
      <c r="N248" s="256">
        <v>-1719669276.5174456</v>
      </c>
    </row>
    <row r="249" spans="4:14">
      <c r="D249" s="175" t="s">
        <v>998</v>
      </c>
      <c r="E249" s="255" t="s">
        <v>1014</v>
      </c>
      <c r="F249" s="255" t="s">
        <v>1015</v>
      </c>
      <c r="G249" s="255"/>
      <c r="H249" s="255"/>
      <c r="I249" s="255">
        <v>-3.4999999999999999E-6</v>
      </c>
      <c r="J249" s="255"/>
      <c r="K249" s="255"/>
      <c r="L249" s="255"/>
      <c r="M249" s="255"/>
      <c r="N249" s="255">
        <v>-3.4999999999999999E-6</v>
      </c>
    </row>
    <row r="250" spans="4:14">
      <c r="D250" s="175" t="s">
        <v>1001</v>
      </c>
      <c r="E250" s="260" t="s">
        <v>1017</v>
      </c>
      <c r="F250" s="260" t="s">
        <v>1018</v>
      </c>
      <c r="G250" s="260"/>
      <c r="H250" s="260"/>
      <c r="I250" s="260">
        <v>-3.4999999999999999E-6</v>
      </c>
      <c r="J250" s="260"/>
      <c r="K250" s="260"/>
      <c r="L250" s="260"/>
      <c r="M250" s="260"/>
      <c r="N250" s="260">
        <v>-3.4999999999999999E-6</v>
      </c>
    </row>
    <row r="251" spans="4:14">
      <c r="D251" s="175" t="s">
        <v>1004</v>
      </c>
      <c r="E251" s="256" t="s">
        <v>1020</v>
      </c>
      <c r="F251" s="256" t="s">
        <v>214</v>
      </c>
      <c r="G251" s="256"/>
      <c r="H251" s="256"/>
      <c r="I251" s="256">
        <v>-3.4999999999999999E-6</v>
      </c>
      <c r="J251" s="256"/>
      <c r="K251" s="256"/>
      <c r="L251" s="256"/>
      <c r="M251" s="256"/>
      <c r="N251" s="256">
        <v>-3.4999999999999999E-6</v>
      </c>
    </row>
    <row r="252" spans="4:14">
      <c r="D252" s="175" t="s">
        <v>1007</v>
      </c>
      <c r="E252" s="257" t="s">
        <v>1022</v>
      </c>
      <c r="F252" s="257" t="s">
        <v>1023</v>
      </c>
      <c r="G252" s="257">
        <v>-1244968077.6400001</v>
      </c>
      <c r="H252" s="257">
        <v>-10366123.76</v>
      </c>
      <c r="I252" s="257">
        <v>-3.4999999999999999E-6</v>
      </c>
      <c r="J252" s="257">
        <v>-6757286940.8395691</v>
      </c>
      <c r="K252" s="257">
        <v>-382887648.57843202</v>
      </c>
      <c r="L252" s="257">
        <v>-127425469.3</v>
      </c>
      <c r="M252" s="257">
        <v>-1071320.7808630001</v>
      </c>
      <c r="N252" s="257">
        <v>-9773105833.5004234</v>
      </c>
    </row>
    <row r="253" spans="4:14">
      <c r="D253" s="175" t="s">
        <v>1010</v>
      </c>
      <c r="E253" s="258" t="s">
        <v>1025</v>
      </c>
      <c r="F253" s="258" t="s">
        <v>1026</v>
      </c>
      <c r="G253" s="258">
        <v>-36790248026.849998</v>
      </c>
      <c r="H253" s="258">
        <v>-410882493.74000001</v>
      </c>
      <c r="I253" s="258">
        <v>-5090055765.4103527</v>
      </c>
      <c r="J253" s="258">
        <v>-20788412510.817806</v>
      </c>
      <c r="K253" s="258">
        <v>-1826239212.231452</v>
      </c>
      <c r="L253" s="258">
        <v>-1031448493.3099999</v>
      </c>
      <c r="M253" s="258">
        <v>-2121018530.5133424</v>
      </c>
      <c r="N253" s="258">
        <v>-63420351711.339394</v>
      </c>
    </row>
    <row r="254" spans="4:14">
      <c r="D254" s="175" t="s">
        <v>1013</v>
      </c>
      <c r="E254" s="255" t="s">
        <v>1028</v>
      </c>
      <c r="F254" s="255" t="s">
        <v>148</v>
      </c>
      <c r="G254" s="255"/>
      <c r="H254" s="255"/>
      <c r="I254" s="255"/>
      <c r="J254" s="255"/>
      <c r="K254" s="255">
        <v>-4102014069.4277401</v>
      </c>
      <c r="L254" s="255"/>
      <c r="M254" s="255"/>
      <c r="N254" s="255">
        <v>-4102014069.4277401</v>
      </c>
    </row>
    <row r="255" spans="4:14">
      <c r="D255" s="175" t="s">
        <v>1016</v>
      </c>
      <c r="E255" s="256" t="s">
        <v>1030</v>
      </c>
      <c r="F255" s="256" t="s">
        <v>148</v>
      </c>
      <c r="G255" s="256"/>
      <c r="H255" s="256"/>
      <c r="I255" s="256"/>
      <c r="J255" s="256"/>
      <c r="K255" s="256">
        <v>-4102014069.4277401</v>
      </c>
      <c r="L255" s="256"/>
      <c r="M255" s="256"/>
      <c r="N255" s="256">
        <v>-4102014069.4277401</v>
      </c>
    </row>
    <row r="256" spans="4:14">
      <c r="D256" s="175" t="s">
        <v>1019</v>
      </c>
      <c r="E256" s="255" t="s">
        <v>1032</v>
      </c>
      <c r="F256" s="255" t="s">
        <v>149</v>
      </c>
      <c r="G256" s="255">
        <v>-3450000000</v>
      </c>
      <c r="H256" s="255">
        <v>-890000000</v>
      </c>
      <c r="I256" s="255">
        <v>-21735991497.939995</v>
      </c>
      <c r="J256" s="255">
        <v>-2712544855.1300001</v>
      </c>
      <c r="K256" s="255">
        <v>-1465647156.52192</v>
      </c>
      <c r="L256" s="255">
        <v>-3582537210</v>
      </c>
      <c r="M256" s="255">
        <v>-8126071142.8599997</v>
      </c>
      <c r="N256" s="255">
        <v>-9388184366.0919209</v>
      </c>
    </row>
    <row r="257" spans="4:14">
      <c r="D257" s="175" t="s">
        <v>1021</v>
      </c>
      <c r="E257" s="256" t="s">
        <v>1034</v>
      </c>
      <c r="F257" s="256" t="s">
        <v>149</v>
      </c>
      <c r="G257" s="256">
        <v>-3450000000</v>
      </c>
      <c r="H257" s="256">
        <v>-890000000</v>
      </c>
      <c r="I257" s="256">
        <v>-21735991497.939995</v>
      </c>
      <c r="J257" s="256">
        <v>-2712544855.1300001</v>
      </c>
      <c r="K257" s="256">
        <v>-1465647156.52192</v>
      </c>
      <c r="L257" s="256">
        <v>-3582537210</v>
      </c>
      <c r="M257" s="256">
        <v>-8126071142.8599997</v>
      </c>
      <c r="N257" s="256">
        <v>-9388184366.0919209</v>
      </c>
    </row>
    <row r="258" spans="4:14">
      <c r="D258" s="175" t="s">
        <v>1024</v>
      </c>
      <c r="E258" s="255" t="s">
        <v>1036</v>
      </c>
      <c r="F258" s="255" t="s">
        <v>150</v>
      </c>
      <c r="G258" s="255"/>
      <c r="H258" s="255"/>
      <c r="I258" s="255"/>
      <c r="J258" s="255"/>
      <c r="K258" s="255">
        <v>-1297266915.6468</v>
      </c>
      <c r="L258" s="255"/>
      <c r="M258" s="255"/>
      <c r="N258" s="255">
        <v>-1297266915.6468</v>
      </c>
    </row>
    <row r="259" spans="4:14">
      <c r="D259" s="175" t="s">
        <v>1027</v>
      </c>
      <c r="E259" s="256" t="s">
        <v>1038</v>
      </c>
      <c r="F259" s="256" t="s">
        <v>150</v>
      </c>
      <c r="G259" s="256"/>
      <c r="H259" s="256"/>
      <c r="I259" s="256"/>
      <c r="J259" s="256"/>
      <c r="K259" s="256">
        <v>-1297266915.6468</v>
      </c>
      <c r="L259" s="256"/>
      <c r="M259" s="256"/>
      <c r="N259" s="256">
        <v>-1297266915.6468</v>
      </c>
    </row>
    <row r="260" spans="4:14" s="128" customFormat="1">
      <c r="D260" s="203" t="s">
        <v>1029</v>
      </c>
      <c r="E260" s="255" t="s">
        <v>1040</v>
      </c>
      <c r="F260" s="255" t="s">
        <v>151</v>
      </c>
      <c r="G260" s="255"/>
      <c r="H260" s="255"/>
      <c r="I260" s="255"/>
      <c r="J260" s="255">
        <v>-7795857.5</v>
      </c>
      <c r="K260" s="255">
        <v>-1350254152.5448201</v>
      </c>
      <c r="L260" s="255">
        <v>-355000000</v>
      </c>
      <c r="M260" s="255"/>
      <c r="N260" s="255">
        <v>2285219338.4351802</v>
      </c>
    </row>
    <row r="261" spans="4:14">
      <c r="D261" s="175" t="s">
        <v>1031</v>
      </c>
      <c r="E261" s="256" t="s">
        <v>1042</v>
      </c>
      <c r="F261" s="256" t="s">
        <v>151</v>
      </c>
      <c r="G261" s="256"/>
      <c r="H261" s="256"/>
      <c r="I261" s="256"/>
      <c r="J261" s="256">
        <v>-7795857.5</v>
      </c>
      <c r="K261" s="256">
        <v>-1350254152.5448201</v>
      </c>
      <c r="L261" s="256">
        <v>-355000000</v>
      </c>
      <c r="M261" s="256"/>
      <c r="N261" s="256">
        <v>2285219338.4351802</v>
      </c>
    </row>
    <row r="262" spans="4:14" s="128" customFormat="1">
      <c r="D262" s="203" t="s">
        <v>1033</v>
      </c>
      <c r="E262" s="255" t="s">
        <v>1044</v>
      </c>
      <c r="F262" s="255" t="s">
        <v>159</v>
      </c>
      <c r="G262" s="255"/>
      <c r="H262" s="255"/>
      <c r="I262" s="255"/>
      <c r="J262" s="255"/>
      <c r="K262" s="255"/>
      <c r="L262" s="255"/>
      <c r="M262" s="255"/>
      <c r="N262" s="255">
        <v>-40721934.600000001</v>
      </c>
    </row>
    <row r="263" spans="4:14">
      <c r="D263" s="175" t="s">
        <v>1035</v>
      </c>
      <c r="E263" s="256" t="s">
        <v>1046</v>
      </c>
      <c r="F263" s="256" t="s">
        <v>159</v>
      </c>
      <c r="G263" s="256"/>
      <c r="H263" s="256"/>
      <c r="I263" s="256"/>
      <c r="J263" s="256"/>
      <c r="K263" s="256"/>
      <c r="L263" s="256"/>
      <c r="M263" s="256"/>
      <c r="N263" s="256">
        <v>-40721934.600000001</v>
      </c>
    </row>
    <row r="264" spans="4:14" s="128" customFormat="1">
      <c r="D264" s="203" t="s">
        <v>1037</v>
      </c>
      <c r="E264" s="255" t="s">
        <v>1048</v>
      </c>
      <c r="F264" s="255" t="s">
        <v>157</v>
      </c>
      <c r="G264" s="255">
        <v>-345000000</v>
      </c>
      <c r="H264" s="255">
        <v>-45000000</v>
      </c>
      <c r="I264" s="255"/>
      <c r="J264" s="255">
        <v>-4404280</v>
      </c>
      <c r="K264" s="255"/>
      <c r="L264" s="255">
        <v>-347603140.97000003</v>
      </c>
      <c r="M264" s="255"/>
      <c r="N264" s="255">
        <v>-737603140.97000003</v>
      </c>
    </row>
    <row r="265" spans="4:14">
      <c r="D265" s="175" t="s">
        <v>1039</v>
      </c>
      <c r="E265" s="256" t="s">
        <v>1050</v>
      </c>
      <c r="F265" s="256" t="s">
        <v>157</v>
      </c>
      <c r="G265" s="256">
        <v>-345000000</v>
      </c>
      <c r="H265" s="256">
        <v>-45000000</v>
      </c>
      <c r="I265" s="256"/>
      <c r="J265" s="256">
        <v>-4404280</v>
      </c>
      <c r="K265" s="256"/>
      <c r="L265" s="256">
        <v>-347603140.97000003</v>
      </c>
      <c r="M265" s="256"/>
      <c r="N265" s="256">
        <v>-737603140.97000003</v>
      </c>
    </row>
    <row r="266" spans="4:14" s="128" customFormat="1">
      <c r="D266" s="203" t="s">
        <v>1041</v>
      </c>
      <c r="E266" s="255" t="s">
        <v>1052</v>
      </c>
      <c r="F266" s="255" t="s">
        <v>1053</v>
      </c>
      <c r="G266" s="255">
        <v>-16085899077.879999</v>
      </c>
      <c r="H266" s="255">
        <v>-895731397.22000003</v>
      </c>
      <c r="I266" s="255">
        <v>-1798678062.9981213</v>
      </c>
      <c r="J266" s="255">
        <v>-5627775458.428504</v>
      </c>
      <c r="K266" s="255">
        <v>769915906.74646378</v>
      </c>
      <c r="L266" s="255">
        <v>-1010044898.35</v>
      </c>
      <c r="M266" s="255">
        <v>-1359911780.0163932</v>
      </c>
      <c r="N266" s="255">
        <v>-21807171855.218388</v>
      </c>
    </row>
    <row r="267" spans="4:14">
      <c r="D267" s="175" t="s">
        <v>1043</v>
      </c>
      <c r="E267" s="255" t="s">
        <v>1055</v>
      </c>
      <c r="F267" s="255" t="s">
        <v>1056</v>
      </c>
      <c r="G267" s="255"/>
      <c r="H267" s="255"/>
      <c r="I267" s="255"/>
      <c r="J267" s="255"/>
      <c r="K267" s="255">
        <v>-4.5000000000000001E-6</v>
      </c>
      <c r="L267" s="255"/>
      <c r="M267" s="255"/>
      <c r="N267" s="255">
        <v>-211956391.85000339</v>
      </c>
    </row>
    <row r="268" spans="4:14" s="128" customFormat="1">
      <c r="D268" s="203" t="s">
        <v>1045</v>
      </c>
      <c r="E268" s="255" t="s">
        <v>1058</v>
      </c>
      <c r="F268" s="255" t="s">
        <v>1059</v>
      </c>
      <c r="G268" s="255">
        <v>-1671126027.55</v>
      </c>
      <c r="H268" s="255">
        <v>-145754680.11000001</v>
      </c>
      <c r="I268" s="255">
        <v>-439860706.99237531</v>
      </c>
      <c r="J268" s="255">
        <v>-703653331.61901319</v>
      </c>
      <c r="K268" s="255">
        <v>-89665367.271599397</v>
      </c>
      <c r="L268" s="255">
        <v>-211719589.05000001</v>
      </c>
      <c r="M268" s="255">
        <v>-48729509.4375</v>
      </c>
      <c r="N268" s="255">
        <v>-2229141577.7774568</v>
      </c>
    </row>
    <row r="269" spans="4:14">
      <c r="D269" s="175" t="s">
        <v>1047</v>
      </c>
      <c r="E269" s="255" t="s">
        <v>1150</v>
      </c>
      <c r="F269" s="255" t="s">
        <v>1151</v>
      </c>
      <c r="G269" s="255">
        <v>1035000000</v>
      </c>
      <c r="H269" s="255">
        <v>445000000</v>
      </c>
      <c r="I269" s="255"/>
      <c r="J269" s="255">
        <v>690287780.39367294</v>
      </c>
      <c r="K269" s="255"/>
      <c r="L269" s="255">
        <v>537380581.5</v>
      </c>
      <c r="M269" s="255">
        <v>88877000</v>
      </c>
      <c r="N269" s="255">
        <v>2017380581.5</v>
      </c>
    </row>
    <row r="270" spans="4:14" s="128" customFormat="1">
      <c r="D270" s="203" t="s">
        <v>1049</v>
      </c>
      <c r="E270" s="255" t="s">
        <v>1152</v>
      </c>
      <c r="F270" s="255" t="s">
        <v>1153</v>
      </c>
      <c r="G270" s="255"/>
      <c r="H270" s="255">
        <v>45000000</v>
      </c>
      <c r="I270" s="255"/>
      <c r="J270" s="255">
        <v>468200</v>
      </c>
      <c r="K270" s="255"/>
      <c r="L270" s="255"/>
      <c r="M270" s="255"/>
      <c r="N270" s="255">
        <v>45000000</v>
      </c>
    </row>
    <row r="271" spans="4:14">
      <c r="D271" s="175" t="s">
        <v>1051</v>
      </c>
      <c r="E271" s="255" t="s">
        <v>1142</v>
      </c>
      <c r="F271" s="255" t="s">
        <v>1143</v>
      </c>
      <c r="G271" s="255"/>
      <c r="H271" s="255"/>
      <c r="I271" s="255"/>
      <c r="J271" s="255">
        <v>-9272791.5139258001</v>
      </c>
      <c r="K271" s="255">
        <v>-10535993.039999999</v>
      </c>
      <c r="L271" s="255"/>
      <c r="M271" s="255"/>
      <c r="N271" s="255">
        <v>-13000052.0283006</v>
      </c>
    </row>
    <row r="272" spans="4:14">
      <c r="D272" s="175" t="s">
        <v>1054</v>
      </c>
      <c r="E272" s="256" t="s">
        <v>1061</v>
      </c>
      <c r="F272" s="256" t="s">
        <v>158</v>
      </c>
      <c r="G272" s="256">
        <v>-16722025105.43</v>
      </c>
      <c r="H272" s="256">
        <v>-551486077.33000004</v>
      </c>
      <c r="I272" s="256">
        <v>-2238538769.9904966</v>
      </c>
      <c r="J272" s="256">
        <v>-5649945601.1677704</v>
      </c>
      <c r="K272" s="256">
        <v>669714546.43485987</v>
      </c>
      <c r="L272" s="256">
        <v>-684383905.89999998</v>
      </c>
      <c r="M272" s="256">
        <v>-1319764289.4538932</v>
      </c>
      <c r="N272" s="256">
        <v>-22198889295.374146</v>
      </c>
    </row>
    <row r="273" spans="4:62">
      <c r="D273" s="175" t="s">
        <v>1057</v>
      </c>
      <c r="E273" s="255" t="s">
        <v>1063</v>
      </c>
      <c r="F273" s="255" t="s">
        <v>1064</v>
      </c>
      <c r="G273" s="255"/>
      <c r="H273" s="255"/>
      <c r="I273" s="255">
        <v>-3259677814.3528614</v>
      </c>
      <c r="J273" s="255">
        <v>-692511603.7276783</v>
      </c>
      <c r="K273" s="255">
        <v>727098277.74064219</v>
      </c>
      <c r="L273" s="255"/>
      <c r="M273" s="255">
        <v>533681898.0879699</v>
      </c>
      <c r="N273" s="255">
        <v>-228834077.68200299</v>
      </c>
    </row>
    <row r="274" spans="4:62" s="128" customFormat="1">
      <c r="D274" s="203" t="s">
        <v>1060</v>
      </c>
      <c r="E274" s="255" t="s">
        <v>1066</v>
      </c>
      <c r="F274" s="255" t="s">
        <v>1067</v>
      </c>
      <c r="G274" s="255"/>
      <c r="H274" s="255"/>
      <c r="I274" s="255"/>
      <c r="J274" s="255"/>
      <c r="K274" s="255"/>
      <c r="L274" s="255"/>
      <c r="M274" s="255"/>
      <c r="N274" s="255">
        <v>740685366.07250166</v>
      </c>
    </row>
    <row r="275" spans="4:62">
      <c r="D275" s="175" t="s">
        <v>1062</v>
      </c>
      <c r="E275" s="260" t="s">
        <v>1069</v>
      </c>
      <c r="F275" s="260" t="s">
        <v>152</v>
      </c>
      <c r="G275" s="260"/>
      <c r="H275" s="260"/>
      <c r="I275" s="260">
        <v>-3259677814.3528614</v>
      </c>
      <c r="J275" s="260">
        <v>-692511603.7276783</v>
      </c>
      <c r="K275" s="260">
        <v>727098277.74064219</v>
      </c>
      <c r="L275" s="260"/>
      <c r="M275" s="260">
        <v>533681898.0879699</v>
      </c>
      <c r="N275" s="260">
        <v>511851288.3904987</v>
      </c>
    </row>
    <row r="276" spans="4:62">
      <c r="D276" s="175" t="s">
        <v>1065</v>
      </c>
      <c r="E276" s="255" t="s">
        <v>1071</v>
      </c>
      <c r="F276" s="255" t="s">
        <v>1072</v>
      </c>
      <c r="G276" s="255">
        <v>-330906513.94</v>
      </c>
      <c r="H276" s="255"/>
      <c r="I276" s="255"/>
      <c r="J276" s="255"/>
      <c r="K276" s="255"/>
      <c r="L276" s="255"/>
      <c r="M276" s="255"/>
      <c r="N276" s="255">
        <v>5898278.79</v>
      </c>
    </row>
    <row r="277" spans="4:62" s="128" customFormat="1">
      <c r="D277" s="203" t="s">
        <v>1068</v>
      </c>
      <c r="E277" s="255" t="s">
        <v>1074</v>
      </c>
      <c r="F277" s="255" t="s">
        <v>1075</v>
      </c>
      <c r="G277" s="255">
        <v>66181302.789999999</v>
      </c>
      <c r="H277" s="255"/>
      <c r="I277" s="255"/>
      <c r="J277" s="255"/>
      <c r="K277" s="255"/>
      <c r="L277" s="255"/>
      <c r="M277" s="255"/>
      <c r="N277" s="255">
        <v>0</v>
      </c>
    </row>
    <row r="278" spans="4:62">
      <c r="D278" s="175" t="s">
        <v>1070</v>
      </c>
      <c r="E278" s="255" t="s">
        <v>1077</v>
      </c>
      <c r="F278" s="255" t="s">
        <v>1078</v>
      </c>
      <c r="G278" s="255"/>
      <c r="H278" s="255"/>
      <c r="I278" s="255"/>
      <c r="J278" s="255"/>
      <c r="K278" s="255"/>
      <c r="L278" s="255"/>
      <c r="M278" s="255"/>
      <c r="N278" s="255">
        <v>440496.68</v>
      </c>
    </row>
    <row r="279" spans="4:62">
      <c r="D279" s="175" t="s">
        <v>1073</v>
      </c>
      <c r="E279" s="260" t="s">
        <v>1080</v>
      </c>
      <c r="F279" s="260" t="s">
        <v>154</v>
      </c>
      <c r="G279" s="260">
        <v>-264725211.15000001</v>
      </c>
      <c r="H279" s="260"/>
      <c r="I279" s="260"/>
      <c r="J279" s="260"/>
      <c r="K279" s="260"/>
      <c r="L279" s="260"/>
      <c r="M279" s="260"/>
      <c r="N279" s="260">
        <v>6338775.4699999997</v>
      </c>
    </row>
    <row r="280" spans="4:62">
      <c r="D280" s="175" t="s">
        <v>1076</v>
      </c>
      <c r="E280" s="255" t="s">
        <v>1082</v>
      </c>
      <c r="F280" s="255" t="s">
        <v>1083</v>
      </c>
      <c r="G280" s="255"/>
      <c r="H280" s="255"/>
      <c r="I280" s="255"/>
      <c r="J280" s="255"/>
      <c r="K280" s="255"/>
      <c r="L280" s="255"/>
      <c r="M280" s="255"/>
      <c r="N280" s="255">
        <v>-2.8739999999999998E-3</v>
      </c>
    </row>
    <row r="281" spans="4:62" s="128" customFormat="1">
      <c r="D281" s="203" t="s">
        <v>1079</v>
      </c>
      <c r="E281" s="260" t="s">
        <v>1085</v>
      </c>
      <c r="F281" s="260" t="s">
        <v>1086</v>
      </c>
      <c r="G281" s="260"/>
      <c r="H281" s="260"/>
      <c r="I281" s="260"/>
      <c r="J281" s="260"/>
      <c r="K281" s="260"/>
      <c r="L281" s="260"/>
      <c r="M281" s="260"/>
      <c r="N281" s="260">
        <v>-2.8739999999999998E-3</v>
      </c>
    </row>
    <row r="282" spans="4:62">
      <c r="D282" s="175" t="s">
        <v>1081</v>
      </c>
      <c r="E282" s="255" t="s">
        <v>1088</v>
      </c>
      <c r="F282" s="255" t="s">
        <v>1089</v>
      </c>
      <c r="G282" s="255"/>
      <c r="H282" s="255"/>
      <c r="I282" s="255"/>
      <c r="J282" s="255"/>
      <c r="K282" s="255"/>
      <c r="L282" s="255"/>
      <c r="M282" s="255"/>
      <c r="N282" s="255">
        <v>75215211.260000005</v>
      </c>
    </row>
    <row r="283" spans="4:62">
      <c r="D283" s="175" t="s">
        <v>1084</v>
      </c>
      <c r="E283" s="260" t="s">
        <v>1091</v>
      </c>
      <c r="F283" s="260" t="s">
        <v>156</v>
      </c>
      <c r="G283" s="260"/>
      <c r="H283" s="260"/>
      <c r="I283" s="260"/>
      <c r="J283" s="260"/>
      <c r="K283" s="260"/>
      <c r="L283" s="260"/>
      <c r="M283" s="260"/>
      <c r="N283" s="260">
        <v>75215211.260000005</v>
      </c>
    </row>
    <row r="284" spans="4:62">
      <c r="D284" s="175" t="s">
        <v>1087</v>
      </c>
      <c r="E284" s="256" t="s">
        <v>1093</v>
      </c>
      <c r="F284" s="256" t="s">
        <v>1094</v>
      </c>
      <c r="G284" s="256">
        <v>-264725211.15000001</v>
      </c>
      <c r="H284" s="256"/>
      <c r="I284" s="256">
        <v>-3259677814.3528614</v>
      </c>
      <c r="J284" s="256">
        <v>-692511603.7276783</v>
      </c>
      <c r="K284" s="256">
        <v>727098277.74064219</v>
      </c>
      <c r="L284" s="256"/>
      <c r="M284" s="256">
        <v>533681898.0879699</v>
      </c>
      <c r="N284" s="256">
        <v>593405275.11762464</v>
      </c>
    </row>
    <row r="285" spans="4:62" s="128" customFormat="1">
      <c r="D285" s="203" t="s">
        <v>1090</v>
      </c>
      <c r="E285" s="255" t="s">
        <v>1096</v>
      </c>
      <c r="F285" s="255" t="s">
        <v>1097</v>
      </c>
      <c r="G285" s="255"/>
      <c r="H285" s="255"/>
      <c r="I285" s="255"/>
      <c r="J285" s="255"/>
      <c r="K285" s="255"/>
      <c r="L285" s="255"/>
      <c r="M285" s="255"/>
      <c r="N285" s="255">
        <v>4.8532999999999996E-3</v>
      </c>
      <c r="BJ285" s="128">
        <v>-24000</v>
      </c>
    </row>
    <row r="286" spans="4:62">
      <c r="D286" s="175" t="s">
        <v>1092</v>
      </c>
      <c r="E286" s="256" t="s">
        <v>1099</v>
      </c>
      <c r="F286" s="256" t="s">
        <v>1100</v>
      </c>
      <c r="G286" s="256"/>
      <c r="H286" s="256"/>
      <c r="I286" s="256"/>
      <c r="J286" s="256"/>
      <c r="K286" s="256"/>
      <c r="L286" s="256"/>
      <c r="M286" s="256"/>
      <c r="N286" s="256">
        <v>4.8532999999999996E-3</v>
      </c>
    </row>
    <row r="287" spans="4:62">
      <c r="D287" s="175" t="s">
        <v>1095</v>
      </c>
      <c r="E287" s="257" t="s">
        <v>1102</v>
      </c>
      <c r="F287" s="257" t="s">
        <v>160</v>
      </c>
      <c r="G287" s="257">
        <v>-20781750316.580002</v>
      </c>
      <c r="H287" s="257">
        <v>-1486486077.3299999</v>
      </c>
      <c r="I287" s="257">
        <v>-27234208082.283352</v>
      </c>
      <c r="J287" s="257">
        <v>-9067202197.5254478</v>
      </c>
      <c r="K287" s="257">
        <v>-6818369469.9657774</v>
      </c>
      <c r="L287" s="257">
        <v>-4969524256.8699999</v>
      </c>
      <c r="M287" s="257">
        <v>-8912153534.2259235</v>
      </c>
      <c r="N287" s="257">
        <v>-34886055108.552948</v>
      </c>
    </row>
    <row r="288" spans="4:62">
      <c r="D288" s="175" t="s">
        <v>1098</v>
      </c>
      <c r="E288" s="255" t="s">
        <v>1104</v>
      </c>
      <c r="F288" s="255" t="s">
        <v>161</v>
      </c>
      <c r="G288" s="255"/>
      <c r="H288" s="255"/>
      <c r="I288" s="255"/>
      <c r="J288" s="255">
        <v>3.3733461</v>
      </c>
      <c r="K288" s="255"/>
      <c r="L288" s="255"/>
      <c r="M288" s="255"/>
      <c r="N288" s="255">
        <v>-9156934133.6914616</v>
      </c>
    </row>
    <row r="289" spans="4:62">
      <c r="D289" s="175" t="s">
        <v>1101</v>
      </c>
      <c r="E289" s="260" t="s">
        <v>1106</v>
      </c>
      <c r="F289" s="260" t="s">
        <v>161</v>
      </c>
      <c r="G289" s="260"/>
      <c r="H289" s="260"/>
      <c r="I289" s="260"/>
      <c r="J289" s="260">
        <v>3.3733461</v>
      </c>
      <c r="K289" s="260"/>
      <c r="L289" s="260"/>
      <c r="M289" s="260"/>
      <c r="N289" s="260">
        <v>-9156934133.6914616</v>
      </c>
    </row>
    <row r="290" spans="4:62">
      <c r="D290" s="175" t="s">
        <v>1103</v>
      </c>
      <c r="E290" s="255" t="s">
        <v>1108</v>
      </c>
      <c r="F290" s="255" t="s">
        <v>162</v>
      </c>
      <c r="G290" s="255"/>
      <c r="H290" s="255"/>
      <c r="I290" s="255"/>
      <c r="J290" s="255">
        <v>-47.850885300000002</v>
      </c>
      <c r="K290" s="255"/>
      <c r="L290" s="255"/>
      <c r="M290" s="255"/>
      <c r="N290" s="255">
        <v>-1601672604.3256092</v>
      </c>
    </row>
    <row r="291" spans="4:62">
      <c r="D291" s="175" t="s">
        <v>1105</v>
      </c>
      <c r="E291" s="260" t="s">
        <v>1110</v>
      </c>
      <c r="F291" s="260" t="s">
        <v>162</v>
      </c>
      <c r="G291" s="260"/>
      <c r="H291" s="260"/>
      <c r="I291" s="260"/>
      <c r="J291" s="260">
        <v>-47.850885300000002</v>
      </c>
      <c r="K291" s="260"/>
      <c r="L291" s="260"/>
      <c r="M291" s="260"/>
      <c r="N291" s="260">
        <v>-1601672604.3256092</v>
      </c>
    </row>
    <row r="292" spans="4:62">
      <c r="D292" s="175" t="s">
        <v>1107</v>
      </c>
      <c r="E292" s="255" t="s">
        <v>1112</v>
      </c>
      <c r="F292" s="255" t="s">
        <v>163</v>
      </c>
      <c r="G292" s="255"/>
      <c r="H292" s="255"/>
      <c r="I292" s="255"/>
      <c r="J292" s="255"/>
      <c r="K292" s="255"/>
      <c r="L292" s="255"/>
      <c r="M292" s="255"/>
      <c r="N292" s="255">
        <v>1054299940.0228601</v>
      </c>
    </row>
    <row r="293" spans="4:62">
      <c r="D293" s="175" t="s">
        <v>1109</v>
      </c>
      <c r="E293" s="260" t="s">
        <v>1114</v>
      </c>
      <c r="F293" s="260" t="s">
        <v>163</v>
      </c>
      <c r="G293" s="260"/>
      <c r="H293" s="260"/>
      <c r="I293" s="260"/>
      <c r="J293" s="260"/>
      <c r="K293" s="260"/>
      <c r="L293" s="260"/>
      <c r="M293" s="260"/>
      <c r="N293" s="260">
        <v>1054299940.0228601</v>
      </c>
      <c r="BJ293">
        <v>153225.84</v>
      </c>
    </row>
    <row r="294" spans="4:62">
      <c r="D294" s="175" t="s">
        <v>1111</v>
      </c>
      <c r="E294" s="255" t="s">
        <v>1116</v>
      </c>
      <c r="F294" s="255" t="s">
        <v>1117</v>
      </c>
      <c r="G294" s="255"/>
      <c r="H294" s="255"/>
      <c r="I294" s="255"/>
      <c r="J294" s="255"/>
      <c r="K294" s="255"/>
      <c r="L294" s="255"/>
      <c r="M294" s="255"/>
      <c r="N294" s="255">
        <v>-741117911.9025017</v>
      </c>
      <c r="BJ294">
        <v>-23900</v>
      </c>
    </row>
    <row r="295" spans="4:62">
      <c r="D295" s="175" t="s">
        <v>1113</v>
      </c>
      <c r="E295" s="260" t="s">
        <v>1119</v>
      </c>
      <c r="F295" s="260" t="s">
        <v>164</v>
      </c>
      <c r="G295" s="260"/>
      <c r="H295" s="260"/>
      <c r="I295" s="260"/>
      <c r="J295" s="260"/>
      <c r="K295" s="260"/>
      <c r="L295" s="260"/>
      <c r="M295" s="260"/>
      <c r="N295" s="260">
        <v>-741117911.9025017</v>
      </c>
    </row>
    <row r="296" spans="4:62">
      <c r="D296" s="175" t="s">
        <v>1115</v>
      </c>
      <c r="E296" s="255" t="s">
        <v>1121</v>
      </c>
      <c r="F296" s="255" t="s">
        <v>1122</v>
      </c>
      <c r="G296" s="255"/>
      <c r="H296" s="255"/>
      <c r="I296" s="255"/>
      <c r="J296" s="255"/>
      <c r="K296" s="255"/>
      <c r="L296" s="255"/>
      <c r="M296" s="255"/>
      <c r="N296" s="255">
        <v>-22079.93</v>
      </c>
    </row>
    <row r="297" spans="4:62">
      <c r="D297" s="175" t="s">
        <v>1118</v>
      </c>
      <c r="E297" s="255" t="s">
        <v>1124</v>
      </c>
      <c r="F297" s="255" t="s">
        <v>1125</v>
      </c>
      <c r="G297" s="255"/>
      <c r="H297" s="255"/>
      <c r="I297" s="255"/>
      <c r="J297" s="255"/>
      <c r="K297" s="255"/>
      <c r="L297" s="255"/>
      <c r="M297" s="255"/>
      <c r="N297" s="255">
        <v>9127947.4828910995</v>
      </c>
    </row>
    <row r="298" spans="4:62">
      <c r="D298" s="175" t="s">
        <v>1120</v>
      </c>
      <c r="E298" s="255" t="s">
        <v>1127</v>
      </c>
      <c r="F298" s="255" t="s">
        <v>1128</v>
      </c>
      <c r="G298" s="255"/>
      <c r="H298" s="255"/>
      <c r="I298" s="255"/>
      <c r="J298" s="255"/>
      <c r="K298" s="255"/>
      <c r="L298" s="255"/>
      <c r="M298" s="255"/>
      <c r="N298" s="255">
        <v>-418416.747126</v>
      </c>
    </row>
    <row r="299" spans="4:62">
      <c r="D299" s="175" t="s">
        <v>1123</v>
      </c>
      <c r="E299" s="260" t="s">
        <v>1130</v>
      </c>
      <c r="F299" s="260" t="s">
        <v>166</v>
      </c>
      <c r="G299" s="260"/>
      <c r="H299" s="260"/>
      <c r="I299" s="260"/>
      <c r="J299" s="260"/>
      <c r="K299" s="260"/>
      <c r="L299" s="260"/>
      <c r="M299" s="260"/>
      <c r="N299" s="260">
        <v>8687450.8057650998</v>
      </c>
    </row>
    <row r="300" spans="4:62">
      <c r="D300" s="175" t="s">
        <v>1126</v>
      </c>
      <c r="E300" s="256" t="s">
        <v>1131</v>
      </c>
      <c r="F300" s="256" t="s">
        <v>1132</v>
      </c>
      <c r="G300" s="256"/>
      <c r="H300" s="256"/>
      <c r="I300" s="256"/>
      <c r="J300" s="256">
        <v>-44.477539200000002</v>
      </c>
      <c r="K300" s="256"/>
      <c r="L300" s="256"/>
      <c r="M300" s="256"/>
      <c r="N300" s="256">
        <v>-10436737259.090948</v>
      </c>
    </row>
    <row r="301" spans="4:62" s="128" customFormat="1">
      <c r="D301" s="203" t="s">
        <v>1129</v>
      </c>
      <c r="E301" s="257" t="s">
        <v>1133</v>
      </c>
      <c r="F301" s="257" t="s">
        <v>167</v>
      </c>
      <c r="G301" s="257"/>
      <c r="H301" s="257"/>
      <c r="I301" s="257"/>
      <c r="J301" s="257">
        <v>-44.477539200000002</v>
      </c>
      <c r="K301" s="257"/>
      <c r="L301" s="257"/>
      <c r="M301" s="257"/>
      <c r="N301" s="257">
        <v>-10436737259.090948</v>
      </c>
    </row>
    <row r="302" spans="4:62">
      <c r="E302" s="258" t="s">
        <v>1134</v>
      </c>
      <c r="F302" s="258" t="s">
        <v>168</v>
      </c>
      <c r="G302" s="258">
        <v>-20781750316.580002</v>
      </c>
      <c r="H302" s="258">
        <v>-1486486077.3299999</v>
      </c>
      <c r="I302" s="258">
        <v>-27234208082.283352</v>
      </c>
      <c r="J302" s="258">
        <v>-9067202242.0029869</v>
      </c>
      <c r="K302" s="258">
        <v>-6818369469.9657774</v>
      </c>
      <c r="L302" s="258">
        <v>-4969524256.8699999</v>
      </c>
      <c r="M302" s="258">
        <v>-8912153534.2259235</v>
      </c>
      <c r="N302" s="258">
        <v>-45322792367.643898</v>
      </c>
    </row>
    <row r="303" spans="4:62">
      <c r="E303" s="259" t="s">
        <v>1135</v>
      </c>
      <c r="F303" s="259" t="s">
        <v>1136</v>
      </c>
      <c r="G303" s="259">
        <v>-57571998343.43</v>
      </c>
      <c r="H303" s="259">
        <v>-1897368571.0699999</v>
      </c>
      <c r="I303" s="259">
        <v>-32324263847.69371</v>
      </c>
      <c r="J303" s="259">
        <v>-29855614752.820793</v>
      </c>
      <c r="K303" s="259">
        <v>-8644608682.1972313</v>
      </c>
      <c r="L303" s="259">
        <v>-6000972750.1800003</v>
      </c>
      <c r="M303" s="259">
        <v>-11033172064.739265</v>
      </c>
      <c r="N303" s="259">
        <v>-108743144078.98329</v>
      </c>
    </row>
    <row r="304" spans="4:62" s="128" customFormat="1">
      <c r="E304" s="261" t="s">
        <v>1137</v>
      </c>
      <c r="F304" s="261" t="s">
        <v>1138</v>
      </c>
      <c r="G304" s="261">
        <v>0</v>
      </c>
      <c r="H304" s="261">
        <v>0</v>
      </c>
      <c r="I304" s="261">
        <v>3.8800000000000001E-5</v>
      </c>
      <c r="J304" s="261">
        <v>0</v>
      </c>
      <c r="K304" s="261">
        <v>-0.22463089999999999</v>
      </c>
      <c r="L304" s="261">
        <v>0</v>
      </c>
      <c r="M304" s="261">
        <v>-1.008E-4</v>
      </c>
      <c r="N304" s="261">
        <v>-0.2246929</v>
      </c>
    </row>
    <row r="305" spans="5:6">
      <c r="E305" s="196" t="s">
        <v>2040</v>
      </c>
      <c r="F305" s="197"/>
    </row>
    <row r="306" spans="5:6">
      <c r="E306" s="196" t="s">
        <v>1158</v>
      </c>
      <c r="F306" s="197"/>
    </row>
    <row r="307" spans="5:6">
      <c r="E307" s="196" t="s">
        <v>2041</v>
      </c>
      <c r="F307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D200A-1A9F-471B-8F24-27A6FB1EC3A4}">
  <dimension ref="A1:CH662"/>
  <sheetViews>
    <sheetView topLeftCell="E3" zoomScale="85" zoomScaleNormal="85" workbookViewId="0">
      <pane xSplit="2" ySplit="2" topLeftCell="J296" activePane="bottomRight" state="frozen"/>
      <selection pane="topRight" activeCell="G3" sqref="G3"/>
      <selection pane="bottomLeft" activeCell="E5" sqref="E5"/>
      <selection pane="bottomRight" activeCell="K303" sqref="K303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8" width="22.8554687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1418664.2576486999</v>
      </c>
      <c r="K5" s="220">
        <v>51924463.841924503</v>
      </c>
      <c r="L5" s="220"/>
      <c r="M5" s="220">
        <v>481057.78840000002</v>
      </c>
      <c r="N5" s="220">
        <v>53824185.887973197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84726414.560000002</v>
      </c>
      <c r="H6" s="220">
        <v>57787.58</v>
      </c>
      <c r="I6" s="220">
        <v>313967043.1842851</v>
      </c>
      <c r="J6" s="220">
        <v>338946271.65141392</v>
      </c>
      <c r="K6" s="220">
        <v>119997624.511492</v>
      </c>
      <c r="L6" s="220">
        <v>17546743.100000001</v>
      </c>
      <c r="M6" s="220">
        <v>139741221.36909899</v>
      </c>
      <c r="N6" s="220">
        <v>1014983105.95629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35.909999999999997</v>
      </c>
      <c r="H7" s="220"/>
      <c r="I7" s="220"/>
      <c r="J7" s="220"/>
      <c r="K7" s="220">
        <v>129550004.7861405</v>
      </c>
      <c r="L7" s="220">
        <v>262217173.71000001</v>
      </c>
      <c r="M7" s="220"/>
      <c r="N7" s="220">
        <v>391767214.40614051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84726450.469999999</v>
      </c>
      <c r="H8" s="222">
        <v>57787.58</v>
      </c>
      <c r="I8" s="222">
        <v>313967043.1842851</v>
      </c>
      <c r="J8" s="222">
        <v>340364935.90906262</v>
      </c>
      <c r="K8" s="222">
        <v>301472093.139557</v>
      </c>
      <c r="L8" s="222">
        <v>279763916.81</v>
      </c>
      <c r="M8" s="222">
        <v>140222279.15749899</v>
      </c>
      <c r="N8" s="222">
        <v>1460574506.2504036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>
        <v>11244269.9724035</v>
      </c>
      <c r="L9" s="220"/>
      <c r="M9" s="220">
        <v>1829160500</v>
      </c>
      <c r="N9" s="220">
        <v>1840404769.9724035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>
        <v>11244269.9724035</v>
      </c>
      <c r="L10" s="222">
        <v>0</v>
      </c>
      <c r="M10" s="222">
        <v>1829160500</v>
      </c>
      <c r="N10" s="222">
        <v>1840404769.9724035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84726450.469999999</v>
      </c>
      <c r="H11" s="223">
        <v>57787.58</v>
      </c>
      <c r="I11" s="223">
        <v>313967043.1842851</v>
      </c>
      <c r="J11" s="223">
        <v>340364935.90906262</v>
      </c>
      <c r="K11" s="223">
        <v>312716363.11196047</v>
      </c>
      <c r="L11" s="223">
        <v>279763916.81</v>
      </c>
      <c r="M11" s="223">
        <v>1969382779.1574993</v>
      </c>
      <c r="N11" s="223">
        <v>3300979276.2228074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2210154910.3299999</v>
      </c>
      <c r="H12" s="220">
        <v>14487079.51</v>
      </c>
      <c r="I12" s="220"/>
      <c r="J12" s="220">
        <v>1254217985.1839428</v>
      </c>
      <c r="K12" s="220">
        <v>1873961.6912185</v>
      </c>
      <c r="L12" s="220">
        <v>428292998.61000001</v>
      </c>
      <c r="M12" s="220">
        <v>704495006.44132745</v>
      </c>
      <c r="N12" s="220">
        <v>4257211246.8798714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322</v>
      </c>
      <c r="F13" s="220" t="s">
        <v>323</v>
      </c>
      <c r="G13" s="220">
        <v>2640175968.54</v>
      </c>
      <c r="H13" s="220">
        <v>38079170.950000003</v>
      </c>
      <c r="I13" s="220"/>
      <c r="J13" s="220">
        <v>3895461045.5194392</v>
      </c>
      <c r="K13" s="220">
        <v>737888380.53148115</v>
      </c>
      <c r="L13" s="220">
        <v>458405556.41000003</v>
      </c>
      <c r="M13" s="220">
        <v>938868545.34528565</v>
      </c>
      <c r="N13" s="220">
        <v>8708878667.2962055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325</v>
      </c>
      <c r="F14" s="220" t="s">
        <v>326</v>
      </c>
      <c r="G14" s="220">
        <v>-75512366.620000005</v>
      </c>
      <c r="H14" s="220"/>
      <c r="I14" s="220"/>
      <c r="J14" s="220"/>
      <c r="K14" s="220">
        <v>-26889447.638907999</v>
      </c>
      <c r="L14" s="220">
        <v>-4502988.46</v>
      </c>
      <c r="M14" s="220"/>
      <c r="N14" s="220">
        <v>-106904802.718908</v>
      </c>
    </row>
    <row r="15" spans="1:86">
      <c r="D15" s="175" t="s">
        <v>324</v>
      </c>
      <c r="E15" s="220" t="s">
        <v>328</v>
      </c>
      <c r="F15" s="220" t="s">
        <v>329</v>
      </c>
      <c r="G15" s="220">
        <v>9258811.8900000006</v>
      </c>
      <c r="H15" s="220"/>
      <c r="I15" s="220"/>
      <c r="J15" s="220"/>
      <c r="K15" s="220"/>
      <c r="L15" s="220"/>
      <c r="M15" s="220"/>
      <c r="N15" s="220">
        <v>9258811.8900000006</v>
      </c>
    </row>
    <row r="16" spans="1:86">
      <c r="D16" s="175" t="s">
        <v>327</v>
      </c>
      <c r="E16" s="222" t="s">
        <v>331</v>
      </c>
      <c r="F16" s="222" t="s">
        <v>332</v>
      </c>
      <c r="G16" s="222">
        <v>4784077324.1400003</v>
      </c>
      <c r="H16" s="222">
        <v>52566250.460000001</v>
      </c>
      <c r="I16" s="222"/>
      <c r="J16" s="222">
        <v>5149679030.7033825</v>
      </c>
      <c r="K16" s="222">
        <v>712872894.58379161</v>
      </c>
      <c r="L16" s="222">
        <v>882195566.55999994</v>
      </c>
      <c r="M16" s="222">
        <v>1643363551.786613</v>
      </c>
      <c r="N16" s="222">
        <v>12868443923.34717</v>
      </c>
    </row>
    <row r="17" spans="1:14">
      <c r="D17" s="175" t="s">
        <v>330</v>
      </c>
      <c r="E17" s="220" t="s">
        <v>334</v>
      </c>
      <c r="F17" s="220" t="s">
        <v>335</v>
      </c>
      <c r="G17" s="220">
        <v>1291408.3799999999</v>
      </c>
      <c r="H17" s="220">
        <v>20000</v>
      </c>
      <c r="I17" s="220">
        <v>24.766488599999999</v>
      </c>
      <c r="J17" s="220">
        <v>14081.4</v>
      </c>
      <c r="K17" s="220">
        <v>317001.14439199999</v>
      </c>
      <c r="L17" s="220">
        <v>294113.65000000002</v>
      </c>
      <c r="M17" s="220"/>
      <c r="N17" s="220">
        <v>1936605.1208806001</v>
      </c>
    </row>
    <row r="18" spans="1:14">
      <c r="D18" s="175" t="s">
        <v>333</v>
      </c>
      <c r="E18" s="220" t="s">
        <v>337</v>
      </c>
      <c r="F18" s="220" t="s">
        <v>338</v>
      </c>
      <c r="G18" s="220">
        <v>415010826.97000003</v>
      </c>
      <c r="H18" s="220"/>
      <c r="I18" s="220"/>
      <c r="J18" s="220">
        <v>880343.05394100002</v>
      </c>
      <c r="K18" s="220">
        <v>1724826.4783050001</v>
      </c>
      <c r="L18" s="220">
        <v>14432297.189999999</v>
      </c>
      <c r="M18" s="220">
        <v>2129820.8854999999</v>
      </c>
      <c r="N18" s="220">
        <v>319218273.03774601</v>
      </c>
    </row>
    <row r="19" spans="1:14">
      <c r="D19" s="175" t="s">
        <v>336</v>
      </c>
      <c r="E19" s="220" t="s">
        <v>340</v>
      </c>
      <c r="F19" s="220" t="s">
        <v>341</v>
      </c>
      <c r="G19" s="220">
        <v>-18243446.059999999</v>
      </c>
      <c r="H19" s="220"/>
      <c r="I19" s="220"/>
      <c r="J19" s="220"/>
      <c r="K19" s="220">
        <v>-65495.3602225</v>
      </c>
      <c r="L19" s="220"/>
      <c r="M19" s="220"/>
      <c r="N19" s="220">
        <v>-18308941.420222498</v>
      </c>
    </row>
    <row r="20" spans="1:14">
      <c r="D20" s="175" t="s">
        <v>339</v>
      </c>
      <c r="E20" s="220" t="s">
        <v>344</v>
      </c>
      <c r="F20" s="220" t="s">
        <v>345</v>
      </c>
      <c r="G20" s="220">
        <v>32364951.489999998</v>
      </c>
      <c r="H20" s="220"/>
      <c r="I20" s="220">
        <v>11758610.780979101</v>
      </c>
      <c r="J20" s="220"/>
      <c r="K20" s="220">
        <v>20529114.987349998</v>
      </c>
      <c r="L20" s="220"/>
      <c r="M20" s="220"/>
      <c r="N20" s="220">
        <v>32287725.768329099</v>
      </c>
    </row>
    <row r="21" spans="1:14">
      <c r="A21" s="271" t="s">
        <v>342</v>
      </c>
      <c r="B21" s="272"/>
      <c r="D21" s="175" t="s">
        <v>343</v>
      </c>
      <c r="E21" s="220" t="s">
        <v>348</v>
      </c>
      <c r="F21" s="220" t="s">
        <v>349</v>
      </c>
      <c r="G21" s="220">
        <v>16310062.439999999</v>
      </c>
      <c r="H21" s="220"/>
      <c r="I21" s="220"/>
      <c r="J21" s="220"/>
      <c r="K21" s="220"/>
      <c r="L21" s="220">
        <v>1023838.7</v>
      </c>
      <c r="M21" s="220"/>
      <c r="N21" s="220">
        <v>17172497.539999999</v>
      </c>
    </row>
    <row r="22" spans="1:14">
      <c r="A22" s="270" t="s">
        <v>346</v>
      </c>
      <c r="B22" s="270"/>
      <c r="D22" s="175" t="s">
        <v>347</v>
      </c>
      <c r="E22" s="220" t="s">
        <v>353</v>
      </c>
      <c r="F22" s="220" t="s">
        <v>354</v>
      </c>
      <c r="G22" s="220">
        <v>13291871.279999999</v>
      </c>
      <c r="H22" s="220">
        <v>11000</v>
      </c>
      <c r="I22" s="220"/>
      <c r="J22" s="220"/>
      <c r="K22" s="220">
        <v>2586869.5855640001</v>
      </c>
      <c r="L22" s="220">
        <v>3581714.24</v>
      </c>
      <c r="M22" s="220">
        <v>3503319.9499885002</v>
      </c>
      <c r="N22" s="220">
        <v>22974775.055552501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356</v>
      </c>
      <c r="F23" s="220" t="s">
        <v>357</v>
      </c>
      <c r="G23" s="220">
        <v>11734.07</v>
      </c>
      <c r="H23" s="220">
        <v>6</v>
      </c>
      <c r="I23" s="220"/>
      <c r="J23" s="220"/>
      <c r="K23" s="220">
        <v>5209220.0263590002</v>
      </c>
      <c r="L23" s="220">
        <v>360.15</v>
      </c>
      <c r="M23" s="220"/>
      <c r="N23" s="220">
        <v>5221320.246359</v>
      </c>
    </row>
    <row r="24" spans="1:14">
      <c r="A24" s="99"/>
      <c r="B24" s="99"/>
      <c r="D24" s="175" t="s">
        <v>355</v>
      </c>
      <c r="E24" s="220" t="s">
        <v>359</v>
      </c>
      <c r="F24" s="220" t="s">
        <v>360</v>
      </c>
      <c r="G24" s="220">
        <v>494695.89</v>
      </c>
      <c r="H24" s="220"/>
      <c r="I24" s="220"/>
      <c r="J24" s="220">
        <v>15971905.087909199</v>
      </c>
      <c r="K24" s="220"/>
      <c r="L24" s="220">
        <v>162623.56</v>
      </c>
      <c r="M24" s="220"/>
      <c r="N24" s="220">
        <v>16629224.5379092</v>
      </c>
    </row>
    <row r="25" spans="1:14">
      <c r="A25" s="99"/>
      <c r="B25" s="99"/>
      <c r="D25" s="175" t="s">
        <v>358</v>
      </c>
      <c r="E25" s="220" t="s">
        <v>362</v>
      </c>
      <c r="F25" s="220" t="s">
        <v>363</v>
      </c>
      <c r="G25" s="220">
        <v>52453444.5</v>
      </c>
      <c r="H25" s="220">
        <v>2340556.0299999998</v>
      </c>
      <c r="I25" s="220"/>
      <c r="J25" s="220">
        <v>33972765.1938072</v>
      </c>
      <c r="K25" s="220">
        <v>21973903.865403</v>
      </c>
      <c r="L25" s="220">
        <v>12865107.66</v>
      </c>
      <c r="M25" s="220">
        <v>16104605.812346499</v>
      </c>
      <c r="N25" s="220">
        <v>139710383.0615567</v>
      </c>
    </row>
    <row r="26" spans="1:14">
      <c r="A26" s="99"/>
      <c r="B26" s="99"/>
      <c r="D26" s="175" t="s">
        <v>361</v>
      </c>
      <c r="E26" s="220" t="s">
        <v>365</v>
      </c>
      <c r="F26" s="220" t="s">
        <v>366</v>
      </c>
      <c r="G26" s="220">
        <v>2256866.37</v>
      </c>
      <c r="H26" s="220"/>
      <c r="I26" s="220"/>
      <c r="J26" s="220"/>
      <c r="K26" s="220"/>
      <c r="L26" s="220">
        <v>269679.90000000002</v>
      </c>
      <c r="M26" s="220">
        <v>3143863.6576470002</v>
      </c>
      <c r="N26" s="220">
        <v>5670409.9276470002</v>
      </c>
    </row>
    <row r="27" spans="1:14">
      <c r="D27" s="175" t="s">
        <v>364</v>
      </c>
      <c r="E27" s="220" t="s">
        <v>368</v>
      </c>
      <c r="F27" s="220" t="s">
        <v>369</v>
      </c>
      <c r="G27" s="220">
        <v>33811707.079999998</v>
      </c>
      <c r="H27" s="220"/>
      <c r="I27" s="220"/>
      <c r="J27" s="220">
        <v>38423024.620852798</v>
      </c>
      <c r="K27" s="220">
        <v>45888914.142832004</v>
      </c>
      <c r="L27" s="220">
        <v>3617279.49</v>
      </c>
      <c r="M27" s="220">
        <v>320232062.56756699</v>
      </c>
      <c r="N27" s="220">
        <v>441972987.90125179</v>
      </c>
    </row>
    <row r="28" spans="1:14">
      <c r="D28" s="175" t="s">
        <v>367</v>
      </c>
      <c r="E28" s="220" t="s">
        <v>372</v>
      </c>
      <c r="F28" s="220" t="s">
        <v>373</v>
      </c>
      <c r="G28" s="220"/>
      <c r="H28" s="220"/>
      <c r="I28" s="220"/>
      <c r="J28" s="220">
        <v>2506237.025595</v>
      </c>
      <c r="K28" s="220"/>
      <c r="L28" s="220"/>
      <c r="M28" s="220"/>
      <c r="N28" s="220">
        <v>2506237.025595</v>
      </c>
    </row>
    <row r="29" spans="1:14">
      <c r="A29" s="271" t="s">
        <v>370</v>
      </c>
      <c r="B29" s="272"/>
      <c r="D29" s="175" t="s">
        <v>371</v>
      </c>
      <c r="E29" s="220" t="s">
        <v>376</v>
      </c>
      <c r="F29" s="220" t="s">
        <v>377</v>
      </c>
      <c r="G29" s="220">
        <v>2809667.5</v>
      </c>
      <c r="H29" s="220"/>
      <c r="I29" s="220"/>
      <c r="J29" s="220"/>
      <c r="K29" s="220"/>
      <c r="L29" s="220">
        <v>38345.79</v>
      </c>
      <c r="M29" s="220"/>
      <c r="N29" s="220">
        <v>2848013.29</v>
      </c>
    </row>
    <row r="30" spans="1:14">
      <c r="A30" s="270" t="s">
        <v>374</v>
      </c>
      <c r="B30" s="270"/>
      <c r="D30" s="175" t="s">
        <v>375</v>
      </c>
      <c r="E30" s="220" t="s">
        <v>381</v>
      </c>
      <c r="F30" s="220" t="s">
        <v>382</v>
      </c>
      <c r="G30" s="220">
        <v>120493304.09</v>
      </c>
      <c r="H30" s="220">
        <v>1467630.63</v>
      </c>
      <c r="I30" s="220"/>
      <c r="J30" s="220"/>
      <c r="K30" s="220"/>
      <c r="L30" s="220">
        <v>55533.15</v>
      </c>
      <c r="M30" s="220"/>
      <c r="N30" s="220">
        <v>122016467.87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386</v>
      </c>
      <c r="F31" s="220" t="s">
        <v>387</v>
      </c>
      <c r="G31" s="220">
        <v>14797427.24</v>
      </c>
      <c r="H31" s="220">
        <v>0</v>
      </c>
      <c r="I31" s="220">
        <v>0</v>
      </c>
      <c r="J31" s="220">
        <v>395125099.82984912</v>
      </c>
      <c r="K31" s="220">
        <v>487279475.5458445</v>
      </c>
      <c r="L31" s="220">
        <v>1367397.85</v>
      </c>
      <c r="M31" s="220">
        <v>355662890.15248501</v>
      </c>
      <c r="N31" s="220">
        <v>1254232290.6181786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389</v>
      </c>
      <c r="F32" s="220" t="s">
        <v>390</v>
      </c>
      <c r="G32" s="220">
        <v>17972072.170000002</v>
      </c>
      <c r="H32" s="220">
        <v>2161783.66</v>
      </c>
      <c r="I32" s="220"/>
      <c r="J32" s="220"/>
      <c r="K32" s="220">
        <v>676525.42184550001</v>
      </c>
      <c r="L32" s="220">
        <v>6412967.7699999996</v>
      </c>
      <c r="M32" s="220"/>
      <c r="N32" s="220">
        <v>27223349.021845501</v>
      </c>
    </row>
    <row r="33" spans="1:14">
      <c r="A33" s="99"/>
      <c r="B33" s="185"/>
      <c r="D33" s="175" t="s">
        <v>388</v>
      </c>
      <c r="E33" s="220" t="s">
        <v>395</v>
      </c>
      <c r="F33" s="220" t="s">
        <v>396</v>
      </c>
      <c r="G33" s="220">
        <v>10706408.77</v>
      </c>
      <c r="H33" s="220"/>
      <c r="I33" s="220"/>
      <c r="J33" s="220"/>
      <c r="K33" s="220"/>
      <c r="L33" s="220"/>
      <c r="M33" s="220"/>
      <c r="N33" s="220">
        <v>10706408.77</v>
      </c>
    </row>
    <row r="34" spans="1:14">
      <c r="A34" s="99"/>
      <c r="B34" s="185"/>
      <c r="D34" s="175" t="s">
        <v>391</v>
      </c>
      <c r="E34" s="220" t="s">
        <v>398</v>
      </c>
      <c r="F34" s="220" t="s">
        <v>399</v>
      </c>
      <c r="G34" s="220">
        <v>715833002.17999995</v>
      </c>
      <c r="H34" s="220">
        <v>6000976.3200000003</v>
      </c>
      <c r="I34" s="220">
        <v>11758635.547467699</v>
      </c>
      <c r="J34" s="220">
        <v>486893456.2119543</v>
      </c>
      <c r="K34" s="220">
        <v>586120355.83767247</v>
      </c>
      <c r="L34" s="220">
        <v>44121259.100000001</v>
      </c>
      <c r="M34" s="220">
        <v>700776563.02553403</v>
      </c>
      <c r="N34" s="220">
        <v>2404018027.3726282</v>
      </c>
    </row>
    <row r="35" spans="1:14">
      <c r="D35" s="175" t="s">
        <v>394</v>
      </c>
      <c r="E35" s="222" t="s">
        <v>401</v>
      </c>
      <c r="F35" s="222" t="s">
        <v>402</v>
      </c>
      <c r="G35" s="222"/>
      <c r="H35" s="222">
        <v>38146685.899999999</v>
      </c>
      <c r="I35" s="222"/>
      <c r="J35" s="222"/>
      <c r="K35" s="222"/>
      <c r="L35" s="222">
        <v>3418139.4</v>
      </c>
      <c r="M35" s="222"/>
      <c r="N35" s="222">
        <v>41355770.299999997</v>
      </c>
    </row>
    <row r="36" spans="1:14">
      <c r="D36" s="175" t="s">
        <v>397</v>
      </c>
      <c r="E36" s="220" t="s">
        <v>405</v>
      </c>
      <c r="F36" s="220" t="s">
        <v>406</v>
      </c>
      <c r="G36" s="220"/>
      <c r="H36" s="220">
        <v>38146685.899999999</v>
      </c>
      <c r="I36" s="220"/>
      <c r="J36" s="220"/>
      <c r="K36" s="220"/>
      <c r="L36" s="220">
        <v>3418139.4</v>
      </c>
      <c r="M36" s="220"/>
      <c r="N36" s="220">
        <v>41355770.299999997</v>
      </c>
    </row>
    <row r="37" spans="1:14">
      <c r="D37" s="175" t="s">
        <v>400</v>
      </c>
      <c r="E37" s="222" t="s">
        <v>408</v>
      </c>
      <c r="F37" s="222" t="s">
        <v>409</v>
      </c>
      <c r="G37" s="222">
        <v>5499910326.3199997</v>
      </c>
      <c r="H37" s="222">
        <v>96713912.680000007</v>
      </c>
      <c r="I37" s="222">
        <v>11758635.547467699</v>
      </c>
      <c r="J37" s="222">
        <v>5636572486.9153366</v>
      </c>
      <c r="K37" s="222">
        <v>1298993250.421464</v>
      </c>
      <c r="L37" s="222">
        <v>929734965.05999994</v>
      </c>
      <c r="M37" s="222">
        <v>2344140114.8121471</v>
      </c>
      <c r="N37" s="222">
        <v>15313817721.019798</v>
      </c>
    </row>
    <row r="38" spans="1:14">
      <c r="A38" s="271" t="s">
        <v>403</v>
      </c>
      <c r="B38" s="272"/>
      <c r="D38" s="175" t="s">
        <v>404</v>
      </c>
      <c r="E38" s="223" t="s">
        <v>412</v>
      </c>
      <c r="F38" s="223" t="s">
        <v>413</v>
      </c>
      <c r="G38" s="223">
        <v>4861402196.8400002</v>
      </c>
      <c r="H38" s="223"/>
      <c r="I38" s="223">
        <v>658779239.99704206</v>
      </c>
      <c r="J38" s="223"/>
      <c r="K38" s="223"/>
      <c r="L38" s="223"/>
      <c r="M38" s="223"/>
      <c r="N38" s="223">
        <v>658779239.99704206</v>
      </c>
    </row>
    <row r="39" spans="1:14">
      <c r="A39" s="270" t="s">
        <v>374</v>
      </c>
      <c r="B39" s="270"/>
      <c r="D39" s="175" t="s">
        <v>407</v>
      </c>
      <c r="E39" s="220" t="s">
        <v>416</v>
      </c>
      <c r="F39" s="220" t="s">
        <v>417</v>
      </c>
      <c r="G39" s="220">
        <v>4861402196.8400002</v>
      </c>
      <c r="H39" s="220"/>
      <c r="I39" s="220">
        <v>658779239.99704206</v>
      </c>
      <c r="J39" s="220"/>
      <c r="K39" s="220"/>
      <c r="L39" s="220"/>
      <c r="M39" s="220"/>
      <c r="N39" s="220">
        <v>658779239.99704206</v>
      </c>
    </row>
    <row r="40" spans="1:14">
      <c r="A40" s="99" t="s">
        <v>378</v>
      </c>
      <c r="B40" s="185" t="s">
        <v>410</v>
      </c>
      <c r="D40" s="175" t="s">
        <v>411</v>
      </c>
      <c r="E40" s="222" t="s">
        <v>419</v>
      </c>
      <c r="F40" s="222" t="s">
        <v>420</v>
      </c>
      <c r="G40" s="222">
        <v>4861402196.8400002</v>
      </c>
      <c r="H40" s="222"/>
      <c r="I40" s="222">
        <v>658779239.99704206</v>
      </c>
      <c r="J40" s="222"/>
      <c r="K40" s="222"/>
      <c r="L40" s="222"/>
      <c r="M40" s="222"/>
      <c r="N40" s="222">
        <v>658779239.99704206</v>
      </c>
    </row>
    <row r="41" spans="1:14">
      <c r="A41" s="99" t="s">
        <v>383</v>
      </c>
      <c r="B41" s="185" t="s">
        <v>414</v>
      </c>
      <c r="D41" s="175" t="s">
        <v>415</v>
      </c>
      <c r="E41" s="223" t="s">
        <v>422</v>
      </c>
      <c r="F41" s="223" t="s">
        <v>423</v>
      </c>
      <c r="G41" s="223">
        <v>1210082014.1199999</v>
      </c>
      <c r="H41" s="223"/>
      <c r="I41" s="223"/>
      <c r="J41" s="223">
        <v>752710691.36678612</v>
      </c>
      <c r="K41" s="223">
        <v>74383632.442640007</v>
      </c>
      <c r="L41" s="223">
        <v>342565055.24000001</v>
      </c>
      <c r="M41" s="223">
        <v>204218684.98845351</v>
      </c>
      <c r="N41" s="223">
        <v>2583960078.1578798</v>
      </c>
    </row>
    <row r="42" spans="1:14">
      <c r="A42" s="99"/>
      <c r="B42" s="185"/>
      <c r="D42" s="175" t="s">
        <v>418</v>
      </c>
      <c r="E42" s="220" t="s">
        <v>425</v>
      </c>
      <c r="F42" s="220" t="s">
        <v>426</v>
      </c>
      <c r="G42" s="220">
        <v>-10868040.689999999</v>
      </c>
      <c r="H42" s="220"/>
      <c r="I42" s="220"/>
      <c r="J42" s="220">
        <v>-9501774.5986058991</v>
      </c>
      <c r="K42" s="220"/>
      <c r="L42" s="220">
        <v>-24823585.789999999</v>
      </c>
      <c r="M42" s="220"/>
      <c r="N42" s="220">
        <v>-45193401.078605898</v>
      </c>
    </row>
    <row r="43" spans="1:14">
      <c r="A43" s="99"/>
      <c r="B43" s="185"/>
      <c r="D43" s="175" t="s">
        <v>421</v>
      </c>
      <c r="E43" s="220" t="s">
        <v>428</v>
      </c>
      <c r="F43" s="220" t="s">
        <v>423</v>
      </c>
      <c r="G43" s="220">
        <v>1199213973.4300001</v>
      </c>
      <c r="H43" s="220"/>
      <c r="I43" s="220"/>
      <c r="J43" s="220">
        <v>743208916.76818025</v>
      </c>
      <c r="K43" s="220">
        <v>74383632.442640007</v>
      </c>
      <c r="L43" s="220">
        <v>317741469.44999999</v>
      </c>
      <c r="M43" s="220">
        <v>204218684.98845351</v>
      </c>
      <c r="N43" s="220">
        <v>2538766677.0792737</v>
      </c>
    </row>
    <row r="44" spans="1:14">
      <c r="D44" s="175" t="s">
        <v>424</v>
      </c>
      <c r="E44" s="222" t="s">
        <v>430</v>
      </c>
      <c r="F44" s="222" t="s">
        <v>431</v>
      </c>
      <c r="G44" s="222">
        <v>82081771.510000005</v>
      </c>
      <c r="H44" s="222"/>
      <c r="I44" s="222"/>
      <c r="J44" s="222">
        <v>11259357.6047982</v>
      </c>
      <c r="K44" s="222">
        <v>195495661.596681</v>
      </c>
      <c r="L44" s="222">
        <v>1643730</v>
      </c>
      <c r="M44" s="222">
        <v>50741338.142206497</v>
      </c>
      <c r="N44" s="222">
        <v>341221858.85368568</v>
      </c>
    </row>
    <row r="45" spans="1:14">
      <c r="D45" s="175" t="s">
        <v>427</v>
      </c>
      <c r="E45" s="220" t="s">
        <v>433</v>
      </c>
      <c r="F45" s="220" t="s">
        <v>434</v>
      </c>
      <c r="G45" s="220">
        <v>-773305.3</v>
      </c>
      <c r="H45" s="220"/>
      <c r="I45" s="220"/>
      <c r="J45" s="220"/>
      <c r="K45" s="220"/>
      <c r="L45" s="220">
        <v>-121726.42</v>
      </c>
      <c r="M45" s="220"/>
      <c r="N45" s="220">
        <v>-895031.72</v>
      </c>
    </row>
    <row r="46" spans="1:14">
      <c r="D46" s="175" t="s">
        <v>429</v>
      </c>
      <c r="E46" s="220" t="s">
        <v>436</v>
      </c>
      <c r="F46" s="220" t="s">
        <v>431</v>
      </c>
      <c r="G46" s="220">
        <v>81308466.209999993</v>
      </c>
      <c r="H46" s="220"/>
      <c r="I46" s="220"/>
      <c r="J46" s="220">
        <v>11259357.6047982</v>
      </c>
      <c r="K46" s="220">
        <v>195495661.596681</v>
      </c>
      <c r="L46" s="220">
        <v>1522003.58</v>
      </c>
      <c r="M46" s="220">
        <v>50741338.142206497</v>
      </c>
      <c r="N46" s="220">
        <v>340326827.13368571</v>
      </c>
    </row>
    <row r="47" spans="1:14">
      <c r="D47" s="175" t="s">
        <v>432</v>
      </c>
      <c r="E47" s="222" t="s">
        <v>438</v>
      </c>
      <c r="F47" s="222" t="s">
        <v>439</v>
      </c>
      <c r="G47" s="222">
        <v>2147373264.0999999</v>
      </c>
      <c r="H47" s="222"/>
      <c r="I47" s="222"/>
      <c r="J47" s="222">
        <v>2269674726.5204744</v>
      </c>
      <c r="K47" s="222">
        <v>363152419.25071752</v>
      </c>
      <c r="L47" s="222">
        <v>523646294.49000001</v>
      </c>
      <c r="M47" s="222">
        <v>942473877.59246838</v>
      </c>
      <c r="N47" s="222">
        <v>6245892085.7678976</v>
      </c>
    </row>
    <row r="48" spans="1:14">
      <c r="D48" s="175" t="s">
        <v>435</v>
      </c>
      <c r="E48" s="220" t="s">
        <v>441</v>
      </c>
      <c r="F48" s="220" t="s">
        <v>442</v>
      </c>
      <c r="G48" s="220">
        <v>-8301977.25</v>
      </c>
      <c r="H48" s="220"/>
      <c r="I48" s="220"/>
      <c r="J48" s="220">
        <v>-24136618.887960002</v>
      </c>
      <c r="K48" s="220">
        <v>-235655.68634300001</v>
      </c>
      <c r="L48" s="220">
        <v>-5660593.8499999996</v>
      </c>
      <c r="M48" s="220"/>
      <c r="N48" s="220">
        <v>-38334845.674303003</v>
      </c>
    </row>
    <row r="49" spans="4:16">
      <c r="D49" s="175" t="s">
        <v>437</v>
      </c>
      <c r="E49" s="220" t="s">
        <v>444</v>
      </c>
      <c r="F49" s="220" t="s">
        <v>439</v>
      </c>
      <c r="G49" s="220">
        <v>2139071286.8499999</v>
      </c>
      <c r="H49" s="220"/>
      <c r="I49" s="220"/>
      <c r="J49" s="220">
        <v>2245538107.6325145</v>
      </c>
      <c r="K49" s="220">
        <v>362916763.56437451</v>
      </c>
      <c r="L49" s="220">
        <v>517985700.63999999</v>
      </c>
      <c r="M49" s="220">
        <v>942473877.59246838</v>
      </c>
      <c r="N49" s="220">
        <v>6207557240.0935946</v>
      </c>
    </row>
    <row r="50" spans="4:16">
      <c r="D50" s="175" t="s">
        <v>440</v>
      </c>
      <c r="E50" s="222" t="s">
        <v>446</v>
      </c>
      <c r="F50" s="222" t="s">
        <v>447</v>
      </c>
      <c r="G50" s="222">
        <v>296346187.06999999</v>
      </c>
      <c r="H50" s="222">
        <v>32161289.09</v>
      </c>
      <c r="I50" s="222"/>
      <c r="J50" s="222">
        <v>541232097.07786405</v>
      </c>
      <c r="K50" s="222">
        <v>138322797.07371551</v>
      </c>
      <c r="L50" s="222">
        <v>75819523.670000002</v>
      </c>
      <c r="M50" s="222">
        <v>265617801.34791651</v>
      </c>
      <c r="N50" s="222">
        <v>1349499695.3294959</v>
      </c>
    </row>
    <row r="51" spans="4:16">
      <c r="D51" s="175" t="s">
        <v>443</v>
      </c>
      <c r="E51" s="220" t="s">
        <v>1224</v>
      </c>
      <c r="F51" s="220" t="s">
        <v>1225</v>
      </c>
      <c r="G51" s="220"/>
      <c r="H51" s="220"/>
      <c r="I51" s="220"/>
      <c r="J51" s="220">
        <v>-9387600</v>
      </c>
      <c r="K51" s="220"/>
      <c r="L51" s="220"/>
      <c r="M51" s="220"/>
      <c r="N51" s="220">
        <v>-9387600</v>
      </c>
    </row>
    <row r="52" spans="4:16">
      <c r="D52" s="175" t="s">
        <v>445</v>
      </c>
      <c r="E52" s="220" t="s">
        <v>449</v>
      </c>
      <c r="F52" s="220" t="s">
        <v>450</v>
      </c>
      <c r="G52" s="220">
        <v>-24889018.100000001</v>
      </c>
      <c r="H52" s="220"/>
      <c r="I52" s="220"/>
      <c r="J52" s="220"/>
      <c r="K52" s="220"/>
      <c r="L52" s="220">
        <v>-6802785.1799999997</v>
      </c>
      <c r="M52" s="220"/>
      <c r="N52" s="220">
        <v>-31691803.280000001</v>
      </c>
    </row>
    <row r="53" spans="4:16">
      <c r="D53" s="175" t="s">
        <v>448</v>
      </c>
      <c r="E53" s="220" t="s">
        <v>452</v>
      </c>
      <c r="F53" s="220" t="s">
        <v>447</v>
      </c>
      <c r="G53" s="220">
        <v>271457168.97000003</v>
      </c>
      <c r="H53" s="220">
        <v>32161289.09</v>
      </c>
      <c r="I53" s="220"/>
      <c r="J53" s="220">
        <v>531844497.07786411</v>
      </c>
      <c r="K53" s="220">
        <v>138322797.07371551</v>
      </c>
      <c r="L53" s="220">
        <v>69016738.489999995</v>
      </c>
      <c r="M53" s="220">
        <v>265617801.34791651</v>
      </c>
      <c r="N53" s="220">
        <v>1308420292.0494959</v>
      </c>
    </row>
    <row r="54" spans="4:16">
      <c r="D54" s="175" t="s">
        <v>451</v>
      </c>
      <c r="E54" s="222" t="s">
        <v>454</v>
      </c>
      <c r="F54" s="222" t="s">
        <v>455</v>
      </c>
      <c r="G54" s="222">
        <v>328870423.56999999</v>
      </c>
      <c r="H54" s="222"/>
      <c r="I54" s="222"/>
      <c r="J54" s="222">
        <v>81861840.354417607</v>
      </c>
      <c r="K54" s="222">
        <v>116549139.69095451</v>
      </c>
      <c r="L54" s="222">
        <v>63995139.259999998</v>
      </c>
      <c r="M54" s="222">
        <v>167849917.9801915</v>
      </c>
      <c r="N54" s="222">
        <v>759126460.85556364</v>
      </c>
    </row>
    <row r="55" spans="4:16">
      <c r="D55" s="175" t="s">
        <v>453</v>
      </c>
      <c r="E55" s="220" t="s">
        <v>457</v>
      </c>
      <c r="F55" s="220" t="s">
        <v>458</v>
      </c>
      <c r="G55" s="220"/>
      <c r="H55" s="220"/>
      <c r="I55" s="220"/>
      <c r="J55" s="220"/>
      <c r="K55" s="220">
        <v>-449727.403743</v>
      </c>
      <c r="L55" s="220"/>
      <c r="M55" s="220"/>
      <c r="N55" s="220">
        <v>-449727.403743</v>
      </c>
      <c r="P55">
        <v>780478.08</v>
      </c>
    </row>
    <row r="56" spans="4:16">
      <c r="D56" s="175" t="s">
        <v>456</v>
      </c>
      <c r="E56" s="220" t="s">
        <v>460</v>
      </c>
      <c r="F56" s="220" t="s">
        <v>461</v>
      </c>
      <c r="G56" s="220">
        <v>-3157883.36</v>
      </c>
      <c r="H56" s="220"/>
      <c r="I56" s="220"/>
      <c r="J56" s="220"/>
      <c r="K56" s="220"/>
      <c r="L56" s="220">
        <v>-692318.85</v>
      </c>
      <c r="M56" s="220"/>
      <c r="N56" s="220">
        <v>-3850202.21</v>
      </c>
    </row>
    <row r="57" spans="4:16">
      <c r="D57" s="175" t="s">
        <v>459</v>
      </c>
      <c r="E57" s="220" t="s">
        <v>463</v>
      </c>
      <c r="F57" s="220" t="s">
        <v>455</v>
      </c>
      <c r="G57" s="220">
        <v>325712540.20999998</v>
      </c>
      <c r="H57" s="220"/>
      <c r="I57" s="220"/>
      <c r="J57" s="220">
        <v>81861840.354417607</v>
      </c>
      <c r="K57" s="220">
        <v>116099412.28721149</v>
      </c>
      <c r="L57" s="220">
        <v>63302820.409999996</v>
      </c>
      <c r="M57" s="220">
        <v>167849917.9801915</v>
      </c>
      <c r="N57" s="220">
        <v>754826531.24182057</v>
      </c>
      <c r="P57">
        <v>781774.08</v>
      </c>
    </row>
    <row r="58" spans="4:16">
      <c r="D58" s="175" t="s">
        <v>462</v>
      </c>
      <c r="E58" s="222" t="s">
        <v>465</v>
      </c>
      <c r="F58" s="222" t="s">
        <v>466</v>
      </c>
      <c r="G58" s="222">
        <v>1355880256.5899999</v>
      </c>
      <c r="H58" s="222"/>
      <c r="I58" s="222"/>
      <c r="J58" s="222">
        <v>456789036.45641941</v>
      </c>
      <c r="K58" s="222">
        <v>70020962.890873998</v>
      </c>
      <c r="L58" s="222">
        <v>32068903.52</v>
      </c>
      <c r="M58" s="222">
        <v>332588141.91540247</v>
      </c>
      <c r="N58" s="222">
        <v>2247347301.3726959</v>
      </c>
    </row>
    <row r="59" spans="4:16">
      <c r="D59" s="175" t="s">
        <v>464</v>
      </c>
      <c r="E59" s="220" t="s">
        <v>468</v>
      </c>
      <c r="F59" s="220" t="s">
        <v>466</v>
      </c>
      <c r="G59" s="220">
        <v>1355880256.5899999</v>
      </c>
      <c r="H59" s="220"/>
      <c r="I59" s="220"/>
      <c r="J59" s="220">
        <v>456789036.45641941</v>
      </c>
      <c r="K59" s="220">
        <v>70020962.890873998</v>
      </c>
      <c r="L59" s="220">
        <v>32068903.52</v>
      </c>
      <c r="M59" s="220">
        <v>332588141.91540247</v>
      </c>
      <c r="N59" s="220">
        <v>2247347301.3726959</v>
      </c>
    </row>
    <row r="60" spans="4:16">
      <c r="D60" s="175" t="s">
        <v>467</v>
      </c>
      <c r="E60" s="222" t="s">
        <v>470</v>
      </c>
      <c r="F60" s="222" t="s">
        <v>471</v>
      </c>
      <c r="G60" s="222">
        <v>5372643692.2600002</v>
      </c>
      <c r="H60" s="222">
        <v>32161289.09</v>
      </c>
      <c r="I60" s="222"/>
      <c r="J60" s="222">
        <v>4070501755.8941936</v>
      </c>
      <c r="K60" s="222">
        <v>957239229.85549641</v>
      </c>
      <c r="L60" s="222">
        <v>1001637636.09</v>
      </c>
      <c r="M60" s="222">
        <v>1963489761.9666393</v>
      </c>
      <c r="N60" s="222">
        <v>13397244868.970566</v>
      </c>
    </row>
    <row r="61" spans="4:16">
      <c r="D61" s="175" t="s">
        <v>469</v>
      </c>
      <c r="E61" s="223" t="s">
        <v>473</v>
      </c>
      <c r="F61" s="223" t="s">
        <v>474</v>
      </c>
      <c r="G61" s="223"/>
      <c r="H61" s="223"/>
      <c r="I61" s="223"/>
      <c r="J61" s="223"/>
      <c r="K61" s="223"/>
      <c r="L61" s="223"/>
      <c r="M61" s="223">
        <v>2111498.6109409998</v>
      </c>
      <c r="N61" s="223">
        <v>2111498.6109409998</v>
      </c>
    </row>
    <row r="62" spans="4:16">
      <c r="D62" s="175" t="s">
        <v>472</v>
      </c>
      <c r="E62" s="220" t="s">
        <v>476</v>
      </c>
      <c r="F62" s="220" t="s">
        <v>474</v>
      </c>
      <c r="G62" s="220"/>
      <c r="H62" s="220"/>
      <c r="I62" s="220"/>
      <c r="J62" s="220"/>
      <c r="K62" s="220"/>
      <c r="L62" s="220"/>
      <c r="M62" s="220">
        <v>2111498.6109409998</v>
      </c>
      <c r="N62" s="220">
        <v>2111498.6109409998</v>
      </c>
    </row>
    <row r="63" spans="4:16">
      <c r="D63" s="175" t="s">
        <v>475</v>
      </c>
      <c r="E63" s="222" t="s">
        <v>478</v>
      </c>
      <c r="F63" s="222" t="s">
        <v>479</v>
      </c>
      <c r="G63" s="222">
        <v>4562958.2</v>
      </c>
      <c r="H63" s="222"/>
      <c r="I63" s="222"/>
      <c r="J63" s="222"/>
      <c r="K63" s="222">
        <v>-974976.31259550003</v>
      </c>
      <c r="L63" s="222">
        <v>57148.86</v>
      </c>
      <c r="M63" s="222"/>
      <c r="N63" s="222">
        <v>3645130.7474044999</v>
      </c>
    </row>
    <row r="64" spans="4:16">
      <c r="D64" s="175" t="s">
        <v>477</v>
      </c>
      <c r="E64" s="220" t="s">
        <v>481</v>
      </c>
      <c r="F64" s="220" t="s">
        <v>482</v>
      </c>
      <c r="G64" s="220"/>
      <c r="H64" s="220"/>
      <c r="I64" s="220"/>
      <c r="J64" s="220">
        <v>6599121.9476966998</v>
      </c>
      <c r="K64" s="220"/>
      <c r="L64" s="220"/>
      <c r="M64" s="220"/>
      <c r="N64" s="220">
        <v>6599121.9476966998</v>
      </c>
      <c r="P64">
        <v>6592901702.2600002</v>
      </c>
    </row>
    <row r="65" spans="4:16">
      <c r="D65" s="175" t="s">
        <v>480</v>
      </c>
      <c r="E65" s="220" t="s">
        <v>484</v>
      </c>
      <c r="F65" s="220" t="s">
        <v>485</v>
      </c>
      <c r="G65" s="220">
        <v>4562958.2</v>
      </c>
      <c r="H65" s="220"/>
      <c r="I65" s="220"/>
      <c r="J65" s="220">
        <v>6599121.9476966998</v>
      </c>
      <c r="K65" s="220">
        <v>-974976.31259550003</v>
      </c>
      <c r="L65" s="220">
        <v>57148.86</v>
      </c>
      <c r="M65" s="220"/>
      <c r="N65" s="220">
        <v>10244252.6951012</v>
      </c>
      <c r="P65">
        <v>48949946.780000001</v>
      </c>
    </row>
    <row r="66" spans="4:16">
      <c r="D66" s="175" t="s">
        <v>483</v>
      </c>
      <c r="E66" s="222" t="s">
        <v>487</v>
      </c>
      <c r="F66" s="222" t="s">
        <v>488</v>
      </c>
      <c r="G66" s="222">
        <v>4562958.2</v>
      </c>
      <c r="H66" s="222"/>
      <c r="I66" s="222"/>
      <c r="J66" s="222">
        <v>6599121.9476966998</v>
      </c>
      <c r="K66" s="222">
        <v>-974976.31259550003</v>
      </c>
      <c r="L66" s="222">
        <v>57148.86</v>
      </c>
      <c r="M66" s="222">
        <v>2111498.6109409998</v>
      </c>
      <c r="N66" s="222">
        <v>12355751.3060422</v>
      </c>
      <c r="P66">
        <v>-420062.2</v>
      </c>
    </row>
    <row r="67" spans="4:16">
      <c r="D67" s="175" t="s">
        <v>486</v>
      </c>
      <c r="E67" s="223" t="s">
        <v>490</v>
      </c>
      <c r="F67" s="223" t="s">
        <v>491</v>
      </c>
      <c r="G67" s="223">
        <v>0</v>
      </c>
      <c r="H67" s="223">
        <v>0</v>
      </c>
      <c r="I67" s="223"/>
      <c r="J67" s="223"/>
      <c r="K67" s="223">
        <v>19925659.795798499</v>
      </c>
      <c r="L67" s="223">
        <v>0</v>
      </c>
      <c r="M67" s="223"/>
      <c r="N67" s="223">
        <v>19925659.795798499</v>
      </c>
    </row>
    <row r="68" spans="4:16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1407306.8504999999</v>
      </c>
      <c r="K68" s="220"/>
      <c r="L68" s="220"/>
      <c r="M68" s="220"/>
      <c r="N68" s="220">
        <v>1407306.8504999999</v>
      </c>
    </row>
    <row r="69" spans="4:16">
      <c r="D69" s="175" t="s">
        <v>492</v>
      </c>
      <c r="E69" s="220" t="s">
        <v>496</v>
      </c>
      <c r="F69" s="220" t="s">
        <v>497</v>
      </c>
      <c r="G69" s="220">
        <v>0</v>
      </c>
      <c r="H69" s="220">
        <v>0</v>
      </c>
      <c r="I69" s="220"/>
      <c r="J69" s="220">
        <v>1407306.8504999999</v>
      </c>
      <c r="K69" s="220">
        <v>19925659.795798499</v>
      </c>
      <c r="L69" s="220">
        <v>0</v>
      </c>
      <c r="M69" s="220"/>
      <c r="N69" s="220">
        <v>21332966.646298502</v>
      </c>
      <c r="P69">
        <v>48535894.579999998</v>
      </c>
    </row>
    <row r="70" spans="4:16">
      <c r="D70" s="175" t="s">
        <v>495</v>
      </c>
      <c r="E70" s="222" t="s">
        <v>499</v>
      </c>
      <c r="F70" s="222" t="s">
        <v>500</v>
      </c>
      <c r="G70" s="222">
        <v>0</v>
      </c>
      <c r="H70" s="222">
        <v>0</v>
      </c>
      <c r="I70" s="222"/>
      <c r="J70" s="222">
        <v>1407306.8504999999</v>
      </c>
      <c r="K70" s="222">
        <v>19925659.795798499</v>
      </c>
      <c r="L70" s="222">
        <v>0</v>
      </c>
      <c r="M70" s="222"/>
      <c r="N70" s="222">
        <v>21332966.646298502</v>
      </c>
      <c r="P70">
        <v>-42116121.969999999</v>
      </c>
    </row>
    <row r="71" spans="4:16">
      <c r="D71" s="175" t="s">
        <v>498</v>
      </c>
      <c r="E71" s="223" t="s">
        <v>502</v>
      </c>
      <c r="F71" s="223" t="s">
        <v>503</v>
      </c>
      <c r="G71" s="223"/>
      <c r="H71" s="223"/>
      <c r="I71" s="223"/>
      <c r="J71" s="223"/>
      <c r="K71" s="223"/>
      <c r="L71" s="223"/>
      <c r="M71" s="223"/>
      <c r="N71" s="223">
        <v>0</v>
      </c>
      <c r="P71">
        <v>-42116121.969999999</v>
      </c>
    </row>
    <row r="72" spans="4:16">
      <c r="D72" s="175" t="s">
        <v>501</v>
      </c>
      <c r="E72" s="220" t="s">
        <v>1335</v>
      </c>
      <c r="F72" s="220" t="s">
        <v>1336</v>
      </c>
      <c r="G72" s="220"/>
      <c r="H72" s="220"/>
      <c r="I72" s="220"/>
      <c r="J72" s="220"/>
      <c r="K72" s="220"/>
      <c r="L72" s="220"/>
      <c r="M72" s="220"/>
      <c r="N72" s="220">
        <v>0</v>
      </c>
      <c r="P72">
        <v>-174955.49</v>
      </c>
    </row>
    <row r="73" spans="4:16">
      <c r="D73" s="175" t="s">
        <v>504</v>
      </c>
      <c r="E73" s="220" t="s">
        <v>508</v>
      </c>
      <c r="F73" s="220" t="s">
        <v>509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0" t="s">
        <v>511</v>
      </c>
      <c r="F74" s="220" t="s">
        <v>512</v>
      </c>
      <c r="G74" s="220"/>
      <c r="H74" s="220"/>
      <c r="I74" s="220"/>
      <c r="J74" s="220"/>
      <c r="K74" s="220"/>
      <c r="L74" s="220"/>
      <c r="M74" s="220"/>
      <c r="N74" s="220">
        <v>0</v>
      </c>
      <c r="P74">
        <v>-174955.49</v>
      </c>
    </row>
    <row r="75" spans="4:16">
      <c r="D75" s="175" t="s">
        <v>510</v>
      </c>
      <c r="E75" s="223" t="s">
        <v>514</v>
      </c>
      <c r="F75" s="223" t="s">
        <v>515</v>
      </c>
      <c r="G75" s="223"/>
      <c r="H75" s="223"/>
      <c r="I75" s="223"/>
      <c r="J75" s="223"/>
      <c r="K75" s="223"/>
      <c r="L75" s="223"/>
      <c r="M75" s="223"/>
      <c r="N75" s="223">
        <v>0</v>
      </c>
    </row>
    <row r="76" spans="4:16">
      <c r="D76" s="175" t="s">
        <v>513</v>
      </c>
      <c r="E76" s="224" t="s">
        <v>517</v>
      </c>
      <c r="F76" s="224" t="s">
        <v>518</v>
      </c>
      <c r="G76" s="224">
        <v>15823245624.09</v>
      </c>
      <c r="H76" s="224">
        <v>128932989.34999999</v>
      </c>
      <c r="I76" s="224">
        <v>984504918.72879481</v>
      </c>
      <c r="J76" s="224">
        <v>10055445607.51679</v>
      </c>
      <c r="K76" s="224">
        <v>2587899526.8721242</v>
      </c>
      <c r="L76" s="224">
        <v>2211193666.8200002</v>
      </c>
      <c r="M76" s="224">
        <v>6279124154.547226</v>
      </c>
      <c r="N76" s="224">
        <v>32704509824.162552</v>
      </c>
    </row>
    <row r="77" spans="4:16">
      <c r="D77" s="175" t="s">
        <v>516</v>
      </c>
      <c r="E77" s="220" t="s">
        <v>520</v>
      </c>
      <c r="F77" s="220" t="s">
        <v>521</v>
      </c>
      <c r="G77" s="220">
        <v>806957866.96000004</v>
      </c>
      <c r="H77" s="220"/>
      <c r="I77" s="220"/>
      <c r="J77" s="220"/>
      <c r="K77" s="220">
        <v>13816829.882892501</v>
      </c>
      <c r="L77" s="220"/>
      <c r="M77" s="220"/>
      <c r="N77" s="220">
        <v>13816829.882892501</v>
      </c>
    </row>
    <row r="78" spans="4:16">
      <c r="D78" s="175" t="s">
        <v>519</v>
      </c>
      <c r="E78" s="220" t="s">
        <v>523</v>
      </c>
      <c r="F78" s="220" t="s">
        <v>524</v>
      </c>
      <c r="G78" s="220">
        <v>341010668.07999998</v>
      </c>
      <c r="H78" s="220"/>
      <c r="I78" s="220"/>
      <c r="J78" s="220"/>
      <c r="K78" s="220"/>
      <c r="L78" s="220"/>
      <c r="M78" s="220"/>
      <c r="N78" s="220">
        <v>-6077783.0599999996</v>
      </c>
    </row>
    <row r="79" spans="4:16">
      <c r="D79" s="175" t="s">
        <v>522</v>
      </c>
      <c r="E79" s="222" t="s">
        <v>526</v>
      </c>
      <c r="F79" s="222" t="s">
        <v>521</v>
      </c>
      <c r="G79" s="222">
        <v>1147968535.04</v>
      </c>
      <c r="H79" s="222"/>
      <c r="I79" s="222"/>
      <c r="J79" s="222"/>
      <c r="K79" s="222">
        <v>13816829.882892501</v>
      </c>
      <c r="L79" s="222"/>
      <c r="M79" s="222"/>
      <c r="N79" s="222">
        <v>7739046.8228925001</v>
      </c>
    </row>
    <row r="80" spans="4:16">
      <c r="D80" s="175" t="s">
        <v>525</v>
      </c>
      <c r="E80" s="220" t="s">
        <v>528</v>
      </c>
      <c r="F80" s="220" t="s">
        <v>529</v>
      </c>
      <c r="G80" s="220"/>
      <c r="H80" s="220"/>
      <c r="I80" s="220"/>
      <c r="J80" s="220">
        <v>28046268.275950801</v>
      </c>
      <c r="K80" s="220"/>
      <c r="L80" s="220"/>
      <c r="M80" s="220"/>
      <c r="N80" s="220">
        <v>28046268.275950801</v>
      </c>
    </row>
    <row r="81" spans="4:14">
      <c r="D81" s="175" t="s">
        <v>527</v>
      </c>
      <c r="E81" s="222" t="s">
        <v>531</v>
      </c>
      <c r="F81" s="222" t="s">
        <v>532</v>
      </c>
      <c r="G81" s="222"/>
      <c r="H81" s="222"/>
      <c r="I81" s="222"/>
      <c r="J81" s="222">
        <v>28046268.275950801</v>
      </c>
      <c r="K81" s="222"/>
      <c r="L81" s="222"/>
      <c r="M81" s="222"/>
      <c r="N81" s="222">
        <v>28046268.275950801</v>
      </c>
    </row>
    <row r="82" spans="4:14">
      <c r="D82" s="175" t="s">
        <v>530</v>
      </c>
      <c r="E82" s="223" t="s">
        <v>534</v>
      </c>
      <c r="F82" s="223" t="s">
        <v>535</v>
      </c>
      <c r="G82" s="223">
        <v>1147968535.04</v>
      </c>
      <c r="H82" s="223"/>
      <c r="I82" s="223"/>
      <c r="J82" s="223">
        <v>28046268.275950801</v>
      </c>
      <c r="K82" s="223">
        <v>13816829.882892501</v>
      </c>
      <c r="L82" s="223"/>
      <c r="M82" s="223"/>
      <c r="N82" s="223">
        <v>35785315.098843299</v>
      </c>
    </row>
    <row r="83" spans="4:14">
      <c r="D83" s="175" t="s">
        <v>533</v>
      </c>
      <c r="E83" s="220" t="s">
        <v>537</v>
      </c>
      <c r="F83" s="220" t="s">
        <v>538</v>
      </c>
      <c r="G83" s="220">
        <v>23659679688.91</v>
      </c>
      <c r="H83" s="220"/>
      <c r="I83" s="220">
        <v>29410530221.817875</v>
      </c>
      <c r="J83" s="220"/>
      <c r="K83" s="220"/>
      <c r="L83" s="220"/>
      <c r="M83" s="220"/>
      <c r="N83" s="220">
        <v>806957866.78084123</v>
      </c>
    </row>
    <row r="84" spans="4:14">
      <c r="D84" s="175" t="s">
        <v>536</v>
      </c>
      <c r="E84" s="222" t="s">
        <v>540</v>
      </c>
      <c r="F84" s="222" t="s">
        <v>541</v>
      </c>
      <c r="G84" s="222">
        <v>23659679688.91</v>
      </c>
      <c r="H84" s="222"/>
      <c r="I84" s="222">
        <v>29410530221.817875</v>
      </c>
      <c r="J84" s="222"/>
      <c r="K84" s="222"/>
      <c r="L84" s="222"/>
      <c r="M84" s="222"/>
      <c r="N84" s="222">
        <v>806957866.78084123</v>
      </c>
    </row>
    <row r="85" spans="4:14">
      <c r="D85" s="175" t="s">
        <v>539</v>
      </c>
      <c r="E85" s="223" t="s">
        <v>543</v>
      </c>
      <c r="F85" s="223" t="s">
        <v>544</v>
      </c>
      <c r="G85" s="223">
        <v>23659679688.91</v>
      </c>
      <c r="H85" s="223"/>
      <c r="I85" s="223">
        <v>29410530221.817875</v>
      </c>
      <c r="J85" s="223"/>
      <c r="K85" s="223"/>
      <c r="L85" s="223"/>
      <c r="M85" s="223"/>
      <c r="N85" s="223">
        <v>806957866.78084123</v>
      </c>
    </row>
    <row r="86" spans="4:14">
      <c r="D86" s="175" t="s">
        <v>542</v>
      </c>
      <c r="E86" s="220" t="s">
        <v>546</v>
      </c>
      <c r="F86" s="220" t="s">
        <v>547</v>
      </c>
      <c r="G86" s="220"/>
      <c r="H86" s="220"/>
      <c r="I86" s="220"/>
      <c r="J86" s="220"/>
      <c r="K86" s="220">
        <v>81868750</v>
      </c>
      <c r="L86" s="220"/>
      <c r="M86" s="220"/>
      <c r="N86" s="220">
        <v>81868750</v>
      </c>
    </row>
    <row r="87" spans="4:14">
      <c r="D87" s="175" t="s">
        <v>545</v>
      </c>
      <c r="E87" s="220" t="s">
        <v>549</v>
      </c>
      <c r="F87" s="220" t="s">
        <v>550</v>
      </c>
      <c r="G87" s="220">
        <v>43786127.850000001</v>
      </c>
      <c r="H87" s="220"/>
      <c r="I87" s="220"/>
      <c r="J87" s="220"/>
      <c r="K87" s="220">
        <v>7067229.6309369998</v>
      </c>
      <c r="L87" s="220">
        <v>11260051.810000001</v>
      </c>
      <c r="M87" s="220">
        <v>11193002.589920999</v>
      </c>
      <c r="N87" s="220">
        <v>73306411.880858004</v>
      </c>
    </row>
    <row r="88" spans="4:14">
      <c r="D88" s="175" t="s">
        <v>548</v>
      </c>
      <c r="E88" s="220" t="s">
        <v>552</v>
      </c>
      <c r="F88" s="220" t="s">
        <v>553</v>
      </c>
      <c r="G88" s="220"/>
      <c r="H88" s="220"/>
      <c r="I88" s="220"/>
      <c r="J88" s="220">
        <v>377094.49882380001</v>
      </c>
      <c r="K88" s="220"/>
      <c r="L88" s="220"/>
      <c r="M88" s="220"/>
      <c r="N88" s="220">
        <v>377094.49882380001</v>
      </c>
    </row>
    <row r="89" spans="4:14">
      <c r="D89" s="175" t="s">
        <v>551</v>
      </c>
      <c r="E89" s="220" t="s">
        <v>555</v>
      </c>
      <c r="F89" s="220" t="s">
        <v>556</v>
      </c>
      <c r="G89" s="220"/>
      <c r="H89" s="220"/>
      <c r="I89" s="220"/>
      <c r="J89" s="220"/>
      <c r="K89" s="220"/>
      <c r="L89" s="220"/>
      <c r="M89" s="220">
        <v>47876542.321601003</v>
      </c>
      <c r="N89" s="220">
        <v>47876542.321601003</v>
      </c>
    </row>
    <row r="90" spans="4:14">
      <c r="D90" s="175" t="s">
        <v>554</v>
      </c>
      <c r="E90" s="220" t="s">
        <v>558</v>
      </c>
      <c r="F90" s="220" t="s">
        <v>559</v>
      </c>
      <c r="G90" s="220"/>
      <c r="H90" s="220">
        <v>45448</v>
      </c>
      <c r="I90" s="220"/>
      <c r="J90" s="220"/>
      <c r="K90" s="220"/>
      <c r="L90" s="220"/>
      <c r="M90" s="220"/>
      <c r="N90" s="220">
        <v>45448</v>
      </c>
    </row>
    <row r="91" spans="4:14">
      <c r="D91" s="175" t="s">
        <v>557</v>
      </c>
      <c r="E91" s="220" t="s">
        <v>561</v>
      </c>
      <c r="F91" s="220" t="s">
        <v>562</v>
      </c>
      <c r="G91" s="220">
        <v>1597552.73</v>
      </c>
      <c r="H91" s="220"/>
      <c r="I91" s="220">
        <v>120911.3603461</v>
      </c>
      <c r="J91" s="220">
        <v>61272963.028179601</v>
      </c>
      <c r="K91" s="220">
        <v>46751055.256809004</v>
      </c>
      <c r="L91" s="220">
        <v>6000</v>
      </c>
      <c r="M91" s="220">
        <v>2503670.0788115002</v>
      </c>
      <c r="N91" s="220">
        <v>112252152.45414621</v>
      </c>
    </row>
    <row r="92" spans="4:14">
      <c r="D92" s="175" t="s">
        <v>560</v>
      </c>
      <c r="E92" s="220" t="s">
        <v>564</v>
      </c>
      <c r="F92" s="220" t="s">
        <v>565</v>
      </c>
      <c r="G92" s="220">
        <v>16751422.24</v>
      </c>
      <c r="H92" s="220">
        <v>874557.19</v>
      </c>
      <c r="I92" s="220"/>
      <c r="J92" s="220"/>
      <c r="K92" s="220"/>
      <c r="L92" s="220">
        <v>4518361.55</v>
      </c>
      <c r="M92" s="220"/>
      <c r="N92" s="220">
        <v>22144340.98</v>
      </c>
    </row>
    <row r="93" spans="4:14">
      <c r="D93" s="175" t="s">
        <v>563</v>
      </c>
      <c r="E93" s="222" t="s">
        <v>567</v>
      </c>
      <c r="F93" s="222" t="s">
        <v>568</v>
      </c>
      <c r="G93" s="222">
        <v>62135102.82</v>
      </c>
      <c r="H93" s="222">
        <v>920005.19</v>
      </c>
      <c r="I93" s="222">
        <v>120911.3603461</v>
      </c>
      <c r="J93" s="222">
        <v>61650057.5270034</v>
      </c>
      <c r="K93" s="222">
        <v>135687034.88774601</v>
      </c>
      <c r="L93" s="222">
        <v>15784413.359999999</v>
      </c>
      <c r="M93" s="222">
        <v>61573214.990333498</v>
      </c>
      <c r="N93" s="222">
        <v>337870740.13542902</v>
      </c>
    </row>
    <row r="94" spans="4:14">
      <c r="D94" s="175" t="s">
        <v>566</v>
      </c>
      <c r="E94" s="223" t="s">
        <v>570</v>
      </c>
      <c r="F94" s="223" t="s">
        <v>571</v>
      </c>
      <c r="G94" s="223">
        <v>62135102.82</v>
      </c>
      <c r="H94" s="223">
        <v>920005.19</v>
      </c>
      <c r="I94" s="223">
        <v>120911.3603461</v>
      </c>
      <c r="J94" s="223">
        <v>61650057.5270034</v>
      </c>
      <c r="K94" s="223">
        <v>135687034.88774601</v>
      </c>
      <c r="L94" s="223">
        <v>15784413.359999999</v>
      </c>
      <c r="M94" s="223">
        <v>61573214.990333498</v>
      </c>
      <c r="N94" s="223">
        <v>337870740.13542902</v>
      </c>
    </row>
    <row r="95" spans="4:14">
      <c r="D95" s="175" t="s">
        <v>569</v>
      </c>
      <c r="E95" s="220" t="s">
        <v>573</v>
      </c>
      <c r="F95" s="220" t="s">
        <v>574</v>
      </c>
      <c r="G95" s="220">
        <v>83405443.469999999</v>
      </c>
      <c r="H95" s="220"/>
      <c r="I95" s="220"/>
      <c r="J95" s="220"/>
      <c r="K95" s="220"/>
      <c r="L95" s="220">
        <v>33861797.5</v>
      </c>
      <c r="M95" s="220"/>
      <c r="N95" s="220">
        <v>109781150.55</v>
      </c>
    </row>
    <row r="96" spans="4:14">
      <c r="D96" s="175" t="s">
        <v>572</v>
      </c>
      <c r="E96" s="220" t="s">
        <v>576</v>
      </c>
      <c r="F96" s="220" t="s">
        <v>577</v>
      </c>
      <c r="G96" s="220">
        <v>-50573881.539999999</v>
      </c>
      <c r="H96" s="220"/>
      <c r="I96" s="220"/>
      <c r="J96" s="220"/>
      <c r="K96" s="220"/>
      <c r="L96" s="220"/>
      <c r="M96" s="220"/>
      <c r="N96" s="220">
        <v>-50573881.539999999</v>
      </c>
    </row>
    <row r="97" spans="4:14">
      <c r="D97" s="175" t="s">
        <v>575</v>
      </c>
      <c r="E97" s="222" t="s">
        <v>579</v>
      </c>
      <c r="F97" s="222" t="s">
        <v>574</v>
      </c>
      <c r="G97" s="222">
        <v>32831561.93</v>
      </c>
      <c r="H97" s="222"/>
      <c r="I97" s="222"/>
      <c r="J97" s="222"/>
      <c r="K97" s="222"/>
      <c r="L97" s="222">
        <v>33861797.5</v>
      </c>
      <c r="M97" s="222"/>
      <c r="N97" s="222">
        <v>59207269.009999998</v>
      </c>
    </row>
    <row r="98" spans="4:14">
      <c r="D98" s="175" t="s">
        <v>578</v>
      </c>
      <c r="E98" s="223" t="s">
        <v>581</v>
      </c>
      <c r="F98" s="223" t="s">
        <v>582</v>
      </c>
      <c r="G98" s="223">
        <v>32831561.93</v>
      </c>
      <c r="H98" s="223"/>
      <c r="I98" s="223"/>
      <c r="J98" s="223"/>
      <c r="K98" s="223"/>
      <c r="L98" s="223">
        <v>33861797.5</v>
      </c>
      <c r="M98" s="223"/>
      <c r="N98" s="223">
        <v>59207269.009999998</v>
      </c>
    </row>
    <row r="99" spans="4:14">
      <c r="D99" s="175" t="s">
        <v>580</v>
      </c>
      <c r="E99" s="220" t="s">
        <v>584</v>
      </c>
      <c r="F99" s="220" t="s">
        <v>585</v>
      </c>
      <c r="G99" s="220">
        <v>17685578.43</v>
      </c>
      <c r="H99" s="220"/>
      <c r="I99" s="220"/>
      <c r="J99" s="220">
        <v>1037686791.7161664</v>
      </c>
      <c r="K99" s="220"/>
      <c r="L99" s="220">
        <v>95396081.400000006</v>
      </c>
      <c r="M99" s="220"/>
      <c r="N99" s="220">
        <v>3974909642.5434442</v>
      </c>
    </row>
    <row r="100" spans="4:14">
      <c r="D100" s="175" t="s">
        <v>583</v>
      </c>
      <c r="E100" s="220" t="s">
        <v>587</v>
      </c>
      <c r="F100" s="220" t="s">
        <v>588</v>
      </c>
      <c r="G100" s="220">
        <v>837217917.5</v>
      </c>
      <c r="H100" s="220">
        <v>20110116.260000002</v>
      </c>
      <c r="I100" s="220"/>
      <c r="J100" s="220"/>
      <c r="K100" s="220">
        <v>75147135.303079501</v>
      </c>
      <c r="L100" s="220">
        <v>358889256.86000001</v>
      </c>
      <c r="M100" s="220"/>
      <c r="N100" s="220">
        <v>1291364425.9230795</v>
      </c>
    </row>
    <row r="101" spans="4:14">
      <c r="D101" s="175" t="s">
        <v>586</v>
      </c>
      <c r="E101" s="220" t="s">
        <v>590</v>
      </c>
      <c r="F101" s="220" t="s">
        <v>591</v>
      </c>
      <c r="G101" s="220">
        <v>-429066896.68000001</v>
      </c>
      <c r="H101" s="220">
        <v>-3448800.55</v>
      </c>
      <c r="I101" s="220"/>
      <c r="J101" s="220"/>
      <c r="K101" s="220">
        <v>-61823345.1848405</v>
      </c>
      <c r="L101" s="220">
        <v>-227204297.13</v>
      </c>
      <c r="M101" s="220"/>
      <c r="N101" s="220">
        <v>-721543339.54484046</v>
      </c>
    </row>
    <row r="102" spans="4:14">
      <c r="D102" s="175" t="s">
        <v>589</v>
      </c>
      <c r="E102" s="222" t="s">
        <v>593</v>
      </c>
      <c r="F102" s="222" t="s">
        <v>594</v>
      </c>
      <c r="G102" s="222">
        <v>425836599.25</v>
      </c>
      <c r="H102" s="222">
        <v>16661315.710000001</v>
      </c>
      <c r="I102" s="222"/>
      <c r="J102" s="222">
        <v>1037686791.7161664</v>
      </c>
      <c r="K102" s="222">
        <v>13323790.118239</v>
      </c>
      <c r="L102" s="222">
        <v>227081041.13</v>
      </c>
      <c r="M102" s="222"/>
      <c r="N102" s="222">
        <v>4544730728.9216833</v>
      </c>
    </row>
    <row r="103" spans="4:14">
      <c r="D103" s="175" t="s">
        <v>592</v>
      </c>
      <c r="E103" s="220" t="s">
        <v>596</v>
      </c>
      <c r="F103" s="220" t="s">
        <v>597</v>
      </c>
      <c r="G103" s="220">
        <v>5381382488.1499996</v>
      </c>
      <c r="H103" s="220">
        <v>220549689.41</v>
      </c>
      <c r="I103" s="220"/>
      <c r="J103" s="220">
        <v>2534699624.9869146</v>
      </c>
      <c r="K103" s="220">
        <v>583879845.91012156</v>
      </c>
      <c r="L103" s="220">
        <v>1418505667.74</v>
      </c>
      <c r="M103" s="220">
        <v>1474767627.911694</v>
      </c>
      <c r="N103" s="220">
        <v>11779555078.174099</v>
      </c>
    </row>
    <row r="104" spans="4:14">
      <c r="D104" s="175" t="s">
        <v>595</v>
      </c>
      <c r="E104" s="220" t="s">
        <v>599</v>
      </c>
      <c r="F104" s="220" t="s">
        <v>600</v>
      </c>
      <c r="G104" s="220">
        <v>-2918087598.3099999</v>
      </c>
      <c r="H104" s="220">
        <v>-20717216.079999998</v>
      </c>
      <c r="I104" s="220"/>
      <c r="J104" s="220">
        <v>-881817606.91382611</v>
      </c>
      <c r="K104" s="220">
        <v>-514686069.23559099</v>
      </c>
      <c r="L104" s="220">
        <v>-988975435.76999998</v>
      </c>
      <c r="M104" s="220">
        <v>-543659081.76645648</v>
      </c>
      <c r="N104" s="220">
        <v>-5935884499.7700796</v>
      </c>
    </row>
    <row r="105" spans="4:14">
      <c r="D105" s="175" t="s">
        <v>598</v>
      </c>
      <c r="E105" s="222" t="s">
        <v>602</v>
      </c>
      <c r="F105" s="222" t="s">
        <v>597</v>
      </c>
      <c r="G105" s="222">
        <v>2463294889.8400002</v>
      </c>
      <c r="H105" s="222">
        <v>199832473.33000001</v>
      </c>
      <c r="I105" s="222"/>
      <c r="J105" s="222">
        <v>1652882018.0730889</v>
      </c>
      <c r="K105" s="222">
        <v>69193776.674530596</v>
      </c>
      <c r="L105" s="222">
        <v>429530231.97000003</v>
      </c>
      <c r="M105" s="222">
        <v>931108546.14523757</v>
      </c>
      <c r="N105" s="222">
        <v>5843670578.4040213</v>
      </c>
    </row>
    <row r="106" spans="4:14">
      <c r="D106" s="175" t="s">
        <v>601</v>
      </c>
      <c r="E106" s="220" t="s">
        <v>604</v>
      </c>
      <c r="F106" s="220" t="s">
        <v>605</v>
      </c>
      <c r="G106" s="220">
        <v>33686341074.939999</v>
      </c>
      <c r="H106" s="220">
        <v>1505258677.6400001</v>
      </c>
      <c r="I106" s="220"/>
      <c r="J106" s="220">
        <v>21122094928.597874</v>
      </c>
      <c r="K106" s="220">
        <v>5177588263.1109037</v>
      </c>
      <c r="L106" s="220">
        <v>10283887150.030001</v>
      </c>
      <c r="M106" s="220">
        <v>7716898784.5835228</v>
      </c>
      <c r="N106" s="220">
        <v>86651981113.144165</v>
      </c>
    </row>
    <row r="107" spans="4:14">
      <c r="D107" s="175" t="s">
        <v>603</v>
      </c>
      <c r="E107" s="220" t="s">
        <v>607</v>
      </c>
      <c r="F107" s="220" t="s">
        <v>608</v>
      </c>
      <c r="G107" s="220">
        <v>-22232866351.459999</v>
      </c>
      <c r="H107" s="220">
        <v>-219386034.99000001</v>
      </c>
      <c r="I107" s="220"/>
      <c r="J107" s="220">
        <v>-7722669354.2199936</v>
      </c>
      <c r="K107" s="220">
        <v>-4463143849.2932205</v>
      </c>
      <c r="L107" s="220">
        <v>-7350230676.1499996</v>
      </c>
      <c r="M107" s="220">
        <v>-4832548365.1200905</v>
      </c>
      <c r="N107" s="220">
        <v>-48130757212.561264</v>
      </c>
    </row>
    <row r="108" spans="4:14">
      <c r="D108" s="175" t="s">
        <v>606</v>
      </c>
      <c r="E108" s="220" t="s">
        <v>610</v>
      </c>
      <c r="F108" s="220" t="s">
        <v>611</v>
      </c>
      <c r="G108" s="220"/>
      <c r="H108" s="220"/>
      <c r="I108" s="220"/>
      <c r="J108" s="220"/>
      <c r="K108" s="220"/>
      <c r="L108" s="220">
        <v>-16117535.210000001</v>
      </c>
      <c r="M108" s="220"/>
      <c r="N108" s="220">
        <v>-16117535.210000001</v>
      </c>
    </row>
    <row r="109" spans="4:14">
      <c r="D109" s="175" t="s">
        <v>609</v>
      </c>
      <c r="E109" s="222" t="s">
        <v>613</v>
      </c>
      <c r="F109" s="222" t="s">
        <v>605</v>
      </c>
      <c r="G109" s="222">
        <v>11453474723.48</v>
      </c>
      <c r="H109" s="222">
        <v>1285872642.6500001</v>
      </c>
      <c r="I109" s="222"/>
      <c r="J109" s="222">
        <v>13399425574.377876</v>
      </c>
      <c r="K109" s="222">
        <v>714444413.8176831</v>
      </c>
      <c r="L109" s="222">
        <v>2917538938.6700001</v>
      </c>
      <c r="M109" s="222">
        <v>2884350419.4634323</v>
      </c>
      <c r="N109" s="222">
        <v>38505106365.37291</v>
      </c>
    </row>
    <row r="110" spans="4:14">
      <c r="D110" s="175" t="s">
        <v>612</v>
      </c>
      <c r="E110" s="220" t="s">
        <v>615</v>
      </c>
      <c r="F110" s="220" t="s">
        <v>616</v>
      </c>
      <c r="G110" s="220">
        <v>74427906.409999996</v>
      </c>
      <c r="H110" s="220"/>
      <c r="I110" s="220"/>
      <c r="J110" s="220">
        <v>167857677.4587276</v>
      </c>
      <c r="K110" s="220">
        <v>9526481.6784914993</v>
      </c>
      <c r="L110" s="220">
        <v>56128506.409999996</v>
      </c>
      <c r="M110" s="220">
        <v>5492757.8591799997</v>
      </c>
      <c r="N110" s="220">
        <v>320021633.14886153</v>
      </c>
    </row>
    <row r="111" spans="4:14">
      <c r="D111" s="175" t="s">
        <v>614</v>
      </c>
      <c r="E111" s="220" t="s">
        <v>618</v>
      </c>
      <c r="F111" s="220" t="s">
        <v>619</v>
      </c>
      <c r="G111" s="220">
        <v>-61003133.549999997</v>
      </c>
      <c r="H111" s="220"/>
      <c r="I111" s="220"/>
      <c r="J111" s="220">
        <v>-157924577.48923981</v>
      </c>
      <c r="K111" s="220">
        <v>-6016433.3459674995</v>
      </c>
      <c r="L111" s="220">
        <v>-49669600.420000002</v>
      </c>
      <c r="M111" s="220">
        <v>-5492757.8591799997</v>
      </c>
      <c r="N111" s="220">
        <v>-285509817.41187727</v>
      </c>
    </row>
    <row r="112" spans="4:14">
      <c r="D112" s="175" t="s">
        <v>617</v>
      </c>
      <c r="E112" s="222" t="s">
        <v>621</v>
      </c>
      <c r="F112" s="222" t="s">
        <v>616</v>
      </c>
      <c r="G112" s="222">
        <v>13424772.859999999</v>
      </c>
      <c r="H112" s="222"/>
      <c r="I112" s="222"/>
      <c r="J112" s="222">
        <v>9933099.9694877993</v>
      </c>
      <c r="K112" s="222">
        <v>3510048.3325240002</v>
      </c>
      <c r="L112" s="222">
        <v>6458905.9900000002</v>
      </c>
      <c r="M112" s="222">
        <v>0</v>
      </c>
      <c r="N112" s="222">
        <v>34511815.736984201</v>
      </c>
    </row>
    <row r="113" spans="4:14">
      <c r="D113" s="175" t="s">
        <v>620</v>
      </c>
      <c r="E113" s="220" t="s">
        <v>623</v>
      </c>
      <c r="F113" s="220" t="s">
        <v>624</v>
      </c>
      <c r="G113" s="220">
        <v>672295560.22000003</v>
      </c>
      <c r="H113" s="220">
        <v>7471182.46</v>
      </c>
      <c r="I113" s="220"/>
      <c r="J113" s="220">
        <v>191101376.86584061</v>
      </c>
      <c r="K113" s="220">
        <v>73072932.506358504</v>
      </c>
      <c r="L113" s="220">
        <v>183901597.53</v>
      </c>
      <c r="M113" s="220">
        <v>10577874.2595625</v>
      </c>
      <c r="N113" s="220">
        <v>1159606531.7124057</v>
      </c>
    </row>
    <row r="114" spans="4:14">
      <c r="D114" s="175" t="s">
        <v>622</v>
      </c>
      <c r="E114" s="220" t="s">
        <v>626</v>
      </c>
      <c r="F114" s="220" t="s">
        <v>627</v>
      </c>
      <c r="G114" s="220">
        <v>-561217456.21000004</v>
      </c>
      <c r="H114" s="220">
        <v>-2820181.69</v>
      </c>
      <c r="I114" s="220"/>
      <c r="J114" s="220">
        <v>-138750753.71265361</v>
      </c>
      <c r="K114" s="220">
        <v>-64971580.890457503</v>
      </c>
      <c r="L114" s="220">
        <v>-149699724.11000001</v>
      </c>
      <c r="M114" s="220">
        <v>-6702665.1254439997</v>
      </c>
      <c r="N114" s="220">
        <v>-939113579.03726399</v>
      </c>
    </row>
    <row r="115" spans="4:14">
      <c r="D115" s="175" t="s">
        <v>625</v>
      </c>
      <c r="E115" s="222" t="s">
        <v>629</v>
      </c>
      <c r="F115" s="222" t="s">
        <v>624</v>
      </c>
      <c r="G115" s="222">
        <v>111078104.01000001</v>
      </c>
      <c r="H115" s="222">
        <v>4651000.7699999996</v>
      </c>
      <c r="I115" s="222"/>
      <c r="J115" s="222">
        <v>52350623.153186999</v>
      </c>
      <c r="K115" s="222">
        <v>8101351.6159009999</v>
      </c>
      <c r="L115" s="222">
        <v>34201873.420000002</v>
      </c>
      <c r="M115" s="222">
        <v>3875209.1341185002</v>
      </c>
      <c r="N115" s="222">
        <v>220492952.6751416</v>
      </c>
    </row>
    <row r="116" spans="4:14">
      <c r="D116" s="175" t="s">
        <v>628</v>
      </c>
      <c r="E116" s="220" t="s">
        <v>631</v>
      </c>
      <c r="F116" s="220" t="s">
        <v>632</v>
      </c>
      <c r="G116" s="220">
        <v>875972847.38</v>
      </c>
      <c r="H116" s="220">
        <v>209199704.38999999</v>
      </c>
      <c r="I116" s="220"/>
      <c r="J116" s="220">
        <v>1423253364.1177337</v>
      </c>
      <c r="K116" s="220">
        <v>4776336290.7201004</v>
      </c>
      <c r="L116" s="220">
        <v>191793081.5</v>
      </c>
      <c r="M116" s="220">
        <v>332601034.71730649</v>
      </c>
      <c r="N116" s="220">
        <v>7809156322.825141</v>
      </c>
    </row>
    <row r="117" spans="4:14">
      <c r="D117" s="175" t="s">
        <v>630</v>
      </c>
      <c r="E117" s="222" t="s">
        <v>634</v>
      </c>
      <c r="F117" s="222" t="s">
        <v>632</v>
      </c>
      <c r="G117" s="222">
        <v>875972847.38</v>
      </c>
      <c r="H117" s="222">
        <v>209199704.38999999</v>
      </c>
      <c r="I117" s="222"/>
      <c r="J117" s="222">
        <v>1423253364.1177337</v>
      </c>
      <c r="K117" s="222">
        <v>4776336290.7201004</v>
      </c>
      <c r="L117" s="222">
        <v>191793081.5</v>
      </c>
      <c r="M117" s="222">
        <v>332601034.71730649</v>
      </c>
      <c r="N117" s="222">
        <v>7809156322.825141</v>
      </c>
    </row>
    <row r="118" spans="4:14">
      <c r="D118" s="175" t="s">
        <v>633</v>
      </c>
      <c r="E118" s="220" t="s">
        <v>636</v>
      </c>
      <c r="F118" s="220" t="s">
        <v>637</v>
      </c>
      <c r="G118" s="220">
        <v>490361532.52999997</v>
      </c>
      <c r="H118" s="220">
        <v>10150335.33</v>
      </c>
      <c r="I118" s="220"/>
      <c r="J118" s="220"/>
      <c r="K118" s="220">
        <v>107664297.64044949</v>
      </c>
      <c r="L118" s="220"/>
      <c r="M118" s="220">
        <v>89218458.916077003</v>
      </c>
      <c r="N118" s="220">
        <v>687244289.08652651</v>
      </c>
    </row>
    <row r="119" spans="4:14">
      <c r="D119" s="175" t="s">
        <v>635</v>
      </c>
      <c r="E119" s="220" t="s">
        <v>639</v>
      </c>
      <c r="F119" s="220" t="s">
        <v>640</v>
      </c>
      <c r="G119" s="220">
        <v>-32053697.68</v>
      </c>
      <c r="H119" s="220">
        <v>-985363.23</v>
      </c>
      <c r="I119" s="220"/>
      <c r="J119" s="220"/>
      <c r="K119" s="220">
        <v>-8983238.3458639998</v>
      </c>
      <c r="L119" s="220"/>
      <c r="M119" s="220">
        <v>-4956581.0518695004</v>
      </c>
      <c r="N119" s="220">
        <v>-45993517.077733502</v>
      </c>
    </row>
    <row r="120" spans="4:14">
      <c r="D120" s="175" t="s">
        <v>638</v>
      </c>
      <c r="E120" s="222" t="s">
        <v>642</v>
      </c>
      <c r="F120" s="222" t="s">
        <v>637</v>
      </c>
      <c r="G120" s="222">
        <v>458307834.85000002</v>
      </c>
      <c r="H120" s="222">
        <v>9164972.0999999996</v>
      </c>
      <c r="I120" s="222"/>
      <c r="J120" s="222"/>
      <c r="K120" s="222">
        <v>98681059.294585496</v>
      </c>
      <c r="L120" s="222"/>
      <c r="M120" s="222">
        <v>84261877.864207506</v>
      </c>
      <c r="N120" s="222">
        <v>641250772.008793</v>
      </c>
    </row>
    <row r="121" spans="4:14">
      <c r="D121" s="175" t="s">
        <v>641</v>
      </c>
      <c r="E121" s="220" t="s">
        <v>644</v>
      </c>
      <c r="F121" s="220" t="s">
        <v>645</v>
      </c>
      <c r="G121" s="220">
        <v>93703147.790000007</v>
      </c>
      <c r="H121" s="220">
        <v>1314674.71</v>
      </c>
      <c r="I121" s="220"/>
      <c r="J121" s="220">
        <v>352297495.34366101</v>
      </c>
      <c r="K121" s="220">
        <v>15139880.899021501</v>
      </c>
      <c r="L121" s="220"/>
      <c r="M121" s="220">
        <v>5620857.5482329996</v>
      </c>
      <c r="N121" s="220">
        <v>461942449.9009155</v>
      </c>
    </row>
    <row r="122" spans="4:14">
      <c r="D122" s="175" t="s">
        <v>643</v>
      </c>
      <c r="E122" s="220" t="s">
        <v>647</v>
      </c>
      <c r="F122" s="220" t="s">
        <v>648</v>
      </c>
      <c r="G122" s="220">
        <v>-42950513.109999999</v>
      </c>
      <c r="H122" s="220">
        <v>-346321.47</v>
      </c>
      <c r="I122" s="220"/>
      <c r="J122" s="220">
        <v>-121830120.3500526</v>
      </c>
      <c r="K122" s="220">
        <v>-7171522.4738934999</v>
      </c>
      <c r="L122" s="220"/>
      <c r="M122" s="220">
        <v>-3464457.7260945002</v>
      </c>
      <c r="N122" s="220">
        <v>-172466611.70004061</v>
      </c>
    </row>
    <row r="123" spans="4:14">
      <c r="D123" s="175" t="s">
        <v>646</v>
      </c>
      <c r="E123" s="222" t="s">
        <v>650</v>
      </c>
      <c r="F123" s="222" t="s">
        <v>645</v>
      </c>
      <c r="G123" s="222">
        <v>50752634.68</v>
      </c>
      <c r="H123" s="222">
        <v>968353.24</v>
      </c>
      <c r="I123" s="222"/>
      <c r="J123" s="222">
        <v>230467374.99360839</v>
      </c>
      <c r="K123" s="222">
        <v>7968358.4251279999</v>
      </c>
      <c r="L123" s="222"/>
      <c r="M123" s="222">
        <v>2156399.8221384999</v>
      </c>
      <c r="N123" s="222">
        <v>289475838.20087492</v>
      </c>
    </row>
    <row r="124" spans="4:14">
      <c r="D124" s="175" t="s">
        <v>649</v>
      </c>
      <c r="E124" s="220" t="s">
        <v>652</v>
      </c>
      <c r="F124" s="220" t="s">
        <v>653</v>
      </c>
      <c r="G124" s="220">
        <v>14594324.24</v>
      </c>
      <c r="H124" s="220"/>
      <c r="I124" s="220"/>
      <c r="J124" s="220"/>
      <c r="K124" s="220"/>
      <c r="L124" s="220">
        <v>10731889.439999999</v>
      </c>
      <c r="M124" s="220"/>
      <c r="N124" s="220">
        <v>25326213.68</v>
      </c>
    </row>
    <row r="125" spans="4:14">
      <c r="D125" s="175" t="s">
        <v>651</v>
      </c>
      <c r="E125" s="220" t="s">
        <v>655</v>
      </c>
      <c r="F125" s="220" t="s">
        <v>656</v>
      </c>
      <c r="G125" s="220">
        <v>-6374482.1500000004</v>
      </c>
      <c r="H125" s="220"/>
      <c r="I125" s="220"/>
      <c r="J125" s="220"/>
      <c r="K125" s="220"/>
      <c r="L125" s="220">
        <v>-5045852.28</v>
      </c>
      <c r="M125" s="220"/>
      <c r="N125" s="220">
        <v>-11420334.43</v>
      </c>
    </row>
    <row r="126" spans="4:14">
      <c r="D126" s="175" t="s">
        <v>654</v>
      </c>
      <c r="E126" s="222" t="s">
        <v>658</v>
      </c>
      <c r="F126" s="222" t="s">
        <v>653</v>
      </c>
      <c r="G126" s="222">
        <v>8219842.0899999999</v>
      </c>
      <c r="H126" s="222"/>
      <c r="I126" s="222"/>
      <c r="J126" s="222"/>
      <c r="K126" s="222"/>
      <c r="L126" s="222">
        <v>5686037.1600000001</v>
      </c>
      <c r="M126" s="222"/>
      <c r="N126" s="222">
        <v>13905879.25</v>
      </c>
    </row>
    <row r="127" spans="4:14">
      <c r="D127" s="175" t="s">
        <v>657</v>
      </c>
      <c r="E127" s="220" t="s">
        <v>660</v>
      </c>
      <c r="F127" s="220" t="s">
        <v>661</v>
      </c>
      <c r="G127" s="220">
        <v>65490780.390000001</v>
      </c>
      <c r="H127" s="220">
        <v>1209151</v>
      </c>
      <c r="I127" s="220"/>
      <c r="J127" s="220">
        <v>89208214.771612197</v>
      </c>
      <c r="K127" s="220"/>
      <c r="L127" s="220">
        <v>25775156.5</v>
      </c>
      <c r="M127" s="220"/>
      <c r="N127" s="220">
        <v>181683302.66161221</v>
      </c>
    </row>
    <row r="128" spans="4:14">
      <c r="D128" s="175" t="s">
        <v>659</v>
      </c>
      <c r="E128" s="220" t="s">
        <v>663</v>
      </c>
      <c r="F128" s="220" t="s">
        <v>664</v>
      </c>
      <c r="G128" s="220">
        <v>-31506192.640000001</v>
      </c>
      <c r="H128" s="220">
        <v>-247657.35</v>
      </c>
      <c r="I128" s="220"/>
      <c r="J128" s="220">
        <v>-21681834.253594499</v>
      </c>
      <c r="K128" s="220"/>
      <c r="L128" s="220">
        <v>-15760325.720000001</v>
      </c>
      <c r="M128" s="220"/>
      <c r="N128" s="220">
        <v>-69196009.963594496</v>
      </c>
    </row>
    <row r="129" spans="4:14">
      <c r="D129" s="175" t="s">
        <v>662</v>
      </c>
      <c r="E129" s="222" t="s">
        <v>666</v>
      </c>
      <c r="F129" s="222" t="s">
        <v>661</v>
      </c>
      <c r="G129" s="222">
        <v>33984587.75</v>
      </c>
      <c r="H129" s="222">
        <v>961493.65</v>
      </c>
      <c r="I129" s="222"/>
      <c r="J129" s="222">
        <v>67526380.518017694</v>
      </c>
      <c r="K129" s="222"/>
      <c r="L129" s="222">
        <v>10014830.779999999</v>
      </c>
      <c r="M129" s="222"/>
      <c r="N129" s="222">
        <v>112487292.6980177</v>
      </c>
    </row>
    <row r="130" spans="4:14">
      <c r="D130" s="175" t="s">
        <v>665</v>
      </c>
      <c r="E130" s="220" t="s">
        <v>668</v>
      </c>
      <c r="F130" s="220" t="s">
        <v>669</v>
      </c>
      <c r="G130" s="220">
        <v>17067143.170000002</v>
      </c>
      <c r="H130" s="220"/>
      <c r="I130" s="220"/>
      <c r="J130" s="220"/>
      <c r="K130" s="220"/>
      <c r="L130" s="220">
        <v>3679625.73</v>
      </c>
      <c r="M130" s="220"/>
      <c r="N130" s="220">
        <v>20746768.899999999</v>
      </c>
    </row>
    <row r="131" spans="4:14">
      <c r="D131" s="175" t="s">
        <v>667</v>
      </c>
      <c r="E131" s="220" t="s">
        <v>671</v>
      </c>
      <c r="F131" s="220" t="s">
        <v>672</v>
      </c>
      <c r="G131" s="220">
        <v>-6577423.0700000003</v>
      </c>
      <c r="H131" s="220"/>
      <c r="I131" s="220"/>
      <c r="J131" s="220"/>
      <c r="K131" s="220"/>
      <c r="L131" s="220">
        <v>-778430.23</v>
      </c>
      <c r="M131" s="220"/>
      <c r="N131" s="220">
        <v>-7355853.2999999998</v>
      </c>
    </row>
    <row r="132" spans="4:14">
      <c r="D132" s="175" t="s">
        <v>670</v>
      </c>
      <c r="E132" s="222" t="s">
        <v>674</v>
      </c>
      <c r="F132" s="222" t="s">
        <v>669</v>
      </c>
      <c r="G132" s="222">
        <v>10489720.1</v>
      </c>
      <c r="H132" s="222"/>
      <c r="I132" s="222"/>
      <c r="J132" s="222"/>
      <c r="K132" s="222"/>
      <c r="L132" s="222">
        <v>2901195.5</v>
      </c>
      <c r="M132" s="222"/>
      <c r="N132" s="222">
        <v>13390915.6</v>
      </c>
    </row>
    <row r="133" spans="4:14">
      <c r="D133" s="175" t="s">
        <v>673</v>
      </c>
      <c r="E133" s="223" t="s">
        <v>676</v>
      </c>
      <c r="F133" s="223" t="s">
        <v>677</v>
      </c>
      <c r="G133" s="223">
        <v>15904836556.290001</v>
      </c>
      <c r="H133" s="223">
        <v>1727311955.8399999</v>
      </c>
      <c r="I133" s="223"/>
      <c r="J133" s="223">
        <v>17873525226.919167</v>
      </c>
      <c r="K133" s="223">
        <v>5691559088.9986916</v>
      </c>
      <c r="L133" s="223">
        <v>3825206136.1199999</v>
      </c>
      <c r="M133" s="223">
        <v>4238353487.146441</v>
      </c>
      <c r="N133" s="223">
        <v>58028179461.693558</v>
      </c>
    </row>
    <row r="134" spans="4:14">
      <c r="D134" s="175" t="s">
        <v>675</v>
      </c>
      <c r="E134" s="220" t="s">
        <v>679</v>
      </c>
      <c r="F134" s="220" t="s">
        <v>680</v>
      </c>
      <c r="G134" s="220"/>
      <c r="H134" s="220"/>
      <c r="I134" s="220"/>
      <c r="J134" s="220"/>
      <c r="K134" s="220"/>
      <c r="L134" s="220"/>
      <c r="M134" s="220"/>
      <c r="N134" s="220">
        <v>13459222742.11059</v>
      </c>
    </row>
    <row r="135" spans="4:14">
      <c r="D135" s="175" t="s">
        <v>678</v>
      </c>
      <c r="E135" s="222" t="s">
        <v>682</v>
      </c>
      <c r="F135" s="222" t="s">
        <v>680</v>
      </c>
      <c r="G135" s="222"/>
      <c r="H135" s="222"/>
      <c r="I135" s="222"/>
      <c r="J135" s="222"/>
      <c r="K135" s="222"/>
      <c r="L135" s="222"/>
      <c r="M135" s="222"/>
      <c r="N135" s="222">
        <v>13459222742.11059</v>
      </c>
    </row>
    <row r="136" spans="4:14">
      <c r="D136" s="175" t="s">
        <v>681</v>
      </c>
      <c r="E136" s="223" t="s">
        <v>684</v>
      </c>
      <c r="F136" s="223" t="s">
        <v>680</v>
      </c>
      <c r="G136" s="223"/>
      <c r="H136" s="223"/>
      <c r="I136" s="223"/>
      <c r="J136" s="223"/>
      <c r="K136" s="223"/>
      <c r="L136" s="223"/>
      <c r="M136" s="223"/>
      <c r="N136" s="223">
        <v>13459222742.11059</v>
      </c>
    </row>
    <row r="137" spans="4:14">
      <c r="D137" s="175" t="s">
        <v>683</v>
      </c>
      <c r="E137" s="220" t="s">
        <v>686</v>
      </c>
      <c r="F137" s="220" t="s">
        <v>687</v>
      </c>
      <c r="G137" s="220">
        <v>444409276.13</v>
      </c>
      <c r="H137" s="220">
        <v>1597280</v>
      </c>
      <c r="I137" s="220"/>
      <c r="J137" s="220">
        <v>81734214.165201902</v>
      </c>
      <c r="K137" s="220">
        <v>6442061.7531190002</v>
      </c>
      <c r="L137" s="220">
        <v>91398739.189999998</v>
      </c>
      <c r="M137" s="220">
        <v>20462422.6899045</v>
      </c>
      <c r="N137" s="220">
        <v>646043993.9282254</v>
      </c>
    </row>
    <row r="138" spans="4:14">
      <c r="D138" s="175" t="s">
        <v>685</v>
      </c>
      <c r="E138" s="220" t="s">
        <v>689</v>
      </c>
      <c r="F138" s="220" t="s">
        <v>690</v>
      </c>
      <c r="G138" s="220">
        <v>-353272913.31</v>
      </c>
      <c r="H138" s="220">
        <v>-162479.79</v>
      </c>
      <c r="I138" s="220"/>
      <c r="J138" s="220">
        <v>-73945501.675607994</v>
      </c>
      <c r="K138" s="220">
        <v>-5038097.8013714999</v>
      </c>
      <c r="L138" s="220">
        <v>-78162310.459999993</v>
      </c>
      <c r="M138" s="220">
        <v>-9893847.9321170002</v>
      </c>
      <c r="N138" s="220">
        <v>-520475150.96909648</v>
      </c>
    </row>
    <row r="139" spans="4:14">
      <c r="D139" s="175" t="s">
        <v>688</v>
      </c>
      <c r="E139" s="222" t="s">
        <v>692</v>
      </c>
      <c r="F139" s="222" t="s">
        <v>687</v>
      </c>
      <c r="G139" s="222">
        <v>91136362.819999993</v>
      </c>
      <c r="H139" s="222">
        <v>1434800.21</v>
      </c>
      <c r="I139" s="222"/>
      <c r="J139" s="222">
        <v>7788712.4895938998</v>
      </c>
      <c r="K139" s="222">
        <v>1403963.9517475001</v>
      </c>
      <c r="L139" s="222">
        <v>13236428.73</v>
      </c>
      <c r="M139" s="222">
        <v>10568574.7577875</v>
      </c>
      <c r="N139" s="222">
        <v>125568842.9591289</v>
      </c>
    </row>
    <row r="140" spans="4:14">
      <c r="D140" s="175" t="s">
        <v>691</v>
      </c>
      <c r="E140" s="220" t="s">
        <v>694</v>
      </c>
      <c r="F140" s="220" t="s">
        <v>695</v>
      </c>
      <c r="G140" s="220">
        <v>2100000</v>
      </c>
      <c r="H140" s="220"/>
      <c r="I140" s="220"/>
      <c r="J140" s="220"/>
      <c r="K140" s="220"/>
      <c r="L140" s="220"/>
      <c r="M140" s="220"/>
      <c r="N140" s="220">
        <v>2100000</v>
      </c>
    </row>
    <row r="141" spans="4:14">
      <c r="D141" s="175" t="s">
        <v>693</v>
      </c>
      <c r="E141" s="220" t="s">
        <v>697</v>
      </c>
      <c r="F141" s="220" t="s">
        <v>698</v>
      </c>
      <c r="G141" s="220">
        <v>-874520.55</v>
      </c>
      <c r="H141" s="220"/>
      <c r="I141" s="220"/>
      <c r="J141" s="220"/>
      <c r="K141" s="220"/>
      <c r="L141" s="220"/>
      <c r="M141" s="220"/>
      <c r="N141" s="220">
        <v>-874520.55</v>
      </c>
    </row>
    <row r="142" spans="4:14">
      <c r="D142" s="175" t="s">
        <v>696</v>
      </c>
      <c r="E142" s="222" t="s">
        <v>700</v>
      </c>
      <c r="F142" s="222" t="s">
        <v>695</v>
      </c>
      <c r="G142" s="222">
        <v>1225479.45</v>
      </c>
      <c r="H142" s="222"/>
      <c r="I142" s="222"/>
      <c r="J142" s="222"/>
      <c r="K142" s="222"/>
      <c r="L142" s="222"/>
      <c r="M142" s="222"/>
      <c r="N142" s="222">
        <v>1225479.45</v>
      </c>
    </row>
    <row r="143" spans="4:14">
      <c r="D143" s="175" t="s">
        <v>699</v>
      </c>
      <c r="E143" s="220" t="s">
        <v>710</v>
      </c>
      <c r="F143" s="220" t="s">
        <v>711</v>
      </c>
      <c r="G143" s="220">
        <v>23837121.420000002</v>
      </c>
      <c r="H143" s="220"/>
      <c r="I143" s="220"/>
      <c r="J143" s="220"/>
      <c r="K143" s="220"/>
      <c r="L143" s="220"/>
      <c r="M143" s="220"/>
      <c r="N143" s="220">
        <v>23837121.420000002</v>
      </c>
    </row>
    <row r="144" spans="4:14">
      <c r="D144" s="175" t="s">
        <v>701</v>
      </c>
      <c r="E144" s="220" t="s">
        <v>713</v>
      </c>
      <c r="F144" s="220" t="s">
        <v>714</v>
      </c>
      <c r="G144" s="220">
        <v>-649084.18000000005</v>
      </c>
      <c r="H144" s="220"/>
      <c r="I144" s="220"/>
      <c r="J144" s="220"/>
      <c r="K144" s="220"/>
      <c r="L144" s="220"/>
      <c r="M144" s="220"/>
      <c r="N144" s="220">
        <v>-649084.18000000005</v>
      </c>
    </row>
    <row r="145" spans="4:16">
      <c r="D145" s="175" t="s">
        <v>704</v>
      </c>
      <c r="E145" s="222" t="s">
        <v>716</v>
      </c>
      <c r="F145" s="222" t="s">
        <v>711</v>
      </c>
      <c r="G145" s="222">
        <v>23188037.239999998</v>
      </c>
      <c r="H145" s="222"/>
      <c r="I145" s="222"/>
      <c r="J145" s="222"/>
      <c r="K145" s="222"/>
      <c r="L145" s="222"/>
      <c r="M145" s="222"/>
      <c r="N145" s="222">
        <v>23188037.239999998</v>
      </c>
    </row>
    <row r="146" spans="4:16">
      <c r="D146" s="175" t="s">
        <v>707</v>
      </c>
      <c r="E146" s="220" t="s">
        <v>718</v>
      </c>
      <c r="F146" s="220" t="s">
        <v>719</v>
      </c>
      <c r="G146" s="220">
        <v>56987477.479999997</v>
      </c>
      <c r="H146" s="220"/>
      <c r="I146" s="220"/>
      <c r="J146" s="220"/>
      <c r="K146" s="220"/>
      <c r="L146" s="220">
        <v>10843125.4</v>
      </c>
      <c r="M146" s="220"/>
      <c r="N146" s="220">
        <v>67830602.879999995</v>
      </c>
    </row>
    <row r="147" spans="4:16">
      <c r="D147" s="175" t="s">
        <v>709</v>
      </c>
      <c r="E147" s="222" t="s">
        <v>721</v>
      </c>
      <c r="F147" s="222" t="s">
        <v>719</v>
      </c>
      <c r="G147" s="222">
        <v>56987477.479999997</v>
      </c>
      <c r="H147" s="222"/>
      <c r="I147" s="222"/>
      <c r="J147" s="222"/>
      <c r="K147" s="222"/>
      <c r="L147" s="222">
        <v>10843125.4</v>
      </c>
      <c r="M147" s="222"/>
      <c r="N147" s="222">
        <v>67830602.879999995</v>
      </c>
    </row>
    <row r="148" spans="4:16">
      <c r="D148" s="175" t="s">
        <v>712</v>
      </c>
      <c r="E148" s="220" t="s">
        <v>723</v>
      </c>
      <c r="F148" s="220" t="s">
        <v>724</v>
      </c>
      <c r="G148" s="220">
        <v>1000000</v>
      </c>
      <c r="H148" s="220"/>
      <c r="I148" s="220"/>
      <c r="J148" s="220"/>
      <c r="K148" s="220"/>
      <c r="L148" s="220"/>
      <c r="M148" s="220"/>
      <c r="N148" s="220">
        <v>1000000</v>
      </c>
      <c r="P148">
        <v>24000</v>
      </c>
    </row>
    <row r="149" spans="4:16">
      <c r="D149" s="175" t="s">
        <v>715</v>
      </c>
      <c r="E149" s="220" t="s">
        <v>726</v>
      </c>
      <c r="F149" s="220" t="s">
        <v>727</v>
      </c>
      <c r="G149" s="220">
        <v>-317012.47999999998</v>
      </c>
      <c r="H149" s="220"/>
      <c r="I149" s="220"/>
      <c r="J149" s="220"/>
      <c r="K149" s="220"/>
      <c r="L149" s="220"/>
      <c r="M149" s="220"/>
      <c r="N149" s="220">
        <v>-317012.47999999998</v>
      </c>
    </row>
    <row r="150" spans="4:16">
      <c r="D150" s="175" t="s">
        <v>717</v>
      </c>
      <c r="E150" s="222" t="s">
        <v>729</v>
      </c>
      <c r="F150" s="222" t="s">
        <v>730</v>
      </c>
      <c r="G150" s="222">
        <v>682987.52000000002</v>
      </c>
      <c r="H150" s="222"/>
      <c r="I150" s="222"/>
      <c r="J150" s="222"/>
      <c r="K150" s="222"/>
      <c r="L150" s="222"/>
      <c r="M150" s="222"/>
      <c r="N150" s="222">
        <v>682987.52000000002</v>
      </c>
    </row>
    <row r="151" spans="4:16">
      <c r="D151" s="175" t="s">
        <v>720</v>
      </c>
      <c r="E151" s="223" t="s">
        <v>732</v>
      </c>
      <c r="F151" s="223" t="s">
        <v>733</v>
      </c>
      <c r="G151" s="223">
        <v>173220344.50999999</v>
      </c>
      <c r="H151" s="223">
        <v>1434800.21</v>
      </c>
      <c r="I151" s="223"/>
      <c r="J151" s="223">
        <v>7788712.4895938998</v>
      </c>
      <c r="K151" s="223">
        <v>1403963.9517475001</v>
      </c>
      <c r="L151" s="223">
        <v>24079554.129999999</v>
      </c>
      <c r="M151" s="223">
        <v>10568574.7577875</v>
      </c>
      <c r="N151" s="223">
        <v>218495950.04912889</v>
      </c>
    </row>
    <row r="152" spans="4:16">
      <c r="D152" s="175" t="s">
        <v>722</v>
      </c>
      <c r="E152" s="220" t="s">
        <v>735</v>
      </c>
      <c r="F152" s="220" t="s">
        <v>736</v>
      </c>
      <c r="G152" s="220">
        <v>18751162.539999999</v>
      </c>
      <c r="H152" s="220"/>
      <c r="I152" s="220"/>
      <c r="J152" s="220"/>
      <c r="K152" s="220"/>
      <c r="L152" s="220">
        <v>900597.69</v>
      </c>
      <c r="M152" s="220"/>
      <c r="N152" s="220">
        <v>19651760.23</v>
      </c>
    </row>
    <row r="153" spans="4:16">
      <c r="D153" s="175" t="s">
        <v>725</v>
      </c>
      <c r="E153" s="220" t="s">
        <v>738</v>
      </c>
      <c r="F153" s="220" t="s">
        <v>739</v>
      </c>
      <c r="G153" s="220">
        <v>9598044.9399999995</v>
      </c>
      <c r="H153" s="220"/>
      <c r="I153" s="220"/>
      <c r="J153" s="220">
        <v>4991745.4699943997</v>
      </c>
      <c r="K153" s="220"/>
      <c r="L153" s="220">
        <v>7620202.0199999996</v>
      </c>
      <c r="M153" s="220"/>
      <c r="N153" s="220">
        <v>21694419.993147001</v>
      </c>
    </row>
    <row r="154" spans="4:16">
      <c r="D154" s="175" t="s">
        <v>728</v>
      </c>
      <c r="E154" s="220" t="s">
        <v>741</v>
      </c>
      <c r="F154" s="220" t="s">
        <v>742</v>
      </c>
      <c r="G154" s="220">
        <v>687.59</v>
      </c>
      <c r="H154" s="220"/>
      <c r="I154" s="220"/>
      <c r="J154" s="220"/>
      <c r="K154" s="220"/>
      <c r="L154" s="220">
        <v>2381682.04</v>
      </c>
      <c r="M154" s="220"/>
      <c r="N154" s="220">
        <v>2382369.63</v>
      </c>
    </row>
    <row r="155" spans="4:16">
      <c r="D155" s="175" t="s">
        <v>731</v>
      </c>
      <c r="E155" s="220" t="s">
        <v>744</v>
      </c>
      <c r="F155" s="220" t="s">
        <v>745</v>
      </c>
      <c r="G155" s="220">
        <v>116126104.02</v>
      </c>
      <c r="H155" s="220"/>
      <c r="I155" s="220"/>
      <c r="J155" s="220">
        <v>184144435.01147729</v>
      </c>
      <c r="K155" s="220">
        <v>23129971.868500002</v>
      </c>
      <c r="L155" s="220">
        <v>24334171.149999999</v>
      </c>
      <c r="M155" s="220">
        <v>206848.950006</v>
      </c>
      <c r="N155" s="220">
        <v>347941530.99998331</v>
      </c>
    </row>
    <row r="156" spans="4:16">
      <c r="D156" s="175" t="s">
        <v>734</v>
      </c>
      <c r="E156" s="220" t="s">
        <v>747</v>
      </c>
      <c r="F156" s="220" t="s">
        <v>748</v>
      </c>
      <c r="G156" s="220"/>
      <c r="H156" s="220"/>
      <c r="I156" s="220"/>
      <c r="J156" s="220">
        <v>8528160.9392543994</v>
      </c>
      <c r="K156" s="220"/>
      <c r="L156" s="220"/>
      <c r="M156" s="220"/>
      <c r="N156" s="220">
        <v>8528160.9392543994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751</v>
      </c>
      <c r="G157" s="220">
        <v>2633017.71</v>
      </c>
      <c r="H157" s="220">
        <v>70685.16</v>
      </c>
      <c r="I157" s="220"/>
      <c r="J157" s="220"/>
      <c r="K157" s="220"/>
      <c r="L157" s="220">
        <v>217037.67</v>
      </c>
      <c r="M157" s="220"/>
      <c r="N157" s="220">
        <v>2853306.1060000001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754</v>
      </c>
      <c r="G158" s="220">
        <v>1633863.04</v>
      </c>
      <c r="H158" s="220"/>
      <c r="I158" s="220"/>
      <c r="J158" s="220"/>
      <c r="K158" s="220"/>
      <c r="L158" s="220">
        <v>35958.730000000003</v>
      </c>
      <c r="M158" s="220"/>
      <c r="N158" s="220">
        <v>1669821.77</v>
      </c>
    </row>
    <row r="159" spans="4:16">
      <c r="D159" s="175" t="s">
        <v>743</v>
      </c>
      <c r="E159" s="220" t="s">
        <v>756</v>
      </c>
      <c r="F159" s="220" t="s">
        <v>757</v>
      </c>
      <c r="G159" s="220"/>
      <c r="H159" s="220"/>
      <c r="I159" s="220"/>
      <c r="J159" s="220">
        <v>244015942.04840729</v>
      </c>
      <c r="K159" s="220"/>
      <c r="L159" s="220"/>
      <c r="M159" s="220"/>
      <c r="N159" s="220">
        <v>244015942.04840729</v>
      </c>
    </row>
    <row r="160" spans="4:16">
      <c r="D160" s="175" t="s">
        <v>746</v>
      </c>
      <c r="E160" s="220" t="s">
        <v>759</v>
      </c>
      <c r="F160" s="220" t="s">
        <v>760</v>
      </c>
      <c r="G160" s="220"/>
      <c r="H160" s="220"/>
      <c r="I160" s="220"/>
      <c r="J160" s="220"/>
      <c r="K160" s="220"/>
      <c r="L160" s="220">
        <v>5227540.7300000004</v>
      </c>
      <c r="M160" s="220"/>
      <c r="N160" s="220">
        <v>5579714.4900000002</v>
      </c>
    </row>
    <row r="161" spans="4:16">
      <c r="D161" s="175" t="s">
        <v>749</v>
      </c>
      <c r="E161" s="220" t="s">
        <v>762</v>
      </c>
      <c r="F161" s="220" t="s">
        <v>763</v>
      </c>
      <c r="G161" s="220">
        <v>-148742879.84</v>
      </c>
      <c r="H161" s="220"/>
      <c r="I161" s="220"/>
      <c r="J161" s="220">
        <v>-238255408.11432481</v>
      </c>
      <c r="K161" s="220">
        <v>-8954614.3652174994</v>
      </c>
      <c r="L161" s="220">
        <v>-40008091.899999999</v>
      </c>
      <c r="M161" s="220"/>
      <c r="N161" s="220">
        <v>-435960994.21954232</v>
      </c>
      <c r="P161">
        <v>516856.04</v>
      </c>
    </row>
    <row r="162" spans="4:16">
      <c r="D162" s="175" t="s">
        <v>752</v>
      </c>
      <c r="E162" s="222" t="s">
        <v>765</v>
      </c>
      <c r="F162" s="222" t="s">
        <v>766</v>
      </c>
      <c r="G162" s="222">
        <v>0</v>
      </c>
      <c r="H162" s="222">
        <v>70685.16</v>
      </c>
      <c r="I162" s="222"/>
      <c r="J162" s="222">
        <v>203424875.3548086</v>
      </c>
      <c r="K162" s="222">
        <v>14175357.5032825</v>
      </c>
      <c r="L162" s="222">
        <v>709098.13</v>
      </c>
      <c r="M162" s="222">
        <v>206848.950006</v>
      </c>
      <c r="N162" s="222">
        <v>218356031.9872497</v>
      </c>
      <c r="P162">
        <v>516856.04</v>
      </c>
    </row>
    <row r="163" spans="4:16">
      <c r="D163" s="175" t="s">
        <v>755</v>
      </c>
      <c r="E163" s="223" t="s">
        <v>768</v>
      </c>
      <c r="F163" s="223" t="s">
        <v>766</v>
      </c>
      <c r="G163" s="223">
        <v>0</v>
      </c>
      <c r="H163" s="223">
        <v>70685.16</v>
      </c>
      <c r="I163" s="223"/>
      <c r="J163" s="223">
        <v>203424875.3548086</v>
      </c>
      <c r="K163" s="223">
        <v>14175357.5032825</v>
      </c>
      <c r="L163" s="223">
        <v>709098.13</v>
      </c>
      <c r="M163" s="223">
        <v>206848.950006</v>
      </c>
      <c r="N163" s="223">
        <v>218356031.9872497</v>
      </c>
    </row>
    <row r="164" spans="4:16">
      <c r="D164" s="175" t="s">
        <v>758</v>
      </c>
      <c r="E164" s="224" t="s">
        <v>770</v>
      </c>
      <c r="F164" s="224" t="s">
        <v>771</v>
      </c>
      <c r="G164" s="224">
        <v>40980671789.5</v>
      </c>
      <c r="H164" s="224">
        <v>1729737446.4000001</v>
      </c>
      <c r="I164" s="224">
        <v>29410651133.178226</v>
      </c>
      <c r="J164" s="224">
        <v>18174435140.566525</v>
      </c>
      <c r="K164" s="224">
        <v>5856642275.2243605</v>
      </c>
      <c r="L164" s="224">
        <v>3899640999.2399998</v>
      </c>
      <c r="M164" s="224">
        <v>4310702125.8445683</v>
      </c>
      <c r="N164" s="224">
        <v>73164075376.865631</v>
      </c>
      <c r="P164">
        <v>1151935.78</v>
      </c>
    </row>
    <row r="165" spans="4:16">
      <c r="D165" s="175" t="s">
        <v>761</v>
      </c>
      <c r="E165" s="225" t="s">
        <v>773</v>
      </c>
      <c r="F165" s="225" t="s">
        <v>774</v>
      </c>
      <c r="G165" s="225">
        <v>56803917413.590004</v>
      </c>
      <c r="H165" s="225">
        <v>1858670435.75</v>
      </c>
      <c r="I165" s="225">
        <v>30395156051.907021</v>
      </c>
      <c r="J165" s="225">
        <v>28229880748.083313</v>
      </c>
      <c r="K165" s="225">
        <v>8444541802.0964851</v>
      </c>
      <c r="L165" s="225">
        <v>6110834666.0600004</v>
      </c>
      <c r="M165" s="225">
        <v>10589826280.391794</v>
      </c>
      <c r="N165" s="225">
        <v>105868585201.0282</v>
      </c>
      <c r="P165">
        <v>1200.1600000000001</v>
      </c>
    </row>
    <row r="166" spans="4:16">
      <c r="D166" s="175" t="s">
        <v>764</v>
      </c>
      <c r="E166" s="220" t="s">
        <v>776</v>
      </c>
      <c r="F166" s="220" t="s">
        <v>777</v>
      </c>
      <c r="G166" s="220"/>
      <c r="H166" s="220"/>
      <c r="I166" s="220"/>
      <c r="J166" s="220">
        <v>-8211789018.6000004</v>
      </c>
      <c r="K166" s="220"/>
      <c r="L166" s="220"/>
      <c r="M166" s="220">
        <v>-910188327.88598359</v>
      </c>
      <c r="N166" s="220">
        <v>-9121977346.4859848</v>
      </c>
      <c r="P166">
        <v>4728.96</v>
      </c>
    </row>
    <row r="167" spans="4:16">
      <c r="D167" s="175" t="s">
        <v>767</v>
      </c>
      <c r="E167" s="226" t="s">
        <v>782</v>
      </c>
      <c r="F167" s="226" t="s">
        <v>777</v>
      </c>
      <c r="G167" s="226"/>
      <c r="H167" s="226"/>
      <c r="I167" s="226"/>
      <c r="J167" s="226">
        <v>-8211789018.6000004</v>
      </c>
      <c r="K167" s="226"/>
      <c r="L167" s="226"/>
      <c r="M167" s="226">
        <v>-910188327.88598359</v>
      </c>
      <c r="N167" s="226">
        <v>-9121977346.4859848</v>
      </c>
    </row>
    <row r="168" spans="4:16" s="128" customFormat="1">
      <c r="D168" s="203" t="s">
        <v>769</v>
      </c>
      <c r="E168" s="222" t="s">
        <v>784</v>
      </c>
      <c r="F168" s="222" t="s">
        <v>785</v>
      </c>
      <c r="G168" s="222">
        <v>0</v>
      </c>
      <c r="H168" s="222"/>
      <c r="I168" s="222"/>
      <c r="J168" s="222">
        <v>-8211789018.6000004</v>
      </c>
      <c r="K168" s="222"/>
      <c r="L168" s="222"/>
      <c r="M168" s="222">
        <v>-910188327.88598359</v>
      </c>
      <c r="N168" s="222">
        <v>-9121977346.4859848</v>
      </c>
    </row>
    <row r="169" spans="4:16">
      <c r="D169" s="175" t="s">
        <v>772</v>
      </c>
      <c r="E169" s="220" t="s">
        <v>787</v>
      </c>
      <c r="F169" s="220" t="s">
        <v>191</v>
      </c>
      <c r="G169" s="220">
        <v>-1089460841.28</v>
      </c>
      <c r="H169" s="220">
        <v>-7982.2</v>
      </c>
      <c r="I169" s="220"/>
      <c r="J169" s="220">
        <v>-27335388.5719302</v>
      </c>
      <c r="K169" s="220">
        <v>-102546363.64125951</v>
      </c>
      <c r="L169" s="220">
        <v>-174841798.05000001</v>
      </c>
      <c r="M169" s="220">
        <v>-245252715.6736905</v>
      </c>
      <c r="N169" s="220">
        <v>-1283054495.0713489</v>
      </c>
      <c r="P169">
        <v>3570.6</v>
      </c>
    </row>
    <row r="170" spans="4:16">
      <c r="D170" s="175" t="s">
        <v>775</v>
      </c>
      <c r="E170" s="220" t="s">
        <v>789</v>
      </c>
      <c r="F170" s="220" t="s">
        <v>207</v>
      </c>
      <c r="G170" s="220">
        <v>-2269711584.5300002</v>
      </c>
      <c r="H170" s="220">
        <v>-3861606.34</v>
      </c>
      <c r="I170" s="220"/>
      <c r="J170" s="220">
        <v>-1624262520.8896656</v>
      </c>
      <c r="K170" s="220">
        <v>-458260354.42779201</v>
      </c>
      <c r="L170" s="220">
        <v>-287232173.67000002</v>
      </c>
      <c r="M170" s="220">
        <v>-654303654.0585295</v>
      </c>
      <c r="N170" s="220">
        <v>-5297631893.915987</v>
      </c>
    </row>
    <row r="171" spans="4:16">
      <c r="D171" s="175" t="s">
        <v>778</v>
      </c>
      <c r="E171" s="226" t="s">
        <v>791</v>
      </c>
      <c r="F171" s="226" t="s">
        <v>792</v>
      </c>
      <c r="G171" s="226">
        <v>-3359172425.8099999</v>
      </c>
      <c r="H171" s="226">
        <v>-3869588.54</v>
      </c>
      <c r="I171" s="226"/>
      <c r="J171" s="226">
        <v>-1651597909.4615958</v>
      </c>
      <c r="K171" s="226">
        <v>-560806718.0690515</v>
      </c>
      <c r="L171" s="226">
        <v>-462073971.72000003</v>
      </c>
      <c r="M171" s="226">
        <v>-899556369.73222005</v>
      </c>
      <c r="N171" s="226">
        <v>-6580686388.9873362</v>
      </c>
    </row>
    <row r="172" spans="4:16">
      <c r="D172" s="175" t="s">
        <v>781</v>
      </c>
      <c r="E172" s="220" t="s">
        <v>794</v>
      </c>
      <c r="F172" s="220" t="s">
        <v>795</v>
      </c>
      <c r="G172" s="220">
        <v>-104198799.17</v>
      </c>
      <c r="H172" s="220">
        <v>-11339169.32</v>
      </c>
      <c r="I172" s="220"/>
      <c r="J172" s="220"/>
      <c r="K172" s="220">
        <v>-114392303.24122749</v>
      </c>
      <c r="L172" s="220">
        <v>-42972955.469999999</v>
      </c>
      <c r="M172" s="220">
        <v>-36609952.686777003</v>
      </c>
      <c r="N172" s="220">
        <v>-299056142.891693</v>
      </c>
    </row>
    <row r="173" spans="4:16">
      <c r="D173" s="175" t="s">
        <v>783</v>
      </c>
      <c r="E173" s="220" t="s">
        <v>797</v>
      </c>
      <c r="F173" s="220" t="s">
        <v>798</v>
      </c>
      <c r="G173" s="220">
        <v>-283108804.54000002</v>
      </c>
      <c r="H173" s="220">
        <v>-7838239.8399999999</v>
      </c>
      <c r="I173" s="220">
        <v>-65201806.711504303</v>
      </c>
      <c r="J173" s="220">
        <v>-297235907.93391538</v>
      </c>
      <c r="K173" s="220">
        <v>-24252324.348947499</v>
      </c>
      <c r="L173" s="220">
        <v>-69963151.129999995</v>
      </c>
      <c r="M173" s="220">
        <v>-61907524.353174999</v>
      </c>
      <c r="N173" s="220">
        <v>-706422010.55710375</v>
      </c>
    </row>
    <row r="174" spans="4:16">
      <c r="D174" s="175" t="s">
        <v>786</v>
      </c>
      <c r="E174" s="220" t="s">
        <v>800</v>
      </c>
      <c r="F174" s="220" t="s">
        <v>801</v>
      </c>
      <c r="G174" s="220">
        <v>-11532674.859999999</v>
      </c>
      <c r="H174" s="220">
        <v>-6258</v>
      </c>
      <c r="I174" s="220"/>
      <c r="J174" s="220"/>
      <c r="K174" s="220">
        <v>-79744.177343500007</v>
      </c>
      <c r="L174" s="220">
        <v>-5553393.0999999996</v>
      </c>
      <c r="M174" s="220"/>
      <c r="N174" s="220">
        <v>-17172070.1373435</v>
      </c>
    </row>
    <row r="175" spans="4:16">
      <c r="D175" s="175" t="s">
        <v>788</v>
      </c>
      <c r="E175" s="220" t="s">
        <v>803</v>
      </c>
      <c r="F175" s="220" t="s">
        <v>804</v>
      </c>
      <c r="G175" s="220">
        <v>-13729859.300000001</v>
      </c>
      <c r="H175" s="220">
        <v>-11742.75</v>
      </c>
      <c r="I175" s="220">
        <v>-32698041.255296499</v>
      </c>
      <c r="J175" s="220">
        <v>-25928902.6036839</v>
      </c>
      <c r="K175" s="220">
        <v>-2488296.9514669999</v>
      </c>
      <c r="L175" s="220"/>
      <c r="M175" s="220"/>
      <c r="N175" s="220">
        <v>-42158801.605150901</v>
      </c>
    </row>
    <row r="176" spans="4:16">
      <c r="D176" s="175" t="s">
        <v>790</v>
      </c>
      <c r="E176" s="220" t="s">
        <v>806</v>
      </c>
      <c r="F176" s="220" t="s">
        <v>807</v>
      </c>
      <c r="G176" s="220">
        <v>-1852579.15</v>
      </c>
      <c r="H176" s="220">
        <v>-16160.5</v>
      </c>
      <c r="I176" s="220"/>
      <c r="J176" s="220"/>
      <c r="K176" s="220"/>
      <c r="L176" s="220">
        <v>-15552</v>
      </c>
      <c r="M176" s="220"/>
      <c r="N176" s="220">
        <v>-1871447.85</v>
      </c>
    </row>
    <row r="177" spans="4:14">
      <c r="D177" s="175" t="s">
        <v>793</v>
      </c>
      <c r="E177" s="220" t="s">
        <v>809</v>
      </c>
      <c r="F177" s="220" t="s">
        <v>810</v>
      </c>
      <c r="G177" s="220">
        <v>-7954458.0999999996</v>
      </c>
      <c r="H177" s="220"/>
      <c r="I177" s="220"/>
      <c r="J177" s="220">
        <v>-63482378.349907197</v>
      </c>
      <c r="K177" s="220">
        <v>-8280885.2654959997</v>
      </c>
      <c r="L177" s="220">
        <v>-1742803.19</v>
      </c>
      <c r="M177" s="220">
        <v>-2081565.0964605</v>
      </c>
      <c r="N177" s="220">
        <v>-83542090.001863703</v>
      </c>
    </row>
    <row r="178" spans="4:14">
      <c r="D178" s="175" t="s">
        <v>796</v>
      </c>
      <c r="E178" s="220" t="s">
        <v>812</v>
      </c>
      <c r="F178" s="220" t="s">
        <v>813</v>
      </c>
      <c r="G178" s="220">
        <v>-646222.80000000005</v>
      </c>
      <c r="H178" s="220"/>
      <c r="I178" s="220"/>
      <c r="J178" s="220">
        <v>-16399557.907632301</v>
      </c>
      <c r="K178" s="220"/>
      <c r="L178" s="220">
        <v>-3932185.99</v>
      </c>
      <c r="M178" s="220"/>
      <c r="N178" s="220">
        <v>-20977966.697632302</v>
      </c>
    </row>
    <row r="179" spans="4:14">
      <c r="D179" s="175" t="s">
        <v>799</v>
      </c>
      <c r="E179" s="220" t="s">
        <v>815</v>
      </c>
      <c r="F179" s="220" t="s">
        <v>816</v>
      </c>
      <c r="G179" s="220">
        <v>-72819764.930000007</v>
      </c>
      <c r="H179" s="220"/>
      <c r="I179" s="220"/>
      <c r="J179" s="220">
        <v>-118483867.89105991</v>
      </c>
      <c r="K179" s="220">
        <v>-16549955.835546</v>
      </c>
      <c r="L179" s="220"/>
      <c r="M179" s="220"/>
      <c r="N179" s="220">
        <v>-207853588.6566059</v>
      </c>
    </row>
    <row r="180" spans="4:14">
      <c r="D180" s="175" t="s">
        <v>802</v>
      </c>
      <c r="E180" s="220" t="s">
        <v>818</v>
      </c>
      <c r="F180" s="220" t="s">
        <v>819</v>
      </c>
      <c r="G180" s="220">
        <v>-29144722.899999999</v>
      </c>
      <c r="H180" s="220"/>
      <c r="I180" s="220"/>
      <c r="J180" s="220"/>
      <c r="K180" s="220"/>
      <c r="L180" s="220"/>
      <c r="M180" s="220"/>
      <c r="N180" s="220">
        <v>-29144722.899999999</v>
      </c>
    </row>
    <row r="181" spans="4:14">
      <c r="D181" s="175" t="s">
        <v>805</v>
      </c>
      <c r="E181" s="220" t="s">
        <v>821</v>
      </c>
      <c r="F181" s="220" t="s">
        <v>822</v>
      </c>
      <c r="G181" s="220">
        <v>-10567468.26</v>
      </c>
      <c r="H181" s="220"/>
      <c r="I181" s="220"/>
      <c r="J181" s="220">
        <v>-6801276.0539285997</v>
      </c>
      <c r="K181" s="220"/>
      <c r="L181" s="220"/>
      <c r="M181" s="220"/>
      <c r="N181" s="220">
        <v>-17368744.3139286</v>
      </c>
    </row>
    <row r="182" spans="4:14">
      <c r="D182" s="175" t="s">
        <v>808</v>
      </c>
      <c r="E182" s="220" t="s">
        <v>824</v>
      </c>
      <c r="F182" s="220" t="s">
        <v>825</v>
      </c>
      <c r="G182" s="220">
        <v>-41575020.560000002</v>
      </c>
      <c r="H182" s="220"/>
      <c r="I182" s="220"/>
      <c r="J182" s="220">
        <v>-220288608.55639231</v>
      </c>
      <c r="K182" s="220">
        <v>-1279713.2300595001</v>
      </c>
      <c r="L182" s="220">
        <v>-27512239.210000001</v>
      </c>
      <c r="M182" s="220"/>
      <c r="N182" s="220">
        <v>-290655581.5564518</v>
      </c>
    </row>
    <row r="183" spans="4:14">
      <c r="D183" s="175" t="s">
        <v>811</v>
      </c>
      <c r="E183" s="220" t="s">
        <v>827</v>
      </c>
      <c r="F183" s="220" t="s">
        <v>828</v>
      </c>
      <c r="G183" s="220">
        <v>-1013000.04</v>
      </c>
      <c r="H183" s="220">
        <v>-464000</v>
      </c>
      <c r="I183" s="220">
        <v>-296658.68636360002</v>
      </c>
      <c r="J183" s="220">
        <v>-2458722.4650189001</v>
      </c>
      <c r="K183" s="220">
        <v>-1634790.2398250001</v>
      </c>
      <c r="L183" s="220">
        <v>-942500</v>
      </c>
      <c r="M183" s="220"/>
      <c r="N183" s="220">
        <v>-6809671.4312075004</v>
      </c>
    </row>
    <row r="184" spans="4:14">
      <c r="D184" s="175" t="s">
        <v>814</v>
      </c>
      <c r="E184" s="220" t="s">
        <v>833</v>
      </c>
      <c r="F184" s="220" t="s">
        <v>834</v>
      </c>
      <c r="G184" s="220">
        <v>-1640809.07</v>
      </c>
      <c r="H184" s="220"/>
      <c r="I184" s="220"/>
      <c r="J184" s="220">
        <v>-639182.12493539997</v>
      </c>
      <c r="K184" s="220"/>
      <c r="L184" s="220">
        <v>-47401</v>
      </c>
      <c r="M184" s="220"/>
      <c r="N184" s="220">
        <v>-2280142.1949354</v>
      </c>
    </row>
    <row r="185" spans="4:14">
      <c r="D185" s="175" t="s">
        <v>817</v>
      </c>
      <c r="E185" s="220" t="s">
        <v>836</v>
      </c>
      <c r="F185" s="220" t="s">
        <v>837</v>
      </c>
      <c r="G185" s="220"/>
      <c r="H185" s="220"/>
      <c r="I185" s="220"/>
      <c r="J185" s="220"/>
      <c r="K185" s="220">
        <v>-104589.29952450001</v>
      </c>
      <c r="L185" s="220"/>
      <c r="M185" s="220"/>
      <c r="N185" s="220">
        <v>-104589.29952450001</v>
      </c>
    </row>
    <row r="186" spans="4:14">
      <c r="D186" s="175" t="s">
        <v>820</v>
      </c>
      <c r="E186" s="220" t="s">
        <v>839</v>
      </c>
      <c r="F186" s="220" t="s">
        <v>840</v>
      </c>
      <c r="G186" s="220">
        <v>-39244951.240000002</v>
      </c>
      <c r="H186" s="220">
        <v>-1011213.44</v>
      </c>
      <c r="I186" s="220"/>
      <c r="J186" s="220">
        <v>-5330164.0659852</v>
      </c>
      <c r="K186" s="220">
        <v>-30856307.406068001</v>
      </c>
      <c r="L186" s="220">
        <v>-3686011.19</v>
      </c>
      <c r="M186" s="220"/>
      <c r="N186" s="220">
        <v>-78599837.034324199</v>
      </c>
    </row>
    <row r="187" spans="4:14">
      <c r="D187" s="175" t="s">
        <v>823</v>
      </c>
      <c r="E187" s="220" t="s">
        <v>842</v>
      </c>
      <c r="F187" s="220" t="s">
        <v>843</v>
      </c>
      <c r="G187" s="220">
        <v>-3397762.56</v>
      </c>
      <c r="H187" s="220">
        <v>-1146602.6499999999</v>
      </c>
      <c r="I187" s="220">
        <v>0</v>
      </c>
      <c r="J187" s="220">
        <v>-49341453.446439601</v>
      </c>
      <c r="K187" s="220">
        <v>-840234.97512900003</v>
      </c>
      <c r="L187" s="220">
        <v>-208488.17</v>
      </c>
      <c r="M187" s="220"/>
      <c r="N187" s="220">
        <v>-54937801.621568598</v>
      </c>
    </row>
    <row r="188" spans="4:14">
      <c r="D188" s="175" t="s">
        <v>826</v>
      </c>
      <c r="E188" s="220" t="s">
        <v>845</v>
      </c>
      <c r="F188" s="220" t="s">
        <v>846</v>
      </c>
      <c r="G188" s="220">
        <v>-4773900</v>
      </c>
      <c r="H188" s="220"/>
      <c r="I188" s="220"/>
      <c r="J188" s="220"/>
      <c r="K188" s="220"/>
      <c r="L188" s="220">
        <v>-168600</v>
      </c>
      <c r="M188" s="220"/>
      <c r="N188" s="220">
        <v>-4942500</v>
      </c>
    </row>
    <row r="189" spans="4:14">
      <c r="D189" s="175" t="s">
        <v>829</v>
      </c>
      <c r="E189" s="220" t="s">
        <v>848</v>
      </c>
      <c r="F189" s="220" t="s">
        <v>849</v>
      </c>
      <c r="G189" s="220">
        <v>-22821267.52</v>
      </c>
      <c r="H189" s="220">
        <v>-12280.08</v>
      </c>
      <c r="I189" s="220"/>
      <c r="J189" s="220"/>
      <c r="K189" s="220">
        <v>-1808049.062351</v>
      </c>
      <c r="L189" s="220">
        <v>-222000</v>
      </c>
      <c r="M189" s="220"/>
      <c r="N189" s="220">
        <v>-24863596.662351001</v>
      </c>
    </row>
    <row r="190" spans="4:14">
      <c r="D190" s="175" t="s">
        <v>832</v>
      </c>
      <c r="E190" s="220" t="s">
        <v>854</v>
      </c>
      <c r="F190" s="220" t="s">
        <v>855</v>
      </c>
      <c r="G190" s="220">
        <v>-52219088.649999999</v>
      </c>
      <c r="H190" s="220"/>
      <c r="I190" s="220"/>
      <c r="J190" s="220"/>
      <c r="K190" s="220"/>
      <c r="L190" s="220">
        <v>-10341487.43</v>
      </c>
      <c r="M190" s="220">
        <v>-8789400.6010775007</v>
      </c>
      <c r="N190" s="220">
        <v>-71349976.681077495</v>
      </c>
    </row>
    <row r="191" spans="4:14">
      <c r="D191" s="175" t="s">
        <v>835</v>
      </c>
      <c r="E191" s="220" t="s">
        <v>857</v>
      </c>
      <c r="F191" s="220" t="s">
        <v>858</v>
      </c>
      <c r="G191" s="220"/>
      <c r="H191" s="220"/>
      <c r="I191" s="220"/>
      <c r="J191" s="220"/>
      <c r="K191" s="220">
        <v>-3071284.0123904999</v>
      </c>
      <c r="L191" s="220"/>
      <c r="M191" s="220"/>
      <c r="N191" s="220">
        <v>-3071284.0123904999</v>
      </c>
    </row>
    <row r="192" spans="4:14">
      <c r="D192" s="175" t="s">
        <v>838</v>
      </c>
      <c r="E192" s="220" t="s">
        <v>860</v>
      </c>
      <c r="F192" s="220" t="s">
        <v>861</v>
      </c>
      <c r="G192" s="220">
        <v>-11040452.640000001</v>
      </c>
      <c r="H192" s="220">
        <v>-3102.28</v>
      </c>
      <c r="I192" s="220"/>
      <c r="J192" s="220">
        <v>-20629502.519619901</v>
      </c>
      <c r="K192" s="220">
        <v>-7751802.4692789996</v>
      </c>
      <c r="L192" s="220">
        <v>-1881550.77</v>
      </c>
      <c r="M192" s="220">
        <v>-1303332.5585075</v>
      </c>
      <c r="N192" s="220">
        <v>-42609743.237406403</v>
      </c>
    </row>
    <row r="193" spans="4:14">
      <c r="D193" s="175" t="s">
        <v>841</v>
      </c>
      <c r="E193" s="220" t="s">
        <v>863</v>
      </c>
      <c r="F193" s="220" t="s">
        <v>864</v>
      </c>
      <c r="G193" s="220">
        <v>0</v>
      </c>
      <c r="H193" s="220">
        <v>-4347153.41</v>
      </c>
      <c r="I193" s="220">
        <v>-6.0794099999999997E-2</v>
      </c>
      <c r="J193" s="220"/>
      <c r="K193" s="220"/>
      <c r="L193" s="220">
        <v>0</v>
      </c>
      <c r="M193" s="220"/>
      <c r="N193" s="220">
        <v>-4347153.4707941003</v>
      </c>
    </row>
    <row r="194" spans="4:14">
      <c r="D194" s="175" t="s">
        <v>844</v>
      </c>
      <c r="E194" s="220" t="s">
        <v>866</v>
      </c>
      <c r="F194" s="220" t="s">
        <v>867</v>
      </c>
      <c r="G194" s="220">
        <v>-339711.65</v>
      </c>
      <c r="H194" s="220">
        <v>-2513317.86</v>
      </c>
      <c r="I194" s="220"/>
      <c r="J194" s="220"/>
      <c r="K194" s="220"/>
      <c r="L194" s="220">
        <v>-268322.82</v>
      </c>
      <c r="M194" s="220"/>
      <c r="N194" s="220">
        <v>-3121352.33</v>
      </c>
    </row>
    <row r="195" spans="4:14">
      <c r="D195" s="175" t="s">
        <v>847</v>
      </c>
      <c r="E195" s="220" t="s">
        <v>869</v>
      </c>
      <c r="F195" s="220" t="s">
        <v>870</v>
      </c>
      <c r="G195" s="220">
        <v>-713621317.94000006</v>
      </c>
      <c r="H195" s="220">
        <v>-28709240.129999999</v>
      </c>
      <c r="I195" s="220">
        <v>-98196506.713958502</v>
      </c>
      <c r="J195" s="220">
        <v>-827019523.91851854</v>
      </c>
      <c r="K195" s="220">
        <v>-213390280.51465401</v>
      </c>
      <c r="L195" s="220">
        <v>-169458641.47</v>
      </c>
      <c r="M195" s="220">
        <v>-110691775.2959975</v>
      </c>
      <c r="N195" s="220">
        <v>-2013260815.1433532</v>
      </c>
    </row>
    <row r="196" spans="4:14">
      <c r="D196" s="175" t="s">
        <v>850</v>
      </c>
      <c r="E196" s="220" t="s">
        <v>872</v>
      </c>
      <c r="F196" s="220" t="s">
        <v>199</v>
      </c>
      <c r="G196" s="220">
        <v>-18485629.539999999</v>
      </c>
      <c r="H196" s="220"/>
      <c r="I196" s="220"/>
      <c r="J196" s="220"/>
      <c r="K196" s="220"/>
      <c r="L196" s="220"/>
      <c r="M196" s="220"/>
      <c r="N196" s="220">
        <v>-18485629.539999999</v>
      </c>
    </row>
    <row r="197" spans="4:14">
      <c r="D197" s="175" t="s">
        <v>853</v>
      </c>
      <c r="E197" s="226" t="s">
        <v>874</v>
      </c>
      <c r="F197" s="226" t="s">
        <v>875</v>
      </c>
      <c r="G197" s="226">
        <v>-18485629.539999999</v>
      </c>
      <c r="H197" s="226"/>
      <c r="I197" s="226"/>
      <c r="J197" s="226"/>
      <c r="K197" s="226"/>
      <c r="L197" s="226"/>
      <c r="M197" s="226"/>
      <c r="N197" s="226">
        <v>-18485629.539999999</v>
      </c>
    </row>
    <row r="198" spans="4:14">
      <c r="D198" s="175" t="s">
        <v>856</v>
      </c>
      <c r="E198" s="220" t="s">
        <v>877</v>
      </c>
      <c r="F198" s="220" t="s">
        <v>878</v>
      </c>
      <c r="G198" s="220">
        <v>-4091279373.29</v>
      </c>
      <c r="H198" s="220">
        <v>-32578828.670000002</v>
      </c>
      <c r="I198" s="220">
        <v>-98196506.713958502</v>
      </c>
      <c r="J198" s="220">
        <v>-2478617433.3801146</v>
      </c>
      <c r="K198" s="220">
        <v>-774196998.58370554</v>
      </c>
      <c r="L198" s="220">
        <v>-631532613.19000006</v>
      </c>
      <c r="M198" s="220">
        <v>-1010248145.0282176</v>
      </c>
      <c r="N198" s="220">
        <v>-8612432833.6706905</v>
      </c>
    </row>
    <row r="199" spans="4:14" s="128" customFormat="1">
      <c r="D199" s="203" t="s">
        <v>859</v>
      </c>
      <c r="E199" s="226" t="s">
        <v>880</v>
      </c>
      <c r="F199" s="226" t="s">
        <v>881</v>
      </c>
      <c r="G199" s="226"/>
      <c r="H199" s="226"/>
      <c r="I199" s="226"/>
      <c r="J199" s="226">
        <v>-1232787742.0532503</v>
      </c>
      <c r="K199" s="226">
        <v>-123680758</v>
      </c>
      <c r="L199" s="226"/>
      <c r="M199" s="226"/>
      <c r="N199" s="226">
        <v>-1356468500.0532503</v>
      </c>
    </row>
    <row r="200" spans="4:14">
      <c r="D200" s="175" t="s">
        <v>862</v>
      </c>
      <c r="E200" s="222" t="s">
        <v>883</v>
      </c>
      <c r="F200" s="222" t="s">
        <v>884</v>
      </c>
      <c r="G200" s="222"/>
      <c r="H200" s="222"/>
      <c r="I200" s="222"/>
      <c r="J200" s="222">
        <v>-1232787742.0532503</v>
      </c>
      <c r="K200" s="222">
        <v>-123680758</v>
      </c>
      <c r="L200" s="222"/>
      <c r="M200" s="222"/>
      <c r="N200" s="222">
        <v>-1356468500.0532503</v>
      </c>
    </row>
    <row r="201" spans="4:14">
      <c r="D201" s="175" t="s">
        <v>865</v>
      </c>
      <c r="E201" s="220" t="s">
        <v>886</v>
      </c>
      <c r="F201" s="220" t="s">
        <v>887</v>
      </c>
      <c r="G201" s="220">
        <v>-75457725.819999993</v>
      </c>
      <c r="H201" s="220">
        <v>-1889700</v>
      </c>
      <c r="I201" s="220"/>
      <c r="J201" s="220">
        <v>-45738121.331450701</v>
      </c>
      <c r="K201" s="220">
        <v>-15609843.526622999</v>
      </c>
      <c r="L201" s="220">
        <v>-11310457.66</v>
      </c>
      <c r="M201" s="220">
        <v>-1907903.736</v>
      </c>
      <c r="N201" s="220">
        <v>-148209392.0740737</v>
      </c>
    </row>
    <row r="202" spans="4:14">
      <c r="D202" s="175" t="s">
        <v>868</v>
      </c>
      <c r="E202" s="222" t="s">
        <v>889</v>
      </c>
      <c r="F202" s="222" t="s">
        <v>890</v>
      </c>
      <c r="G202" s="222">
        <v>22612614.920000002</v>
      </c>
      <c r="H202" s="222">
        <v>409929.52</v>
      </c>
      <c r="I202" s="222"/>
      <c r="J202" s="222"/>
      <c r="K202" s="222">
        <v>13182714.412199</v>
      </c>
      <c r="L202" s="222">
        <v>369905.86</v>
      </c>
      <c r="M202" s="222">
        <v>87741.591175499998</v>
      </c>
      <c r="N202" s="222">
        <v>36234405.563374497</v>
      </c>
    </row>
    <row r="203" spans="4:14" s="128" customFormat="1">
      <c r="D203" s="203" t="s">
        <v>871</v>
      </c>
      <c r="E203" s="220" t="s">
        <v>892</v>
      </c>
      <c r="F203" s="220" t="s">
        <v>211</v>
      </c>
      <c r="G203" s="220">
        <v>-52845110.899999999</v>
      </c>
      <c r="H203" s="220">
        <v>-1479770.48</v>
      </c>
      <c r="I203" s="220"/>
      <c r="J203" s="220">
        <v>-45738121.331450701</v>
      </c>
      <c r="K203" s="220">
        <v>-2427129.114424</v>
      </c>
      <c r="L203" s="220">
        <v>-10940551.800000001</v>
      </c>
      <c r="M203" s="220">
        <v>-1820162.1448245</v>
      </c>
      <c r="N203" s="220">
        <v>-111974986.5106992</v>
      </c>
    </row>
    <row r="204" spans="4:14">
      <c r="D204" s="175" t="s">
        <v>873</v>
      </c>
      <c r="E204" s="220" t="s">
        <v>894</v>
      </c>
      <c r="F204" s="220" t="s">
        <v>895</v>
      </c>
      <c r="G204" s="220">
        <v>-30888128687.830002</v>
      </c>
      <c r="H204" s="220">
        <v>-27821014.809999999</v>
      </c>
      <c r="I204" s="220">
        <v>-4911434200.9953957</v>
      </c>
      <c r="J204" s="220"/>
      <c r="K204" s="220"/>
      <c r="L204" s="220"/>
      <c r="M204" s="220"/>
      <c r="N204" s="220">
        <v>-30915949702.639999</v>
      </c>
    </row>
    <row r="205" spans="4:14">
      <c r="D205" s="175" t="s">
        <v>876</v>
      </c>
      <c r="E205" s="222" t="s">
        <v>897</v>
      </c>
      <c r="F205" s="222" t="s">
        <v>898</v>
      </c>
      <c r="G205" s="222">
        <v>-30888128687.830002</v>
      </c>
      <c r="H205" s="222">
        <v>-27821014.809999999</v>
      </c>
      <c r="I205" s="222">
        <v>-4911434200.9953957</v>
      </c>
      <c r="J205" s="222"/>
      <c r="K205" s="222"/>
      <c r="L205" s="222"/>
      <c r="M205" s="222"/>
      <c r="N205" s="222">
        <v>-30915949702.639999</v>
      </c>
    </row>
    <row r="206" spans="4:14" s="128" customFormat="1">
      <c r="D206" s="203" t="s">
        <v>879</v>
      </c>
      <c r="E206" s="220" t="s">
        <v>900</v>
      </c>
      <c r="F206" s="220" t="s">
        <v>210</v>
      </c>
      <c r="G206" s="220">
        <v>-316943389.85000002</v>
      </c>
      <c r="H206" s="220">
        <v>-1135985.81</v>
      </c>
      <c r="I206" s="220"/>
      <c r="J206" s="220">
        <v>-85636225.097762704</v>
      </c>
      <c r="K206" s="220">
        <v>0</v>
      </c>
      <c r="L206" s="220">
        <v>-42124680.119999997</v>
      </c>
      <c r="M206" s="220">
        <v>-22646729.444100998</v>
      </c>
      <c r="N206" s="220">
        <v>-468487010.32186371</v>
      </c>
    </row>
    <row r="207" spans="4:14" s="143" customFormat="1">
      <c r="D207" s="251" t="s">
        <v>882</v>
      </c>
      <c r="E207" s="222" t="s">
        <v>902</v>
      </c>
      <c r="F207" s="222" t="s">
        <v>210</v>
      </c>
      <c r="G207" s="222">
        <v>-316943389.85000002</v>
      </c>
      <c r="H207" s="222">
        <v>-1135985.81</v>
      </c>
      <c r="I207" s="222"/>
      <c r="J207" s="222">
        <v>-85636225.097762704</v>
      </c>
      <c r="K207" s="222">
        <v>0</v>
      </c>
      <c r="L207" s="222">
        <v>-42124680.119999997</v>
      </c>
      <c r="M207" s="222">
        <v>-22646729.444100998</v>
      </c>
      <c r="N207" s="222">
        <v>-468487010.32186371</v>
      </c>
    </row>
    <row r="208" spans="4:14">
      <c r="D208" s="175" t="s">
        <v>885</v>
      </c>
      <c r="E208" s="220" t="s">
        <v>904</v>
      </c>
      <c r="F208" s="220" t="s">
        <v>905</v>
      </c>
      <c r="G208" s="220">
        <v>-22500503</v>
      </c>
      <c r="H208" s="220"/>
      <c r="I208" s="220"/>
      <c r="J208" s="220"/>
      <c r="K208" s="220"/>
      <c r="L208" s="220">
        <v>-4033091</v>
      </c>
      <c r="M208" s="220"/>
      <c r="N208" s="220">
        <v>-26533594</v>
      </c>
    </row>
    <row r="209" spans="4:64">
      <c r="D209" s="175" t="s">
        <v>888</v>
      </c>
      <c r="E209" s="222" t="s">
        <v>907</v>
      </c>
      <c r="F209" s="222" t="s">
        <v>908</v>
      </c>
      <c r="G209" s="222">
        <v>-22500503</v>
      </c>
      <c r="H209" s="222"/>
      <c r="I209" s="222"/>
      <c r="J209" s="222"/>
      <c r="K209" s="222"/>
      <c r="L209" s="222">
        <v>-4033091</v>
      </c>
      <c r="M209" s="222"/>
      <c r="N209" s="222">
        <v>-26533594</v>
      </c>
    </row>
    <row r="210" spans="4:64">
      <c r="D210" s="175" t="s">
        <v>891</v>
      </c>
      <c r="E210" s="220" t="s">
        <v>916</v>
      </c>
      <c r="F210" s="220" t="s">
        <v>917</v>
      </c>
      <c r="G210" s="220">
        <v>-8169315.1900000004</v>
      </c>
      <c r="H210" s="220"/>
      <c r="I210" s="220"/>
      <c r="J210" s="220">
        <v>-27365643.351652201</v>
      </c>
      <c r="K210" s="220"/>
      <c r="L210" s="220">
        <v>-179793.68</v>
      </c>
      <c r="M210" s="220"/>
      <c r="N210" s="220">
        <v>-35714752.221652202</v>
      </c>
    </row>
    <row r="211" spans="4:64">
      <c r="D211" s="175" t="s">
        <v>893</v>
      </c>
      <c r="E211" s="226" t="s">
        <v>919</v>
      </c>
      <c r="F211" s="226" t="s">
        <v>920</v>
      </c>
      <c r="G211" s="226">
        <v>-8169315.1900000004</v>
      </c>
      <c r="H211" s="226"/>
      <c r="I211" s="226"/>
      <c r="J211" s="226">
        <v>-27365643.351652201</v>
      </c>
      <c r="K211" s="226"/>
      <c r="L211" s="226">
        <v>-179793.68</v>
      </c>
      <c r="M211" s="226"/>
      <c r="N211" s="226">
        <v>-35714752.221652202</v>
      </c>
    </row>
    <row r="212" spans="4:64">
      <c r="D212" s="175" t="s">
        <v>896</v>
      </c>
      <c r="E212" s="220" t="s">
        <v>922</v>
      </c>
      <c r="F212" s="220" t="s">
        <v>923</v>
      </c>
      <c r="G212" s="220"/>
      <c r="H212" s="220"/>
      <c r="I212" s="220"/>
      <c r="J212" s="220">
        <v>-6567634.4141586004</v>
      </c>
      <c r="K212" s="220"/>
      <c r="L212" s="220"/>
      <c r="M212" s="220"/>
      <c r="N212" s="220">
        <v>-6567634.4141586004</v>
      </c>
    </row>
    <row r="213" spans="4:64">
      <c r="D213" s="175" t="s">
        <v>899</v>
      </c>
      <c r="E213" s="226" t="s">
        <v>925</v>
      </c>
      <c r="F213" s="226" t="s">
        <v>923</v>
      </c>
      <c r="G213" s="226"/>
      <c r="H213" s="226"/>
      <c r="I213" s="226"/>
      <c r="J213" s="226">
        <v>-6567634.4141586004</v>
      </c>
      <c r="K213" s="226"/>
      <c r="L213" s="226"/>
      <c r="M213" s="226"/>
      <c r="N213" s="226">
        <v>-6567634.4141586004</v>
      </c>
    </row>
    <row r="214" spans="4:64">
      <c r="D214" s="175" t="s">
        <v>901</v>
      </c>
      <c r="E214" s="220" t="s">
        <v>927</v>
      </c>
      <c r="F214" s="220" t="s">
        <v>196</v>
      </c>
      <c r="G214" s="220">
        <v>-30669818.190000001</v>
      </c>
      <c r="H214" s="220"/>
      <c r="I214" s="220">
        <v>0</v>
      </c>
      <c r="J214" s="220">
        <v>-33933277.765810803</v>
      </c>
      <c r="K214" s="220"/>
      <c r="L214" s="220">
        <v>-4212884.68</v>
      </c>
      <c r="M214" s="220"/>
      <c r="N214" s="220">
        <v>-68815980.635810807</v>
      </c>
    </row>
    <row r="215" spans="4:64">
      <c r="D215" s="175" t="s">
        <v>903</v>
      </c>
      <c r="E215" s="226" t="s">
        <v>929</v>
      </c>
      <c r="F215" s="226" t="s">
        <v>930</v>
      </c>
      <c r="G215" s="226"/>
      <c r="H215" s="226"/>
      <c r="I215" s="226"/>
      <c r="J215" s="226"/>
      <c r="K215" s="226"/>
      <c r="L215" s="226"/>
      <c r="M215" s="226"/>
      <c r="N215" s="226">
        <v>-154284.6809605</v>
      </c>
    </row>
    <row r="216" spans="4:64">
      <c r="D216" s="175" t="s">
        <v>906</v>
      </c>
      <c r="E216" s="220" t="s">
        <v>932</v>
      </c>
      <c r="F216" s="220" t="s">
        <v>933</v>
      </c>
      <c r="G216" s="220"/>
      <c r="H216" s="220"/>
      <c r="I216" s="220"/>
      <c r="J216" s="220"/>
      <c r="K216" s="220"/>
      <c r="L216" s="220"/>
      <c r="M216" s="220"/>
      <c r="N216" s="220">
        <v>-7.7289999999999998E-3</v>
      </c>
    </row>
    <row r="217" spans="4:64">
      <c r="D217" s="175" t="s">
        <v>909</v>
      </c>
      <c r="E217" s="226" t="s">
        <v>1772</v>
      </c>
      <c r="F217" s="226" t="s">
        <v>1773</v>
      </c>
      <c r="G217" s="226"/>
      <c r="H217" s="226"/>
      <c r="I217" s="226"/>
      <c r="J217" s="226"/>
      <c r="K217" s="226"/>
      <c r="L217" s="226"/>
      <c r="M217" s="226"/>
      <c r="N217" s="226">
        <v>-47250</v>
      </c>
      <c r="BL217">
        <v>3570.6</v>
      </c>
    </row>
    <row r="218" spans="4:64">
      <c r="D218" s="175" t="s">
        <v>912</v>
      </c>
      <c r="E218" s="222" t="s">
        <v>938</v>
      </c>
      <c r="F218" s="222" t="s">
        <v>939</v>
      </c>
      <c r="G218" s="222"/>
      <c r="H218" s="222"/>
      <c r="I218" s="222"/>
      <c r="J218" s="222"/>
      <c r="K218" s="222"/>
      <c r="L218" s="222"/>
      <c r="M218" s="222"/>
      <c r="N218" s="222">
        <v>-50032004.155396096</v>
      </c>
    </row>
    <row r="219" spans="4:64">
      <c r="D219" s="175" t="s">
        <v>915</v>
      </c>
      <c r="E219" s="220" t="s">
        <v>941</v>
      </c>
      <c r="F219" s="220" t="s">
        <v>942</v>
      </c>
      <c r="G219" s="220"/>
      <c r="H219" s="220"/>
      <c r="I219" s="220"/>
      <c r="J219" s="220"/>
      <c r="K219" s="220"/>
      <c r="L219" s="220"/>
      <c r="M219" s="220"/>
      <c r="N219" s="220">
        <v>-50233538.844085597</v>
      </c>
    </row>
    <row r="220" spans="4:64">
      <c r="D220" s="175" t="s">
        <v>918</v>
      </c>
      <c r="E220" s="220" t="s">
        <v>944</v>
      </c>
      <c r="F220" s="220" t="s">
        <v>945</v>
      </c>
      <c r="G220" s="220">
        <v>-35379866380.059998</v>
      </c>
      <c r="H220" s="220">
        <v>-63015599.770000003</v>
      </c>
      <c r="I220" s="220">
        <v>-5009630707.7093544</v>
      </c>
      <c r="J220" s="220">
        <v>-12088501818.22839</v>
      </c>
      <c r="K220" s="220">
        <v>-900304885.69812953</v>
      </c>
      <c r="L220" s="220">
        <v>-688810729.78999996</v>
      </c>
      <c r="M220" s="220">
        <v>-1944903364.5031264</v>
      </c>
      <c r="N220" s="220">
        <v>-50706339899.162384</v>
      </c>
    </row>
    <row r="221" spans="4:64">
      <c r="D221" s="175" t="s">
        <v>921</v>
      </c>
      <c r="E221" s="220" t="s">
        <v>947</v>
      </c>
      <c r="F221" s="220" t="s">
        <v>948</v>
      </c>
      <c r="G221" s="220"/>
      <c r="H221" s="220"/>
      <c r="I221" s="220"/>
      <c r="J221" s="220">
        <v>-5245497667.764966</v>
      </c>
      <c r="K221" s="220">
        <v>-400279242</v>
      </c>
      <c r="L221" s="220"/>
      <c r="M221" s="220"/>
      <c r="N221" s="220">
        <v>-5645776909.764966</v>
      </c>
    </row>
    <row r="222" spans="4:64">
      <c r="D222" s="175" t="s">
        <v>924</v>
      </c>
      <c r="E222" s="222" t="s">
        <v>950</v>
      </c>
      <c r="F222" s="222" t="s">
        <v>951</v>
      </c>
      <c r="G222" s="222"/>
      <c r="H222" s="222"/>
      <c r="I222" s="222"/>
      <c r="J222" s="222">
        <v>-5245497667.764966</v>
      </c>
      <c r="K222" s="222">
        <v>-400279242</v>
      </c>
      <c r="L222" s="222"/>
      <c r="M222" s="222"/>
      <c r="N222" s="222">
        <v>-5645776909.764966</v>
      </c>
    </row>
    <row r="223" spans="4:64">
      <c r="D223" s="175" t="s">
        <v>926</v>
      </c>
      <c r="E223" s="223" t="s">
        <v>953</v>
      </c>
      <c r="F223" s="223" t="s">
        <v>954</v>
      </c>
      <c r="G223" s="223">
        <v>-947978496.03999996</v>
      </c>
      <c r="H223" s="223">
        <v>-17502999.899999999</v>
      </c>
      <c r="I223" s="223"/>
      <c r="J223" s="223">
        <v>-37952511.6689592</v>
      </c>
      <c r="K223" s="223">
        <v>-416777328.31710351</v>
      </c>
      <c r="L223" s="223">
        <v>-7823675.5499999998</v>
      </c>
      <c r="M223" s="223">
        <v>-476975.93400000001</v>
      </c>
      <c r="N223" s="223">
        <v>-1411947587.3900628</v>
      </c>
      <c r="BL223">
        <v>1157864.8999999999</v>
      </c>
    </row>
    <row r="224" spans="4:64">
      <c r="D224" s="175" t="s">
        <v>928</v>
      </c>
      <c r="E224" s="220" t="s">
        <v>956</v>
      </c>
      <c r="F224" s="220" t="s">
        <v>957</v>
      </c>
      <c r="G224" s="220">
        <v>429719755.02999997</v>
      </c>
      <c r="H224" s="220">
        <v>7579561.1399999997</v>
      </c>
      <c r="I224" s="220"/>
      <c r="J224" s="220"/>
      <c r="K224" s="220">
        <v>304560140.63649452</v>
      </c>
      <c r="L224" s="220">
        <v>206630.06</v>
      </c>
      <c r="M224" s="220">
        <v>5408.5800980000004</v>
      </c>
      <c r="N224" s="220">
        <v>734561079.3965925</v>
      </c>
      <c r="BL224">
        <v>1678291.54</v>
      </c>
    </row>
    <row r="225" spans="4:14">
      <c r="D225" s="175" t="s">
        <v>931</v>
      </c>
      <c r="E225" s="222" t="s">
        <v>959</v>
      </c>
      <c r="F225" s="222" t="s">
        <v>205</v>
      </c>
      <c r="G225" s="222">
        <v>-518258741.00999999</v>
      </c>
      <c r="H225" s="222">
        <v>-9923438.7599999998</v>
      </c>
      <c r="I225" s="222"/>
      <c r="J225" s="222">
        <v>-37952511.6689592</v>
      </c>
      <c r="K225" s="222">
        <v>-112217187.680609</v>
      </c>
      <c r="L225" s="222">
        <v>-7617045.4900000002</v>
      </c>
      <c r="M225" s="222">
        <v>-471567.353902</v>
      </c>
      <c r="N225" s="222">
        <v>-677386507.99347019</v>
      </c>
    </row>
    <row r="226" spans="4:14">
      <c r="D226" s="175" t="s">
        <v>934</v>
      </c>
      <c r="E226" s="220" t="s">
        <v>961</v>
      </c>
      <c r="F226" s="220" t="s">
        <v>962</v>
      </c>
      <c r="G226" s="220"/>
      <c r="H226" s="220"/>
      <c r="I226" s="220"/>
      <c r="J226" s="220"/>
      <c r="K226" s="220"/>
      <c r="L226" s="220">
        <v>-917081.48</v>
      </c>
      <c r="M226" s="220"/>
      <c r="N226" s="220">
        <v>-917081.48</v>
      </c>
    </row>
    <row r="227" spans="4:14">
      <c r="D227" s="175" t="s">
        <v>937</v>
      </c>
      <c r="E227" s="220" t="s">
        <v>964</v>
      </c>
      <c r="F227" s="220" t="s">
        <v>965</v>
      </c>
      <c r="G227" s="220">
        <v>-1278595.6499999999</v>
      </c>
      <c r="H227" s="220"/>
      <c r="I227" s="220"/>
      <c r="J227" s="220"/>
      <c r="K227" s="220">
        <v>-2358367.5381999998</v>
      </c>
      <c r="L227" s="220">
        <v>-666795.26</v>
      </c>
      <c r="M227" s="220"/>
      <c r="N227" s="220">
        <v>-4303758.4482000005</v>
      </c>
    </row>
    <row r="228" spans="4:14">
      <c r="D228" s="175" t="s">
        <v>940</v>
      </c>
      <c r="E228" s="222" t="s">
        <v>967</v>
      </c>
      <c r="F228" s="222" t="s">
        <v>968</v>
      </c>
      <c r="G228" s="222">
        <v>-1278595.6499999999</v>
      </c>
      <c r="H228" s="222"/>
      <c r="I228" s="222"/>
      <c r="J228" s="222"/>
      <c r="K228" s="222">
        <v>-2358367.5381999998</v>
      </c>
      <c r="L228" s="222">
        <v>-1583876.74</v>
      </c>
      <c r="M228" s="222"/>
      <c r="N228" s="222">
        <v>-5220839.9282</v>
      </c>
    </row>
    <row r="229" spans="4:14">
      <c r="D229" s="175" t="s">
        <v>943</v>
      </c>
      <c r="E229" s="220" t="s">
        <v>970</v>
      </c>
      <c r="F229" s="220" t="s">
        <v>971</v>
      </c>
      <c r="G229" s="220">
        <v>-1278595.6499999999</v>
      </c>
      <c r="H229" s="220"/>
      <c r="I229" s="220"/>
      <c r="J229" s="220"/>
      <c r="K229" s="220">
        <v>-2358367.5381999998</v>
      </c>
      <c r="L229" s="220">
        <v>-1583876.74</v>
      </c>
      <c r="M229" s="220"/>
      <c r="N229" s="220">
        <v>-5220839.9282</v>
      </c>
    </row>
    <row r="230" spans="4:14">
      <c r="D230" s="175" t="s">
        <v>946</v>
      </c>
      <c r="E230" s="220" t="s">
        <v>973</v>
      </c>
      <c r="F230" s="220" t="s">
        <v>974</v>
      </c>
      <c r="G230" s="220">
        <v>-1660464.26</v>
      </c>
      <c r="H230" s="220"/>
      <c r="I230" s="220"/>
      <c r="J230" s="220"/>
      <c r="K230" s="220"/>
      <c r="L230" s="220"/>
      <c r="M230" s="220"/>
      <c r="N230" s="220">
        <v>-1660464.26</v>
      </c>
    </row>
    <row r="231" spans="4:14">
      <c r="D231" s="175" t="s">
        <v>949</v>
      </c>
      <c r="E231" s="226" t="s">
        <v>976</v>
      </c>
      <c r="F231" s="226" t="s">
        <v>977</v>
      </c>
      <c r="G231" s="226">
        <v>-68202133.620000005</v>
      </c>
      <c r="H231" s="226"/>
      <c r="I231" s="226"/>
      <c r="J231" s="226"/>
      <c r="K231" s="226"/>
      <c r="L231" s="226"/>
      <c r="M231" s="226"/>
      <c r="N231" s="226">
        <v>0</v>
      </c>
    </row>
    <row r="232" spans="4:14">
      <c r="D232" s="175" t="s">
        <v>952</v>
      </c>
      <c r="E232" s="222" t="s">
        <v>979</v>
      </c>
      <c r="F232" s="222" t="s">
        <v>742</v>
      </c>
      <c r="G232" s="222">
        <v>-268407286.46000001</v>
      </c>
      <c r="H232" s="222"/>
      <c r="I232" s="222"/>
      <c r="J232" s="222">
        <v>-1227099887.1436703</v>
      </c>
      <c r="K232" s="222"/>
      <c r="L232" s="222">
        <v>-39996662.130000003</v>
      </c>
      <c r="M232" s="222"/>
      <c r="N232" s="222">
        <v>-1316773512.465086</v>
      </c>
    </row>
    <row r="233" spans="4:14">
      <c r="D233" s="175" t="s">
        <v>955</v>
      </c>
      <c r="E233" s="220" t="s">
        <v>981</v>
      </c>
      <c r="F233" s="220" t="s">
        <v>982</v>
      </c>
      <c r="G233" s="220"/>
      <c r="H233" s="220"/>
      <c r="I233" s="220"/>
      <c r="J233" s="220">
        <v>-717726.11355719995</v>
      </c>
      <c r="K233" s="220"/>
      <c r="L233" s="220"/>
      <c r="M233" s="220"/>
      <c r="N233" s="220">
        <v>-717726.11355719995</v>
      </c>
    </row>
    <row r="234" spans="4:14">
      <c r="D234" s="175" t="s">
        <v>958</v>
      </c>
      <c r="E234" s="220" t="s">
        <v>984</v>
      </c>
      <c r="F234" s="220" t="s">
        <v>754</v>
      </c>
      <c r="G234" s="220">
        <v>-912591.65</v>
      </c>
      <c r="H234" s="220"/>
      <c r="I234" s="220"/>
      <c r="J234" s="220"/>
      <c r="K234" s="220">
        <v>-798040.20125000004</v>
      </c>
      <c r="L234" s="220">
        <v>-11429.77</v>
      </c>
      <c r="M234" s="220"/>
      <c r="N234" s="220">
        <v>-1722061.6212500001</v>
      </c>
    </row>
    <row r="235" spans="4:14">
      <c r="D235" s="175" t="s">
        <v>960</v>
      </c>
      <c r="E235" s="220" t="s">
        <v>986</v>
      </c>
      <c r="F235" s="220" t="s">
        <v>760</v>
      </c>
      <c r="G235" s="220">
        <v>-3122088.9</v>
      </c>
      <c r="H235" s="220"/>
      <c r="I235" s="220"/>
      <c r="J235" s="220">
        <v>-1825432.1316168001</v>
      </c>
      <c r="K235" s="220">
        <v>-8156574.1639675004</v>
      </c>
      <c r="L235" s="220"/>
      <c r="M235" s="220"/>
      <c r="N235" s="220">
        <v>-1574620008.0755844</v>
      </c>
    </row>
    <row r="236" spans="4:14">
      <c r="D236" s="175" t="s">
        <v>963</v>
      </c>
      <c r="E236" s="220" t="s">
        <v>988</v>
      </c>
      <c r="F236" s="220" t="s">
        <v>989</v>
      </c>
      <c r="G236" s="220">
        <v>148742879.84</v>
      </c>
      <c r="H236" s="220"/>
      <c r="I236" s="220"/>
      <c r="J236" s="220">
        <v>238255408.11432481</v>
      </c>
      <c r="K236" s="220">
        <v>8954614.3652174994</v>
      </c>
      <c r="L236" s="220">
        <v>40008091.899999999</v>
      </c>
      <c r="M236" s="220"/>
      <c r="N236" s="220">
        <v>435960994.21954232</v>
      </c>
    </row>
    <row r="237" spans="4:14">
      <c r="D237" s="175" t="s">
        <v>966</v>
      </c>
      <c r="E237" s="220" t="s">
        <v>991</v>
      </c>
      <c r="F237" s="220" t="s">
        <v>992</v>
      </c>
      <c r="G237" s="220">
        <v>-3826697.51</v>
      </c>
      <c r="H237" s="220"/>
      <c r="I237" s="220"/>
      <c r="J237" s="220"/>
      <c r="K237" s="220"/>
      <c r="L237" s="220"/>
      <c r="M237" s="220"/>
      <c r="N237" s="220">
        <v>-3826697.51</v>
      </c>
    </row>
    <row r="238" spans="4:14">
      <c r="D238" s="175" t="s">
        <v>969</v>
      </c>
      <c r="E238" s="220" t="s">
        <v>994</v>
      </c>
      <c r="F238" s="220" t="s">
        <v>217</v>
      </c>
      <c r="G238" s="220">
        <v>-197388382.56</v>
      </c>
      <c r="H238" s="220"/>
      <c r="I238" s="220"/>
      <c r="J238" s="220">
        <v>-991387637.27451956</v>
      </c>
      <c r="K238" s="220">
        <v>0</v>
      </c>
      <c r="L238" s="220">
        <v>0</v>
      </c>
      <c r="M238" s="220"/>
      <c r="N238" s="220">
        <v>-2463359475.8259354</v>
      </c>
    </row>
    <row r="239" spans="4:14">
      <c r="D239" s="175" t="s">
        <v>972</v>
      </c>
      <c r="E239" s="220" t="s">
        <v>996</v>
      </c>
      <c r="F239" s="220" t="s">
        <v>997</v>
      </c>
      <c r="G239" s="220">
        <v>-532584437.63</v>
      </c>
      <c r="H239" s="220"/>
      <c r="I239" s="220"/>
      <c r="J239" s="220"/>
      <c r="K239" s="220">
        <v>-171484205.7335225</v>
      </c>
      <c r="L239" s="220">
        <v>-110730601.28</v>
      </c>
      <c r="M239" s="220">
        <v>13075.599329500001</v>
      </c>
      <c r="N239" s="220">
        <v>-814786169.04419303</v>
      </c>
    </row>
    <row r="240" spans="4:14">
      <c r="D240" s="175" t="s">
        <v>975</v>
      </c>
      <c r="E240" s="220" t="s">
        <v>999</v>
      </c>
      <c r="F240" s="220" t="s">
        <v>1000</v>
      </c>
      <c r="G240" s="220">
        <v>-20833264.34</v>
      </c>
      <c r="H240" s="220"/>
      <c r="I240" s="220"/>
      <c r="J240" s="220"/>
      <c r="K240" s="220"/>
      <c r="L240" s="220">
        <v>-6907163.4400000004</v>
      </c>
      <c r="M240" s="220"/>
      <c r="N240" s="220">
        <v>-27740427.780000001</v>
      </c>
    </row>
    <row r="241" spans="4:14">
      <c r="D241" s="175" t="s">
        <v>978</v>
      </c>
      <c r="E241" s="222" t="s">
        <v>1002</v>
      </c>
      <c r="F241" s="222" t="s">
        <v>1003</v>
      </c>
      <c r="G241" s="222"/>
      <c r="H241" s="222"/>
      <c r="I241" s="222"/>
      <c r="J241" s="222">
        <v>-837020159.13902485</v>
      </c>
      <c r="K241" s="222"/>
      <c r="L241" s="222"/>
      <c r="M241" s="222"/>
      <c r="N241" s="222">
        <v>-837020159.13902485</v>
      </c>
    </row>
    <row r="242" spans="4:14">
      <c r="D242" s="175" t="s">
        <v>980</v>
      </c>
      <c r="E242" s="220" t="s">
        <v>1005</v>
      </c>
      <c r="F242" s="220" t="s">
        <v>1006</v>
      </c>
      <c r="G242" s="220">
        <v>-553417701.97000003</v>
      </c>
      <c r="H242" s="220"/>
      <c r="I242" s="220"/>
      <c r="J242" s="220">
        <v>-837020159.13902485</v>
      </c>
      <c r="K242" s="220">
        <v>-171484205.7335225</v>
      </c>
      <c r="L242" s="220">
        <v>-117637764.72</v>
      </c>
      <c r="M242" s="220">
        <v>13075.599329500001</v>
      </c>
      <c r="N242" s="220">
        <v>-1679546755.963218</v>
      </c>
    </row>
    <row r="243" spans="4:14">
      <c r="D243" s="175" t="s">
        <v>983</v>
      </c>
      <c r="E243" s="220" t="s">
        <v>1008</v>
      </c>
      <c r="F243" s="220" t="s">
        <v>1009</v>
      </c>
      <c r="G243" s="220"/>
      <c r="H243" s="220"/>
      <c r="I243" s="220"/>
      <c r="J243" s="220">
        <v>-97149214.781232297</v>
      </c>
      <c r="K243" s="220"/>
      <c r="L243" s="220"/>
      <c r="M243" s="220"/>
      <c r="N243" s="220">
        <v>-97149214.781232297</v>
      </c>
    </row>
    <row r="244" spans="4:14">
      <c r="D244" s="175" t="s">
        <v>985</v>
      </c>
      <c r="E244" s="220" t="s">
        <v>1011</v>
      </c>
      <c r="F244" s="220" t="s">
        <v>1012</v>
      </c>
      <c r="G244" s="220"/>
      <c r="H244" s="220"/>
      <c r="I244" s="220"/>
      <c r="J244" s="220">
        <v>-97149214.781232297</v>
      </c>
      <c r="K244" s="220"/>
      <c r="L244" s="220"/>
      <c r="M244" s="220"/>
      <c r="N244" s="220">
        <v>-97149214.781232297</v>
      </c>
    </row>
    <row r="245" spans="4:14">
      <c r="D245" s="175" t="s">
        <v>987</v>
      </c>
      <c r="E245" s="222" t="s">
        <v>1014</v>
      </c>
      <c r="F245" s="222" t="s">
        <v>1015</v>
      </c>
      <c r="G245" s="222"/>
      <c r="H245" s="222"/>
      <c r="I245" s="222">
        <v>-40680412.269770399</v>
      </c>
      <c r="J245" s="222"/>
      <c r="K245" s="222"/>
      <c r="L245" s="222"/>
      <c r="M245" s="222"/>
      <c r="N245" s="222">
        <v>3.0229599999999999E-2</v>
      </c>
    </row>
    <row r="246" spans="4:14">
      <c r="D246" s="175" t="s">
        <v>990</v>
      </c>
      <c r="E246" s="220" t="s">
        <v>1017</v>
      </c>
      <c r="F246" s="220" t="s">
        <v>1018</v>
      </c>
      <c r="G246" s="220"/>
      <c r="H246" s="220"/>
      <c r="I246" s="220">
        <v>-40680412.269770399</v>
      </c>
      <c r="J246" s="220"/>
      <c r="K246" s="220"/>
      <c r="L246" s="220"/>
      <c r="M246" s="220"/>
      <c r="N246" s="220">
        <v>3.0229599999999999E-2</v>
      </c>
    </row>
    <row r="247" spans="4:14">
      <c r="D247" s="175" t="s">
        <v>993</v>
      </c>
      <c r="E247" s="226" t="s">
        <v>1020</v>
      </c>
      <c r="F247" s="226" t="s">
        <v>214</v>
      </c>
      <c r="G247" s="226"/>
      <c r="H247" s="226"/>
      <c r="I247" s="226">
        <v>-40680412.269770399</v>
      </c>
      <c r="J247" s="226">
        <v>-97149214.781232297</v>
      </c>
      <c r="K247" s="226"/>
      <c r="L247" s="226"/>
      <c r="M247" s="226"/>
      <c r="N247" s="226">
        <v>-97149214.751002699</v>
      </c>
    </row>
    <row r="248" spans="4:14" s="192" customFormat="1">
      <c r="D248" s="193" t="s">
        <v>995</v>
      </c>
      <c r="E248" s="220" t="s">
        <v>1022</v>
      </c>
      <c r="F248" s="220" t="s">
        <v>1023</v>
      </c>
      <c r="G248" s="220">
        <v>-1270343421.1900001</v>
      </c>
      <c r="H248" s="220">
        <v>-9923438.7599999998</v>
      </c>
      <c r="I248" s="220">
        <v>-40680412.269770399</v>
      </c>
      <c r="J248" s="220">
        <v>-7209007190.6287022</v>
      </c>
      <c r="K248" s="220">
        <v>-686339002.95233154</v>
      </c>
      <c r="L248" s="220">
        <v>-126838686.95</v>
      </c>
      <c r="M248" s="220">
        <v>-458491.75457250001</v>
      </c>
      <c r="N248" s="220">
        <v>-10568439704.226791</v>
      </c>
    </row>
    <row r="249" spans="4:14">
      <c r="D249" s="175" t="s">
        <v>998</v>
      </c>
      <c r="E249" s="226" t="s">
        <v>1025</v>
      </c>
      <c r="F249" s="226" t="s">
        <v>1026</v>
      </c>
      <c r="G249" s="226">
        <v>-36650209801.25</v>
      </c>
      <c r="H249" s="226">
        <v>-72939038.530000001</v>
      </c>
      <c r="I249" s="226">
        <v>-5050311119.979125</v>
      </c>
      <c r="J249" s="226">
        <v>-19297509008.85709</v>
      </c>
      <c r="K249" s="226">
        <v>-1586643888.650461</v>
      </c>
      <c r="L249" s="226">
        <v>-815649416.74000001</v>
      </c>
      <c r="M249" s="226">
        <v>-1945361856.2576993</v>
      </c>
      <c r="N249" s="226">
        <v>-61274779603.389168</v>
      </c>
    </row>
    <row r="250" spans="4:14">
      <c r="D250" s="175" t="s">
        <v>1001</v>
      </c>
      <c r="E250" s="222" t="s">
        <v>1028</v>
      </c>
      <c r="F250" s="222" t="s">
        <v>148</v>
      </c>
      <c r="G250" s="222"/>
      <c r="H250" s="222"/>
      <c r="I250" s="222"/>
      <c r="J250" s="222"/>
      <c r="K250" s="222">
        <v>-4102014069.4277401</v>
      </c>
      <c r="L250" s="222"/>
      <c r="M250" s="222"/>
      <c r="N250" s="222">
        <v>-4102014069.4277401</v>
      </c>
    </row>
    <row r="251" spans="4:14">
      <c r="D251" s="175" t="s">
        <v>1004</v>
      </c>
      <c r="E251" s="223" t="s">
        <v>1030</v>
      </c>
      <c r="F251" s="223" t="s">
        <v>148</v>
      </c>
      <c r="G251" s="223"/>
      <c r="H251" s="223"/>
      <c r="I251" s="223"/>
      <c r="J251" s="223"/>
      <c r="K251" s="223">
        <v>-4102014069.4277401</v>
      </c>
      <c r="L251" s="223"/>
      <c r="M251" s="223"/>
      <c r="N251" s="223">
        <v>-4102014069.4277401</v>
      </c>
    </row>
    <row r="252" spans="4:14">
      <c r="D252" s="175" t="s">
        <v>1007</v>
      </c>
      <c r="E252" s="224" t="s">
        <v>1032</v>
      </c>
      <c r="F252" s="224" t="s">
        <v>149</v>
      </c>
      <c r="G252" s="224">
        <v>-3450000000</v>
      </c>
      <c r="H252" s="224">
        <v>-890000000</v>
      </c>
      <c r="I252" s="224">
        <v>-21735991497.939995</v>
      </c>
      <c r="J252" s="224">
        <v>-2712544855.1300001</v>
      </c>
      <c r="K252" s="224">
        <v>-1465647156.52192</v>
      </c>
      <c r="L252" s="224">
        <v>-3582537210</v>
      </c>
      <c r="M252" s="224">
        <v>-8126071142.8599997</v>
      </c>
      <c r="N252" s="224">
        <v>-9388184366.0919209</v>
      </c>
    </row>
    <row r="253" spans="4:14">
      <c r="D253" s="175" t="s">
        <v>1010</v>
      </c>
      <c r="E253" s="220" t="s">
        <v>1034</v>
      </c>
      <c r="F253" s="220" t="s">
        <v>149</v>
      </c>
      <c r="G253" s="220">
        <v>-3450000000</v>
      </c>
      <c r="H253" s="220">
        <v>-890000000</v>
      </c>
      <c r="I253" s="220">
        <v>-21735991497.939995</v>
      </c>
      <c r="J253" s="220">
        <v>-2712544855.1300001</v>
      </c>
      <c r="K253" s="220">
        <v>-1465647156.52192</v>
      </c>
      <c r="L253" s="220">
        <v>-3582537210</v>
      </c>
      <c r="M253" s="220">
        <v>-8126071142.8599997</v>
      </c>
      <c r="N253" s="220">
        <v>-9388184366.0919209</v>
      </c>
    </row>
    <row r="254" spans="4:14">
      <c r="D254" s="175" t="s">
        <v>1013</v>
      </c>
      <c r="E254" s="222" t="s">
        <v>1036</v>
      </c>
      <c r="F254" s="222" t="s">
        <v>150</v>
      </c>
      <c r="G254" s="222"/>
      <c r="H254" s="222"/>
      <c r="I254" s="222"/>
      <c r="J254" s="222"/>
      <c r="K254" s="222">
        <v>-1297266915.6468</v>
      </c>
      <c r="L254" s="222"/>
      <c r="M254" s="222"/>
      <c r="N254" s="222">
        <v>-1297266915.6468</v>
      </c>
    </row>
    <row r="255" spans="4:14">
      <c r="D255" s="175" t="s">
        <v>1016</v>
      </c>
      <c r="E255" s="220" t="s">
        <v>1038</v>
      </c>
      <c r="F255" s="220" t="s">
        <v>150</v>
      </c>
      <c r="G255" s="220"/>
      <c r="H255" s="220"/>
      <c r="I255" s="220"/>
      <c r="J255" s="220"/>
      <c r="K255" s="220">
        <v>-1297266915.6468</v>
      </c>
      <c r="L255" s="220"/>
      <c r="M255" s="220"/>
      <c r="N255" s="220">
        <v>-1297266915.6468</v>
      </c>
    </row>
    <row r="256" spans="4:14">
      <c r="D256" s="175" t="s">
        <v>1019</v>
      </c>
      <c r="E256" s="222" t="s">
        <v>1040</v>
      </c>
      <c r="F256" s="222" t="s">
        <v>151</v>
      </c>
      <c r="G256" s="222"/>
      <c r="H256" s="222"/>
      <c r="I256" s="222"/>
      <c r="J256" s="222">
        <v>-7795857.5</v>
      </c>
      <c r="K256" s="222">
        <v>-1350254152.5448201</v>
      </c>
      <c r="L256" s="222">
        <v>-355000000</v>
      </c>
      <c r="M256" s="222"/>
      <c r="N256" s="222">
        <v>2285219338.4351802</v>
      </c>
    </row>
    <row r="257" spans="4:14">
      <c r="D257" s="175" t="s">
        <v>1021</v>
      </c>
      <c r="E257" s="220" t="s">
        <v>1042</v>
      </c>
      <c r="F257" s="220" t="s">
        <v>151</v>
      </c>
      <c r="G257" s="220"/>
      <c r="H257" s="220"/>
      <c r="I257" s="220"/>
      <c r="J257" s="220">
        <v>-7795857.5</v>
      </c>
      <c r="K257" s="220">
        <v>-1350254152.5448201</v>
      </c>
      <c r="L257" s="220">
        <v>-355000000</v>
      </c>
      <c r="M257" s="220"/>
      <c r="N257" s="220">
        <v>2285219338.4351802</v>
      </c>
    </row>
    <row r="258" spans="4:14">
      <c r="D258" s="175" t="s">
        <v>1024</v>
      </c>
      <c r="E258" s="222" t="s">
        <v>1044</v>
      </c>
      <c r="F258" s="222" t="s">
        <v>159</v>
      </c>
      <c r="G258" s="222"/>
      <c r="H258" s="222"/>
      <c r="I258" s="222"/>
      <c r="J258" s="222"/>
      <c r="K258" s="222"/>
      <c r="L258" s="222"/>
      <c r="M258" s="222"/>
      <c r="N258" s="222">
        <v>-40680412.299999997</v>
      </c>
    </row>
    <row r="259" spans="4:14">
      <c r="D259" s="175" t="s">
        <v>1027</v>
      </c>
      <c r="E259" s="220" t="s">
        <v>1046</v>
      </c>
      <c r="F259" s="220" t="s">
        <v>159</v>
      </c>
      <c r="G259" s="220"/>
      <c r="H259" s="220"/>
      <c r="I259" s="220"/>
      <c r="J259" s="220"/>
      <c r="K259" s="220"/>
      <c r="L259" s="220"/>
      <c r="M259" s="220"/>
      <c r="N259" s="220">
        <v>-40680412.299999997</v>
      </c>
    </row>
    <row r="260" spans="4:14">
      <c r="D260" s="175" t="s">
        <v>1029</v>
      </c>
      <c r="E260" s="222" t="s">
        <v>1048</v>
      </c>
      <c r="F260" s="222" t="s">
        <v>157</v>
      </c>
      <c r="G260" s="222">
        <v>-345000000</v>
      </c>
      <c r="H260" s="222"/>
      <c r="I260" s="222"/>
      <c r="J260" s="222">
        <v>-3936080</v>
      </c>
      <c r="K260" s="222"/>
      <c r="L260" s="222">
        <v>-347603140.97000003</v>
      </c>
      <c r="M260" s="222"/>
      <c r="N260" s="222">
        <v>-692603140.97000003</v>
      </c>
    </row>
    <row r="261" spans="4:14">
      <c r="D261" s="175" t="s">
        <v>1031</v>
      </c>
      <c r="E261" s="220" t="s">
        <v>1050</v>
      </c>
      <c r="F261" s="220" t="s">
        <v>157</v>
      </c>
      <c r="G261" s="220">
        <v>-345000000</v>
      </c>
      <c r="H261" s="220"/>
      <c r="I261" s="220"/>
      <c r="J261" s="220">
        <v>-3936080</v>
      </c>
      <c r="K261" s="220"/>
      <c r="L261" s="220">
        <v>-347603140.97000003</v>
      </c>
      <c r="M261" s="220"/>
      <c r="N261" s="220">
        <v>-692603140.97000003</v>
      </c>
    </row>
    <row r="262" spans="4:14">
      <c r="D262" s="175" t="s">
        <v>1033</v>
      </c>
      <c r="E262" s="222" t="s">
        <v>1052</v>
      </c>
      <c r="F262" s="222" t="s">
        <v>1053</v>
      </c>
      <c r="G262" s="222">
        <v>-14226972386.370001</v>
      </c>
      <c r="H262" s="222">
        <v>-600478332.13999999</v>
      </c>
      <c r="I262" s="222">
        <v>-483773415.62789202</v>
      </c>
      <c r="J262" s="222">
        <v>-4623478580.6095343</v>
      </c>
      <c r="K262" s="222">
        <v>966270681.84851241</v>
      </c>
      <c r="L262" s="222">
        <v>-1965532435.96</v>
      </c>
      <c r="M262" s="222">
        <v>-2924227505.3108306</v>
      </c>
      <c r="N262" s="222">
        <v>-18451655473.094379</v>
      </c>
    </row>
    <row r="263" spans="4:14">
      <c r="D263" s="175" t="s">
        <v>1035</v>
      </c>
      <c r="E263" s="220" t="s">
        <v>1055</v>
      </c>
      <c r="F263" s="220" t="s">
        <v>1056</v>
      </c>
      <c r="G263" s="220"/>
      <c r="H263" s="220"/>
      <c r="I263" s="220"/>
      <c r="J263" s="220">
        <v>-570.21192299999996</v>
      </c>
      <c r="K263" s="220">
        <v>8.3674000000000005E-3</v>
      </c>
      <c r="L263" s="220"/>
      <c r="M263" s="220"/>
      <c r="N263" s="220">
        <v>-1348910451.2935555</v>
      </c>
    </row>
    <row r="264" spans="4:14">
      <c r="D264" s="175" t="s">
        <v>1037</v>
      </c>
      <c r="E264" s="222" t="s">
        <v>1058</v>
      </c>
      <c r="F264" s="222" t="s">
        <v>1059</v>
      </c>
      <c r="G264" s="222">
        <v>-3729440696.3800001</v>
      </c>
      <c r="H264" s="222">
        <v>-295253065.07999998</v>
      </c>
      <c r="I264" s="222">
        <v>-1314904647.3702528</v>
      </c>
      <c r="J264" s="222">
        <v>-1374024924.6394062</v>
      </c>
      <c r="K264" s="222">
        <v>-220263007.81255379</v>
      </c>
      <c r="L264" s="222">
        <v>-505306512.27999997</v>
      </c>
      <c r="M264" s="222">
        <v>-665201814.225806</v>
      </c>
      <c r="N264" s="222">
        <v>-5352380635.0638409</v>
      </c>
    </row>
    <row r="265" spans="4:14">
      <c r="D265" s="175" t="s">
        <v>1039</v>
      </c>
      <c r="E265" s="220" t="s">
        <v>1150</v>
      </c>
      <c r="F265" s="220" t="s">
        <v>1151</v>
      </c>
      <c r="G265" s="220">
        <v>1897500000</v>
      </c>
      <c r="H265" s="220"/>
      <c r="I265" s="220"/>
      <c r="J265" s="220">
        <v>375454664.78381401</v>
      </c>
      <c r="K265" s="220"/>
      <c r="L265" s="220">
        <v>1433014884</v>
      </c>
      <c r="M265" s="220">
        <v>172928000</v>
      </c>
      <c r="N265" s="220">
        <v>3330514884</v>
      </c>
    </row>
    <row r="266" spans="4:14">
      <c r="D266" s="175" t="s">
        <v>1041</v>
      </c>
      <c r="E266" s="220" t="s">
        <v>1857</v>
      </c>
      <c r="F266" s="220" t="s">
        <v>1858</v>
      </c>
      <c r="G266" s="220"/>
      <c r="H266" s="220"/>
      <c r="I266" s="220"/>
      <c r="J266" s="220"/>
      <c r="K266" s="220"/>
      <c r="L266" s="220"/>
      <c r="M266" s="220">
        <v>2056600000</v>
      </c>
      <c r="N266" s="220">
        <v>0</v>
      </c>
    </row>
    <row r="267" spans="4:14">
      <c r="D267" s="175" t="s">
        <v>1043</v>
      </c>
      <c r="E267" s="220" t="s">
        <v>1152</v>
      </c>
      <c r="F267" s="220" t="s">
        <v>1153</v>
      </c>
      <c r="G267" s="220"/>
      <c r="H267" s="220"/>
      <c r="I267" s="220"/>
      <c r="J267" s="220">
        <v>432920</v>
      </c>
      <c r="K267" s="220"/>
      <c r="L267" s="220">
        <v>25400000</v>
      </c>
      <c r="M267" s="220"/>
      <c r="N267" s="220">
        <v>25400000</v>
      </c>
    </row>
    <row r="268" spans="4:14">
      <c r="D268" s="175" t="s">
        <v>1045</v>
      </c>
      <c r="E268" s="220" t="s">
        <v>1142</v>
      </c>
      <c r="F268" s="220" t="s">
        <v>1143</v>
      </c>
      <c r="G268" s="220">
        <v>-26985995.129999999</v>
      </c>
      <c r="H268" s="220"/>
      <c r="I268" s="220"/>
      <c r="J268" s="220">
        <v>-6158967.7514549</v>
      </c>
      <c r="K268" s="220">
        <v>23908232.687421001</v>
      </c>
      <c r="L268" s="220">
        <v>2379165.89</v>
      </c>
      <c r="M268" s="220">
        <v>-10460.479756500001</v>
      </c>
      <c r="N268" s="220">
        <v>-10140179.7813485</v>
      </c>
    </row>
    <row r="269" spans="4:14">
      <c r="D269" s="175" t="s">
        <v>1047</v>
      </c>
      <c r="E269" s="220" t="s">
        <v>1061</v>
      </c>
      <c r="F269" s="220" t="s">
        <v>158</v>
      </c>
      <c r="G269" s="220">
        <v>-16085899077.879999</v>
      </c>
      <c r="H269" s="220">
        <v>-895731397.22000003</v>
      </c>
      <c r="I269" s="220">
        <v>-1798678062.9981449</v>
      </c>
      <c r="J269" s="220">
        <v>-5627775458.428504</v>
      </c>
      <c r="K269" s="220">
        <v>769915906.73174715</v>
      </c>
      <c r="L269" s="220">
        <v>-1010044898.35</v>
      </c>
      <c r="M269" s="220">
        <v>-1359911780.0163932</v>
      </c>
      <c r="N269" s="220">
        <v>-21807171855.233128</v>
      </c>
    </row>
    <row r="270" spans="4:14">
      <c r="D270" s="175" t="s">
        <v>1049</v>
      </c>
      <c r="E270" s="220" t="s">
        <v>1063</v>
      </c>
      <c r="F270" s="220" t="s">
        <v>1064</v>
      </c>
      <c r="G270" s="220"/>
      <c r="H270" s="220"/>
      <c r="I270" s="220">
        <v>-1810175370.9897375</v>
      </c>
      <c r="J270" s="220">
        <v>-580319384.85444236</v>
      </c>
      <c r="K270" s="220">
        <v>587368473.94887924</v>
      </c>
      <c r="L270" s="220"/>
      <c r="M270" s="220">
        <v>841518498.74221015</v>
      </c>
      <c r="N270" s="220">
        <v>97990711.688360199</v>
      </c>
    </row>
    <row r="271" spans="4:14">
      <c r="D271" s="175" t="s">
        <v>1051</v>
      </c>
      <c r="E271" s="222" t="s">
        <v>1066</v>
      </c>
      <c r="F271" s="222" t="s">
        <v>1067</v>
      </c>
      <c r="G271" s="222"/>
      <c r="H271" s="222"/>
      <c r="I271" s="222"/>
      <c r="J271" s="222"/>
      <c r="K271" s="222"/>
      <c r="L271" s="222"/>
      <c r="M271" s="222"/>
      <c r="N271" s="222">
        <v>595108321.14183295</v>
      </c>
    </row>
    <row r="272" spans="4:14">
      <c r="D272" s="175" t="s">
        <v>1054</v>
      </c>
      <c r="E272" s="220" t="s">
        <v>1069</v>
      </c>
      <c r="F272" s="220" t="s">
        <v>152</v>
      </c>
      <c r="G272" s="220"/>
      <c r="H272" s="220"/>
      <c r="I272" s="220">
        <v>-1810175370.9897375</v>
      </c>
      <c r="J272" s="220">
        <v>-580319384.85444236</v>
      </c>
      <c r="K272" s="220">
        <v>587368473.94887924</v>
      </c>
      <c r="L272" s="220"/>
      <c r="M272" s="220">
        <v>841518498.74221015</v>
      </c>
      <c r="N272" s="220">
        <v>693099032.83019316</v>
      </c>
    </row>
    <row r="273" spans="4:62">
      <c r="D273" s="175" t="s">
        <v>1057</v>
      </c>
      <c r="E273" s="220" t="s">
        <v>1071</v>
      </c>
      <c r="F273" s="220" t="s">
        <v>1072</v>
      </c>
      <c r="G273" s="220">
        <v>-341010668.07999998</v>
      </c>
      <c r="H273" s="220"/>
      <c r="I273" s="220"/>
      <c r="J273" s="220"/>
      <c r="K273" s="220"/>
      <c r="L273" s="220"/>
      <c r="M273" s="220"/>
      <c r="N273" s="220">
        <v>6077783.0599999996</v>
      </c>
    </row>
    <row r="274" spans="4:62">
      <c r="D274" s="175" t="s">
        <v>1060</v>
      </c>
      <c r="E274" s="226" t="s">
        <v>1074</v>
      </c>
      <c r="F274" s="226" t="s">
        <v>1075</v>
      </c>
      <c r="G274" s="226">
        <v>68202133.620000005</v>
      </c>
      <c r="H274" s="226"/>
      <c r="I274" s="226"/>
      <c r="J274" s="226"/>
      <c r="K274" s="226"/>
      <c r="L274" s="226"/>
      <c r="M274" s="226"/>
      <c r="N274" s="226">
        <v>0</v>
      </c>
    </row>
    <row r="275" spans="4:62">
      <c r="D275" s="175" t="s">
        <v>1062</v>
      </c>
      <c r="E275" s="220" t="s">
        <v>1077</v>
      </c>
      <c r="F275" s="220" t="s">
        <v>1078</v>
      </c>
      <c r="G275" s="220"/>
      <c r="H275" s="220"/>
      <c r="I275" s="220"/>
      <c r="J275" s="220"/>
      <c r="K275" s="220"/>
      <c r="L275" s="220"/>
      <c r="M275" s="220"/>
      <c r="N275" s="220">
        <v>395207.75</v>
      </c>
    </row>
    <row r="276" spans="4:62">
      <c r="D276" s="175" t="s">
        <v>1065</v>
      </c>
      <c r="E276" s="220" t="s">
        <v>1080</v>
      </c>
      <c r="F276" s="220" t="s">
        <v>154</v>
      </c>
      <c r="G276" s="220">
        <v>-272808534.45999998</v>
      </c>
      <c r="H276" s="220"/>
      <c r="I276" s="220"/>
      <c r="J276" s="220"/>
      <c r="K276" s="220"/>
      <c r="L276" s="220"/>
      <c r="M276" s="220"/>
      <c r="N276" s="220">
        <v>6472990.8099999996</v>
      </c>
    </row>
    <row r="277" spans="4:62">
      <c r="D277" s="175" t="s">
        <v>1068</v>
      </c>
      <c r="E277" s="220" t="s">
        <v>1082</v>
      </c>
      <c r="F277" s="220" t="s">
        <v>1083</v>
      </c>
      <c r="G277" s="220"/>
      <c r="H277" s="220"/>
      <c r="I277" s="220"/>
      <c r="J277" s="220"/>
      <c r="K277" s="220"/>
      <c r="L277" s="220"/>
      <c r="M277" s="220"/>
      <c r="N277" s="220">
        <v>-2.8739999999999998E-3</v>
      </c>
    </row>
    <row r="278" spans="4:62">
      <c r="D278" s="175" t="s">
        <v>1070</v>
      </c>
      <c r="E278" s="226" t="s">
        <v>1085</v>
      </c>
      <c r="F278" s="226" t="s">
        <v>1086</v>
      </c>
      <c r="G278" s="226"/>
      <c r="H278" s="226"/>
      <c r="I278" s="226"/>
      <c r="J278" s="226"/>
      <c r="K278" s="226"/>
      <c r="L278" s="226"/>
      <c r="M278" s="226"/>
      <c r="N278" s="226">
        <v>-2.8739999999999998E-3</v>
      </c>
    </row>
    <row r="279" spans="4:62">
      <c r="D279" s="175" t="s">
        <v>1073</v>
      </c>
      <c r="E279" s="220" t="s">
        <v>1088</v>
      </c>
      <c r="F279" s="220" t="s">
        <v>1089</v>
      </c>
      <c r="G279" s="220"/>
      <c r="H279" s="220"/>
      <c r="I279" s="220"/>
      <c r="J279" s="220"/>
      <c r="K279" s="220"/>
      <c r="L279" s="220"/>
      <c r="M279" s="220"/>
      <c r="N279" s="220">
        <v>75215211.260000005</v>
      </c>
    </row>
    <row r="280" spans="4:62">
      <c r="D280" s="175" t="s">
        <v>1076</v>
      </c>
      <c r="E280" s="226" t="s">
        <v>1091</v>
      </c>
      <c r="F280" s="226" t="s">
        <v>156</v>
      </c>
      <c r="G280" s="226"/>
      <c r="H280" s="226"/>
      <c r="I280" s="226"/>
      <c r="J280" s="226"/>
      <c r="K280" s="226"/>
      <c r="L280" s="226"/>
      <c r="M280" s="226"/>
      <c r="N280" s="226">
        <v>75215211.260000005</v>
      </c>
    </row>
    <row r="281" spans="4:62">
      <c r="D281" s="175" t="s">
        <v>1079</v>
      </c>
      <c r="E281" s="220" t="s">
        <v>1093</v>
      </c>
      <c r="F281" s="220" t="s">
        <v>1094</v>
      </c>
      <c r="G281" s="220">
        <v>-272808534.45999998</v>
      </c>
      <c r="H281" s="220"/>
      <c r="I281" s="220">
        <v>-1810175370.9897375</v>
      </c>
      <c r="J281" s="220">
        <v>-580319384.85444236</v>
      </c>
      <c r="K281" s="220">
        <v>587368473.94887924</v>
      </c>
      <c r="L281" s="220"/>
      <c r="M281" s="220">
        <v>841518498.74221015</v>
      </c>
      <c r="N281" s="220">
        <v>774787234.8973192</v>
      </c>
    </row>
    <row r="282" spans="4:62">
      <c r="D282" s="175" t="s">
        <v>1081</v>
      </c>
      <c r="E282" s="226" t="s">
        <v>1096</v>
      </c>
      <c r="F282" s="226" t="s">
        <v>1097</v>
      </c>
      <c r="G282" s="226"/>
      <c r="H282" s="226"/>
      <c r="I282" s="226"/>
      <c r="J282" s="226"/>
      <c r="K282" s="226"/>
      <c r="L282" s="226"/>
      <c r="M282" s="226"/>
      <c r="N282" s="226">
        <v>4.8532999999999996E-3</v>
      </c>
    </row>
    <row r="283" spans="4:62">
      <c r="D283" s="175" t="s">
        <v>1084</v>
      </c>
      <c r="E283" s="222" t="s">
        <v>1099</v>
      </c>
      <c r="F283" s="222" t="s">
        <v>1100</v>
      </c>
      <c r="G283" s="222"/>
      <c r="H283" s="222"/>
      <c r="I283" s="222"/>
      <c r="J283" s="222"/>
      <c r="K283" s="222"/>
      <c r="L283" s="222"/>
      <c r="M283" s="222"/>
      <c r="N283" s="222">
        <v>4.8532999999999996E-3</v>
      </c>
    </row>
    <row r="284" spans="4:62">
      <c r="D284" s="175" t="s">
        <v>1087</v>
      </c>
      <c r="E284" s="220" t="s">
        <v>1102</v>
      </c>
      <c r="F284" s="220" t="s">
        <v>160</v>
      </c>
      <c r="G284" s="220">
        <v>-20153707612.34</v>
      </c>
      <c r="H284" s="220">
        <v>-1785731397.22</v>
      </c>
      <c r="I284" s="220">
        <v>-25344844931.927879</v>
      </c>
      <c r="J284" s="220">
        <v>-8932371635.9129467</v>
      </c>
      <c r="K284" s="220">
        <v>-6857897913.4606533</v>
      </c>
      <c r="L284" s="220">
        <v>-5295185249.3199997</v>
      </c>
      <c r="M284" s="220">
        <v>-8644464424.134182</v>
      </c>
      <c r="N284" s="220">
        <v>-34267914186.332237</v>
      </c>
    </row>
    <row r="285" spans="4:62">
      <c r="D285" s="175" t="s">
        <v>1090</v>
      </c>
      <c r="E285" s="222" t="s">
        <v>1104</v>
      </c>
      <c r="F285" s="222" t="s">
        <v>161</v>
      </c>
      <c r="G285" s="222"/>
      <c r="H285" s="222"/>
      <c r="I285" s="222"/>
      <c r="J285" s="222">
        <v>3.3733461</v>
      </c>
      <c r="K285" s="222"/>
      <c r="L285" s="222"/>
      <c r="M285" s="222"/>
      <c r="N285" s="222">
        <v>-9156934133.6914616</v>
      </c>
      <c r="BJ285">
        <v>-24000</v>
      </c>
    </row>
    <row r="286" spans="4:62">
      <c r="D286" s="175" t="s">
        <v>1092</v>
      </c>
      <c r="E286" s="223" t="s">
        <v>1106</v>
      </c>
      <c r="F286" s="223" t="s">
        <v>161</v>
      </c>
      <c r="G286" s="223"/>
      <c r="H286" s="223"/>
      <c r="I286" s="223"/>
      <c r="J286" s="223">
        <v>3.3733461</v>
      </c>
      <c r="K286" s="223"/>
      <c r="L286" s="223"/>
      <c r="M286" s="223"/>
      <c r="N286" s="223">
        <v>-9156934133.6914616</v>
      </c>
    </row>
    <row r="287" spans="4:62">
      <c r="D287" s="175" t="s">
        <v>1095</v>
      </c>
      <c r="E287" s="220" t="s">
        <v>1108</v>
      </c>
      <c r="F287" s="220" t="s">
        <v>162</v>
      </c>
      <c r="G287" s="220"/>
      <c r="H287" s="220"/>
      <c r="I287" s="220"/>
      <c r="J287" s="220">
        <v>-106.6866215</v>
      </c>
      <c r="K287" s="220"/>
      <c r="L287" s="220"/>
      <c r="M287" s="220"/>
      <c r="N287" s="220">
        <v>-1307587967.6041379</v>
      </c>
    </row>
    <row r="288" spans="4:62">
      <c r="D288" s="175" t="s">
        <v>1098</v>
      </c>
      <c r="E288" s="226" t="s">
        <v>1110</v>
      </c>
      <c r="F288" s="226" t="s">
        <v>162</v>
      </c>
      <c r="G288" s="226"/>
      <c r="H288" s="226"/>
      <c r="I288" s="226"/>
      <c r="J288" s="226">
        <v>-106.6866215</v>
      </c>
      <c r="K288" s="226"/>
      <c r="L288" s="226"/>
      <c r="M288" s="226"/>
      <c r="N288" s="226">
        <v>-1307587967.6041379</v>
      </c>
    </row>
    <row r="289" spans="4:62">
      <c r="D289" s="175" t="s">
        <v>1101</v>
      </c>
      <c r="E289" s="220" t="s">
        <v>1112</v>
      </c>
      <c r="F289" s="220" t="s">
        <v>163</v>
      </c>
      <c r="G289" s="220"/>
      <c r="H289" s="220"/>
      <c r="I289" s="220"/>
      <c r="J289" s="220"/>
      <c r="K289" s="220"/>
      <c r="L289" s="220"/>
      <c r="M289" s="220"/>
      <c r="N289" s="220">
        <v>718630084.684551</v>
      </c>
    </row>
    <row r="290" spans="4:62">
      <c r="D290" s="175" t="s">
        <v>1103</v>
      </c>
      <c r="E290" s="226" t="s">
        <v>1114</v>
      </c>
      <c r="F290" s="226" t="s">
        <v>163</v>
      </c>
      <c r="G290" s="226"/>
      <c r="H290" s="226"/>
      <c r="I290" s="226"/>
      <c r="J290" s="226"/>
      <c r="K290" s="226"/>
      <c r="L290" s="226"/>
      <c r="M290" s="226"/>
      <c r="N290" s="226">
        <v>718630084.684551</v>
      </c>
    </row>
    <row r="291" spans="4:62">
      <c r="D291" s="175" t="s">
        <v>1105</v>
      </c>
      <c r="E291" s="220" t="s">
        <v>1116</v>
      </c>
      <c r="F291" s="220" t="s">
        <v>1117</v>
      </c>
      <c r="G291" s="220"/>
      <c r="H291" s="220"/>
      <c r="I291" s="220"/>
      <c r="J291" s="220"/>
      <c r="K291" s="220"/>
      <c r="L291" s="220"/>
      <c r="M291" s="220"/>
      <c r="N291" s="220">
        <v>-595540866.97183299</v>
      </c>
    </row>
    <row r="292" spans="4:62">
      <c r="D292" s="175" t="s">
        <v>1107</v>
      </c>
      <c r="E292" s="226" t="s">
        <v>1119</v>
      </c>
      <c r="F292" s="226" t="s">
        <v>164</v>
      </c>
      <c r="G292" s="226"/>
      <c r="H292" s="226"/>
      <c r="I292" s="226"/>
      <c r="J292" s="226"/>
      <c r="K292" s="226"/>
      <c r="L292" s="226"/>
      <c r="M292" s="226"/>
      <c r="N292" s="226">
        <v>-595540866.97183299</v>
      </c>
    </row>
    <row r="293" spans="4:62">
      <c r="D293" s="175" t="s">
        <v>1109</v>
      </c>
      <c r="E293" s="220" t="s">
        <v>1121</v>
      </c>
      <c r="F293" s="220" t="s">
        <v>1122</v>
      </c>
      <c r="G293" s="220"/>
      <c r="H293" s="220"/>
      <c r="I293" s="220"/>
      <c r="J293" s="220"/>
      <c r="K293" s="220"/>
      <c r="L293" s="220"/>
      <c r="M293" s="220"/>
      <c r="N293" s="220">
        <v>23209</v>
      </c>
      <c r="BJ293">
        <v>153225.84</v>
      </c>
    </row>
    <row r="294" spans="4:62">
      <c r="D294" s="175" t="s">
        <v>1111</v>
      </c>
      <c r="E294" s="226" t="s">
        <v>1124</v>
      </c>
      <c r="F294" s="226" t="s">
        <v>1125</v>
      </c>
      <c r="G294" s="226"/>
      <c r="H294" s="226"/>
      <c r="I294" s="226"/>
      <c r="J294" s="226"/>
      <c r="K294" s="226"/>
      <c r="L294" s="226"/>
      <c r="M294" s="226"/>
      <c r="N294" s="226">
        <v>15936680.0085163</v>
      </c>
      <c r="BJ294">
        <v>-23900</v>
      </c>
    </row>
    <row r="295" spans="4:62">
      <c r="D295" s="175" t="s">
        <v>1113</v>
      </c>
      <c r="E295" s="220" t="s">
        <v>1127</v>
      </c>
      <c r="F295" s="220" t="s">
        <v>1128</v>
      </c>
      <c r="G295" s="220"/>
      <c r="H295" s="220"/>
      <c r="I295" s="220"/>
      <c r="J295" s="220"/>
      <c r="K295" s="220"/>
      <c r="L295" s="220"/>
      <c r="M295" s="220"/>
      <c r="N295" s="220">
        <v>-418416.747126</v>
      </c>
    </row>
    <row r="296" spans="4:62">
      <c r="D296" s="175" t="s">
        <v>1115</v>
      </c>
      <c r="E296" s="220" t="s">
        <v>1130</v>
      </c>
      <c r="F296" s="220" t="s">
        <v>166</v>
      </c>
      <c r="G296" s="220"/>
      <c r="H296" s="220"/>
      <c r="I296" s="220"/>
      <c r="J296" s="220"/>
      <c r="K296" s="220"/>
      <c r="L296" s="220"/>
      <c r="M296" s="220"/>
      <c r="N296" s="220">
        <v>15541472.2613903</v>
      </c>
    </row>
    <row r="297" spans="4:62">
      <c r="D297" s="175" t="s">
        <v>1118</v>
      </c>
      <c r="E297" s="220" t="s">
        <v>1131</v>
      </c>
      <c r="F297" s="220" t="s">
        <v>1132</v>
      </c>
      <c r="G297" s="220"/>
      <c r="H297" s="220"/>
      <c r="I297" s="220"/>
      <c r="J297" s="220">
        <v>-103.31327539999999</v>
      </c>
      <c r="K297" s="220"/>
      <c r="L297" s="220"/>
      <c r="M297" s="220"/>
      <c r="N297" s="220">
        <v>-10325891411.321491</v>
      </c>
    </row>
    <row r="298" spans="4:62">
      <c r="D298" s="175" t="s">
        <v>1120</v>
      </c>
      <c r="E298" s="226" t="s">
        <v>1133</v>
      </c>
      <c r="F298" s="226" t="s">
        <v>167</v>
      </c>
      <c r="G298" s="226"/>
      <c r="H298" s="226"/>
      <c r="I298" s="226"/>
      <c r="J298" s="226">
        <v>-103.31327539999999</v>
      </c>
      <c r="K298" s="226"/>
      <c r="L298" s="226"/>
      <c r="M298" s="226"/>
      <c r="N298" s="226">
        <v>-10325891411.321491</v>
      </c>
    </row>
    <row r="299" spans="4:62">
      <c r="D299" s="175" t="s">
        <v>1123</v>
      </c>
      <c r="E299" s="222" t="s">
        <v>1134</v>
      </c>
      <c r="F299" s="222" t="s">
        <v>168</v>
      </c>
      <c r="G299" s="222">
        <v>-20153707612.34</v>
      </c>
      <c r="H299" s="222">
        <v>-1785731397.22</v>
      </c>
      <c r="I299" s="222">
        <v>-25344844931.927879</v>
      </c>
      <c r="J299" s="222">
        <v>-8932371739.226223</v>
      </c>
      <c r="K299" s="222">
        <v>-6857897913.4606533</v>
      </c>
      <c r="L299" s="222">
        <v>-5295185249.3199997</v>
      </c>
      <c r="M299" s="222">
        <v>-8644464424.134182</v>
      </c>
      <c r="N299" s="222">
        <v>-44593805597.653725</v>
      </c>
    </row>
    <row r="300" spans="4:62">
      <c r="D300" s="175" t="s">
        <v>1126</v>
      </c>
      <c r="E300" s="223" t="s">
        <v>1135</v>
      </c>
      <c r="F300" s="223" t="s">
        <v>1136</v>
      </c>
      <c r="G300" s="223">
        <v>-56803917413.590004</v>
      </c>
      <c r="H300" s="223">
        <v>-1858670435.75</v>
      </c>
      <c r="I300" s="223">
        <v>-30395156051.907001</v>
      </c>
      <c r="J300" s="223">
        <v>-28229880748.083313</v>
      </c>
      <c r="K300" s="223">
        <v>-8444541802.1111155</v>
      </c>
      <c r="L300" s="223">
        <v>-6110834666.0600004</v>
      </c>
      <c r="M300" s="223">
        <v>-10589826280.391882</v>
      </c>
      <c r="N300" s="223">
        <v>-105868585201.04291</v>
      </c>
    </row>
    <row r="301" spans="4:62" s="128" customFormat="1">
      <c r="D301" s="203" t="s">
        <v>1129</v>
      </c>
      <c r="E301" s="234" t="s">
        <v>1137</v>
      </c>
      <c r="F301" s="234" t="s">
        <v>1138</v>
      </c>
      <c r="G301" s="234">
        <v>0</v>
      </c>
      <c r="H301" s="234">
        <v>0</v>
      </c>
      <c r="I301" s="234">
        <v>1.66E-5</v>
      </c>
      <c r="J301" s="234">
        <v>0</v>
      </c>
      <c r="K301" s="234">
        <v>-1.4630499999999999E-2</v>
      </c>
      <c r="L301" s="234">
        <v>0</v>
      </c>
      <c r="M301" s="234">
        <v>-8.7999999999999998E-5</v>
      </c>
      <c r="N301" s="234">
        <v>-1.47019E-2</v>
      </c>
    </row>
    <row r="302" spans="4:62">
      <c r="E302" s="225" t="s">
        <v>2042</v>
      </c>
      <c r="F302" s="225"/>
      <c r="G302" s="225"/>
      <c r="H302" s="225"/>
      <c r="I302" s="225"/>
      <c r="J302" s="225"/>
      <c r="K302" s="225"/>
      <c r="L302" s="225"/>
      <c r="M302" s="225"/>
      <c r="N302" s="225"/>
    </row>
    <row r="303" spans="4:62">
      <c r="E303" s="227" t="s">
        <v>2043</v>
      </c>
      <c r="F303" s="227"/>
      <c r="G303" s="227"/>
      <c r="H303" s="227"/>
      <c r="I303" s="227"/>
      <c r="J303" s="227"/>
      <c r="K303" s="227"/>
      <c r="L303" s="227"/>
      <c r="M303" s="227"/>
      <c r="N303" s="227"/>
    </row>
    <row r="304" spans="4:62">
      <c r="E304" s="196" t="s">
        <v>1141</v>
      </c>
      <c r="F304" s="197"/>
    </row>
    <row r="305" spans="5:6">
      <c r="E305" s="196"/>
      <c r="F305" s="197"/>
    </row>
    <row r="306" spans="5:6">
      <c r="E306" s="196"/>
      <c r="F306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H662"/>
  <sheetViews>
    <sheetView topLeftCell="E3" zoomScale="85" zoomScaleNormal="85" workbookViewId="0">
      <pane xSplit="2" ySplit="2" topLeftCell="H148" activePane="bottomRight" state="frozen"/>
      <selection pane="topRight" activeCell="F272" sqref="F272"/>
      <selection pane="bottomLeft" activeCell="F272" sqref="F272"/>
      <selection pane="bottomRight" activeCell="F272" sqref="F272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8" width="22.8554687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</row>
    <row r="2" spans="1:86" ht="15.75" hidden="1">
      <c r="A2" t="s">
        <v>263</v>
      </c>
      <c r="D2" s="164"/>
      <c r="E2" s="164" t="s">
        <v>264</v>
      </c>
      <c r="F2" s="164"/>
      <c r="G2" s="168" t="s">
        <v>1145</v>
      </c>
    </row>
    <row r="3" spans="1:86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271</v>
      </c>
      <c r="L3" s="170" t="s">
        <v>272</v>
      </c>
      <c r="M3" s="170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1773620.5676175</v>
      </c>
      <c r="K5" s="220">
        <v>130679011.7858775</v>
      </c>
      <c r="L5" s="220"/>
      <c r="M5" s="220">
        <v>486873.84019999998</v>
      </c>
      <c r="N5" s="220">
        <v>132939506.19369499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54480785.939999998</v>
      </c>
      <c r="H6" s="220">
        <v>123728.57</v>
      </c>
      <c r="I6" s="220">
        <v>316716655.07517821</v>
      </c>
      <c r="J6" s="220">
        <v>1237966296.6872993</v>
      </c>
      <c r="K6" s="220">
        <v>54443205.22467</v>
      </c>
      <c r="L6" s="220">
        <v>28448856.75</v>
      </c>
      <c r="M6" s="220">
        <v>312827959.07653099</v>
      </c>
      <c r="N6" s="220">
        <v>2005007487.3236785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36.200000000000003</v>
      </c>
      <c r="H7" s="220"/>
      <c r="I7" s="220"/>
      <c r="J7" s="220"/>
      <c r="K7" s="220">
        <v>56576795.631577499</v>
      </c>
      <c r="L7" s="220">
        <v>224148408.02000001</v>
      </c>
      <c r="M7" s="220"/>
      <c r="N7" s="220">
        <v>280725239.85157752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54480822.140000001</v>
      </c>
      <c r="H8" s="222">
        <v>123728.57</v>
      </c>
      <c r="I8" s="222">
        <v>316716655.07517821</v>
      </c>
      <c r="J8" s="222">
        <v>1239739917.2549169</v>
      </c>
      <c r="K8" s="222">
        <v>241699012.64212501</v>
      </c>
      <c r="L8" s="222">
        <v>252597264.77000001</v>
      </c>
      <c r="M8" s="222">
        <v>313314832.916731</v>
      </c>
      <c r="N8" s="222">
        <v>2418672233.3689513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>
        <v>235428758.410155</v>
      </c>
      <c r="L9" s="220"/>
      <c r="M9" s="220">
        <v>1717566500</v>
      </c>
      <c r="N9" s="220">
        <v>1952995258.4101553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>
        <v>235428758.410155</v>
      </c>
      <c r="L10" s="222">
        <v>0</v>
      </c>
      <c r="M10" s="222">
        <v>1717566500</v>
      </c>
      <c r="N10" s="222">
        <v>1952995258.4101553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54480822.140000001</v>
      </c>
      <c r="H11" s="223">
        <v>123728.57</v>
      </c>
      <c r="I11" s="223">
        <v>316716655.07517821</v>
      </c>
      <c r="J11" s="223">
        <v>1239739917.2549169</v>
      </c>
      <c r="K11" s="223">
        <v>477127771.05228001</v>
      </c>
      <c r="L11" s="223">
        <v>252597264.77000001</v>
      </c>
      <c r="M11" s="223">
        <v>2030881332.9167311</v>
      </c>
      <c r="N11" s="223">
        <v>4371667491.7791052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2500859183.7399998</v>
      </c>
      <c r="H12" s="220">
        <v>7366588.7699999996</v>
      </c>
      <c r="I12" s="220"/>
      <c r="J12" s="220">
        <v>1288872143.8771036</v>
      </c>
      <c r="K12" s="220">
        <v>16764749.334802501</v>
      </c>
      <c r="L12" s="220">
        <v>644949436.52999997</v>
      </c>
      <c r="M12" s="220">
        <v>600814817.06614947</v>
      </c>
      <c r="N12" s="220">
        <v>4520862160.5387239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322</v>
      </c>
      <c r="F13" s="220" t="s">
        <v>323</v>
      </c>
      <c r="G13" s="220">
        <v>2772989239.4099998</v>
      </c>
      <c r="H13" s="220">
        <v>68889334.739999995</v>
      </c>
      <c r="I13" s="220"/>
      <c r="J13" s="220">
        <v>4162285990.1687646</v>
      </c>
      <c r="K13" s="220">
        <v>755387826.88934255</v>
      </c>
      <c r="L13" s="220">
        <v>449467353.13999999</v>
      </c>
      <c r="M13" s="220">
        <v>897452177.15581048</v>
      </c>
      <c r="N13" s="220">
        <v>9106471921.5039177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325</v>
      </c>
      <c r="F14" s="220" t="s">
        <v>326</v>
      </c>
      <c r="G14" s="220">
        <v>-75479223.079999998</v>
      </c>
      <c r="H14" s="220"/>
      <c r="I14" s="220"/>
      <c r="J14" s="220">
        <v>-3721667.6463640002</v>
      </c>
      <c r="K14" s="220">
        <v>-27497072.381340001</v>
      </c>
      <c r="L14" s="220">
        <v>-4502988.46</v>
      </c>
      <c r="M14" s="220"/>
      <c r="N14" s="220">
        <v>-111200951.56770401</v>
      </c>
    </row>
    <row r="15" spans="1:86">
      <c r="D15" s="175" t="s">
        <v>324</v>
      </c>
      <c r="E15" s="220" t="s">
        <v>328</v>
      </c>
      <c r="F15" s="220" t="s">
        <v>329</v>
      </c>
      <c r="G15" s="220">
        <v>11928320.369999999</v>
      </c>
      <c r="H15" s="220"/>
      <c r="I15" s="220"/>
      <c r="J15" s="220"/>
      <c r="K15" s="220"/>
      <c r="L15" s="220"/>
      <c r="M15" s="220"/>
      <c r="N15" s="220">
        <v>11928320.369999999</v>
      </c>
    </row>
    <row r="16" spans="1:86">
      <c r="D16" s="175" t="s">
        <v>327</v>
      </c>
      <c r="E16" s="222" t="s">
        <v>331</v>
      </c>
      <c r="F16" s="222" t="s">
        <v>332</v>
      </c>
      <c r="G16" s="222">
        <v>5210297520.4399996</v>
      </c>
      <c r="H16" s="222">
        <v>76255923.510000005</v>
      </c>
      <c r="I16" s="222"/>
      <c r="J16" s="222">
        <v>5447436466.3995047</v>
      </c>
      <c r="K16" s="222">
        <v>744655503.84280503</v>
      </c>
      <c r="L16" s="222">
        <v>1089913801.21</v>
      </c>
      <c r="M16" s="222">
        <v>1498266994.2219601</v>
      </c>
      <c r="N16" s="222">
        <v>13528061450.844938</v>
      </c>
    </row>
    <row r="17" spans="1:14">
      <c r="D17" s="175" t="s">
        <v>330</v>
      </c>
      <c r="E17" s="220" t="s">
        <v>334</v>
      </c>
      <c r="F17" s="220" t="s">
        <v>335</v>
      </c>
      <c r="G17" s="220">
        <v>1619921.53</v>
      </c>
      <c r="H17" s="220">
        <v>54500</v>
      </c>
      <c r="I17" s="220">
        <v>24.966466400000002</v>
      </c>
      <c r="J17" s="220">
        <v>16506.7</v>
      </c>
      <c r="K17" s="220">
        <v>253715.163825</v>
      </c>
      <c r="L17" s="220">
        <v>671915.36</v>
      </c>
      <c r="M17" s="220">
        <v>127518.55</v>
      </c>
      <c r="N17" s="220">
        <v>2744078.0502913999</v>
      </c>
    </row>
    <row r="18" spans="1:14">
      <c r="D18" s="175" t="s">
        <v>333</v>
      </c>
      <c r="E18" s="220" t="s">
        <v>337</v>
      </c>
      <c r="F18" s="220" t="s">
        <v>338</v>
      </c>
      <c r="G18" s="220">
        <v>438019652.43000001</v>
      </c>
      <c r="H18" s="220">
        <v>6470.07</v>
      </c>
      <c r="I18" s="220"/>
      <c r="J18" s="220">
        <v>640391.35343859997</v>
      </c>
      <c r="K18" s="220">
        <v>1550390.9134875</v>
      </c>
      <c r="L18" s="220">
        <v>31442956.73</v>
      </c>
      <c r="M18" s="220"/>
      <c r="N18" s="220">
        <v>302590396.86692607</v>
      </c>
    </row>
    <row r="19" spans="1:14">
      <c r="D19" s="175" t="s">
        <v>336</v>
      </c>
      <c r="E19" s="220" t="s">
        <v>340</v>
      </c>
      <c r="F19" s="220" t="s">
        <v>341</v>
      </c>
      <c r="G19" s="220">
        <v>-18243446.059999999</v>
      </c>
      <c r="H19" s="220"/>
      <c r="I19" s="220"/>
      <c r="J19" s="220"/>
      <c r="K19" s="220">
        <v>-66975.368362499998</v>
      </c>
      <c r="L19" s="220"/>
      <c r="M19" s="220"/>
      <c r="N19" s="220">
        <v>-18310421.4283625</v>
      </c>
    </row>
    <row r="20" spans="1:14">
      <c r="D20" s="175" t="s">
        <v>339</v>
      </c>
      <c r="E20" s="220" t="s">
        <v>344</v>
      </c>
      <c r="F20" s="220" t="s">
        <v>345</v>
      </c>
      <c r="G20" s="220">
        <v>24820920.609999999</v>
      </c>
      <c r="H20" s="220"/>
      <c r="I20" s="220">
        <v>9353216.0771209002</v>
      </c>
      <c r="J20" s="220"/>
      <c r="K20" s="220">
        <v>21053148.364417501</v>
      </c>
      <c r="L20" s="220"/>
      <c r="M20" s="220"/>
      <c r="N20" s="220">
        <v>30406364.441538401</v>
      </c>
    </row>
    <row r="21" spans="1:14">
      <c r="A21" s="271" t="s">
        <v>342</v>
      </c>
      <c r="B21" s="272"/>
      <c r="D21" s="175" t="s">
        <v>343</v>
      </c>
      <c r="E21" s="220" t="s">
        <v>348</v>
      </c>
      <c r="F21" s="220" t="s">
        <v>349</v>
      </c>
      <c r="G21" s="220">
        <v>11580862.619999999</v>
      </c>
      <c r="H21" s="220"/>
      <c r="I21" s="220"/>
      <c r="J21" s="220"/>
      <c r="K21" s="220"/>
      <c r="L21" s="220"/>
      <c r="M21" s="220"/>
      <c r="N21" s="220">
        <v>11210377.119999999</v>
      </c>
    </row>
    <row r="22" spans="1:14">
      <c r="A22" s="270" t="s">
        <v>346</v>
      </c>
      <c r="B22" s="270"/>
      <c r="D22" s="175" t="s">
        <v>347</v>
      </c>
      <c r="E22" s="220" t="s">
        <v>353</v>
      </c>
      <c r="F22" s="220" t="s">
        <v>354</v>
      </c>
      <c r="G22" s="220">
        <v>13291871.279999999</v>
      </c>
      <c r="H22" s="220">
        <v>11000</v>
      </c>
      <c r="I22" s="220"/>
      <c r="J22" s="220"/>
      <c r="K22" s="220">
        <v>2645325.4522199999</v>
      </c>
      <c r="L22" s="220">
        <v>3581714.24</v>
      </c>
      <c r="M22" s="220">
        <v>3609321.3025659998</v>
      </c>
      <c r="N22" s="220">
        <v>23139232.274785999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356</v>
      </c>
      <c r="F23" s="220" t="s">
        <v>357</v>
      </c>
      <c r="G23" s="220">
        <v>43023.39</v>
      </c>
      <c r="H23" s="220">
        <v>2718.09</v>
      </c>
      <c r="I23" s="220"/>
      <c r="J23" s="220"/>
      <c r="K23" s="220">
        <v>2502231.3956550001</v>
      </c>
      <c r="L23" s="220">
        <v>2366.4</v>
      </c>
      <c r="M23" s="220"/>
      <c r="N23" s="220">
        <v>2550339.275655</v>
      </c>
    </row>
    <row r="24" spans="1:14">
      <c r="A24" s="99"/>
      <c r="B24" s="99"/>
      <c r="D24" s="175" t="s">
        <v>355</v>
      </c>
      <c r="E24" s="220" t="s">
        <v>359</v>
      </c>
      <c r="F24" s="220" t="s">
        <v>360</v>
      </c>
      <c r="G24" s="220">
        <v>125972.85</v>
      </c>
      <c r="H24" s="220"/>
      <c r="I24" s="220"/>
      <c r="J24" s="220">
        <v>19668175.563971698</v>
      </c>
      <c r="K24" s="220"/>
      <c r="L24" s="220">
        <v>321335.83</v>
      </c>
      <c r="M24" s="220"/>
      <c r="N24" s="220">
        <v>20115484.243971702</v>
      </c>
    </row>
    <row r="25" spans="1:14">
      <c r="A25" s="99"/>
      <c r="B25" s="99"/>
      <c r="D25" s="175" t="s">
        <v>358</v>
      </c>
      <c r="E25" s="220" t="s">
        <v>362</v>
      </c>
      <c r="F25" s="220" t="s">
        <v>363</v>
      </c>
      <c r="G25" s="220">
        <v>52473811.420000002</v>
      </c>
      <c r="H25" s="220">
        <v>277569.48</v>
      </c>
      <c r="I25" s="220"/>
      <c r="J25" s="220">
        <v>58783453.036549598</v>
      </c>
      <c r="K25" s="220">
        <v>5467815.9204150001</v>
      </c>
      <c r="L25" s="220">
        <v>4833095.45</v>
      </c>
      <c r="M25" s="220">
        <v>13068956.956308501</v>
      </c>
      <c r="N25" s="220">
        <v>134904702.26327309</v>
      </c>
    </row>
    <row r="26" spans="1:14">
      <c r="A26" s="99"/>
      <c r="B26" s="99"/>
      <c r="D26" s="175" t="s">
        <v>361</v>
      </c>
      <c r="E26" s="220" t="s">
        <v>365</v>
      </c>
      <c r="F26" s="220" t="s">
        <v>366</v>
      </c>
      <c r="G26" s="220">
        <v>491780.45</v>
      </c>
      <c r="H26" s="220">
        <v>87827.41</v>
      </c>
      <c r="I26" s="220"/>
      <c r="J26" s="220"/>
      <c r="K26" s="220"/>
      <c r="L26" s="220">
        <v>461722</v>
      </c>
      <c r="M26" s="220">
        <v>20025847.537974</v>
      </c>
      <c r="N26" s="220">
        <v>21067177.397973999</v>
      </c>
    </row>
    <row r="27" spans="1:14">
      <c r="D27" s="175" t="s">
        <v>364</v>
      </c>
      <c r="E27" s="220" t="s">
        <v>368</v>
      </c>
      <c r="F27" s="220" t="s">
        <v>369</v>
      </c>
      <c r="G27" s="220">
        <v>31688185.629999999</v>
      </c>
      <c r="H27" s="220"/>
      <c r="I27" s="220"/>
      <c r="J27" s="220">
        <v>34128493.684901103</v>
      </c>
      <c r="K27" s="220">
        <v>41753476.748722501</v>
      </c>
      <c r="L27" s="220">
        <v>2002058.18</v>
      </c>
      <c r="M27" s="220">
        <v>345211802.99634999</v>
      </c>
      <c r="N27" s="220">
        <v>454784017.2399736</v>
      </c>
    </row>
    <row r="28" spans="1:14">
      <c r="D28" s="175" t="s">
        <v>367</v>
      </c>
      <c r="E28" s="220" t="s">
        <v>372</v>
      </c>
      <c r="F28" s="220" t="s">
        <v>373</v>
      </c>
      <c r="G28" s="220"/>
      <c r="H28" s="220"/>
      <c r="I28" s="220"/>
      <c r="J28" s="220">
        <v>3127505.5582609</v>
      </c>
      <c r="K28" s="220"/>
      <c r="L28" s="220"/>
      <c r="M28" s="220"/>
      <c r="N28" s="220">
        <v>3127505.5582609</v>
      </c>
    </row>
    <row r="29" spans="1:14">
      <c r="A29" s="271" t="s">
        <v>370</v>
      </c>
      <c r="B29" s="272"/>
      <c r="D29" s="175" t="s">
        <v>371</v>
      </c>
      <c r="E29" s="220" t="s">
        <v>376</v>
      </c>
      <c r="F29" s="220" t="s">
        <v>377</v>
      </c>
      <c r="G29" s="220">
        <v>2225667.5</v>
      </c>
      <c r="H29" s="220"/>
      <c r="I29" s="220"/>
      <c r="J29" s="220"/>
      <c r="K29" s="220"/>
      <c r="L29" s="220">
        <v>21345.79</v>
      </c>
      <c r="M29" s="220"/>
      <c r="N29" s="220">
        <v>2247013.29</v>
      </c>
    </row>
    <row r="30" spans="1:14">
      <c r="A30" s="270" t="s">
        <v>374</v>
      </c>
      <c r="B30" s="270"/>
      <c r="D30" s="175" t="s">
        <v>375</v>
      </c>
      <c r="E30" s="220" t="s">
        <v>381</v>
      </c>
      <c r="F30" s="220" t="s">
        <v>382</v>
      </c>
      <c r="G30" s="220">
        <v>71051353.269999996</v>
      </c>
      <c r="H30" s="220">
        <v>171434.44</v>
      </c>
      <c r="I30" s="220"/>
      <c r="J30" s="220"/>
      <c r="K30" s="220"/>
      <c r="L30" s="220">
        <v>38557.94</v>
      </c>
      <c r="M30" s="220"/>
      <c r="N30" s="220">
        <v>71261345.650000006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386</v>
      </c>
      <c r="F31" s="220" t="s">
        <v>387</v>
      </c>
      <c r="G31" s="220">
        <v>49482023.020000003</v>
      </c>
      <c r="H31" s="220">
        <v>1281068.6100000001</v>
      </c>
      <c r="I31" s="220">
        <v>0</v>
      </c>
      <c r="J31" s="220">
        <v>382850151.38207918</v>
      </c>
      <c r="K31" s="220">
        <v>483715454.5960651</v>
      </c>
      <c r="L31" s="220">
        <v>0</v>
      </c>
      <c r="M31" s="220">
        <v>347187957.74154049</v>
      </c>
      <c r="N31" s="220">
        <v>1264516655.3496847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389</v>
      </c>
      <c r="F32" s="220" t="s">
        <v>390</v>
      </c>
      <c r="G32" s="220">
        <v>15165502.25</v>
      </c>
      <c r="H32" s="220">
        <v>1621024.8</v>
      </c>
      <c r="I32" s="220"/>
      <c r="J32" s="220"/>
      <c r="K32" s="220">
        <v>3273505.56996</v>
      </c>
      <c r="L32" s="220">
        <v>3040790.86</v>
      </c>
      <c r="M32" s="220">
        <v>4974360.6838840004</v>
      </c>
      <c r="N32" s="220">
        <v>28075184.163844001</v>
      </c>
    </row>
    <row r="33" spans="1:14">
      <c r="A33" s="99"/>
      <c r="B33" s="185"/>
      <c r="D33" s="175" t="s">
        <v>388</v>
      </c>
      <c r="E33" s="220" t="s">
        <v>392</v>
      </c>
      <c r="F33" s="220" t="s">
        <v>393</v>
      </c>
      <c r="G33" s="220"/>
      <c r="H33" s="220"/>
      <c r="I33" s="220"/>
      <c r="J33" s="220"/>
      <c r="K33" s="220"/>
      <c r="L33" s="220"/>
      <c r="M33" s="220">
        <v>144813.616304</v>
      </c>
      <c r="N33" s="220">
        <v>144813.616304</v>
      </c>
    </row>
    <row r="34" spans="1:14">
      <c r="A34" s="99"/>
      <c r="B34" s="185"/>
      <c r="D34" s="175" t="s">
        <v>391</v>
      </c>
      <c r="E34" s="220" t="s">
        <v>395</v>
      </c>
      <c r="F34" s="220" t="s">
        <v>396</v>
      </c>
      <c r="G34" s="220">
        <v>6172661.5700000003</v>
      </c>
      <c r="H34" s="220"/>
      <c r="I34" s="220"/>
      <c r="J34" s="220"/>
      <c r="K34" s="220"/>
      <c r="L34" s="220"/>
      <c r="M34" s="220"/>
      <c r="N34" s="220">
        <v>6172661.5700000003</v>
      </c>
    </row>
    <row r="35" spans="1:14">
      <c r="D35" s="175" t="s">
        <v>394</v>
      </c>
      <c r="E35" s="222" t="s">
        <v>398</v>
      </c>
      <c r="F35" s="222" t="s">
        <v>399</v>
      </c>
      <c r="G35" s="222">
        <v>700009763.75999999</v>
      </c>
      <c r="H35" s="222">
        <v>3513612.9</v>
      </c>
      <c r="I35" s="222">
        <v>9353241.0435873009</v>
      </c>
      <c r="J35" s="222">
        <v>499214677.27920109</v>
      </c>
      <c r="K35" s="222">
        <v>562148088.75640512</v>
      </c>
      <c r="L35" s="222">
        <v>46417858.780000001</v>
      </c>
      <c r="M35" s="222">
        <v>734350579.38492703</v>
      </c>
      <c r="N35" s="222">
        <v>2360746926.9441204</v>
      </c>
    </row>
    <row r="36" spans="1:14">
      <c r="D36" s="175" t="s">
        <v>397</v>
      </c>
      <c r="E36" s="220" t="s">
        <v>401</v>
      </c>
      <c r="F36" s="220" t="s">
        <v>402</v>
      </c>
      <c r="G36" s="220">
        <v>9562137.5199999996</v>
      </c>
      <c r="H36" s="220">
        <v>38475659.32</v>
      </c>
      <c r="I36" s="220"/>
      <c r="J36" s="220"/>
      <c r="K36" s="220"/>
      <c r="L36" s="220">
        <v>5016486.4000000004</v>
      </c>
      <c r="M36" s="220"/>
      <c r="N36" s="220">
        <v>52770654.240000002</v>
      </c>
    </row>
    <row r="37" spans="1:14">
      <c r="D37" s="175" t="s">
        <v>400</v>
      </c>
      <c r="E37" s="222" t="s">
        <v>405</v>
      </c>
      <c r="F37" s="222" t="s">
        <v>406</v>
      </c>
      <c r="G37" s="222">
        <v>9562137.5199999996</v>
      </c>
      <c r="H37" s="222">
        <v>38475659.32</v>
      </c>
      <c r="I37" s="222"/>
      <c r="J37" s="222"/>
      <c r="K37" s="222"/>
      <c r="L37" s="222">
        <v>5016486.4000000004</v>
      </c>
      <c r="M37" s="222"/>
      <c r="N37" s="222">
        <v>52770654.240000002</v>
      </c>
    </row>
    <row r="38" spans="1:14">
      <c r="A38" s="271" t="s">
        <v>403</v>
      </c>
      <c r="B38" s="272"/>
      <c r="D38" s="175" t="s">
        <v>404</v>
      </c>
      <c r="E38" s="223" t="s">
        <v>408</v>
      </c>
      <c r="F38" s="223" t="s">
        <v>409</v>
      </c>
      <c r="G38" s="223">
        <v>5919869421.7200003</v>
      </c>
      <c r="H38" s="223">
        <v>118245195.73</v>
      </c>
      <c r="I38" s="223">
        <v>9353241.0435873009</v>
      </c>
      <c r="J38" s="223">
        <v>5946651143.6787052</v>
      </c>
      <c r="K38" s="223">
        <v>1306803592.59921</v>
      </c>
      <c r="L38" s="223">
        <v>1141348146.3900001</v>
      </c>
      <c r="M38" s="223">
        <v>2232617573.6068873</v>
      </c>
      <c r="N38" s="223">
        <v>15941579032.029058</v>
      </c>
    </row>
    <row r="39" spans="1:14">
      <c r="A39" s="270" t="s">
        <v>374</v>
      </c>
      <c r="B39" s="270"/>
      <c r="D39" s="175" t="s">
        <v>407</v>
      </c>
      <c r="E39" s="220" t="s">
        <v>412</v>
      </c>
      <c r="F39" s="220" t="s">
        <v>413</v>
      </c>
      <c r="G39" s="220">
        <v>4839549209.8800001</v>
      </c>
      <c r="H39" s="220"/>
      <c r="I39" s="220">
        <v>662478434.26128983</v>
      </c>
      <c r="J39" s="220"/>
      <c r="K39" s="220"/>
      <c r="L39" s="220"/>
      <c r="M39" s="220"/>
      <c r="N39" s="220">
        <v>662478434.26128983</v>
      </c>
    </row>
    <row r="40" spans="1:14">
      <c r="A40" s="99" t="s">
        <v>378</v>
      </c>
      <c r="B40" s="185" t="s">
        <v>410</v>
      </c>
      <c r="D40" s="175" t="s">
        <v>411</v>
      </c>
      <c r="E40" s="222" t="s">
        <v>416</v>
      </c>
      <c r="F40" s="222" t="s">
        <v>417</v>
      </c>
      <c r="G40" s="222">
        <v>4839549209.8800001</v>
      </c>
      <c r="H40" s="222"/>
      <c r="I40" s="222">
        <v>662478434.26128983</v>
      </c>
      <c r="J40" s="222"/>
      <c r="K40" s="222"/>
      <c r="L40" s="222"/>
      <c r="M40" s="222"/>
      <c r="N40" s="222">
        <v>662478434.26128983</v>
      </c>
    </row>
    <row r="41" spans="1:14">
      <c r="A41" s="99" t="s">
        <v>383</v>
      </c>
      <c r="B41" s="185" t="s">
        <v>414</v>
      </c>
      <c r="D41" s="175" t="s">
        <v>415</v>
      </c>
      <c r="E41" s="223" t="s">
        <v>419</v>
      </c>
      <c r="F41" s="223" t="s">
        <v>420</v>
      </c>
      <c r="G41" s="223">
        <v>4839549209.8800001</v>
      </c>
      <c r="H41" s="223"/>
      <c r="I41" s="223">
        <v>662478434.26128983</v>
      </c>
      <c r="J41" s="223"/>
      <c r="K41" s="223"/>
      <c r="L41" s="223"/>
      <c r="M41" s="223"/>
      <c r="N41" s="223">
        <v>662478434.26128983</v>
      </c>
    </row>
    <row r="42" spans="1:14">
      <c r="A42" s="99"/>
      <c r="B42" s="185"/>
      <c r="D42" s="175" t="s">
        <v>418</v>
      </c>
      <c r="E42" s="220" t="s">
        <v>422</v>
      </c>
      <c r="F42" s="220" t="s">
        <v>423</v>
      </c>
      <c r="G42" s="220">
        <v>1127209783.6600001</v>
      </c>
      <c r="H42" s="220"/>
      <c r="I42" s="220"/>
      <c r="J42" s="220">
        <v>726449405.89773977</v>
      </c>
      <c r="K42" s="220">
        <v>17292271.646745</v>
      </c>
      <c r="L42" s="220">
        <v>219221525.05000001</v>
      </c>
      <c r="M42" s="220">
        <v>216442629.23765799</v>
      </c>
      <c r="N42" s="220">
        <v>2306615615.4921427</v>
      </c>
    </row>
    <row r="43" spans="1:14">
      <c r="A43" s="99"/>
      <c r="B43" s="185"/>
      <c r="D43" s="175" t="s">
        <v>421</v>
      </c>
      <c r="E43" s="220" t="s">
        <v>425</v>
      </c>
      <c r="F43" s="220" t="s">
        <v>426</v>
      </c>
      <c r="G43" s="220">
        <v>-3075690.93</v>
      </c>
      <c r="H43" s="220"/>
      <c r="I43" s="220"/>
      <c r="J43" s="220">
        <v>-12531310.886304</v>
      </c>
      <c r="K43" s="220"/>
      <c r="L43" s="220">
        <v>-13470251.26</v>
      </c>
      <c r="M43" s="220"/>
      <c r="N43" s="220">
        <v>-29077253.076304</v>
      </c>
    </row>
    <row r="44" spans="1:14">
      <c r="D44" s="175" t="s">
        <v>424</v>
      </c>
      <c r="E44" s="222" t="s">
        <v>428</v>
      </c>
      <c r="F44" s="222" t="s">
        <v>423</v>
      </c>
      <c r="G44" s="222">
        <v>1124134092.73</v>
      </c>
      <c r="H44" s="222"/>
      <c r="I44" s="222"/>
      <c r="J44" s="222">
        <v>713918095.01143575</v>
      </c>
      <c r="K44" s="222">
        <v>17292271.646745</v>
      </c>
      <c r="L44" s="222">
        <v>205751273.78999999</v>
      </c>
      <c r="M44" s="222">
        <v>216442629.23765799</v>
      </c>
      <c r="N44" s="222">
        <v>2277538362.4158387</v>
      </c>
    </row>
    <row r="45" spans="1:14">
      <c r="D45" s="175" t="s">
        <v>427</v>
      </c>
      <c r="E45" s="220" t="s">
        <v>430</v>
      </c>
      <c r="F45" s="220" t="s">
        <v>431</v>
      </c>
      <c r="G45" s="220">
        <v>78546126.090000004</v>
      </c>
      <c r="H45" s="220"/>
      <c r="I45" s="220"/>
      <c r="J45" s="220">
        <v>14379724.6604547</v>
      </c>
      <c r="K45" s="220">
        <v>205401388.11645001</v>
      </c>
      <c r="L45" s="220">
        <v>967746</v>
      </c>
      <c r="M45" s="220">
        <v>44127322.2351785</v>
      </c>
      <c r="N45" s="220">
        <v>343422307.10208321</v>
      </c>
    </row>
    <row r="46" spans="1:14">
      <c r="D46" s="175" t="s">
        <v>429</v>
      </c>
      <c r="E46" s="220" t="s">
        <v>433</v>
      </c>
      <c r="F46" s="220" t="s">
        <v>434</v>
      </c>
      <c r="G46" s="220">
        <v>-922224.95</v>
      </c>
      <c r="H46" s="220"/>
      <c r="I46" s="220"/>
      <c r="J46" s="220"/>
      <c r="K46" s="220"/>
      <c r="L46" s="220">
        <v>-89328.16</v>
      </c>
      <c r="M46" s="220"/>
      <c r="N46" s="220">
        <v>-1011553.11</v>
      </c>
    </row>
    <row r="47" spans="1:14">
      <c r="D47" s="175" t="s">
        <v>432</v>
      </c>
      <c r="E47" s="222" t="s">
        <v>436</v>
      </c>
      <c r="F47" s="222" t="s">
        <v>431</v>
      </c>
      <c r="G47" s="222">
        <v>77623901.140000001</v>
      </c>
      <c r="H47" s="222"/>
      <c r="I47" s="222"/>
      <c r="J47" s="222">
        <v>14379724.6604547</v>
      </c>
      <c r="K47" s="222">
        <v>205401388.11645001</v>
      </c>
      <c r="L47" s="222">
        <v>878417.84</v>
      </c>
      <c r="M47" s="222">
        <v>44127322.2351785</v>
      </c>
      <c r="N47" s="222">
        <v>342410753.99208319</v>
      </c>
    </row>
    <row r="48" spans="1:14">
      <c r="D48" s="175" t="s">
        <v>435</v>
      </c>
      <c r="E48" s="220" t="s">
        <v>438</v>
      </c>
      <c r="F48" s="220" t="s">
        <v>439</v>
      </c>
      <c r="G48" s="220">
        <v>1837425746.1600001</v>
      </c>
      <c r="H48" s="220"/>
      <c r="I48" s="220"/>
      <c r="J48" s="220">
        <v>2238401859.5003242</v>
      </c>
      <c r="K48" s="220">
        <v>349810167.17973751</v>
      </c>
      <c r="L48" s="220">
        <v>543566026.64999998</v>
      </c>
      <c r="M48" s="220">
        <v>924654485.17797434</v>
      </c>
      <c r="N48" s="220">
        <v>5892584423.2845364</v>
      </c>
    </row>
    <row r="49" spans="4:16">
      <c r="D49" s="175" t="s">
        <v>437</v>
      </c>
      <c r="E49" s="220" t="s">
        <v>441</v>
      </c>
      <c r="F49" s="220" t="s">
        <v>442</v>
      </c>
      <c r="G49" s="220">
        <v>-14883402.75</v>
      </c>
      <c r="H49" s="220"/>
      <c r="I49" s="220"/>
      <c r="J49" s="220">
        <v>-396800.04789659998</v>
      </c>
      <c r="K49" s="220">
        <v>-411096.03939749999</v>
      </c>
      <c r="L49" s="220">
        <v>-3886666.71</v>
      </c>
      <c r="M49" s="220"/>
      <c r="N49" s="220">
        <v>-19577965.547294099</v>
      </c>
    </row>
    <row r="50" spans="4:16">
      <c r="D50" s="175" t="s">
        <v>440</v>
      </c>
      <c r="E50" s="222" t="s">
        <v>444</v>
      </c>
      <c r="F50" s="222" t="s">
        <v>439</v>
      </c>
      <c r="G50" s="222">
        <v>1822542343.4100001</v>
      </c>
      <c r="H50" s="222"/>
      <c r="I50" s="222"/>
      <c r="J50" s="222">
        <v>2238005059.4524274</v>
      </c>
      <c r="K50" s="222">
        <v>349399071.14033997</v>
      </c>
      <c r="L50" s="222">
        <v>539679359.94000006</v>
      </c>
      <c r="M50" s="222">
        <v>924654485.17797434</v>
      </c>
      <c r="N50" s="222">
        <v>5873006457.7372427</v>
      </c>
    </row>
    <row r="51" spans="4:16">
      <c r="D51" s="175" t="s">
        <v>443</v>
      </c>
      <c r="E51" s="220" t="s">
        <v>446</v>
      </c>
      <c r="F51" s="220" t="s">
        <v>447</v>
      </c>
      <c r="G51" s="220">
        <v>298691374.32999998</v>
      </c>
      <c r="H51" s="220">
        <v>33709414.289999999</v>
      </c>
      <c r="I51" s="220"/>
      <c r="J51" s="220">
        <v>532850457.07339507</v>
      </c>
      <c r="K51" s="220">
        <v>144531274.7576775</v>
      </c>
      <c r="L51" s="220">
        <v>77089996.099999994</v>
      </c>
      <c r="M51" s="220">
        <v>258438606.35391149</v>
      </c>
      <c r="N51" s="220">
        <v>1345311122.904984</v>
      </c>
    </row>
    <row r="52" spans="4:16">
      <c r="D52" s="175" t="s">
        <v>445</v>
      </c>
      <c r="E52" s="220" t="s">
        <v>1224</v>
      </c>
      <c r="F52" s="220" t="s">
        <v>1225</v>
      </c>
      <c r="G52" s="220"/>
      <c r="H52" s="220"/>
      <c r="I52" s="220"/>
      <c r="J52" s="220">
        <v>-17389353.258882701</v>
      </c>
      <c r="K52" s="220"/>
      <c r="L52" s="220"/>
      <c r="M52" s="220"/>
      <c r="N52" s="220">
        <v>-17389353.258882701</v>
      </c>
    </row>
    <row r="53" spans="4:16">
      <c r="D53" s="175" t="s">
        <v>448</v>
      </c>
      <c r="E53" s="220" t="s">
        <v>449</v>
      </c>
      <c r="F53" s="220" t="s">
        <v>450</v>
      </c>
      <c r="G53" s="220">
        <v>-24905191.100000001</v>
      </c>
      <c r="H53" s="220"/>
      <c r="I53" s="220"/>
      <c r="J53" s="220"/>
      <c r="K53" s="220"/>
      <c r="L53" s="220">
        <v>-6899773.9500000002</v>
      </c>
      <c r="M53" s="220"/>
      <c r="N53" s="220">
        <v>-31804965.050000001</v>
      </c>
    </row>
    <row r="54" spans="4:16">
      <c r="D54" s="175" t="s">
        <v>451</v>
      </c>
      <c r="E54" s="222" t="s">
        <v>452</v>
      </c>
      <c r="F54" s="222" t="s">
        <v>447</v>
      </c>
      <c r="G54" s="222">
        <v>273786183.23000002</v>
      </c>
      <c r="H54" s="222">
        <v>33709414.289999999</v>
      </c>
      <c r="I54" s="222"/>
      <c r="J54" s="222">
        <v>515461103.81451237</v>
      </c>
      <c r="K54" s="222">
        <v>144531274.7576775</v>
      </c>
      <c r="L54" s="222">
        <v>70190222.150000006</v>
      </c>
      <c r="M54" s="222">
        <v>258438606.35391149</v>
      </c>
      <c r="N54" s="222">
        <v>1296116804.5961013</v>
      </c>
    </row>
    <row r="55" spans="4:16">
      <c r="D55" s="175" t="s">
        <v>453</v>
      </c>
      <c r="E55" s="220" t="s">
        <v>454</v>
      </c>
      <c r="F55" s="220" t="s">
        <v>455</v>
      </c>
      <c r="G55" s="220">
        <v>323024612.39999998</v>
      </c>
      <c r="H55" s="220"/>
      <c r="I55" s="220"/>
      <c r="J55" s="220">
        <v>75714299.368830696</v>
      </c>
      <c r="K55" s="220">
        <v>114221042.7713775</v>
      </c>
      <c r="L55" s="220">
        <v>58823498.020000003</v>
      </c>
      <c r="M55" s="220">
        <v>162257644.85402349</v>
      </c>
      <c r="N55" s="220">
        <v>734041097.41423166</v>
      </c>
      <c r="P55">
        <v>780478.08</v>
      </c>
    </row>
    <row r="56" spans="4:16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>
        <v>-459889.95901499997</v>
      </c>
      <c r="L56" s="220"/>
      <c r="M56" s="220"/>
      <c r="N56" s="220">
        <v>-459889.95901499997</v>
      </c>
    </row>
    <row r="57" spans="4:16">
      <c r="D57" s="175" t="s">
        <v>459</v>
      </c>
      <c r="E57" s="220" t="s">
        <v>460</v>
      </c>
      <c r="F57" s="220" t="s">
        <v>461</v>
      </c>
      <c r="G57" s="220">
        <v>-3157883.36</v>
      </c>
      <c r="H57" s="220"/>
      <c r="I57" s="220"/>
      <c r="J57" s="220"/>
      <c r="K57" s="220"/>
      <c r="L57" s="220">
        <v>-694898.85</v>
      </c>
      <c r="M57" s="220"/>
      <c r="N57" s="220">
        <v>-3852782.21</v>
      </c>
      <c r="P57">
        <v>781774.08</v>
      </c>
    </row>
    <row r="58" spans="4:16">
      <c r="D58" s="175" t="s">
        <v>462</v>
      </c>
      <c r="E58" s="222" t="s">
        <v>463</v>
      </c>
      <c r="F58" s="222" t="s">
        <v>455</v>
      </c>
      <c r="G58" s="222">
        <v>319866729.04000002</v>
      </c>
      <c r="H58" s="222"/>
      <c r="I58" s="222"/>
      <c r="J58" s="222">
        <v>75714299.368830696</v>
      </c>
      <c r="K58" s="222">
        <v>113761152.81236251</v>
      </c>
      <c r="L58" s="222">
        <v>58128599.170000002</v>
      </c>
      <c r="M58" s="222">
        <v>162257644.85402349</v>
      </c>
      <c r="N58" s="222">
        <v>729728425.24521673</v>
      </c>
    </row>
    <row r="59" spans="4:16">
      <c r="D59" s="175" t="s">
        <v>464</v>
      </c>
      <c r="E59" s="220" t="s">
        <v>465</v>
      </c>
      <c r="F59" s="220" t="s">
        <v>466</v>
      </c>
      <c r="G59" s="220">
        <v>1268760359.6400001</v>
      </c>
      <c r="H59" s="220"/>
      <c r="I59" s="220"/>
      <c r="J59" s="220">
        <v>511241129.63533998</v>
      </c>
      <c r="K59" s="220">
        <v>76962591.828247502</v>
      </c>
      <c r="L59" s="220">
        <v>70706392.810000002</v>
      </c>
      <c r="M59" s="220">
        <v>547302182.35018253</v>
      </c>
      <c r="N59" s="220">
        <v>2474972656.2637701</v>
      </c>
    </row>
    <row r="60" spans="4:16">
      <c r="D60" s="175" t="s">
        <v>467</v>
      </c>
      <c r="E60" s="222" t="s">
        <v>468</v>
      </c>
      <c r="F60" s="222" t="s">
        <v>466</v>
      </c>
      <c r="G60" s="222">
        <v>1268760359.6400001</v>
      </c>
      <c r="H60" s="222"/>
      <c r="I60" s="222"/>
      <c r="J60" s="222">
        <v>511241129.63533998</v>
      </c>
      <c r="K60" s="222">
        <v>76962591.828247502</v>
      </c>
      <c r="L60" s="222">
        <v>70706392.810000002</v>
      </c>
      <c r="M60" s="222">
        <v>547302182.35018253</v>
      </c>
      <c r="N60" s="222">
        <v>2474972656.2637701</v>
      </c>
    </row>
    <row r="61" spans="4:16">
      <c r="D61" s="175" t="s">
        <v>469</v>
      </c>
      <c r="E61" s="223" t="s">
        <v>470</v>
      </c>
      <c r="F61" s="223" t="s">
        <v>471</v>
      </c>
      <c r="G61" s="223">
        <v>4886713609.1899996</v>
      </c>
      <c r="H61" s="223">
        <v>33709414.289999999</v>
      </c>
      <c r="I61" s="223"/>
      <c r="J61" s="223">
        <v>4068719411.9430017</v>
      </c>
      <c r="K61" s="223">
        <v>907347750.30182242</v>
      </c>
      <c r="L61" s="223">
        <v>945334265.70000005</v>
      </c>
      <c r="M61" s="223">
        <v>2153222870.2089286</v>
      </c>
      <c r="N61" s="223">
        <v>12993773460.250254</v>
      </c>
    </row>
    <row r="62" spans="4:16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/>
      <c r="L62" s="220"/>
      <c r="M62" s="220">
        <v>257474334.37210101</v>
      </c>
      <c r="N62" s="220">
        <v>257474334.37210101</v>
      </c>
    </row>
    <row r="63" spans="4:16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/>
      <c r="L63" s="222"/>
      <c r="M63" s="222">
        <v>257474334.37210101</v>
      </c>
      <c r="N63" s="222">
        <v>257474334.37210101</v>
      </c>
    </row>
    <row r="64" spans="4:16">
      <c r="D64" s="175" t="s">
        <v>477</v>
      </c>
      <c r="E64" s="220" t="s">
        <v>478</v>
      </c>
      <c r="F64" s="220" t="s">
        <v>479</v>
      </c>
      <c r="G64" s="220">
        <v>13385398.99</v>
      </c>
      <c r="H64" s="220"/>
      <c r="I64" s="220"/>
      <c r="J64" s="220">
        <v>1456968.8793881999</v>
      </c>
      <c r="K64" s="220">
        <v>8523097.6917599998</v>
      </c>
      <c r="L64" s="220">
        <v>773915.91</v>
      </c>
      <c r="M64" s="220"/>
      <c r="N64" s="220">
        <v>24139381.4711482</v>
      </c>
      <c r="P64">
        <v>6592901702.2600002</v>
      </c>
    </row>
    <row r="65" spans="4:16">
      <c r="D65" s="175" t="s">
        <v>480</v>
      </c>
      <c r="E65" s="220" t="s">
        <v>481</v>
      </c>
      <c r="F65" s="220" t="s">
        <v>482</v>
      </c>
      <c r="G65" s="220"/>
      <c r="H65" s="220"/>
      <c r="I65" s="220"/>
      <c r="J65" s="220">
        <v>5155669.5113235004</v>
      </c>
      <c r="K65" s="220"/>
      <c r="L65" s="220"/>
      <c r="M65" s="220"/>
      <c r="N65" s="220">
        <v>5155669.5113235004</v>
      </c>
      <c r="P65">
        <v>48949946.780000001</v>
      </c>
    </row>
    <row r="66" spans="4:16">
      <c r="D66" s="175" t="s">
        <v>483</v>
      </c>
      <c r="E66" s="222" t="s">
        <v>484</v>
      </c>
      <c r="F66" s="222" t="s">
        <v>485</v>
      </c>
      <c r="G66" s="222">
        <v>13385398.99</v>
      </c>
      <c r="H66" s="222"/>
      <c r="I66" s="222"/>
      <c r="J66" s="222">
        <v>6612638.3907116996</v>
      </c>
      <c r="K66" s="222">
        <v>8523097.6917599998</v>
      </c>
      <c r="L66" s="222">
        <v>773915.91</v>
      </c>
      <c r="M66" s="222"/>
      <c r="N66" s="222">
        <v>29295050.982471701</v>
      </c>
      <c r="P66">
        <v>-420062.2</v>
      </c>
    </row>
    <row r="67" spans="4:16">
      <c r="D67" s="175" t="s">
        <v>486</v>
      </c>
      <c r="E67" s="223" t="s">
        <v>487</v>
      </c>
      <c r="F67" s="223" t="s">
        <v>488</v>
      </c>
      <c r="G67" s="223">
        <v>13385398.99</v>
      </c>
      <c r="H67" s="223"/>
      <c r="I67" s="223"/>
      <c r="J67" s="223">
        <v>6612638.3907116996</v>
      </c>
      <c r="K67" s="223">
        <v>8523097.6917599998</v>
      </c>
      <c r="L67" s="223">
        <v>773915.91</v>
      </c>
      <c r="M67" s="223">
        <v>257474334.37210101</v>
      </c>
      <c r="N67" s="223">
        <v>286769385.35457271</v>
      </c>
    </row>
    <row r="68" spans="4:16">
      <c r="D68" s="175" t="s">
        <v>489</v>
      </c>
      <c r="E68" s="220" t="s">
        <v>490</v>
      </c>
      <c r="F68" s="220" t="s">
        <v>491</v>
      </c>
      <c r="G68" s="220">
        <v>0</v>
      </c>
      <c r="H68" s="220">
        <v>0</v>
      </c>
      <c r="I68" s="220"/>
      <c r="J68" s="220"/>
      <c r="K68" s="220">
        <v>8131974.8899800004</v>
      </c>
      <c r="L68" s="220">
        <v>0</v>
      </c>
      <c r="M68" s="220"/>
      <c r="N68" s="220">
        <v>8131974.8899800004</v>
      </c>
    </row>
    <row r="69" spans="4:16">
      <c r="D69" s="175" t="s">
        <v>492</v>
      </c>
      <c r="E69" s="220" t="s">
        <v>493</v>
      </c>
      <c r="F69" s="220" t="s">
        <v>494</v>
      </c>
      <c r="G69" s="220"/>
      <c r="H69" s="220"/>
      <c r="I69" s="220"/>
      <c r="J69" s="220">
        <v>1414022.8744999999</v>
      </c>
      <c r="K69" s="220"/>
      <c r="L69" s="220"/>
      <c r="M69" s="220"/>
      <c r="N69" s="220">
        <v>1414022.8744999999</v>
      </c>
      <c r="P69">
        <v>48535894.579999998</v>
      </c>
    </row>
    <row r="70" spans="4:16">
      <c r="D70" s="175" t="s">
        <v>495</v>
      </c>
      <c r="E70" s="222" t="s">
        <v>496</v>
      </c>
      <c r="F70" s="222" t="s">
        <v>497</v>
      </c>
      <c r="G70" s="222">
        <v>0</v>
      </c>
      <c r="H70" s="222">
        <v>0</v>
      </c>
      <c r="I70" s="222"/>
      <c r="J70" s="222">
        <v>1414022.8744999999</v>
      </c>
      <c r="K70" s="222">
        <v>8131974.8899800004</v>
      </c>
      <c r="L70" s="222">
        <v>0</v>
      </c>
      <c r="M70" s="222"/>
      <c r="N70" s="222">
        <v>9545997.7644800004</v>
      </c>
      <c r="P70">
        <v>-42116121.969999999</v>
      </c>
    </row>
    <row r="71" spans="4:16">
      <c r="D71" s="175" t="s">
        <v>498</v>
      </c>
      <c r="E71" s="223" t="s">
        <v>499</v>
      </c>
      <c r="F71" s="223" t="s">
        <v>500</v>
      </c>
      <c r="G71" s="223">
        <v>0</v>
      </c>
      <c r="H71" s="223">
        <v>0</v>
      </c>
      <c r="I71" s="223"/>
      <c r="J71" s="223">
        <v>1414022.8744999999</v>
      </c>
      <c r="K71" s="223">
        <v>8131974.8899800004</v>
      </c>
      <c r="L71" s="223">
        <v>0</v>
      </c>
      <c r="M71" s="223"/>
      <c r="N71" s="223">
        <v>9545997.7644800004</v>
      </c>
      <c r="P71">
        <v>-42116121.969999999</v>
      </c>
    </row>
    <row r="72" spans="4:16">
      <c r="D72" s="175" t="s">
        <v>501</v>
      </c>
      <c r="E72" s="220" t="s">
        <v>502</v>
      </c>
      <c r="F72" s="220" t="s">
        <v>503</v>
      </c>
      <c r="G72" s="220"/>
      <c r="H72" s="220"/>
      <c r="I72" s="220"/>
      <c r="J72" s="220"/>
      <c r="K72" s="220"/>
      <c r="L72" s="220"/>
      <c r="M72" s="220"/>
      <c r="N72" s="220">
        <v>0</v>
      </c>
      <c r="P72">
        <v>-174955.49</v>
      </c>
    </row>
    <row r="73" spans="4:16">
      <c r="D73" s="175" t="s">
        <v>504</v>
      </c>
      <c r="E73" s="220" t="s">
        <v>508</v>
      </c>
      <c r="F73" s="220" t="s">
        <v>509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0" t="s">
        <v>511</v>
      </c>
      <c r="F74" s="220" t="s">
        <v>512</v>
      </c>
      <c r="G74" s="220"/>
      <c r="H74" s="220"/>
      <c r="I74" s="220"/>
      <c r="J74" s="220"/>
      <c r="K74" s="220"/>
      <c r="L74" s="220"/>
      <c r="M74" s="220"/>
      <c r="N74" s="220">
        <v>0</v>
      </c>
      <c r="P74">
        <v>-174955.49</v>
      </c>
    </row>
    <row r="75" spans="4:16">
      <c r="D75" s="175" t="s">
        <v>510</v>
      </c>
      <c r="E75" s="223" t="s">
        <v>514</v>
      </c>
      <c r="F75" s="223" t="s">
        <v>515</v>
      </c>
      <c r="G75" s="223"/>
      <c r="H75" s="223"/>
      <c r="I75" s="223"/>
      <c r="J75" s="223"/>
      <c r="K75" s="223"/>
      <c r="L75" s="223"/>
      <c r="M75" s="223"/>
      <c r="N75" s="223">
        <v>0</v>
      </c>
    </row>
    <row r="76" spans="4:16">
      <c r="D76" s="175" t="s">
        <v>513</v>
      </c>
      <c r="E76" s="224" t="s">
        <v>517</v>
      </c>
      <c r="F76" s="224" t="s">
        <v>518</v>
      </c>
      <c r="G76" s="224">
        <v>15713998461.92</v>
      </c>
      <c r="H76" s="224">
        <v>152078338.59</v>
      </c>
      <c r="I76" s="224">
        <v>988548330.38005519</v>
      </c>
      <c r="J76" s="224">
        <v>11263137134.141834</v>
      </c>
      <c r="K76" s="224">
        <v>2707934186.5350528</v>
      </c>
      <c r="L76" s="224">
        <v>2340053592.77</v>
      </c>
      <c r="M76" s="224">
        <v>6674196111.1046476</v>
      </c>
      <c r="N76" s="224">
        <v>34265813801.438759</v>
      </c>
    </row>
    <row r="77" spans="4:16">
      <c r="D77" s="175" t="s">
        <v>516</v>
      </c>
      <c r="E77" s="220" t="s">
        <v>520</v>
      </c>
      <c r="F77" s="220" t="s">
        <v>521</v>
      </c>
      <c r="G77" s="220">
        <v>806957866.96000004</v>
      </c>
      <c r="H77" s="220"/>
      <c r="I77" s="220"/>
      <c r="J77" s="220"/>
      <c r="K77" s="220">
        <v>14129050.7887125</v>
      </c>
      <c r="L77" s="220"/>
      <c r="M77" s="220"/>
      <c r="N77" s="220">
        <v>14129050.7887125</v>
      </c>
    </row>
    <row r="78" spans="4:16">
      <c r="D78" s="175" t="s">
        <v>519</v>
      </c>
      <c r="E78" s="220" t="s">
        <v>523</v>
      </c>
      <c r="F78" s="220" t="s">
        <v>524</v>
      </c>
      <c r="G78" s="220">
        <v>370540256.95999998</v>
      </c>
      <c r="H78" s="220"/>
      <c r="I78" s="220"/>
      <c r="J78" s="220"/>
      <c r="K78" s="220"/>
      <c r="L78" s="220"/>
      <c r="M78" s="220"/>
      <c r="N78" s="220">
        <v>-6215123.5999999996</v>
      </c>
    </row>
    <row r="79" spans="4:16">
      <c r="D79" s="175" t="s">
        <v>522</v>
      </c>
      <c r="E79" s="222" t="s">
        <v>526</v>
      </c>
      <c r="F79" s="222" t="s">
        <v>521</v>
      </c>
      <c r="G79" s="222">
        <v>1177498123.9200001</v>
      </c>
      <c r="H79" s="222"/>
      <c r="I79" s="222"/>
      <c r="J79" s="222"/>
      <c r="K79" s="222">
        <v>14129050.7887125</v>
      </c>
      <c r="L79" s="222"/>
      <c r="M79" s="222"/>
      <c r="N79" s="222">
        <v>7913927.1887125</v>
      </c>
    </row>
    <row r="80" spans="4:16">
      <c r="D80" s="175" t="s">
        <v>525</v>
      </c>
      <c r="E80" s="220" t="s">
        <v>528</v>
      </c>
      <c r="F80" s="220" t="s">
        <v>529</v>
      </c>
      <c r="G80" s="220"/>
      <c r="H80" s="220"/>
      <c r="I80" s="220"/>
      <c r="J80" s="220">
        <v>21911595.426072501</v>
      </c>
      <c r="K80" s="220"/>
      <c r="L80" s="220"/>
      <c r="M80" s="220"/>
      <c r="N80" s="220">
        <v>21911595.426072501</v>
      </c>
    </row>
    <row r="81" spans="4:14">
      <c r="D81" s="175" t="s">
        <v>527</v>
      </c>
      <c r="E81" s="222" t="s">
        <v>531</v>
      </c>
      <c r="F81" s="222" t="s">
        <v>532</v>
      </c>
      <c r="G81" s="222"/>
      <c r="H81" s="222"/>
      <c r="I81" s="222"/>
      <c r="J81" s="222">
        <v>21911595.426072501</v>
      </c>
      <c r="K81" s="222"/>
      <c r="L81" s="222"/>
      <c r="M81" s="222"/>
      <c r="N81" s="222">
        <v>21911595.426072501</v>
      </c>
    </row>
    <row r="82" spans="4:14">
      <c r="D82" s="175" t="s">
        <v>530</v>
      </c>
      <c r="E82" s="223" t="s">
        <v>534</v>
      </c>
      <c r="F82" s="223" t="s">
        <v>535</v>
      </c>
      <c r="G82" s="223">
        <v>1177498123.9200001</v>
      </c>
      <c r="H82" s="223"/>
      <c r="I82" s="223"/>
      <c r="J82" s="223">
        <v>21911595.426072501</v>
      </c>
      <c r="K82" s="223">
        <v>14129050.7887125</v>
      </c>
      <c r="L82" s="223"/>
      <c r="M82" s="223"/>
      <c r="N82" s="223">
        <v>29825522.614785001</v>
      </c>
    </row>
    <row r="83" spans="4:14">
      <c r="D83" s="175" t="s">
        <v>533</v>
      </c>
      <c r="E83" s="220" t="s">
        <v>537</v>
      </c>
      <c r="F83" s="220" t="s">
        <v>538</v>
      </c>
      <c r="G83" s="220">
        <v>23659679688.91</v>
      </c>
      <c r="H83" s="220"/>
      <c r="I83" s="220">
        <v>29648006443.480946</v>
      </c>
      <c r="J83" s="220"/>
      <c r="K83" s="220"/>
      <c r="L83" s="220"/>
      <c r="M83" s="220"/>
      <c r="N83" s="220">
        <v>806957866.78015327</v>
      </c>
    </row>
    <row r="84" spans="4:14">
      <c r="D84" s="175" t="s">
        <v>536</v>
      </c>
      <c r="E84" s="222" t="s">
        <v>540</v>
      </c>
      <c r="F84" s="222" t="s">
        <v>541</v>
      </c>
      <c r="G84" s="222">
        <v>23659679688.91</v>
      </c>
      <c r="H84" s="222"/>
      <c r="I84" s="222">
        <v>29648006443.480946</v>
      </c>
      <c r="J84" s="222"/>
      <c r="K84" s="222"/>
      <c r="L84" s="222"/>
      <c r="M84" s="222"/>
      <c r="N84" s="222">
        <v>806957866.78015327</v>
      </c>
    </row>
    <row r="85" spans="4:14">
      <c r="D85" s="175" t="s">
        <v>539</v>
      </c>
      <c r="E85" s="223" t="s">
        <v>543</v>
      </c>
      <c r="F85" s="223" t="s">
        <v>544</v>
      </c>
      <c r="G85" s="223">
        <v>23659679688.91</v>
      </c>
      <c r="H85" s="223"/>
      <c r="I85" s="223">
        <v>29648006443.480946</v>
      </c>
      <c r="J85" s="223"/>
      <c r="K85" s="223"/>
      <c r="L85" s="223"/>
      <c r="M85" s="223"/>
      <c r="N85" s="223">
        <v>806957866.78015327</v>
      </c>
    </row>
    <row r="86" spans="4:14">
      <c r="D86" s="175" t="s">
        <v>542</v>
      </c>
      <c r="E86" s="220" t="s">
        <v>546</v>
      </c>
      <c r="F86" s="220" t="s">
        <v>547</v>
      </c>
      <c r="G86" s="220"/>
      <c r="H86" s="220"/>
      <c r="I86" s="220"/>
      <c r="J86" s="220"/>
      <c r="K86" s="220">
        <v>86397750</v>
      </c>
      <c r="L86" s="220"/>
      <c r="M86" s="220"/>
      <c r="N86" s="220">
        <v>86397750</v>
      </c>
    </row>
    <row r="87" spans="4:14">
      <c r="D87" s="175" t="s">
        <v>545</v>
      </c>
      <c r="E87" s="220" t="s">
        <v>549</v>
      </c>
      <c r="F87" s="220" t="s">
        <v>550</v>
      </c>
      <c r="G87" s="220">
        <v>44893783.789999999</v>
      </c>
      <c r="H87" s="220"/>
      <c r="I87" s="220"/>
      <c r="J87" s="220"/>
      <c r="K87" s="220">
        <v>7440549.3822750002</v>
      </c>
      <c r="L87" s="220">
        <v>11558528</v>
      </c>
      <c r="M87" s="220">
        <v>11641794.443150001</v>
      </c>
      <c r="N87" s="220">
        <v>75534655.615425006</v>
      </c>
    </row>
    <row r="88" spans="4:14">
      <c r="D88" s="175" t="s">
        <v>548</v>
      </c>
      <c r="E88" s="220" t="s">
        <v>552</v>
      </c>
      <c r="F88" s="220" t="s">
        <v>553</v>
      </c>
      <c r="G88" s="220"/>
      <c r="H88" s="220"/>
      <c r="I88" s="220"/>
      <c r="J88" s="220">
        <v>400332.52178429998</v>
      </c>
      <c r="K88" s="220"/>
      <c r="L88" s="220"/>
      <c r="M88" s="220"/>
      <c r="N88" s="220">
        <v>400332.52178429998</v>
      </c>
    </row>
    <row r="89" spans="4:14">
      <c r="D89" s="175" t="s">
        <v>551</v>
      </c>
      <c r="E89" s="220" t="s">
        <v>555</v>
      </c>
      <c r="F89" s="220" t="s">
        <v>556</v>
      </c>
      <c r="G89" s="220"/>
      <c r="H89" s="220"/>
      <c r="I89" s="220"/>
      <c r="J89" s="220"/>
      <c r="K89" s="220"/>
      <c r="L89" s="220"/>
      <c r="M89" s="220">
        <v>7139196.5770659996</v>
      </c>
      <c r="N89" s="220">
        <v>7139196.5770659996</v>
      </c>
    </row>
    <row r="90" spans="4:14">
      <c r="D90" s="175" t="s">
        <v>554</v>
      </c>
      <c r="E90" s="220" t="s">
        <v>558</v>
      </c>
      <c r="F90" s="220" t="s">
        <v>559</v>
      </c>
      <c r="G90" s="220"/>
      <c r="H90" s="220">
        <v>56257</v>
      </c>
      <c r="I90" s="220"/>
      <c r="J90" s="220"/>
      <c r="K90" s="220"/>
      <c r="L90" s="220"/>
      <c r="M90" s="220"/>
      <c r="N90" s="220">
        <v>56257</v>
      </c>
    </row>
    <row r="91" spans="4:14">
      <c r="D91" s="175" t="s">
        <v>557</v>
      </c>
      <c r="E91" s="220" t="s">
        <v>561</v>
      </c>
      <c r="F91" s="220" t="s">
        <v>562</v>
      </c>
      <c r="G91" s="220">
        <v>1597552.73</v>
      </c>
      <c r="H91" s="220"/>
      <c r="I91" s="220">
        <v>121887.6628063</v>
      </c>
      <c r="J91" s="220">
        <v>60664021.558105402</v>
      </c>
      <c r="K91" s="220">
        <v>47405849.314012498</v>
      </c>
      <c r="L91" s="220">
        <v>45480</v>
      </c>
      <c r="M91" s="220">
        <v>2339072.1495515001</v>
      </c>
      <c r="N91" s="220">
        <v>112173863.41447569</v>
      </c>
    </row>
    <row r="92" spans="4:14">
      <c r="D92" s="175" t="s">
        <v>560</v>
      </c>
      <c r="E92" s="220" t="s">
        <v>564</v>
      </c>
      <c r="F92" s="220" t="s">
        <v>565</v>
      </c>
      <c r="G92" s="220"/>
      <c r="H92" s="220">
        <v>3863.4</v>
      </c>
      <c r="I92" s="220"/>
      <c r="J92" s="220"/>
      <c r="K92" s="220"/>
      <c r="L92" s="220"/>
      <c r="M92" s="220"/>
      <c r="N92" s="220">
        <v>3863.4</v>
      </c>
    </row>
    <row r="93" spans="4:14">
      <c r="D93" s="175" t="s">
        <v>563</v>
      </c>
      <c r="E93" s="222" t="s">
        <v>567</v>
      </c>
      <c r="F93" s="222" t="s">
        <v>568</v>
      </c>
      <c r="G93" s="222">
        <v>46491336.520000003</v>
      </c>
      <c r="H93" s="222">
        <v>60120.4</v>
      </c>
      <c r="I93" s="222">
        <v>121887.6628063</v>
      </c>
      <c r="J93" s="222">
        <v>61064354.0798897</v>
      </c>
      <c r="K93" s="222">
        <v>141244148.69628751</v>
      </c>
      <c r="L93" s="222">
        <v>11604008</v>
      </c>
      <c r="M93" s="222">
        <v>21120063.169767499</v>
      </c>
      <c r="N93" s="222">
        <v>281705918.52875102</v>
      </c>
    </row>
    <row r="94" spans="4:14">
      <c r="D94" s="175" t="s">
        <v>566</v>
      </c>
      <c r="E94" s="223" t="s">
        <v>570</v>
      </c>
      <c r="F94" s="223" t="s">
        <v>571</v>
      </c>
      <c r="G94" s="223">
        <v>46491336.520000003</v>
      </c>
      <c r="H94" s="223">
        <v>60120.4</v>
      </c>
      <c r="I94" s="223">
        <v>121887.6628063</v>
      </c>
      <c r="J94" s="223">
        <v>61064354.0798897</v>
      </c>
      <c r="K94" s="223">
        <v>141244148.69628751</v>
      </c>
      <c r="L94" s="223">
        <v>11604008</v>
      </c>
      <c r="M94" s="223">
        <v>21120063.169767499</v>
      </c>
      <c r="N94" s="223">
        <v>281705918.52875102</v>
      </c>
    </row>
    <row r="95" spans="4:14">
      <c r="D95" s="175" t="s">
        <v>569</v>
      </c>
      <c r="E95" s="220" t="s">
        <v>573</v>
      </c>
      <c r="F95" s="220" t="s">
        <v>574</v>
      </c>
      <c r="G95" s="220">
        <v>83405443.469999999</v>
      </c>
      <c r="H95" s="220"/>
      <c r="I95" s="220"/>
      <c r="J95" s="220"/>
      <c r="K95" s="220"/>
      <c r="L95" s="220">
        <v>33861797.5</v>
      </c>
      <c r="M95" s="220"/>
      <c r="N95" s="220">
        <v>109781150.55</v>
      </c>
    </row>
    <row r="96" spans="4:14">
      <c r="D96" s="175" t="s">
        <v>572</v>
      </c>
      <c r="E96" s="220" t="s">
        <v>576</v>
      </c>
      <c r="F96" s="220" t="s">
        <v>577</v>
      </c>
      <c r="G96" s="220">
        <v>-50444925.670000002</v>
      </c>
      <c r="H96" s="220"/>
      <c r="I96" s="220"/>
      <c r="J96" s="220"/>
      <c r="K96" s="220"/>
      <c r="L96" s="220"/>
      <c r="M96" s="220"/>
      <c r="N96" s="220">
        <v>-50444925.670000002</v>
      </c>
    </row>
    <row r="97" spans="4:14">
      <c r="D97" s="175" t="s">
        <v>575</v>
      </c>
      <c r="E97" s="222" t="s">
        <v>579</v>
      </c>
      <c r="F97" s="222" t="s">
        <v>574</v>
      </c>
      <c r="G97" s="222">
        <v>32960517.800000001</v>
      </c>
      <c r="H97" s="222"/>
      <c r="I97" s="222"/>
      <c r="J97" s="222"/>
      <c r="K97" s="222"/>
      <c r="L97" s="222">
        <v>33861797.5</v>
      </c>
      <c r="M97" s="222"/>
      <c r="N97" s="222">
        <v>59336224.880000003</v>
      </c>
    </row>
    <row r="98" spans="4:14">
      <c r="D98" s="175" t="s">
        <v>578</v>
      </c>
      <c r="E98" s="223" t="s">
        <v>581</v>
      </c>
      <c r="F98" s="223" t="s">
        <v>582</v>
      </c>
      <c r="G98" s="223">
        <v>32960517.800000001</v>
      </c>
      <c r="H98" s="223"/>
      <c r="I98" s="223"/>
      <c r="J98" s="223"/>
      <c r="K98" s="223"/>
      <c r="L98" s="223">
        <v>33861797.5</v>
      </c>
      <c r="M98" s="223"/>
      <c r="N98" s="223">
        <v>59336224.880000003</v>
      </c>
    </row>
    <row r="99" spans="4:14">
      <c r="D99" s="175" t="s">
        <v>580</v>
      </c>
      <c r="E99" s="220" t="s">
        <v>584</v>
      </c>
      <c r="F99" s="220" t="s">
        <v>585</v>
      </c>
      <c r="G99" s="220">
        <v>17685578.43</v>
      </c>
      <c r="H99" s="220"/>
      <c r="I99" s="220"/>
      <c r="J99" s="220">
        <v>1038171981.9477402</v>
      </c>
      <c r="K99" s="220"/>
      <c r="L99" s="220">
        <v>95396081.400000006</v>
      </c>
      <c r="M99" s="220"/>
      <c r="N99" s="220">
        <v>3988836622.8497825</v>
      </c>
    </row>
    <row r="100" spans="4:14">
      <c r="D100" s="175" t="s">
        <v>583</v>
      </c>
      <c r="E100" s="220" t="s">
        <v>587</v>
      </c>
      <c r="F100" s="220" t="s">
        <v>588</v>
      </c>
      <c r="G100" s="220">
        <v>837217917.5</v>
      </c>
      <c r="H100" s="220">
        <v>20110116.260000002</v>
      </c>
      <c r="I100" s="220"/>
      <c r="J100" s="220"/>
      <c r="K100" s="220">
        <v>76275357.877244994</v>
      </c>
      <c r="L100" s="220">
        <v>358889256.86000001</v>
      </c>
      <c r="M100" s="220"/>
      <c r="N100" s="220">
        <v>1292492648.4972451</v>
      </c>
    </row>
    <row r="101" spans="4:14">
      <c r="D101" s="175" t="s">
        <v>586</v>
      </c>
      <c r="E101" s="220" t="s">
        <v>590</v>
      </c>
      <c r="F101" s="220" t="s">
        <v>591</v>
      </c>
      <c r="G101" s="220">
        <v>-426288676.92000002</v>
      </c>
      <c r="H101" s="220">
        <v>-3334019.02</v>
      </c>
      <c r="I101" s="220"/>
      <c r="J101" s="220"/>
      <c r="K101" s="220">
        <v>-63041295.989294998</v>
      </c>
      <c r="L101" s="220">
        <v>-225476312.56</v>
      </c>
      <c r="M101" s="220"/>
      <c r="N101" s="220">
        <v>-718140304.48929501</v>
      </c>
    </row>
    <row r="102" spans="4:14">
      <c r="D102" s="175" t="s">
        <v>589</v>
      </c>
      <c r="E102" s="222" t="s">
        <v>593</v>
      </c>
      <c r="F102" s="222" t="s">
        <v>594</v>
      </c>
      <c r="G102" s="222">
        <v>428614819.00999999</v>
      </c>
      <c r="H102" s="222">
        <v>16776097.24</v>
      </c>
      <c r="I102" s="222"/>
      <c r="J102" s="222">
        <v>1038171981.9477402</v>
      </c>
      <c r="K102" s="222">
        <v>13234061.887949999</v>
      </c>
      <c r="L102" s="222">
        <v>228809025.69999999</v>
      </c>
      <c r="M102" s="222"/>
      <c r="N102" s="222">
        <v>4563188966.8577328</v>
      </c>
    </row>
    <row r="103" spans="4:14">
      <c r="D103" s="175" t="s">
        <v>592</v>
      </c>
      <c r="E103" s="220" t="s">
        <v>596</v>
      </c>
      <c r="F103" s="220" t="s">
        <v>597</v>
      </c>
      <c r="G103" s="220">
        <v>5372382572.8000002</v>
      </c>
      <c r="H103" s="220">
        <v>220549689.41</v>
      </c>
      <c r="I103" s="220"/>
      <c r="J103" s="220">
        <v>2525574495.5852456</v>
      </c>
      <c r="K103" s="220">
        <v>592399739.72615254</v>
      </c>
      <c r="L103" s="220">
        <v>1415491715.5999999</v>
      </c>
      <c r="M103" s="220">
        <v>1494907848.1631341</v>
      </c>
      <c r="N103" s="220">
        <v>11787867292.329548</v>
      </c>
    </row>
    <row r="104" spans="4:14">
      <c r="D104" s="175" t="s">
        <v>595</v>
      </c>
      <c r="E104" s="220" t="s">
        <v>599</v>
      </c>
      <c r="F104" s="220" t="s">
        <v>600</v>
      </c>
      <c r="G104" s="220">
        <v>-2905931973.2199998</v>
      </c>
      <c r="H104" s="220">
        <v>-20122400.129999999</v>
      </c>
      <c r="I104" s="220"/>
      <c r="J104" s="220">
        <v>-876115283.24135518</v>
      </c>
      <c r="K104" s="220">
        <v>-525144673.18830001</v>
      </c>
      <c r="L104" s="220">
        <v>-984913069.32000005</v>
      </c>
      <c r="M104" s="220">
        <v>-544537313.76296747</v>
      </c>
      <c r="N104" s="220">
        <v>-5923187400.8259821</v>
      </c>
    </row>
    <row r="105" spans="4:14">
      <c r="D105" s="175" t="s">
        <v>598</v>
      </c>
      <c r="E105" s="222" t="s">
        <v>602</v>
      </c>
      <c r="F105" s="222" t="s">
        <v>597</v>
      </c>
      <c r="G105" s="222">
        <v>2466450599.5799999</v>
      </c>
      <c r="H105" s="222">
        <v>200427289.28</v>
      </c>
      <c r="I105" s="222"/>
      <c r="J105" s="222">
        <v>1649459212.3438904</v>
      </c>
      <c r="K105" s="222">
        <v>67255066.537852496</v>
      </c>
      <c r="L105" s="222">
        <v>430578646.27999997</v>
      </c>
      <c r="M105" s="222">
        <v>950370534.40016639</v>
      </c>
      <c r="N105" s="222">
        <v>5864679891.5035648</v>
      </c>
    </row>
    <row r="106" spans="4:14">
      <c r="D106" s="175" t="s">
        <v>601</v>
      </c>
      <c r="E106" s="220" t="s">
        <v>604</v>
      </c>
      <c r="F106" s="220" t="s">
        <v>605</v>
      </c>
      <c r="G106" s="220">
        <v>33587943173.560001</v>
      </c>
      <c r="H106" s="220">
        <v>1502515202.6400001</v>
      </c>
      <c r="I106" s="220"/>
      <c r="J106" s="220">
        <v>21107702172.401016</v>
      </c>
      <c r="K106" s="220">
        <v>5291375579.5592022</v>
      </c>
      <c r="L106" s="220">
        <v>10227356063.879999</v>
      </c>
      <c r="M106" s="220">
        <v>7822372509.913003</v>
      </c>
      <c r="N106" s="220">
        <v>86730837555.797318</v>
      </c>
    </row>
    <row r="107" spans="4:14">
      <c r="D107" s="175" t="s">
        <v>603</v>
      </c>
      <c r="E107" s="220" t="s">
        <v>607</v>
      </c>
      <c r="F107" s="220" t="s">
        <v>608</v>
      </c>
      <c r="G107" s="220">
        <v>-22133069171.130001</v>
      </c>
      <c r="H107" s="220">
        <v>-212981154.66</v>
      </c>
      <c r="I107" s="220"/>
      <c r="J107" s="220">
        <v>-7712052880.3312654</v>
      </c>
      <c r="K107" s="220">
        <v>-4550302942.15341</v>
      </c>
      <c r="L107" s="220">
        <v>-7313177341.3999996</v>
      </c>
      <c r="M107" s="220">
        <v>-4853251469.58146</v>
      </c>
      <c r="N107" s="220">
        <v>-48063007737.05806</v>
      </c>
    </row>
    <row r="108" spans="4:14">
      <c r="D108" s="175" t="s">
        <v>606</v>
      </c>
      <c r="E108" s="220" t="s">
        <v>610</v>
      </c>
      <c r="F108" s="220" t="s">
        <v>611</v>
      </c>
      <c r="G108" s="220"/>
      <c r="H108" s="220"/>
      <c r="I108" s="220"/>
      <c r="J108" s="220"/>
      <c r="K108" s="220"/>
      <c r="L108" s="220">
        <v>-16117535.210000001</v>
      </c>
      <c r="M108" s="220"/>
      <c r="N108" s="220">
        <v>-16117535.210000001</v>
      </c>
    </row>
    <row r="109" spans="4:14">
      <c r="D109" s="175" t="s">
        <v>609</v>
      </c>
      <c r="E109" s="222" t="s">
        <v>613</v>
      </c>
      <c r="F109" s="222" t="s">
        <v>605</v>
      </c>
      <c r="G109" s="222">
        <v>11454874002.43</v>
      </c>
      <c r="H109" s="222">
        <v>1289534047.98</v>
      </c>
      <c r="I109" s="222"/>
      <c r="J109" s="222">
        <v>13395649292.069752</v>
      </c>
      <c r="K109" s="222">
        <v>741072637.40579283</v>
      </c>
      <c r="L109" s="222">
        <v>2898061187.27</v>
      </c>
      <c r="M109" s="222">
        <v>2969121040.331543</v>
      </c>
      <c r="N109" s="222">
        <v>38651712283.529251</v>
      </c>
    </row>
    <row r="110" spans="4:14">
      <c r="D110" s="175" t="s">
        <v>612</v>
      </c>
      <c r="E110" s="220" t="s">
        <v>615</v>
      </c>
      <c r="F110" s="220" t="s">
        <v>616</v>
      </c>
      <c r="G110" s="220">
        <v>74427906.409999996</v>
      </c>
      <c r="H110" s="220"/>
      <c r="I110" s="220"/>
      <c r="J110" s="220">
        <v>168665811.02309239</v>
      </c>
      <c r="K110" s="220">
        <v>9741752.9646074995</v>
      </c>
      <c r="L110" s="220">
        <v>56128506.409999996</v>
      </c>
      <c r="M110" s="220">
        <v>5567769.91598</v>
      </c>
      <c r="N110" s="220">
        <v>321151491.1048975</v>
      </c>
    </row>
    <row r="111" spans="4:14">
      <c r="D111" s="175" t="s">
        <v>614</v>
      </c>
      <c r="E111" s="220" t="s">
        <v>618</v>
      </c>
      <c r="F111" s="220" t="s">
        <v>619</v>
      </c>
      <c r="G111" s="220">
        <v>-60292215.799999997</v>
      </c>
      <c r="H111" s="220"/>
      <c r="I111" s="220"/>
      <c r="J111" s="220">
        <v>-157596943.17790151</v>
      </c>
      <c r="K111" s="220">
        <v>-5996516.9722650005</v>
      </c>
      <c r="L111" s="220">
        <v>-49461257.07</v>
      </c>
      <c r="M111" s="220">
        <v>-5562348.4403325003</v>
      </c>
      <c r="N111" s="220">
        <v>-284157415.99369133</v>
      </c>
    </row>
    <row r="112" spans="4:14">
      <c r="D112" s="175" t="s">
        <v>617</v>
      </c>
      <c r="E112" s="222" t="s">
        <v>621</v>
      </c>
      <c r="F112" s="222" t="s">
        <v>616</v>
      </c>
      <c r="G112" s="222">
        <v>14135690.609999999</v>
      </c>
      <c r="H112" s="222"/>
      <c r="I112" s="222"/>
      <c r="J112" s="222">
        <v>11068867.845190899</v>
      </c>
      <c r="K112" s="222">
        <v>3745235.9923425</v>
      </c>
      <c r="L112" s="222">
        <v>6667249.3399999999</v>
      </c>
      <c r="M112" s="222">
        <v>5421.4756475000004</v>
      </c>
      <c r="N112" s="222">
        <v>36994075.111206204</v>
      </c>
    </row>
    <row r="113" spans="4:14">
      <c r="D113" s="175" t="s">
        <v>620</v>
      </c>
      <c r="E113" s="220" t="s">
        <v>623</v>
      </c>
      <c r="F113" s="220" t="s">
        <v>624</v>
      </c>
      <c r="G113" s="220">
        <v>667165611.62</v>
      </c>
      <c r="H113" s="220">
        <v>7415807.46</v>
      </c>
      <c r="I113" s="220"/>
      <c r="J113" s="220">
        <v>188549347.4669238</v>
      </c>
      <c r="K113" s="220">
        <v>73034636.529599994</v>
      </c>
      <c r="L113" s="220">
        <v>183942715.41</v>
      </c>
      <c r="M113" s="220">
        <v>10722331.4020625</v>
      </c>
      <c r="N113" s="220">
        <v>1152117562.7437425</v>
      </c>
    </row>
    <row r="114" spans="4:14">
      <c r="D114" s="175" t="s">
        <v>622</v>
      </c>
      <c r="E114" s="220" t="s">
        <v>626</v>
      </c>
      <c r="F114" s="220" t="s">
        <v>627</v>
      </c>
      <c r="G114" s="220">
        <v>-556806406.05999994</v>
      </c>
      <c r="H114" s="220">
        <v>-2789984.85</v>
      </c>
      <c r="I114" s="220"/>
      <c r="J114" s="220">
        <v>-137787668.42014709</v>
      </c>
      <c r="K114" s="220">
        <v>-66031747.514459997</v>
      </c>
      <c r="L114" s="220">
        <v>-148764603.28</v>
      </c>
      <c r="M114" s="220">
        <v>-6662190.9936664999</v>
      </c>
      <c r="N114" s="220">
        <v>-933364414.01173317</v>
      </c>
    </row>
    <row r="115" spans="4:14">
      <c r="D115" s="175" t="s">
        <v>625</v>
      </c>
      <c r="E115" s="222" t="s">
        <v>629</v>
      </c>
      <c r="F115" s="222" t="s">
        <v>624</v>
      </c>
      <c r="G115" s="222">
        <v>110359205.56</v>
      </c>
      <c r="H115" s="222">
        <v>4625822.6100000003</v>
      </c>
      <c r="I115" s="222"/>
      <c r="J115" s="222">
        <v>50761679.046776697</v>
      </c>
      <c r="K115" s="222">
        <v>7002889.0151399998</v>
      </c>
      <c r="L115" s="222">
        <v>35178112.130000003</v>
      </c>
      <c r="M115" s="222">
        <v>4060140.408396</v>
      </c>
      <c r="N115" s="222">
        <v>218753148.7320092</v>
      </c>
    </row>
    <row r="116" spans="4:14">
      <c r="D116" s="175" t="s">
        <v>628</v>
      </c>
      <c r="E116" s="220" t="s">
        <v>631</v>
      </c>
      <c r="F116" s="220" t="s">
        <v>632</v>
      </c>
      <c r="G116" s="220">
        <v>894913862.50999999</v>
      </c>
      <c r="H116" s="220">
        <v>206581610.19</v>
      </c>
      <c r="I116" s="220"/>
      <c r="J116" s="220">
        <v>1491523524.2313468</v>
      </c>
      <c r="K116" s="220">
        <v>4834387135.3573952</v>
      </c>
      <c r="L116" s="220">
        <v>213775113.15000001</v>
      </c>
      <c r="M116" s="220">
        <v>309190739.28489453</v>
      </c>
      <c r="N116" s="220">
        <v>7950371984.7236366</v>
      </c>
    </row>
    <row r="117" spans="4:14">
      <c r="D117" s="175" t="s">
        <v>630</v>
      </c>
      <c r="E117" s="222" t="s">
        <v>634</v>
      </c>
      <c r="F117" s="222" t="s">
        <v>632</v>
      </c>
      <c r="G117" s="222">
        <v>894913862.50999999</v>
      </c>
      <c r="H117" s="222">
        <v>206581610.19</v>
      </c>
      <c r="I117" s="222"/>
      <c r="J117" s="222">
        <v>1491523524.2313468</v>
      </c>
      <c r="K117" s="222">
        <v>4834387135.3573952</v>
      </c>
      <c r="L117" s="222">
        <v>213775113.15000001</v>
      </c>
      <c r="M117" s="222">
        <v>309190739.28489453</v>
      </c>
      <c r="N117" s="222">
        <v>7950371984.7236366</v>
      </c>
    </row>
    <row r="118" spans="4:14">
      <c r="D118" s="175" t="s">
        <v>633</v>
      </c>
      <c r="E118" s="220" t="s">
        <v>636</v>
      </c>
      <c r="F118" s="220" t="s">
        <v>637</v>
      </c>
      <c r="G118" s="220">
        <v>487634860.80000001</v>
      </c>
      <c r="H118" s="220">
        <v>10150335.33</v>
      </c>
      <c r="I118" s="220"/>
      <c r="J118" s="220"/>
      <c r="K118" s="220">
        <v>110097203.3661975</v>
      </c>
      <c r="L118" s="220"/>
      <c r="M118" s="220">
        <v>90436874.196596995</v>
      </c>
      <c r="N118" s="220">
        <v>688168938.36279452</v>
      </c>
    </row>
    <row r="119" spans="4:14">
      <c r="D119" s="175" t="s">
        <v>635</v>
      </c>
      <c r="E119" s="220" t="s">
        <v>639</v>
      </c>
      <c r="F119" s="220" t="s">
        <v>640</v>
      </c>
      <c r="G119" s="220">
        <v>-30364080.77</v>
      </c>
      <c r="H119" s="220">
        <v>-943576.28</v>
      </c>
      <c r="I119" s="220"/>
      <c r="J119" s="220"/>
      <c r="K119" s="220">
        <v>-8928407.1849224996</v>
      </c>
      <c r="L119" s="220"/>
      <c r="M119" s="220">
        <v>-4810911.3448724998</v>
      </c>
      <c r="N119" s="220">
        <v>-44103399.299795002</v>
      </c>
    </row>
    <row r="120" spans="4:14">
      <c r="D120" s="175" t="s">
        <v>638</v>
      </c>
      <c r="E120" s="222" t="s">
        <v>642</v>
      </c>
      <c r="F120" s="222" t="s">
        <v>637</v>
      </c>
      <c r="G120" s="222">
        <v>457270780.02999997</v>
      </c>
      <c r="H120" s="222">
        <v>9206759.0500000007</v>
      </c>
      <c r="I120" s="222"/>
      <c r="J120" s="222"/>
      <c r="K120" s="222">
        <v>101168796.181275</v>
      </c>
      <c r="L120" s="222"/>
      <c r="M120" s="222">
        <v>85625962.851724505</v>
      </c>
      <c r="N120" s="222">
        <v>644065539.06299949</v>
      </c>
    </row>
    <row r="121" spans="4:14">
      <c r="D121" s="175" t="s">
        <v>641</v>
      </c>
      <c r="E121" s="220" t="s">
        <v>644</v>
      </c>
      <c r="F121" s="220" t="s">
        <v>645</v>
      </c>
      <c r="G121" s="220">
        <v>93703147.790000007</v>
      </c>
      <c r="H121" s="220">
        <v>1314674.71</v>
      </c>
      <c r="I121" s="220"/>
      <c r="J121" s="220">
        <v>353978748.03778899</v>
      </c>
      <c r="K121" s="220">
        <v>15481998.9802575</v>
      </c>
      <c r="L121" s="220"/>
      <c r="M121" s="220">
        <v>5697619.0033130003</v>
      </c>
      <c r="N121" s="220">
        <v>464042582.13135952</v>
      </c>
    </row>
    <row r="122" spans="4:14">
      <c r="D122" s="175" t="s">
        <v>643</v>
      </c>
      <c r="E122" s="220" t="s">
        <v>647</v>
      </c>
      <c r="F122" s="220" t="s">
        <v>648</v>
      </c>
      <c r="G122" s="220">
        <v>-40770508.119999997</v>
      </c>
      <c r="H122" s="220">
        <v>-328070.09000000003</v>
      </c>
      <c r="I122" s="220"/>
      <c r="J122" s="220">
        <v>-115115923.15752929</v>
      </c>
      <c r="K122" s="220">
        <v>-7129867.8954750001</v>
      </c>
      <c r="L122" s="220"/>
      <c r="M122" s="220">
        <v>-3362844.2645244999</v>
      </c>
      <c r="N122" s="220">
        <v>-163607914.8375288</v>
      </c>
    </row>
    <row r="123" spans="4:14">
      <c r="D123" s="175" t="s">
        <v>646</v>
      </c>
      <c r="E123" s="222" t="s">
        <v>650</v>
      </c>
      <c r="F123" s="222" t="s">
        <v>645</v>
      </c>
      <c r="G123" s="222">
        <v>52932639.670000002</v>
      </c>
      <c r="H123" s="222">
        <v>986604.62</v>
      </c>
      <c r="I123" s="222"/>
      <c r="J123" s="222">
        <v>238862824.88025969</v>
      </c>
      <c r="K123" s="222">
        <v>8352131.0847824998</v>
      </c>
      <c r="L123" s="222"/>
      <c r="M123" s="222">
        <v>2334774.7387885</v>
      </c>
      <c r="N123" s="222">
        <v>300434667.29383069</v>
      </c>
    </row>
    <row r="124" spans="4:14">
      <c r="D124" s="175" t="s">
        <v>649</v>
      </c>
      <c r="E124" s="220" t="s">
        <v>652</v>
      </c>
      <c r="F124" s="220" t="s">
        <v>653</v>
      </c>
      <c r="G124" s="220">
        <v>14594324.24</v>
      </c>
      <c r="H124" s="220"/>
      <c r="I124" s="220"/>
      <c r="J124" s="220"/>
      <c r="K124" s="220"/>
      <c r="L124" s="220">
        <v>10731889.439999999</v>
      </c>
      <c r="M124" s="220"/>
      <c r="N124" s="220">
        <v>25326213.68</v>
      </c>
    </row>
    <row r="125" spans="4:14">
      <c r="D125" s="175" t="s">
        <v>651</v>
      </c>
      <c r="E125" s="220" t="s">
        <v>655</v>
      </c>
      <c r="F125" s="220" t="s">
        <v>656</v>
      </c>
      <c r="G125" s="220">
        <v>-6104155.2699999996</v>
      </c>
      <c r="H125" s="220"/>
      <c r="I125" s="220"/>
      <c r="J125" s="220"/>
      <c r="K125" s="220"/>
      <c r="L125" s="220">
        <v>-4807896.37</v>
      </c>
      <c r="M125" s="220"/>
      <c r="N125" s="220">
        <v>-10912051.640000001</v>
      </c>
    </row>
    <row r="126" spans="4:14">
      <c r="D126" s="175" t="s">
        <v>654</v>
      </c>
      <c r="E126" s="222" t="s">
        <v>658</v>
      </c>
      <c r="F126" s="222" t="s">
        <v>653</v>
      </c>
      <c r="G126" s="222">
        <v>8490168.9700000007</v>
      </c>
      <c r="H126" s="222"/>
      <c r="I126" s="222"/>
      <c r="J126" s="222"/>
      <c r="K126" s="222"/>
      <c r="L126" s="222">
        <v>5923993.0700000003</v>
      </c>
      <c r="M126" s="222"/>
      <c r="N126" s="222">
        <v>14414162.039999999</v>
      </c>
    </row>
    <row r="127" spans="4:14">
      <c r="D127" s="175" t="s">
        <v>657</v>
      </c>
      <c r="E127" s="220" t="s">
        <v>660</v>
      </c>
      <c r="F127" s="220" t="s">
        <v>661</v>
      </c>
      <c r="G127" s="220">
        <v>66139630.280000001</v>
      </c>
      <c r="H127" s="220">
        <v>1209151</v>
      </c>
      <c r="I127" s="220"/>
      <c r="J127" s="220">
        <v>59731084.858671702</v>
      </c>
      <c r="K127" s="220"/>
      <c r="L127" s="220">
        <v>25775156.5</v>
      </c>
      <c r="M127" s="220"/>
      <c r="N127" s="220">
        <v>152855022.6386717</v>
      </c>
    </row>
    <row r="128" spans="4:14">
      <c r="D128" s="175" t="s">
        <v>659</v>
      </c>
      <c r="E128" s="220" t="s">
        <v>663</v>
      </c>
      <c r="F128" s="220" t="s">
        <v>664</v>
      </c>
      <c r="G128" s="220">
        <v>-31730818.82</v>
      </c>
      <c r="H128" s="220">
        <v>-227129.60000000001</v>
      </c>
      <c r="I128" s="220"/>
      <c r="J128" s="220">
        <v>-13774134.7669964</v>
      </c>
      <c r="K128" s="220"/>
      <c r="L128" s="220">
        <v>-15078452.689999999</v>
      </c>
      <c r="M128" s="220"/>
      <c r="N128" s="220">
        <v>-60810535.876996398</v>
      </c>
    </row>
    <row r="129" spans="4:14">
      <c r="D129" s="175" t="s">
        <v>662</v>
      </c>
      <c r="E129" s="222" t="s">
        <v>666</v>
      </c>
      <c r="F129" s="222" t="s">
        <v>661</v>
      </c>
      <c r="G129" s="222">
        <v>34408811.460000001</v>
      </c>
      <c r="H129" s="222">
        <v>982021.4</v>
      </c>
      <c r="I129" s="222"/>
      <c r="J129" s="222">
        <v>45956950.091675296</v>
      </c>
      <c r="K129" s="222"/>
      <c r="L129" s="222">
        <v>10696703.810000001</v>
      </c>
      <c r="M129" s="222"/>
      <c r="N129" s="222">
        <v>92044486.761675298</v>
      </c>
    </row>
    <row r="130" spans="4:14">
      <c r="D130" s="175" t="s">
        <v>665</v>
      </c>
      <c r="E130" s="220" t="s">
        <v>668</v>
      </c>
      <c r="F130" s="220" t="s">
        <v>669</v>
      </c>
      <c r="G130" s="220">
        <v>17479799.350000001</v>
      </c>
      <c r="H130" s="220"/>
      <c r="I130" s="220"/>
      <c r="J130" s="220"/>
      <c r="K130" s="220"/>
      <c r="L130" s="220">
        <v>3679625.73</v>
      </c>
      <c r="M130" s="220"/>
      <c r="N130" s="220">
        <v>21159425.079999998</v>
      </c>
    </row>
    <row r="131" spans="4:14">
      <c r="D131" s="175" t="s">
        <v>667</v>
      </c>
      <c r="E131" s="220" t="s">
        <v>671</v>
      </c>
      <c r="F131" s="220" t="s">
        <v>672</v>
      </c>
      <c r="G131" s="220">
        <v>-6593307.1900000004</v>
      </c>
      <c r="H131" s="220"/>
      <c r="I131" s="220"/>
      <c r="J131" s="220"/>
      <c r="K131" s="220"/>
      <c r="L131" s="220">
        <v>-703554.26</v>
      </c>
      <c r="M131" s="220"/>
      <c r="N131" s="220">
        <v>-7296861.4500000002</v>
      </c>
    </row>
    <row r="132" spans="4:14">
      <c r="D132" s="175" t="s">
        <v>670</v>
      </c>
      <c r="E132" s="222" t="s">
        <v>674</v>
      </c>
      <c r="F132" s="222" t="s">
        <v>669</v>
      </c>
      <c r="G132" s="222">
        <v>10886492.16</v>
      </c>
      <c r="H132" s="222"/>
      <c r="I132" s="222"/>
      <c r="J132" s="222"/>
      <c r="K132" s="222"/>
      <c r="L132" s="222">
        <v>2976071.47</v>
      </c>
      <c r="M132" s="222"/>
      <c r="N132" s="222">
        <v>13862563.630000001</v>
      </c>
    </row>
    <row r="133" spans="4:14">
      <c r="D133" s="175" t="s">
        <v>673</v>
      </c>
      <c r="E133" s="223" t="s">
        <v>676</v>
      </c>
      <c r="F133" s="223" t="s">
        <v>677</v>
      </c>
      <c r="G133" s="223">
        <v>15933337071.99</v>
      </c>
      <c r="H133" s="223">
        <v>1729120252.3699999</v>
      </c>
      <c r="I133" s="223"/>
      <c r="J133" s="223">
        <v>17921454332.456635</v>
      </c>
      <c r="K133" s="223">
        <v>5776217953.4625301</v>
      </c>
      <c r="L133" s="223">
        <v>3832666102.2199998</v>
      </c>
      <c r="M133" s="223">
        <v>4320708613.4911604</v>
      </c>
      <c r="N133" s="223">
        <v>58350521769.245903</v>
      </c>
    </row>
    <row r="134" spans="4:14">
      <c r="D134" s="175" t="s">
        <v>675</v>
      </c>
      <c r="E134" s="220" t="s">
        <v>679</v>
      </c>
      <c r="F134" s="220" t="s">
        <v>680</v>
      </c>
      <c r="G134" s="220"/>
      <c r="H134" s="220"/>
      <c r="I134" s="220"/>
      <c r="J134" s="220"/>
      <c r="K134" s="220"/>
      <c r="L134" s="220"/>
      <c r="M134" s="220"/>
      <c r="N134" s="220">
        <v>13523453554.976021</v>
      </c>
    </row>
    <row r="135" spans="4:14">
      <c r="D135" s="175" t="s">
        <v>678</v>
      </c>
      <c r="E135" s="222" t="s">
        <v>682</v>
      </c>
      <c r="F135" s="222" t="s">
        <v>680</v>
      </c>
      <c r="G135" s="222"/>
      <c r="H135" s="222"/>
      <c r="I135" s="222"/>
      <c r="J135" s="222"/>
      <c r="K135" s="222"/>
      <c r="L135" s="222"/>
      <c r="M135" s="222"/>
      <c r="N135" s="222">
        <v>13523453554.976021</v>
      </c>
    </row>
    <row r="136" spans="4:14">
      <c r="D136" s="175" t="s">
        <v>681</v>
      </c>
      <c r="E136" s="223" t="s">
        <v>684</v>
      </c>
      <c r="F136" s="223" t="s">
        <v>680</v>
      </c>
      <c r="G136" s="223"/>
      <c r="H136" s="223"/>
      <c r="I136" s="223"/>
      <c r="J136" s="223"/>
      <c r="K136" s="223"/>
      <c r="L136" s="223"/>
      <c r="M136" s="223"/>
      <c r="N136" s="223">
        <v>13523453554.976021</v>
      </c>
    </row>
    <row r="137" spans="4:14">
      <c r="D137" s="175" t="s">
        <v>683</v>
      </c>
      <c r="E137" s="220" t="s">
        <v>686</v>
      </c>
      <c r="F137" s="220" t="s">
        <v>687</v>
      </c>
      <c r="G137" s="220">
        <v>436722058.92000002</v>
      </c>
      <c r="H137" s="220">
        <v>1597280</v>
      </c>
      <c r="I137" s="220"/>
      <c r="J137" s="220">
        <v>81689955.636253104</v>
      </c>
      <c r="K137" s="220">
        <v>6587633.9554949999</v>
      </c>
      <c r="L137" s="220">
        <v>90928739.189999998</v>
      </c>
      <c r="M137" s="220">
        <v>20741868.544324499</v>
      </c>
      <c r="N137" s="220">
        <v>638267536.24607265</v>
      </c>
    </row>
    <row r="138" spans="4:14">
      <c r="D138" s="175" t="s">
        <v>685</v>
      </c>
      <c r="E138" s="220" t="s">
        <v>689</v>
      </c>
      <c r="F138" s="220" t="s">
        <v>690</v>
      </c>
      <c r="G138" s="220">
        <v>-349791914.47000003</v>
      </c>
      <c r="H138" s="220">
        <v>-145160.4</v>
      </c>
      <c r="I138" s="220"/>
      <c r="J138" s="220">
        <v>-74103785.401852503</v>
      </c>
      <c r="K138" s="220">
        <v>-5102799.6722475002</v>
      </c>
      <c r="L138" s="220">
        <v>-77831704.420000002</v>
      </c>
      <c r="M138" s="220">
        <v>-9719563.6958109997</v>
      </c>
      <c r="N138" s="220">
        <v>-516694928.05991101</v>
      </c>
    </row>
    <row r="139" spans="4:14">
      <c r="D139" s="175" t="s">
        <v>688</v>
      </c>
      <c r="E139" s="222" t="s">
        <v>692</v>
      </c>
      <c r="F139" s="222" t="s">
        <v>687</v>
      </c>
      <c r="G139" s="222">
        <v>86930144.450000003</v>
      </c>
      <c r="H139" s="222">
        <v>1452119.6</v>
      </c>
      <c r="I139" s="222"/>
      <c r="J139" s="222">
        <v>7586170.2344006002</v>
      </c>
      <c r="K139" s="222">
        <v>1484834.2832475</v>
      </c>
      <c r="L139" s="222">
        <v>13097034.77</v>
      </c>
      <c r="M139" s="222">
        <v>11022304.848513501</v>
      </c>
      <c r="N139" s="222">
        <v>121572608.18616159</v>
      </c>
    </row>
    <row r="140" spans="4:14">
      <c r="D140" s="175" t="s">
        <v>691</v>
      </c>
      <c r="E140" s="220" t="s">
        <v>694</v>
      </c>
      <c r="F140" s="220" t="s">
        <v>695</v>
      </c>
      <c r="G140" s="220">
        <v>2100000</v>
      </c>
      <c r="H140" s="220"/>
      <c r="I140" s="220"/>
      <c r="J140" s="220"/>
      <c r="K140" s="220"/>
      <c r="L140" s="220"/>
      <c r="M140" s="220"/>
      <c r="N140" s="220">
        <v>2100000</v>
      </c>
    </row>
    <row r="141" spans="4:14">
      <c r="D141" s="175" t="s">
        <v>693</v>
      </c>
      <c r="E141" s="220" t="s">
        <v>697</v>
      </c>
      <c r="F141" s="220" t="s">
        <v>698</v>
      </c>
      <c r="G141" s="220">
        <v>-856684.93</v>
      </c>
      <c r="H141" s="220"/>
      <c r="I141" s="220"/>
      <c r="J141" s="220"/>
      <c r="K141" s="220"/>
      <c r="L141" s="220"/>
      <c r="M141" s="220"/>
      <c r="N141" s="220">
        <v>-856684.93</v>
      </c>
    </row>
    <row r="142" spans="4:14">
      <c r="D142" s="175" t="s">
        <v>696</v>
      </c>
      <c r="E142" s="222" t="s">
        <v>700</v>
      </c>
      <c r="F142" s="222" t="s">
        <v>695</v>
      </c>
      <c r="G142" s="222">
        <v>1243315.07</v>
      </c>
      <c r="H142" s="222"/>
      <c r="I142" s="222"/>
      <c r="J142" s="222"/>
      <c r="K142" s="222"/>
      <c r="L142" s="222"/>
      <c r="M142" s="222"/>
      <c r="N142" s="222">
        <v>1243315.07</v>
      </c>
    </row>
    <row r="143" spans="4:14">
      <c r="D143" s="175" t="s">
        <v>699</v>
      </c>
      <c r="E143" s="220" t="s">
        <v>710</v>
      </c>
      <c r="F143" s="220" t="s">
        <v>711</v>
      </c>
      <c r="G143" s="220">
        <v>18661770.460000001</v>
      </c>
      <c r="H143" s="220"/>
      <c r="I143" s="220"/>
      <c r="J143" s="220"/>
      <c r="K143" s="220"/>
      <c r="L143" s="220"/>
      <c r="M143" s="220"/>
      <c r="N143" s="220">
        <v>18661770.460000001</v>
      </c>
    </row>
    <row r="144" spans="4:14">
      <c r="D144" s="175" t="s">
        <v>701</v>
      </c>
      <c r="E144" s="220" t="s">
        <v>713</v>
      </c>
      <c r="F144" s="220" t="s">
        <v>714</v>
      </c>
      <c r="G144" s="220">
        <v>-446631.91</v>
      </c>
      <c r="H144" s="220"/>
      <c r="I144" s="220"/>
      <c r="J144" s="220"/>
      <c r="K144" s="220"/>
      <c r="L144" s="220"/>
      <c r="M144" s="220"/>
      <c r="N144" s="220">
        <v>-446631.91</v>
      </c>
    </row>
    <row r="145" spans="4:16">
      <c r="D145" s="175" t="s">
        <v>704</v>
      </c>
      <c r="E145" s="222" t="s">
        <v>716</v>
      </c>
      <c r="F145" s="222" t="s">
        <v>711</v>
      </c>
      <c r="G145" s="222">
        <v>18215138.550000001</v>
      </c>
      <c r="H145" s="222"/>
      <c r="I145" s="222"/>
      <c r="J145" s="222"/>
      <c r="K145" s="222"/>
      <c r="L145" s="222"/>
      <c r="M145" s="222"/>
      <c r="N145" s="222">
        <v>18215138.550000001</v>
      </c>
    </row>
    <row r="146" spans="4:16">
      <c r="D146" s="175" t="s">
        <v>707</v>
      </c>
      <c r="E146" s="220" t="s">
        <v>718</v>
      </c>
      <c r="F146" s="220" t="s">
        <v>719</v>
      </c>
      <c r="G146" s="220">
        <v>59484289.479999997</v>
      </c>
      <c r="H146" s="220"/>
      <c r="I146" s="220"/>
      <c r="J146" s="220"/>
      <c r="K146" s="220"/>
      <c r="L146" s="220">
        <v>9920560.5800000001</v>
      </c>
      <c r="M146" s="220"/>
      <c r="N146" s="220">
        <v>69404850.060000002</v>
      </c>
    </row>
    <row r="147" spans="4:16">
      <c r="D147" s="175" t="s">
        <v>709</v>
      </c>
      <c r="E147" s="222" t="s">
        <v>721</v>
      </c>
      <c r="F147" s="222" t="s">
        <v>719</v>
      </c>
      <c r="G147" s="222">
        <v>59484289.479999997</v>
      </c>
      <c r="H147" s="222"/>
      <c r="I147" s="222"/>
      <c r="J147" s="222"/>
      <c r="K147" s="222"/>
      <c r="L147" s="222">
        <v>9920560.5800000001</v>
      </c>
      <c r="M147" s="222"/>
      <c r="N147" s="222">
        <v>69404850.060000002</v>
      </c>
    </row>
    <row r="148" spans="4:16">
      <c r="D148" s="175" t="s">
        <v>712</v>
      </c>
      <c r="E148" s="220" t="s">
        <v>723</v>
      </c>
      <c r="F148" s="220" t="s">
        <v>724</v>
      </c>
      <c r="G148" s="220">
        <v>1000000</v>
      </c>
      <c r="H148" s="220"/>
      <c r="I148" s="220"/>
      <c r="J148" s="220"/>
      <c r="K148" s="220"/>
      <c r="L148" s="220"/>
      <c r="M148" s="220"/>
      <c r="N148" s="220">
        <v>1000000</v>
      </c>
      <c r="P148">
        <v>24000</v>
      </c>
    </row>
    <row r="149" spans="4:16">
      <c r="D149" s="175" t="s">
        <v>715</v>
      </c>
      <c r="E149" s="220" t="s">
        <v>726</v>
      </c>
      <c r="F149" s="220" t="s">
        <v>727</v>
      </c>
      <c r="G149" s="220">
        <v>-300020.01</v>
      </c>
      <c r="H149" s="220"/>
      <c r="I149" s="220"/>
      <c r="J149" s="220"/>
      <c r="K149" s="220"/>
      <c r="L149" s="220"/>
      <c r="M149" s="220"/>
      <c r="N149" s="220">
        <v>-300020.01</v>
      </c>
    </row>
    <row r="150" spans="4:16">
      <c r="D150" s="175" t="s">
        <v>717</v>
      </c>
      <c r="E150" s="222" t="s">
        <v>729</v>
      </c>
      <c r="F150" s="222" t="s">
        <v>730</v>
      </c>
      <c r="G150" s="222">
        <v>699979.99</v>
      </c>
      <c r="H150" s="222"/>
      <c r="I150" s="222"/>
      <c r="J150" s="222"/>
      <c r="K150" s="222"/>
      <c r="L150" s="222"/>
      <c r="M150" s="222"/>
      <c r="N150" s="222">
        <v>699979.99</v>
      </c>
    </row>
    <row r="151" spans="4:16">
      <c r="D151" s="175" t="s">
        <v>720</v>
      </c>
      <c r="E151" s="223" t="s">
        <v>732</v>
      </c>
      <c r="F151" s="223" t="s">
        <v>733</v>
      </c>
      <c r="G151" s="223">
        <v>166572867.53999999</v>
      </c>
      <c r="H151" s="223">
        <v>1452119.6</v>
      </c>
      <c r="I151" s="223"/>
      <c r="J151" s="223">
        <v>7586170.2344006002</v>
      </c>
      <c r="K151" s="223">
        <v>1484834.2832475</v>
      </c>
      <c r="L151" s="223">
        <v>23017595.350000001</v>
      </c>
      <c r="M151" s="223">
        <v>11022304.848513501</v>
      </c>
      <c r="N151" s="223">
        <v>211135891.85616159</v>
      </c>
    </row>
    <row r="152" spans="4:16">
      <c r="D152" s="175" t="s">
        <v>722</v>
      </c>
      <c r="E152" s="220" t="s">
        <v>735</v>
      </c>
      <c r="F152" s="220" t="s">
        <v>736</v>
      </c>
      <c r="G152" s="220">
        <v>18744533.829999998</v>
      </c>
      <c r="H152" s="220"/>
      <c r="I152" s="220"/>
      <c r="J152" s="220">
        <v>818766.88267169998</v>
      </c>
      <c r="K152" s="220"/>
      <c r="L152" s="220">
        <v>900597.69</v>
      </c>
      <c r="M152" s="220"/>
      <c r="N152" s="220">
        <v>20463898.402671698</v>
      </c>
    </row>
    <row r="153" spans="4:16">
      <c r="D153" s="175" t="s">
        <v>725</v>
      </c>
      <c r="E153" s="220" t="s">
        <v>738</v>
      </c>
      <c r="F153" s="220" t="s">
        <v>739</v>
      </c>
      <c r="G153" s="220">
        <v>9388878.6199999992</v>
      </c>
      <c r="H153" s="220"/>
      <c r="I153" s="220"/>
      <c r="J153" s="220">
        <v>423988.37731070002</v>
      </c>
      <c r="K153" s="220"/>
      <c r="L153" s="220">
        <v>5008183.78</v>
      </c>
      <c r="M153" s="220"/>
      <c r="N153" s="220">
        <v>14474551.3800107</v>
      </c>
    </row>
    <row r="154" spans="4:16">
      <c r="D154" s="175" t="s">
        <v>728</v>
      </c>
      <c r="E154" s="220" t="s">
        <v>741</v>
      </c>
      <c r="F154" s="220" t="s">
        <v>742</v>
      </c>
      <c r="G154" s="220">
        <v>631.49</v>
      </c>
      <c r="H154" s="220"/>
      <c r="I154" s="220"/>
      <c r="J154" s="220"/>
      <c r="K154" s="220"/>
      <c r="L154" s="220">
        <v>2408435.91</v>
      </c>
      <c r="M154" s="220"/>
      <c r="N154" s="220">
        <v>2409067.4</v>
      </c>
    </row>
    <row r="155" spans="4:16">
      <c r="D155" s="175" t="s">
        <v>731</v>
      </c>
      <c r="E155" s="220" t="s">
        <v>744</v>
      </c>
      <c r="F155" s="220" t="s">
        <v>745</v>
      </c>
      <c r="G155" s="220">
        <v>125302097.92</v>
      </c>
      <c r="H155" s="220"/>
      <c r="I155" s="220"/>
      <c r="J155" s="220">
        <v>180066910.0232954</v>
      </c>
      <c r="K155" s="220">
        <v>23652643.192499999</v>
      </c>
      <c r="L155" s="220">
        <v>24449840.5</v>
      </c>
      <c r="M155" s="220">
        <v>119967.008353</v>
      </c>
      <c r="N155" s="220">
        <v>353591458.64414841</v>
      </c>
    </row>
    <row r="156" spans="4:16">
      <c r="D156" s="175" t="s">
        <v>734</v>
      </c>
      <c r="E156" s="220" t="s">
        <v>747</v>
      </c>
      <c r="F156" s="220" t="s">
        <v>748</v>
      </c>
      <c r="G156" s="220">
        <v>63328177.909999996</v>
      </c>
      <c r="H156" s="220"/>
      <c r="I156" s="220"/>
      <c r="J156" s="220">
        <v>28652127.266196601</v>
      </c>
      <c r="K156" s="220"/>
      <c r="L156" s="220">
        <v>7078512.7699999996</v>
      </c>
      <c r="M156" s="220"/>
      <c r="N156" s="220">
        <v>99058817.946196601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751</v>
      </c>
      <c r="G157" s="220">
        <v>2498699.77</v>
      </c>
      <c r="H157" s="220">
        <v>67490.83</v>
      </c>
      <c r="I157" s="220"/>
      <c r="J157" s="220"/>
      <c r="K157" s="220"/>
      <c r="L157" s="220">
        <v>207885.14</v>
      </c>
      <c r="M157" s="220"/>
      <c r="N157" s="220">
        <v>2710359.3139999998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754</v>
      </c>
      <c r="G158" s="220">
        <v>3681589.92</v>
      </c>
      <c r="H158" s="220"/>
      <c r="I158" s="220"/>
      <c r="J158" s="220"/>
      <c r="K158" s="220"/>
      <c r="L158" s="220">
        <v>3418.19</v>
      </c>
      <c r="M158" s="220"/>
      <c r="N158" s="220">
        <v>3685008.11</v>
      </c>
    </row>
    <row r="159" spans="4:16">
      <c r="D159" s="175" t="s">
        <v>743</v>
      </c>
      <c r="E159" s="220" t="s">
        <v>756</v>
      </c>
      <c r="F159" s="220" t="s">
        <v>757</v>
      </c>
      <c r="G159" s="220"/>
      <c r="H159" s="220"/>
      <c r="I159" s="220"/>
      <c r="J159" s="220">
        <v>235814426.9413054</v>
      </c>
      <c r="K159" s="220"/>
      <c r="L159" s="220"/>
      <c r="M159" s="220"/>
      <c r="N159" s="220">
        <v>235814426.9413054</v>
      </c>
    </row>
    <row r="160" spans="4:16">
      <c r="D160" s="175" t="s">
        <v>746</v>
      </c>
      <c r="E160" s="220" t="s">
        <v>759</v>
      </c>
      <c r="F160" s="220" t="s">
        <v>760</v>
      </c>
      <c r="G160" s="220"/>
      <c r="H160" s="220"/>
      <c r="I160" s="220"/>
      <c r="J160" s="220"/>
      <c r="K160" s="220"/>
      <c r="L160" s="220"/>
      <c r="M160" s="220"/>
      <c r="N160" s="220">
        <v>352173.76</v>
      </c>
    </row>
    <row r="161" spans="4:16">
      <c r="D161" s="175" t="s">
        <v>749</v>
      </c>
      <c r="E161" s="220" t="s">
        <v>762</v>
      </c>
      <c r="F161" s="220" t="s">
        <v>763</v>
      </c>
      <c r="G161" s="220">
        <v>-222944609.46000001</v>
      </c>
      <c r="H161" s="220"/>
      <c r="I161" s="220"/>
      <c r="J161" s="220">
        <v>-249101304.9208242</v>
      </c>
      <c r="K161" s="220">
        <v>-9156963.0828374997</v>
      </c>
      <c r="L161" s="220">
        <v>-39664761.210000001</v>
      </c>
      <c r="M161" s="220"/>
      <c r="N161" s="220">
        <v>-520867638.67366171</v>
      </c>
      <c r="P161">
        <v>516856.04</v>
      </c>
    </row>
    <row r="162" spans="4:16">
      <c r="D162" s="175" t="s">
        <v>752</v>
      </c>
      <c r="E162" s="222" t="s">
        <v>765</v>
      </c>
      <c r="F162" s="222" t="s">
        <v>766</v>
      </c>
      <c r="G162" s="222">
        <v>0</v>
      </c>
      <c r="H162" s="222">
        <v>67490.83</v>
      </c>
      <c r="I162" s="222"/>
      <c r="J162" s="222">
        <v>196674914.56995559</v>
      </c>
      <c r="K162" s="222">
        <v>14495680.109662499</v>
      </c>
      <c r="L162" s="222">
        <v>392112.77</v>
      </c>
      <c r="M162" s="222">
        <v>119967.008353</v>
      </c>
      <c r="N162" s="222">
        <v>211692123.2246711</v>
      </c>
      <c r="P162">
        <v>516856.04</v>
      </c>
    </row>
    <row r="163" spans="4:16">
      <c r="D163" s="175" t="s">
        <v>755</v>
      </c>
      <c r="E163" s="223" t="s">
        <v>768</v>
      </c>
      <c r="F163" s="223" t="s">
        <v>766</v>
      </c>
      <c r="G163" s="223">
        <v>0</v>
      </c>
      <c r="H163" s="223">
        <v>67490.83</v>
      </c>
      <c r="I163" s="223"/>
      <c r="J163" s="223">
        <v>196674914.56995559</v>
      </c>
      <c r="K163" s="223">
        <v>14495680.109662499</v>
      </c>
      <c r="L163" s="223">
        <v>392112.77</v>
      </c>
      <c r="M163" s="223">
        <v>119967.008353</v>
      </c>
      <c r="N163" s="223">
        <v>211692123.2246711</v>
      </c>
    </row>
    <row r="164" spans="4:16">
      <c r="D164" s="175" t="s">
        <v>758</v>
      </c>
      <c r="E164" s="224" t="s">
        <v>770</v>
      </c>
      <c r="F164" s="224" t="s">
        <v>771</v>
      </c>
      <c r="G164" s="224">
        <v>41016539606.68</v>
      </c>
      <c r="H164" s="224">
        <v>1730699983.2</v>
      </c>
      <c r="I164" s="224">
        <v>29648128331.143749</v>
      </c>
      <c r="J164" s="224">
        <v>18208691366.766949</v>
      </c>
      <c r="K164" s="224">
        <v>5947571667.3404408</v>
      </c>
      <c r="L164" s="224">
        <v>3901541615.8400002</v>
      </c>
      <c r="M164" s="224">
        <v>4352970948.5177946</v>
      </c>
      <c r="N164" s="224">
        <v>73474628872.106445</v>
      </c>
      <c r="P164">
        <v>1151935.78</v>
      </c>
    </row>
    <row r="165" spans="4:16">
      <c r="D165" s="175" t="s">
        <v>761</v>
      </c>
      <c r="E165" s="225" t="s">
        <v>773</v>
      </c>
      <c r="F165" s="225" t="s">
        <v>774</v>
      </c>
      <c r="G165" s="225">
        <v>56730538068.599998</v>
      </c>
      <c r="H165" s="225">
        <v>1882778321.79</v>
      </c>
      <c r="I165" s="225">
        <v>30636676661.523808</v>
      </c>
      <c r="J165" s="225">
        <v>29471828500.908787</v>
      </c>
      <c r="K165" s="225">
        <v>8655505853.8754921</v>
      </c>
      <c r="L165" s="225">
        <v>6241595208.6099997</v>
      </c>
      <c r="M165" s="225">
        <v>11027167059.622442</v>
      </c>
      <c r="N165" s="225">
        <v>107740442673.5452</v>
      </c>
      <c r="P165">
        <v>1200.1600000000001</v>
      </c>
    </row>
    <row r="166" spans="4:16">
      <c r="D166" s="175" t="s">
        <v>764</v>
      </c>
      <c r="E166" s="220" t="s">
        <v>776</v>
      </c>
      <c r="F166" s="220" t="s">
        <v>777</v>
      </c>
      <c r="G166" s="220"/>
      <c r="H166" s="220"/>
      <c r="I166" s="220"/>
      <c r="J166" s="220">
        <v>-9205069727.6000004</v>
      </c>
      <c r="K166" s="220"/>
      <c r="L166" s="220"/>
      <c r="M166" s="220">
        <v>-974255152.65746999</v>
      </c>
      <c r="N166" s="220">
        <v>-10179324880.257471</v>
      </c>
      <c r="P166">
        <v>4728.96</v>
      </c>
    </row>
    <row r="167" spans="4:16">
      <c r="D167" s="175" t="s">
        <v>767</v>
      </c>
      <c r="E167" s="226" t="s">
        <v>782</v>
      </c>
      <c r="F167" s="226" t="s">
        <v>777</v>
      </c>
      <c r="G167" s="226"/>
      <c r="H167" s="226"/>
      <c r="I167" s="226"/>
      <c r="J167" s="226">
        <v>-9205069727.6000004</v>
      </c>
      <c r="K167" s="226"/>
      <c r="L167" s="226"/>
      <c r="M167" s="226">
        <v>-974255152.65746999</v>
      </c>
      <c r="N167" s="226">
        <v>-10179324880.257471</v>
      </c>
    </row>
    <row r="168" spans="4:16" s="128" customFormat="1">
      <c r="D168" s="203" t="s">
        <v>769</v>
      </c>
      <c r="E168" s="222" t="s">
        <v>784</v>
      </c>
      <c r="F168" s="222" t="s">
        <v>785</v>
      </c>
      <c r="G168" s="222">
        <v>0</v>
      </c>
      <c r="H168" s="222"/>
      <c r="I168" s="222"/>
      <c r="J168" s="222">
        <v>-9205069727.6000004</v>
      </c>
      <c r="K168" s="222"/>
      <c r="L168" s="222"/>
      <c r="M168" s="222">
        <v>-974255152.65746999</v>
      </c>
      <c r="N168" s="222">
        <v>-10179324880.257471</v>
      </c>
    </row>
    <row r="169" spans="4:16">
      <c r="D169" s="175" t="s">
        <v>772</v>
      </c>
      <c r="E169" s="220" t="s">
        <v>787</v>
      </c>
      <c r="F169" s="220" t="s">
        <v>191</v>
      </c>
      <c r="G169" s="220">
        <v>-1367556911.05</v>
      </c>
      <c r="H169" s="220"/>
      <c r="I169" s="220"/>
      <c r="J169" s="220">
        <v>-24191862.975280002</v>
      </c>
      <c r="K169" s="220">
        <v>-81324895.426237494</v>
      </c>
      <c r="L169" s="220">
        <v>-152140136.5</v>
      </c>
      <c r="M169" s="220">
        <v>-424620008.19941002</v>
      </c>
      <c r="N169" s="220">
        <v>-1500057969.199353</v>
      </c>
      <c r="P169">
        <v>3570.6</v>
      </c>
    </row>
    <row r="170" spans="4:16">
      <c r="D170" s="175" t="s">
        <v>775</v>
      </c>
      <c r="E170" s="220" t="s">
        <v>789</v>
      </c>
      <c r="F170" s="220" t="s">
        <v>207</v>
      </c>
      <c r="G170" s="220">
        <v>-2045883361.97</v>
      </c>
      <c r="H170" s="220">
        <v>-6444491</v>
      </c>
      <c r="I170" s="220"/>
      <c r="J170" s="220">
        <v>-1720136077.2410736</v>
      </c>
      <c r="K170" s="220">
        <v>-452593289.46678001</v>
      </c>
      <c r="L170" s="220">
        <v>-301456004.00999999</v>
      </c>
      <c r="M170" s="220">
        <v>-628002875.01950252</v>
      </c>
      <c r="N170" s="220">
        <v>-5154516098.7073565</v>
      </c>
    </row>
    <row r="171" spans="4:16">
      <c r="D171" s="175" t="s">
        <v>778</v>
      </c>
      <c r="E171" s="226" t="s">
        <v>791</v>
      </c>
      <c r="F171" s="226" t="s">
        <v>792</v>
      </c>
      <c r="G171" s="226">
        <v>-3413440273.02</v>
      </c>
      <c r="H171" s="226">
        <v>-6444491</v>
      </c>
      <c r="I171" s="226"/>
      <c r="J171" s="226">
        <v>-1744327940.2163537</v>
      </c>
      <c r="K171" s="226">
        <v>-533918184.89301747</v>
      </c>
      <c r="L171" s="226">
        <v>-453596140.50999999</v>
      </c>
      <c r="M171" s="226">
        <v>-1052622883.2189124</v>
      </c>
      <c r="N171" s="226">
        <v>-6654574067.9067087</v>
      </c>
    </row>
    <row r="172" spans="4:16">
      <c r="D172" s="175" t="s">
        <v>781</v>
      </c>
      <c r="E172" s="220" t="s">
        <v>794</v>
      </c>
      <c r="F172" s="220" t="s">
        <v>795</v>
      </c>
      <c r="G172" s="220">
        <v>-80048550.019999996</v>
      </c>
      <c r="H172" s="220">
        <v>-5210258</v>
      </c>
      <c r="I172" s="220"/>
      <c r="J172" s="220"/>
      <c r="K172" s="220">
        <v>-134268472.33358249</v>
      </c>
      <c r="L172" s="220">
        <v>-50814811.630000003</v>
      </c>
      <c r="M172" s="220">
        <v>-35241070.0258075</v>
      </c>
      <c r="N172" s="220">
        <v>-304710487.13589001</v>
      </c>
    </row>
    <row r="173" spans="4:16">
      <c r="D173" s="175" t="s">
        <v>783</v>
      </c>
      <c r="E173" s="220" t="s">
        <v>797</v>
      </c>
      <c r="F173" s="220" t="s">
        <v>798</v>
      </c>
      <c r="G173" s="220">
        <v>-231551993.13999999</v>
      </c>
      <c r="H173" s="220">
        <v>-9084132.3300000001</v>
      </c>
      <c r="I173" s="220"/>
      <c r="J173" s="220">
        <v>-305775114.73300391</v>
      </c>
      <c r="K173" s="220">
        <v>-38694600.824280001</v>
      </c>
      <c r="L173" s="220">
        <v>-127848496.51000001</v>
      </c>
      <c r="M173" s="220">
        <v>-59961946.690582499</v>
      </c>
      <c r="N173" s="220">
        <v>-625558571.02236724</v>
      </c>
    </row>
    <row r="174" spans="4:16">
      <c r="D174" s="175" t="s">
        <v>786</v>
      </c>
      <c r="E174" s="220" t="s">
        <v>800</v>
      </c>
      <c r="F174" s="220" t="s">
        <v>801</v>
      </c>
      <c r="G174" s="220">
        <v>-345415.67999999999</v>
      </c>
      <c r="H174" s="220"/>
      <c r="I174" s="220"/>
      <c r="J174" s="220"/>
      <c r="K174" s="220">
        <v>-111949.76400749999</v>
      </c>
      <c r="L174" s="220">
        <v>-242238.8</v>
      </c>
      <c r="M174" s="220"/>
      <c r="N174" s="220">
        <v>-699604.2440075</v>
      </c>
    </row>
    <row r="175" spans="4:16">
      <c r="D175" s="175" t="s">
        <v>788</v>
      </c>
      <c r="E175" s="220" t="s">
        <v>803</v>
      </c>
      <c r="F175" s="220" t="s">
        <v>804</v>
      </c>
      <c r="G175" s="220">
        <v>-12096945.710000001</v>
      </c>
      <c r="H175" s="220">
        <v>-28979.64</v>
      </c>
      <c r="I175" s="220">
        <v>-25061563.0172447</v>
      </c>
      <c r="J175" s="220">
        <v>-41066060.199641101</v>
      </c>
      <c r="K175" s="220">
        <v>-1874524.2084824999</v>
      </c>
      <c r="L175" s="220"/>
      <c r="M175" s="220"/>
      <c r="N175" s="220">
        <v>-55066509.758123599</v>
      </c>
    </row>
    <row r="176" spans="4:16">
      <c r="D176" s="175" t="s">
        <v>790</v>
      </c>
      <c r="E176" s="220" t="s">
        <v>806</v>
      </c>
      <c r="F176" s="220" t="s">
        <v>807</v>
      </c>
      <c r="G176" s="220">
        <v>-1791113.59</v>
      </c>
      <c r="H176" s="220">
        <v>-15965.94</v>
      </c>
      <c r="I176" s="220"/>
      <c r="J176" s="220"/>
      <c r="K176" s="220"/>
      <c r="L176" s="220">
        <v>-14640.04</v>
      </c>
      <c r="M176" s="220"/>
      <c r="N176" s="220">
        <v>-1809035.39</v>
      </c>
    </row>
    <row r="177" spans="4:14">
      <c r="D177" s="175" t="s">
        <v>793</v>
      </c>
      <c r="E177" s="220" t="s">
        <v>809</v>
      </c>
      <c r="F177" s="220" t="s">
        <v>810</v>
      </c>
      <c r="G177" s="220">
        <v>-326027755.33999997</v>
      </c>
      <c r="H177" s="220"/>
      <c r="I177" s="220"/>
      <c r="J177" s="220">
        <v>-89858552.117156699</v>
      </c>
      <c r="K177" s="220">
        <v>-30660690.13992</v>
      </c>
      <c r="L177" s="220">
        <v>-64290470.700000003</v>
      </c>
      <c r="M177" s="220">
        <v>-30026128.191585999</v>
      </c>
      <c r="N177" s="220">
        <v>-540863596.48866272</v>
      </c>
    </row>
    <row r="178" spans="4:14">
      <c r="D178" s="175" t="s">
        <v>796</v>
      </c>
      <c r="E178" s="220" t="s">
        <v>812</v>
      </c>
      <c r="F178" s="220" t="s">
        <v>813</v>
      </c>
      <c r="G178" s="220">
        <v>-2500</v>
      </c>
      <c r="H178" s="220"/>
      <c r="I178" s="220"/>
      <c r="J178" s="220">
        <v>-28067098.0286505</v>
      </c>
      <c r="K178" s="220"/>
      <c r="L178" s="220">
        <v>-3749700.59</v>
      </c>
      <c r="M178" s="220">
        <v>-203846.59661499999</v>
      </c>
      <c r="N178" s="220">
        <v>-32023145.215265501</v>
      </c>
    </row>
    <row r="179" spans="4:14">
      <c r="D179" s="175" t="s">
        <v>799</v>
      </c>
      <c r="E179" s="220" t="s">
        <v>815</v>
      </c>
      <c r="F179" s="220" t="s">
        <v>816</v>
      </c>
      <c r="G179" s="220">
        <v>-81975495.469999999</v>
      </c>
      <c r="H179" s="220"/>
      <c r="I179" s="220"/>
      <c r="J179" s="220">
        <v>-123453962.4372655</v>
      </c>
      <c r="K179" s="220">
        <v>-22681533.58089</v>
      </c>
      <c r="L179" s="220"/>
      <c r="M179" s="220"/>
      <c r="N179" s="220">
        <v>-228110991.48815551</v>
      </c>
    </row>
    <row r="180" spans="4:14">
      <c r="D180" s="175" t="s">
        <v>802</v>
      </c>
      <c r="E180" s="220" t="s">
        <v>818</v>
      </c>
      <c r="F180" s="220" t="s">
        <v>819</v>
      </c>
      <c r="G180" s="220">
        <v>-61220347.420000002</v>
      </c>
      <c r="H180" s="220"/>
      <c r="I180" s="220"/>
      <c r="J180" s="220"/>
      <c r="K180" s="220"/>
      <c r="L180" s="220"/>
      <c r="M180" s="220"/>
      <c r="N180" s="220">
        <v>-61220347.420000002</v>
      </c>
    </row>
    <row r="181" spans="4:14">
      <c r="D181" s="175" t="s">
        <v>805</v>
      </c>
      <c r="E181" s="220" t="s">
        <v>821</v>
      </c>
      <c r="F181" s="220" t="s">
        <v>822</v>
      </c>
      <c r="G181" s="220">
        <v>-7956801.6500000004</v>
      </c>
      <c r="H181" s="220"/>
      <c r="I181" s="220"/>
      <c r="J181" s="220">
        <v>-7813884.3701090999</v>
      </c>
      <c r="K181" s="220"/>
      <c r="L181" s="220"/>
      <c r="M181" s="220">
        <v>-2061876.9512634999</v>
      </c>
      <c r="N181" s="220">
        <v>-17832562.971372601</v>
      </c>
    </row>
    <row r="182" spans="4:14">
      <c r="D182" s="175" t="s">
        <v>808</v>
      </c>
      <c r="E182" s="220" t="s">
        <v>824</v>
      </c>
      <c r="F182" s="220" t="s">
        <v>825</v>
      </c>
      <c r="G182" s="220">
        <v>-12552587.949999999</v>
      </c>
      <c r="H182" s="220"/>
      <c r="I182" s="220"/>
      <c r="J182" s="220">
        <v>-201066599.02381951</v>
      </c>
      <c r="K182" s="220">
        <v>-1447542.5898525</v>
      </c>
      <c r="L182" s="220">
        <v>-8748637.0899999999</v>
      </c>
      <c r="M182" s="220"/>
      <c r="N182" s="220">
        <v>-223815366.65367201</v>
      </c>
    </row>
    <row r="183" spans="4:14">
      <c r="D183" s="175" t="s">
        <v>811</v>
      </c>
      <c r="E183" s="220" t="s">
        <v>827</v>
      </c>
      <c r="F183" s="220" t="s">
        <v>828</v>
      </c>
      <c r="G183" s="220">
        <v>-928583.37</v>
      </c>
      <c r="H183" s="220">
        <v>-333666.63</v>
      </c>
      <c r="I183" s="220">
        <v>-434536.53489090002</v>
      </c>
      <c r="J183" s="220">
        <v>-2208699.4594498998</v>
      </c>
      <c r="K183" s="220">
        <v>-1810111.3906874999</v>
      </c>
      <c r="L183" s="220">
        <v>-877500</v>
      </c>
      <c r="M183" s="220">
        <v>-648968.96932300006</v>
      </c>
      <c r="N183" s="220">
        <v>-7242066.3543512998</v>
      </c>
    </row>
    <row r="184" spans="4:14">
      <c r="D184" s="175" t="s">
        <v>814</v>
      </c>
      <c r="E184" s="220" t="s">
        <v>833</v>
      </c>
      <c r="F184" s="220" t="s">
        <v>834</v>
      </c>
      <c r="G184" s="220">
        <v>-1459856.5</v>
      </c>
      <c r="H184" s="220"/>
      <c r="I184" s="220"/>
      <c r="J184" s="220">
        <v>-1388280.2820472999</v>
      </c>
      <c r="K184" s="220"/>
      <c r="L184" s="220">
        <v>-47401</v>
      </c>
      <c r="M184" s="220">
        <v>-523089.14105899999</v>
      </c>
      <c r="N184" s="220">
        <v>-3418626.9231063002</v>
      </c>
    </row>
    <row r="185" spans="4:14">
      <c r="D185" s="175" t="s">
        <v>817</v>
      </c>
      <c r="E185" s="220" t="s">
        <v>1738</v>
      </c>
      <c r="F185" s="220" t="s">
        <v>1739</v>
      </c>
      <c r="G185" s="220"/>
      <c r="H185" s="220"/>
      <c r="I185" s="220"/>
      <c r="J185" s="220">
        <v>-8512488.3979698997</v>
      </c>
      <c r="K185" s="220"/>
      <c r="L185" s="220"/>
      <c r="M185" s="220"/>
      <c r="N185" s="220">
        <v>-8512488.3979698997</v>
      </c>
    </row>
    <row r="186" spans="4:14">
      <c r="D186" s="175" t="s">
        <v>820</v>
      </c>
      <c r="E186" s="220" t="s">
        <v>836</v>
      </c>
      <c r="F186" s="220" t="s">
        <v>837</v>
      </c>
      <c r="G186" s="220"/>
      <c r="H186" s="220"/>
      <c r="I186" s="220"/>
      <c r="J186" s="220"/>
      <c r="K186" s="220">
        <v>-2399485.6911149998</v>
      </c>
      <c r="L186" s="220"/>
      <c r="M186" s="220">
        <v>-1853922.2903760001</v>
      </c>
      <c r="N186" s="220">
        <v>-4253407.9814910004</v>
      </c>
    </row>
    <row r="187" spans="4:14">
      <c r="D187" s="175" t="s">
        <v>823</v>
      </c>
      <c r="E187" s="220" t="s">
        <v>839</v>
      </c>
      <c r="F187" s="220" t="s">
        <v>840</v>
      </c>
      <c r="G187" s="220">
        <v>-38138899.75</v>
      </c>
      <c r="H187" s="220">
        <v>-6348842.3200000003</v>
      </c>
      <c r="I187" s="220"/>
      <c r="J187" s="220">
        <v>-6779534.5358683001</v>
      </c>
      <c r="K187" s="220">
        <v>-37560379.051935002</v>
      </c>
      <c r="L187" s="220">
        <v>-5923603.6100000003</v>
      </c>
      <c r="M187" s="220"/>
      <c r="N187" s="220">
        <v>-84376888.299780801</v>
      </c>
    </row>
    <row r="188" spans="4:14">
      <c r="D188" s="175" t="s">
        <v>826</v>
      </c>
      <c r="E188" s="220" t="s">
        <v>842</v>
      </c>
      <c r="F188" s="220" t="s">
        <v>843</v>
      </c>
      <c r="G188" s="220">
        <v>-1305227.2</v>
      </c>
      <c r="H188" s="220">
        <v>-75801.350000000006</v>
      </c>
      <c r="I188" s="220">
        <v>-64981218.750931598</v>
      </c>
      <c r="J188" s="220">
        <v>-92164143.641830593</v>
      </c>
      <c r="K188" s="220">
        <v>-226994.94507749999</v>
      </c>
      <c r="L188" s="220"/>
      <c r="M188" s="220">
        <v>-1593236.7955430001</v>
      </c>
      <c r="N188" s="220">
        <v>-160349882.50338271</v>
      </c>
    </row>
    <row r="189" spans="4:14">
      <c r="D189" s="175" t="s">
        <v>829</v>
      </c>
      <c r="E189" s="220" t="s">
        <v>845</v>
      </c>
      <c r="F189" s="220" t="s">
        <v>846</v>
      </c>
      <c r="G189" s="220">
        <v>-4747900</v>
      </c>
      <c r="H189" s="220"/>
      <c r="I189" s="220"/>
      <c r="J189" s="220"/>
      <c r="K189" s="220"/>
      <c r="L189" s="220">
        <v>-168600</v>
      </c>
      <c r="M189" s="220"/>
      <c r="N189" s="220">
        <v>-4916500</v>
      </c>
    </row>
    <row r="190" spans="4:14">
      <c r="D190" s="175" t="s">
        <v>832</v>
      </c>
      <c r="E190" s="220" t="s">
        <v>848</v>
      </c>
      <c r="F190" s="220" t="s">
        <v>849</v>
      </c>
      <c r="G190" s="220">
        <v>-21056600.760000002</v>
      </c>
      <c r="H190" s="220">
        <v>-10726.7</v>
      </c>
      <c r="I190" s="220"/>
      <c r="J190" s="220"/>
      <c r="K190" s="220">
        <v>-2437090.7672325</v>
      </c>
      <c r="L190" s="220">
        <v>-222000</v>
      </c>
      <c r="M190" s="220"/>
      <c r="N190" s="220">
        <v>-23726418.227232501</v>
      </c>
    </row>
    <row r="191" spans="4:14">
      <c r="D191" s="175" t="s">
        <v>835</v>
      </c>
      <c r="E191" s="220" t="s">
        <v>851</v>
      </c>
      <c r="F191" s="220" t="s">
        <v>852</v>
      </c>
      <c r="G191" s="220">
        <v>-11666.63</v>
      </c>
      <c r="H191" s="220"/>
      <c r="I191" s="220"/>
      <c r="J191" s="220">
        <v>-31146.579479700002</v>
      </c>
      <c r="K191" s="220"/>
      <c r="L191" s="220">
        <v>-24250</v>
      </c>
      <c r="M191" s="220"/>
      <c r="N191" s="220">
        <v>-31146.579479700002</v>
      </c>
    </row>
    <row r="192" spans="4:14">
      <c r="D192" s="175" t="s">
        <v>838</v>
      </c>
      <c r="E192" s="220" t="s">
        <v>854</v>
      </c>
      <c r="F192" s="220" t="s">
        <v>855</v>
      </c>
      <c r="G192" s="220">
        <v>-5593690.5999999996</v>
      </c>
      <c r="H192" s="220"/>
      <c r="I192" s="220"/>
      <c r="J192" s="220"/>
      <c r="K192" s="220"/>
      <c r="L192" s="220">
        <v>-1125499.44</v>
      </c>
      <c r="M192" s="220">
        <v>-1681921.5158355001</v>
      </c>
      <c r="N192" s="220">
        <v>-8401111.5558355004</v>
      </c>
    </row>
    <row r="193" spans="4:14">
      <c r="D193" s="175" t="s">
        <v>841</v>
      </c>
      <c r="E193" s="220" t="s">
        <v>857</v>
      </c>
      <c r="F193" s="220" t="s">
        <v>858</v>
      </c>
      <c r="G193" s="220"/>
      <c r="H193" s="220"/>
      <c r="I193" s="220"/>
      <c r="J193" s="220"/>
      <c r="K193" s="220">
        <v>-2384100.9643275002</v>
      </c>
      <c r="L193" s="220"/>
      <c r="M193" s="220"/>
      <c r="N193" s="220">
        <v>-2384100.9643275002</v>
      </c>
    </row>
    <row r="194" spans="4:14">
      <c r="D194" s="175" t="s">
        <v>844</v>
      </c>
      <c r="E194" s="220" t="s">
        <v>860</v>
      </c>
      <c r="F194" s="220" t="s">
        <v>861</v>
      </c>
      <c r="G194" s="220">
        <v>-11601315.5</v>
      </c>
      <c r="H194" s="220">
        <v>-5165.25</v>
      </c>
      <c r="I194" s="220"/>
      <c r="J194" s="220">
        <v>-13761675.6442481</v>
      </c>
      <c r="K194" s="220">
        <v>-6859396.1626350004</v>
      </c>
      <c r="L194" s="220">
        <v>-2307572.4700000002</v>
      </c>
      <c r="M194" s="220">
        <v>-1341469.4507895</v>
      </c>
      <c r="N194" s="220">
        <v>-35876594.477672599</v>
      </c>
    </row>
    <row r="195" spans="4:14">
      <c r="D195" s="175" t="s">
        <v>847</v>
      </c>
      <c r="E195" s="220" t="s">
        <v>863</v>
      </c>
      <c r="F195" s="220" t="s">
        <v>864</v>
      </c>
      <c r="G195" s="220">
        <v>0</v>
      </c>
      <c r="H195" s="220">
        <v>0</v>
      </c>
      <c r="I195" s="220">
        <v>-6.1284999999999999E-2</v>
      </c>
      <c r="J195" s="220"/>
      <c r="K195" s="220"/>
      <c r="L195" s="220">
        <v>-13520012.59</v>
      </c>
      <c r="M195" s="220"/>
      <c r="N195" s="220">
        <v>-13520012.651285</v>
      </c>
    </row>
    <row r="196" spans="4:14">
      <c r="D196" s="175" t="s">
        <v>850</v>
      </c>
      <c r="E196" s="220" t="s">
        <v>866</v>
      </c>
      <c r="F196" s="220" t="s">
        <v>867</v>
      </c>
      <c r="G196" s="220">
        <v>-395024.72</v>
      </c>
      <c r="H196" s="220">
        <v>-4537482.26</v>
      </c>
      <c r="I196" s="220"/>
      <c r="J196" s="220"/>
      <c r="K196" s="220"/>
      <c r="L196" s="220">
        <v>-263706.57</v>
      </c>
      <c r="M196" s="220"/>
      <c r="N196" s="220">
        <v>-5196213.55</v>
      </c>
    </row>
    <row r="197" spans="4:14">
      <c r="D197" s="175" t="s">
        <v>853</v>
      </c>
      <c r="E197" s="226" t="s">
        <v>869</v>
      </c>
      <c r="F197" s="226" t="s">
        <v>870</v>
      </c>
      <c r="G197" s="226">
        <v>-900808271</v>
      </c>
      <c r="H197" s="226">
        <v>-25651020.420000002</v>
      </c>
      <c r="I197" s="226">
        <v>-90477318.364352196</v>
      </c>
      <c r="J197" s="226">
        <v>-921947239.45053995</v>
      </c>
      <c r="K197" s="226">
        <v>-283416872.41402501</v>
      </c>
      <c r="L197" s="226">
        <v>-280189141.04000002</v>
      </c>
      <c r="M197" s="226">
        <v>-135137476.61878049</v>
      </c>
      <c r="N197" s="226">
        <v>-2453915676.2534313</v>
      </c>
    </row>
    <row r="198" spans="4:14">
      <c r="D198" s="175" t="s">
        <v>856</v>
      </c>
      <c r="E198" s="220" t="s">
        <v>872</v>
      </c>
      <c r="F198" s="220" t="s">
        <v>199</v>
      </c>
      <c r="G198" s="220">
        <v>-51748563.270000003</v>
      </c>
      <c r="H198" s="220"/>
      <c r="I198" s="220"/>
      <c r="J198" s="220"/>
      <c r="K198" s="220"/>
      <c r="L198" s="220"/>
      <c r="M198" s="220"/>
      <c r="N198" s="220">
        <v>-51748563.270000003</v>
      </c>
    </row>
    <row r="199" spans="4:14" s="128" customFormat="1">
      <c r="D199" s="203" t="s">
        <v>859</v>
      </c>
      <c r="E199" s="226" t="s">
        <v>874</v>
      </c>
      <c r="F199" s="226" t="s">
        <v>875</v>
      </c>
      <c r="G199" s="226">
        <v>-51748563.270000003</v>
      </c>
      <c r="H199" s="226"/>
      <c r="I199" s="226"/>
      <c r="J199" s="226"/>
      <c r="K199" s="226"/>
      <c r="L199" s="226"/>
      <c r="M199" s="226"/>
      <c r="N199" s="226">
        <v>-51748563.270000003</v>
      </c>
    </row>
    <row r="200" spans="4:14">
      <c r="D200" s="175" t="s">
        <v>862</v>
      </c>
      <c r="E200" s="222" t="s">
        <v>877</v>
      </c>
      <c r="F200" s="222" t="s">
        <v>878</v>
      </c>
      <c r="G200" s="222">
        <v>-4365997107.29</v>
      </c>
      <c r="H200" s="222">
        <v>-32095511.420000002</v>
      </c>
      <c r="I200" s="222">
        <v>-90477318.364352196</v>
      </c>
      <c r="J200" s="222">
        <v>-2666275179.6668935</v>
      </c>
      <c r="K200" s="222">
        <v>-817335057.30704248</v>
      </c>
      <c r="L200" s="222">
        <v>-733785281.54999995</v>
      </c>
      <c r="M200" s="222">
        <v>-1187760359.837693</v>
      </c>
      <c r="N200" s="222">
        <v>-9160238307.4301414</v>
      </c>
    </row>
    <row r="201" spans="4:14">
      <c r="D201" s="175" t="s">
        <v>865</v>
      </c>
      <c r="E201" s="220" t="s">
        <v>880</v>
      </c>
      <c r="F201" s="220" t="s">
        <v>881</v>
      </c>
      <c r="G201" s="220"/>
      <c r="H201" s="220"/>
      <c r="I201" s="220"/>
      <c r="J201" s="220">
        <v>-1242645327.4874063</v>
      </c>
      <c r="K201" s="220">
        <v>-126475590</v>
      </c>
      <c r="L201" s="220"/>
      <c r="M201" s="220"/>
      <c r="N201" s="220">
        <v>-1369120917.4874063</v>
      </c>
    </row>
    <row r="202" spans="4:14">
      <c r="D202" s="175" t="s">
        <v>868</v>
      </c>
      <c r="E202" s="222" t="s">
        <v>883</v>
      </c>
      <c r="F202" s="222" t="s">
        <v>884</v>
      </c>
      <c r="G202" s="222"/>
      <c r="H202" s="222"/>
      <c r="I202" s="222"/>
      <c r="J202" s="222">
        <v>-1242645327.4874063</v>
      </c>
      <c r="K202" s="222">
        <v>-126475590</v>
      </c>
      <c r="L202" s="222"/>
      <c r="M202" s="222"/>
      <c r="N202" s="222">
        <v>-1369120917.4874063</v>
      </c>
    </row>
    <row r="203" spans="4:14" s="128" customFormat="1">
      <c r="D203" s="203" t="s">
        <v>871</v>
      </c>
      <c r="E203" s="220" t="s">
        <v>886</v>
      </c>
      <c r="F203" s="220" t="s">
        <v>887</v>
      </c>
      <c r="G203" s="220">
        <v>-76022286.120000005</v>
      </c>
      <c r="H203" s="220">
        <v>-1889700</v>
      </c>
      <c r="I203" s="220"/>
      <c r="J203" s="220">
        <v>-32313901.634417001</v>
      </c>
      <c r="K203" s="220">
        <v>-1323428.2436625001</v>
      </c>
      <c r="L203" s="220">
        <v>-11420611.359999999</v>
      </c>
      <c r="M203" s="220">
        <v>-1933959.0959999999</v>
      </c>
      <c r="N203" s="220">
        <v>-121199526.45407949</v>
      </c>
    </row>
    <row r="204" spans="4:14">
      <c r="D204" s="175" t="s">
        <v>873</v>
      </c>
      <c r="E204" s="220" t="s">
        <v>889</v>
      </c>
      <c r="F204" s="220" t="s">
        <v>890</v>
      </c>
      <c r="G204" s="220">
        <v>22661159.440000001</v>
      </c>
      <c r="H204" s="220">
        <v>411440.47</v>
      </c>
      <c r="I204" s="220"/>
      <c r="J204" s="220"/>
      <c r="K204" s="220">
        <v>1134539.9504775</v>
      </c>
      <c r="L204" s="220">
        <v>394357.11</v>
      </c>
      <c r="M204" s="220">
        <v>98294.184208000006</v>
      </c>
      <c r="N204" s="220">
        <v>24297119.564685501</v>
      </c>
    </row>
    <row r="205" spans="4:14">
      <c r="D205" s="175" t="s">
        <v>876</v>
      </c>
      <c r="E205" s="222" t="s">
        <v>892</v>
      </c>
      <c r="F205" s="222" t="s">
        <v>211</v>
      </c>
      <c r="G205" s="222">
        <v>-53361126.68</v>
      </c>
      <c r="H205" s="222">
        <v>-1478259.53</v>
      </c>
      <c r="I205" s="222"/>
      <c r="J205" s="222">
        <v>-32313901.634417001</v>
      </c>
      <c r="K205" s="222">
        <v>-188888.29318499999</v>
      </c>
      <c r="L205" s="222">
        <v>-11026254.25</v>
      </c>
      <c r="M205" s="222">
        <v>-1835664.9117920001</v>
      </c>
      <c r="N205" s="222">
        <v>-96902406.889394</v>
      </c>
    </row>
    <row r="206" spans="4:14" s="128" customFormat="1">
      <c r="D206" s="203" t="s">
        <v>879</v>
      </c>
      <c r="E206" s="220" t="s">
        <v>894</v>
      </c>
      <c r="F206" s="220" t="s">
        <v>895</v>
      </c>
      <c r="G206" s="220">
        <v>-30744152053.310001</v>
      </c>
      <c r="H206" s="220">
        <v>-76556255.040000007</v>
      </c>
      <c r="I206" s="220">
        <v>-4886469337.8639736</v>
      </c>
      <c r="J206" s="220"/>
      <c r="K206" s="220"/>
      <c r="L206" s="220"/>
      <c r="M206" s="220"/>
      <c r="N206" s="220">
        <v>-30820708308.350002</v>
      </c>
    </row>
    <row r="207" spans="4:14" s="143" customFormat="1">
      <c r="D207" s="251" t="s">
        <v>882</v>
      </c>
      <c r="E207" s="222" t="s">
        <v>897</v>
      </c>
      <c r="F207" s="222" t="s">
        <v>898</v>
      </c>
      <c r="G207" s="222">
        <v>-30744152053.310001</v>
      </c>
      <c r="H207" s="222">
        <v>-76556255.040000007</v>
      </c>
      <c r="I207" s="222">
        <v>-4886469337.8639736</v>
      </c>
      <c r="J207" s="222"/>
      <c r="K207" s="222"/>
      <c r="L207" s="222"/>
      <c r="M207" s="222"/>
      <c r="N207" s="222">
        <v>-30820708308.350002</v>
      </c>
    </row>
    <row r="208" spans="4:14">
      <c r="D208" s="175" t="s">
        <v>885</v>
      </c>
      <c r="E208" s="220" t="s">
        <v>900</v>
      </c>
      <c r="F208" s="220" t="s">
        <v>210</v>
      </c>
      <c r="G208" s="220">
        <v>-343542482.86000001</v>
      </c>
      <c r="H208" s="220">
        <v>-823968.1</v>
      </c>
      <c r="I208" s="220"/>
      <c r="J208" s="220">
        <v>-112669908.26581649</v>
      </c>
      <c r="K208" s="220">
        <v>1590353.6100675</v>
      </c>
      <c r="L208" s="220">
        <v>-47025104.859999999</v>
      </c>
      <c r="M208" s="220">
        <v>-87166425.137847498</v>
      </c>
      <c r="N208" s="220">
        <v>-589637535.61359656</v>
      </c>
    </row>
    <row r="209" spans="4:64">
      <c r="D209" s="175" t="s">
        <v>888</v>
      </c>
      <c r="E209" s="222" t="s">
        <v>902</v>
      </c>
      <c r="F209" s="222" t="s">
        <v>210</v>
      </c>
      <c r="G209" s="222">
        <v>-343542482.86000001</v>
      </c>
      <c r="H209" s="222">
        <v>-823968.1</v>
      </c>
      <c r="I209" s="222"/>
      <c r="J209" s="222">
        <v>-112669908.26581649</v>
      </c>
      <c r="K209" s="222">
        <v>1590353.6100675</v>
      </c>
      <c r="L209" s="222">
        <v>-47025104.859999999</v>
      </c>
      <c r="M209" s="222">
        <v>-87166425.137847498</v>
      </c>
      <c r="N209" s="222">
        <v>-589637535.61359656</v>
      </c>
    </row>
    <row r="210" spans="4:64">
      <c r="D210" s="175" t="s">
        <v>891</v>
      </c>
      <c r="E210" s="220" t="s">
        <v>904</v>
      </c>
      <c r="F210" s="220" t="s">
        <v>905</v>
      </c>
      <c r="G210" s="220">
        <v>-25267068</v>
      </c>
      <c r="H210" s="220"/>
      <c r="I210" s="220"/>
      <c r="J210" s="220"/>
      <c r="K210" s="220"/>
      <c r="L210" s="220">
        <v>-3637328</v>
      </c>
      <c r="M210" s="220"/>
      <c r="N210" s="220">
        <v>-28904396</v>
      </c>
    </row>
    <row r="211" spans="4:64">
      <c r="D211" s="175" t="s">
        <v>893</v>
      </c>
      <c r="E211" s="226" t="s">
        <v>907</v>
      </c>
      <c r="F211" s="226" t="s">
        <v>908</v>
      </c>
      <c r="G211" s="226">
        <v>-25267068</v>
      </c>
      <c r="H211" s="226"/>
      <c r="I211" s="226"/>
      <c r="J211" s="226"/>
      <c r="K211" s="226"/>
      <c r="L211" s="226">
        <v>-3637328</v>
      </c>
      <c r="M211" s="226"/>
      <c r="N211" s="226">
        <v>-28904396</v>
      </c>
    </row>
    <row r="212" spans="4:64">
      <c r="D212" s="175" t="s">
        <v>896</v>
      </c>
      <c r="E212" s="220" t="s">
        <v>910</v>
      </c>
      <c r="F212" s="220" t="s">
        <v>911</v>
      </c>
      <c r="G212" s="220"/>
      <c r="H212" s="220"/>
      <c r="I212" s="220">
        <v>-1177593973.274878</v>
      </c>
      <c r="J212" s="220"/>
      <c r="K212" s="220"/>
      <c r="L212" s="220"/>
      <c r="M212" s="220"/>
      <c r="N212" s="220">
        <v>2.5121899999999999E-2</v>
      </c>
    </row>
    <row r="213" spans="4:64">
      <c r="D213" s="175" t="s">
        <v>899</v>
      </c>
      <c r="E213" s="226" t="s">
        <v>913</v>
      </c>
      <c r="F213" s="226" t="s">
        <v>914</v>
      </c>
      <c r="G213" s="226"/>
      <c r="H213" s="226"/>
      <c r="I213" s="226">
        <v>-1177593973.274878</v>
      </c>
      <c r="J213" s="226"/>
      <c r="K213" s="226"/>
      <c r="L213" s="226"/>
      <c r="M213" s="226"/>
      <c r="N213" s="226">
        <v>2.5121899999999999E-2</v>
      </c>
    </row>
    <row r="214" spans="4:64">
      <c r="D214" s="175" t="s">
        <v>901</v>
      </c>
      <c r="E214" s="220" t="s">
        <v>916</v>
      </c>
      <c r="F214" s="220" t="s">
        <v>917</v>
      </c>
      <c r="G214" s="220">
        <v>-18407949.579999998</v>
      </c>
      <c r="H214" s="220"/>
      <c r="I214" s="220"/>
      <c r="J214" s="220">
        <v>-19039069.537128199</v>
      </c>
      <c r="K214" s="220">
        <v>-14093201.314874999</v>
      </c>
      <c r="L214" s="220">
        <v>-17090.96</v>
      </c>
      <c r="M214" s="220"/>
      <c r="N214" s="220">
        <v>-51557311.392003201</v>
      </c>
    </row>
    <row r="215" spans="4:64">
      <c r="D215" s="175" t="s">
        <v>903</v>
      </c>
      <c r="E215" s="226" t="s">
        <v>919</v>
      </c>
      <c r="F215" s="226" t="s">
        <v>920</v>
      </c>
      <c r="G215" s="226">
        <v>-18407949.579999998</v>
      </c>
      <c r="H215" s="226"/>
      <c r="I215" s="226"/>
      <c r="J215" s="226">
        <v>-19039069.537128199</v>
      </c>
      <c r="K215" s="226">
        <v>-14093201.314874999</v>
      </c>
      <c r="L215" s="226">
        <v>-17090.96</v>
      </c>
      <c r="M215" s="226"/>
      <c r="N215" s="226">
        <v>-51557311.392003201</v>
      </c>
    </row>
    <row r="216" spans="4:64">
      <c r="D216" s="175" t="s">
        <v>906</v>
      </c>
      <c r="E216" s="220" t="s">
        <v>922</v>
      </c>
      <c r="F216" s="220" t="s">
        <v>923</v>
      </c>
      <c r="G216" s="220"/>
      <c r="H216" s="220"/>
      <c r="I216" s="220"/>
      <c r="J216" s="220">
        <v>-22762289.732951201</v>
      </c>
      <c r="K216" s="220"/>
      <c r="L216" s="220"/>
      <c r="M216" s="220"/>
      <c r="N216" s="220">
        <v>-22762289.732951201</v>
      </c>
    </row>
    <row r="217" spans="4:64">
      <c r="D217" s="175" t="s">
        <v>909</v>
      </c>
      <c r="E217" s="226" t="s">
        <v>925</v>
      </c>
      <c r="F217" s="226" t="s">
        <v>923</v>
      </c>
      <c r="G217" s="226"/>
      <c r="H217" s="226"/>
      <c r="I217" s="226"/>
      <c r="J217" s="226">
        <v>-22762289.732951201</v>
      </c>
      <c r="K217" s="226"/>
      <c r="L217" s="226"/>
      <c r="M217" s="226"/>
      <c r="N217" s="226">
        <v>-22762289.732951201</v>
      </c>
      <c r="BL217">
        <v>3570.6</v>
      </c>
    </row>
    <row r="218" spans="4:64">
      <c r="D218" s="175" t="s">
        <v>912</v>
      </c>
      <c r="E218" s="222" t="s">
        <v>927</v>
      </c>
      <c r="F218" s="222" t="s">
        <v>196</v>
      </c>
      <c r="G218" s="222">
        <v>-43675017.579999998</v>
      </c>
      <c r="H218" s="222"/>
      <c r="I218" s="222">
        <v>-1177593973.274878</v>
      </c>
      <c r="J218" s="222">
        <v>-41801359.270079397</v>
      </c>
      <c r="K218" s="222">
        <v>-14093201.314874999</v>
      </c>
      <c r="L218" s="222">
        <v>-3654418.96</v>
      </c>
      <c r="M218" s="222"/>
      <c r="N218" s="222">
        <v>-103223997.0998325</v>
      </c>
    </row>
    <row r="219" spans="4:64">
      <c r="D219" s="175" t="s">
        <v>915</v>
      </c>
      <c r="E219" s="220" t="s">
        <v>929</v>
      </c>
      <c r="F219" s="220" t="s">
        <v>930</v>
      </c>
      <c r="G219" s="220"/>
      <c r="H219" s="220"/>
      <c r="I219" s="220"/>
      <c r="J219" s="220"/>
      <c r="K219" s="220"/>
      <c r="L219" s="220"/>
      <c r="M219" s="220"/>
      <c r="N219" s="220">
        <v>-2.8486999999999998E-2</v>
      </c>
    </row>
    <row r="220" spans="4:64">
      <c r="D220" s="175" t="s">
        <v>918</v>
      </c>
      <c r="E220" s="220" t="s">
        <v>932</v>
      </c>
      <c r="F220" s="220" t="s">
        <v>933</v>
      </c>
      <c r="G220" s="220"/>
      <c r="H220" s="220"/>
      <c r="I220" s="220"/>
      <c r="J220" s="220"/>
      <c r="K220" s="220"/>
      <c r="L220" s="220"/>
      <c r="M220" s="220"/>
      <c r="N220" s="220">
        <v>-132908.46802249999</v>
      </c>
    </row>
    <row r="221" spans="4:64">
      <c r="D221" s="175" t="s">
        <v>921</v>
      </c>
      <c r="E221" s="220" t="s">
        <v>938</v>
      </c>
      <c r="F221" s="220" t="s">
        <v>939</v>
      </c>
      <c r="G221" s="220"/>
      <c r="H221" s="220"/>
      <c r="I221" s="220"/>
      <c r="J221" s="220"/>
      <c r="K221" s="220"/>
      <c r="L221" s="220"/>
      <c r="M221" s="220"/>
      <c r="N221" s="220">
        <v>-46920127.983973302</v>
      </c>
    </row>
    <row r="222" spans="4:64">
      <c r="D222" s="175" t="s">
        <v>924</v>
      </c>
      <c r="E222" s="222" t="s">
        <v>941</v>
      </c>
      <c r="F222" s="222" t="s">
        <v>942</v>
      </c>
      <c r="G222" s="222"/>
      <c r="H222" s="222"/>
      <c r="I222" s="222"/>
      <c r="J222" s="222"/>
      <c r="K222" s="222"/>
      <c r="L222" s="222"/>
      <c r="M222" s="222"/>
      <c r="N222" s="222">
        <v>-47053036.480482802</v>
      </c>
    </row>
    <row r="223" spans="4:64">
      <c r="D223" s="175" t="s">
        <v>926</v>
      </c>
      <c r="E223" s="223" t="s">
        <v>944</v>
      </c>
      <c r="F223" s="223" t="s">
        <v>945</v>
      </c>
      <c r="G223" s="223">
        <v>-35550727787.720001</v>
      </c>
      <c r="H223" s="223">
        <v>-110953994.09</v>
      </c>
      <c r="I223" s="223">
        <v>-6154540629.5032034</v>
      </c>
      <c r="J223" s="223">
        <v>-13300775403.924612</v>
      </c>
      <c r="K223" s="223">
        <v>-956502383.305035</v>
      </c>
      <c r="L223" s="223">
        <v>-795491059.62</v>
      </c>
      <c r="M223" s="223">
        <v>-2251017602.5448022</v>
      </c>
      <c r="N223" s="223">
        <v>-52366209389.608322</v>
      </c>
      <c r="BL223">
        <v>1157864.8999999999</v>
      </c>
    </row>
    <row r="224" spans="4:64">
      <c r="D224" s="175" t="s">
        <v>928</v>
      </c>
      <c r="E224" s="220" t="s">
        <v>947</v>
      </c>
      <c r="F224" s="220" t="s">
        <v>948</v>
      </c>
      <c r="G224" s="220"/>
      <c r="H224" s="220"/>
      <c r="I224" s="220"/>
      <c r="J224" s="220">
        <v>-5395865397.2118225</v>
      </c>
      <c r="K224" s="220">
        <v>-409324410</v>
      </c>
      <c r="L224" s="220"/>
      <c r="M224" s="220"/>
      <c r="N224" s="220">
        <v>-5805189807.2118225</v>
      </c>
      <c r="BL224">
        <v>1678291.54</v>
      </c>
    </row>
    <row r="225" spans="4:14">
      <c r="D225" s="175" t="s">
        <v>931</v>
      </c>
      <c r="E225" s="222" t="s">
        <v>950</v>
      </c>
      <c r="F225" s="222" t="s">
        <v>951</v>
      </c>
      <c r="G225" s="222"/>
      <c r="H225" s="222"/>
      <c r="I225" s="222"/>
      <c r="J225" s="222">
        <v>-5395865397.2118225</v>
      </c>
      <c r="K225" s="222">
        <v>-409324410</v>
      </c>
      <c r="L225" s="222"/>
      <c r="M225" s="222"/>
      <c r="N225" s="222">
        <v>-5805189807.2118225</v>
      </c>
    </row>
    <row r="226" spans="4:14">
      <c r="D226" s="175" t="s">
        <v>934</v>
      </c>
      <c r="E226" s="220" t="s">
        <v>953</v>
      </c>
      <c r="F226" s="220" t="s">
        <v>954</v>
      </c>
      <c r="G226" s="220">
        <v>-950966124.42999995</v>
      </c>
      <c r="H226" s="220">
        <v>-17583999.899999999</v>
      </c>
      <c r="I226" s="220"/>
      <c r="J226" s="220">
        <v>-27634664.2694663</v>
      </c>
      <c r="K226" s="220">
        <v>-442157887.38428253</v>
      </c>
      <c r="L226" s="220">
        <v>-8664148.8000000007</v>
      </c>
      <c r="M226" s="220">
        <v>-644653.03200000001</v>
      </c>
      <c r="N226" s="220">
        <v>-1430862797.7957487</v>
      </c>
    </row>
    <row r="227" spans="4:14">
      <c r="D227" s="175" t="s">
        <v>937</v>
      </c>
      <c r="E227" s="220" t="s">
        <v>956</v>
      </c>
      <c r="F227" s="220" t="s">
        <v>957</v>
      </c>
      <c r="G227" s="220">
        <v>431407182.69999999</v>
      </c>
      <c r="H227" s="220">
        <v>7616086.2400000002</v>
      </c>
      <c r="I227" s="220"/>
      <c r="J227" s="220"/>
      <c r="K227" s="220">
        <v>324922936.25935501</v>
      </c>
      <c r="L227" s="220">
        <v>225504.31</v>
      </c>
      <c r="M227" s="220">
        <v>8723.0719344999998</v>
      </c>
      <c r="N227" s="220">
        <v>756604372.02128947</v>
      </c>
    </row>
    <row r="228" spans="4:14">
      <c r="D228" s="175" t="s">
        <v>940</v>
      </c>
      <c r="E228" s="222" t="s">
        <v>959</v>
      </c>
      <c r="F228" s="222" t="s">
        <v>205</v>
      </c>
      <c r="G228" s="222">
        <v>-519558941.73000002</v>
      </c>
      <c r="H228" s="222">
        <v>-9967913.6600000001</v>
      </c>
      <c r="I228" s="222"/>
      <c r="J228" s="222">
        <v>-27634664.2694663</v>
      </c>
      <c r="K228" s="222">
        <v>-117234951.12492751</v>
      </c>
      <c r="L228" s="222">
        <v>-8438644.4900000002</v>
      </c>
      <c r="M228" s="222">
        <v>-635929.9600655</v>
      </c>
      <c r="N228" s="222">
        <v>-674258425.77445924</v>
      </c>
    </row>
    <row r="229" spans="4:14">
      <c r="D229" s="175" t="s">
        <v>943</v>
      </c>
      <c r="E229" s="220" t="s">
        <v>961</v>
      </c>
      <c r="F229" s="220" t="s">
        <v>962</v>
      </c>
      <c r="G229" s="220"/>
      <c r="H229" s="220"/>
      <c r="I229" s="220"/>
      <c r="J229" s="220"/>
      <c r="K229" s="220"/>
      <c r="L229" s="220">
        <v>-917081.48</v>
      </c>
      <c r="M229" s="220"/>
      <c r="N229" s="220">
        <v>-917081.48</v>
      </c>
    </row>
    <row r="230" spans="4:14">
      <c r="D230" s="175" t="s">
        <v>946</v>
      </c>
      <c r="E230" s="220" t="s">
        <v>964</v>
      </c>
      <c r="F230" s="220" t="s">
        <v>965</v>
      </c>
      <c r="G230" s="220">
        <v>-2381671.0499999998</v>
      </c>
      <c r="H230" s="220"/>
      <c r="I230" s="220"/>
      <c r="J230" s="220"/>
      <c r="K230" s="220">
        <v>-2626673.6045625</v>
      </c>
      <c r="L230" s="220">
        <v>-612782.89</v>
      </c>
      <c r="M230" s="220"/>
      <c r="N230" s="220">
        <v>-5621127.5445625</v>
      </c>
    </row>
    <row r="231" spans="4:14">
      <c r="D231" s="175" t="s">
        <v>949</v>
      </c>
      <c r="E231" s="226" t="s">
        <v>967</v>
      </c>
      <c r="F231" s="226" t="s">
        <v>968</v>
      </c>
      <c r="G231" s="226">
        <v>-2381671.0499999998</v>
      </c>
      <c r="H231" s="226"/>
      <c r="I231" s="226"/>
      <c r="J231" s="226"/>
      <c r="K231" s="226">
        <v>-2626673.6045625</v>
      </c>
      <c r="L231" s="226">
        <v>-1529864.37</v>
      </c>
      <c r="M231" s="226"/>
      <c r="N231" s="226">
        <v>-6538209.0245625004</v>
      </c>
    </row>
    <row r="232" spans="4:14">
      <c r="D232" s="175" t="s">
        <v>952</v>
      </c>
      <c r="E232" s="222" t="s">
        <v>970</v>
      </c>
      <c r="F232" s="222" t="s">
        <v>971</v>
      </c>
      <c r="G232" s="222">
        <v>-2381671.0499999998</v>
      </c>
      <c r="H232" s="222"/>
      <c r="I232" s="222"/>
      <c r="J232" s="222"/>
      <c r="K232" s="222">
        <v>-2626673.6045625</v>
      </c>
      <c r="L232" s="222">
        <v>-1529864.37</v>
      </c>
      <c r="M232" s="222"/>
      <c r="N232" s="222">
        <v>-6538209.0245625004</v>
      </c>
    </row>
    <row r="233" spans="4:14">
      <c r="D233" s="175" t="s">
        <v>955</v>
      </c>
      <c r="E233" s="220" t="s">
        <v>973</v>
      </c>
      <c r="F233" s="220" t="s">
        <v>974</v>
      </c>
      <c r="G233" s="220">
        <v>-2316172.52</v>
      </c>
      <c r="H233" s="220"/>
      <c r="I233" s="220"/>
      <c r="J233" s="220"/>
      <c r="K233" s="220"/>
      <c r="L233" s="220"/>
      <c r="M233" s="220"/>
      <c r="N233" s="220">
        <v>-2316172.52</v>
      </c>
    </row>
    <row r="234" spans="4:14">
      <c r="D234" s="175" t="s">
        <v>958</v>
      </c>
      <c r="E234" s="220" t="s">
        <v>976</v>
      </c>
      <c r="F234" s="220" t="s">
        <v>977</v>
      </c>
      <c r="G234" s="220">
        <v>-74108051.390000001</v>
      </c>
      <c r="H234" s="220"/>
      <c r="I234" s="220"/>
      <c r="J234" s="220"/>
      <c r="K234" s="220"/>
      <c r="L234" s="220"/>
      <c r="M234" s="220"/>
      <c r="N234" s="220">
        <v>0</v>
      </c>
    </row>
    <row r="235" spans="4:14">
      <c r="D235" s="175" t="s">
        <v>960</v>
      </c>
      <c r="E235" s="220" t="s">
        <v>979</v>
      </c>
      <c r="F235" s="220" t="s">
        <v>742</v>
      </c>
      <c r="G235" s="220">
        <v>-263785759.44</v>
      </c>
      <c r="H235" s="220"/>
      <c r="I235" s="220"/>
      <c r="J235" s="220">
        <v>-1222938363.1898937</v>
      </c>
      <c r="K235" s="220"/>
      <c r="L235" s="220">
        <v>-39509978.030000001</v>
      </c>
      <c r="M235" s="220"/>
      <c r="N235" s="220">
        <v>-1321089066.075726</v>
      </c>
    </row>
    <row r="236" spans="4:14">
      <c r="D236" s="175" t="s">
        <v>963</v>
      </c>
      <c r="E236" s="220" t="s">
        <v>981</v>
      </c>
      <c r="F236" s="220" t="s">
        <v>982</v>
      </c>
      <c r="G236" s="220"/>
      <c r="H236" s="220"/>
      <c r="I236" s="220"/>
      <c r="J236" s="220">
        <v>-689702.41730600002</v>
      </c>
      <c r="K236" s="220"/>
      <c r="L236" s="220"/>
      <c r="M236" s="220"/>
      <c r="N236" s="220">
        <v>-689702.41730600002</v>
      </c>
    </row>
    <row r="237" spans="4:14">
      <c r="D237" s="175" t="s">
        <v>966</v>
      </c>
      <c r="E237" s="220" t="s">
        <v>984</v>
      </c>
      <c r="F237" s="220" t="s">
        <v>754</v>
      </c>
      <c r="G237" s="220">
        <v>-2677079.7999999998</v>
      </c>
      <c r="H237" s="220"/>
      <c r="I237" s="220"/>
      <c r="J237" s="220"/>
      <c r="K237" s="220">
        <v>-816073.63124999998</v>
      </c>
      <c r="L237" s="220">
        <v>-154783.18</v>
      </c>
      <c r="M237" s="220"/>
      <c r="N237" s="220">
        <v>-3647936.6112500001</v>
      </c>
    </row>
    <row r="238" spans="4:14">
      <c r="D238" s="175" t="s">
        <v>969</v>
      </c>
      <c r="E238" s="220" t="s">
        <v>986</v>
      </c>
      <c r="F238" s="220" t="s">
        <v>760</v>
      </c>
      <c r="G238" s="220">
        <v>-3209273.51</v>
      </c>
      <c r="H238" s="220"/>
      <c r="I238" s="220"/>
      <c r="J238" s="220">
        <v>-1891093.4457924999</v>
      </c>
      <c r="K238" s="220">
        <v>-8340889.4515875001</v>
      </c>
      <c r="L238" s="220"/>
      <c r="M238" s="220"/>
      <c r="N238" s="220">
        <v>-1574957169.28738</v>
      </c>
    </row>
    <row r="239" spans="4:14">
      <c r="D239" s="175" t="s">
        <v>972</v>
      </c>
      <c r="E239" s="220" t="s">
        <v>988</v>
      </c>
      <c r="F239" s="220" t="s">
        <v>989</v>
      </c>
      <c r="G239" s="220">
        <v>222944609.46000001</v>
      </c>
      <c r="H239" s="220"/>
      <c r="I239" s="220"/>
      <c r="J239" s="220">
        <v>249101304.9208242</v>
      </c>
      <c r="K239" s="220">
        <v>9156963.0828374997</v>
      </c>
      <c r="L239" s="220">
        <v>39664761.210000001</v>
      </c>
      <c r="M239" s="220"/>
      <c r="N239" s="220">
        <v>520867638.67366171</v>
      </c>
    </row>
    <row r="240" spans="4:14">
      <c r="D240" s="175" t="s">
        <v>975</v>
      </c>
      <c r="E240" s="220" t="s">
        <v>991</v>
      </c>
      <c r="F240" s="220" t="s">
        <v>992</v>
      </c>
      <c r="G240" s="220">
        <v>-0.01</v>
      </c>
      <c r="H240" s="220"/>
      <c r="I240" s="220"/>
      <c r="J240" s="220"/>
      <c r="K240" s="220"/>
      <c r="L240" s="220"/>
      <c r="M240" s="220"/>
      <c r="N240" s="220">
        <v>-0.01</v>
      </c>
    </row>
    <row r="241" spans="4:14">
      <c r="D241" s="175" t="s">
        <v>978</v>
      </c>
      <c r="E241" s="222" t="s">
        <v>994</v>
      </c>
      <c r="F241" s="222" t="s">
        <v>217</v>
      </c>
      <c r="G241" s="222">
        <v>-123151727.20999999</v>
      </c>
      <c r="H241" s="222"/>
      <c r="I241" s="222"/>
      <c r="J241" s="222">
        <v>-976417854.13216805</v>
      </c>
      <c r="K241" s="222">
        <v>0</v>
      </c>
      <c r="L241" s="222">
        <v>0</v>
      </c>
      <c r="M241" s="222"/>
      <c r="N241" s="222">
        <v>-2381832408.2480006</v>
      </c>
    </row>
    <row r="242" spans="4:14">
      <c r="D242" s="175" t="s">
        <v>980</v>
      </c>
      <c r="E242" s="220" t="s">
        <v>996</v>
      </c>
      <c r="F242" s="220" t="s">
        <v>997</v>
      </c>
      <c r="G242" s="220">
        <v>-573190454.89999998</v>
      </c>
      <c r="H242" s="220"/>
      <c r="I242" s="220"/>
      <c r="J242" s="220"/>
      <c r="K242" s="220">
        <v>-173925436.04209501</v>
      </c>
      <c r="L242" s="220">
        <v>-112022780.06</v>
      </c>
      <c r="M242" s="220"/>
      <c r="N242" s="220">
        <v>-859138671.00209498</v>
      </c>
    </row>
    <row r="243" spans="4:14">
      <c r="D243" s="175" t="s">
        <v>983</v>
      </c>
      <c r="E243" s="220" t="s">
        <v>999</v>
      </c>
      <c r="F243" s="220" t="s">
        <v>1000</v>
      </c>
      <c r="G243" s="220">
        <v>-23340651.640000001</v>
      </c>
      <c r="H243" s="220"/>
      <c r="I243" s="220"/>
      <c r="J243" s="220"/>
      <c r="K243" s="220"/>
      <c r="L243" s="220">
        <v>-6589094.4299999997</v>
      </c>
      <c r="M243" s="220"/>
      <c r="N243" s="220">
        <v>-29929746.07</v>
      </c>
    </row>
    <row r="244" spans="4:14">
      <c r="D244" s="175" t="s">
        <v>985</v>
      </c>
      <c r="E244" s="220" t="s">
        <v>1002</v>
      </c>
      <c r="F244" s="220" t="s">
        <v>1003</v>
      </c>
      <c r="G244" s="220"/>
      <c r="H244" s="220"/>
      <c r="I244" s="220"/>
      <c r="J244" s="220">
        <v>-818485954.65863144</v>
      </c>
      <c r="K244" s="220"/>
      <c r="L244" s="220"/>
      <c r="M244" s="220"/>
      <c r="N244" s="220">
        <v>-818485954.65863144</v>
      </c>
    </row>
    <row r="245" spans="4:14">
      <c r="D245" s="175" t="s">
        <v>987</v>
      </c>
      <c r="E245" s="222" t="s">
        <v>1005</v>
      </c>
      <c r="F245" s="222" t="s">
        <v>1006</v>
      </c>
      <c r="G245" s="222">
        <v>-596531106.53999996</v>
      </c>
      <c r="H245" s="222"/>
      <c r="I245" s="222"/>
      <c r="J245" s="222">
        <v>-818485954.65863144</v>
      </c>
      <c r="K245" s="222">
        <v>-173925436.04209501</v>
      </c>
      <c r="L245" s="222">
        <v>-118611874.48999999</v>
      </c>
      <c r="M245" s="222"/>
      <c r="N245" s="222">
        <v>-1707554371.7307265</v>
      </c>
    </row>
    <row r="246" spans="4:14">
      <c r="D246" s="175" t="s">
        <v>990</v>
      </c>
      <c r="E246" s="220" t="s">
        <v>1008</v>
      </c>
      <c r="F246" s="220" t="s">
        <v>1009</v>
      </c>
      <c r="G246" s="220"/>
      <c r="H246" s="220"/>
      <c r="I246" s="220"/>
      <c r="J246" s="220">
        <v>-77116574.597082004</v>
      </c>
      <c r="K246" s="220"/>
      <c r="L246" s="220"/>
      <c r="M246" s="220"/>
      <c r="N246" s="220">
        <v>-77116574.597082004</v>
      </c>
    </row>
    <row r="247" spans="4:14">
      <c r="D247" s="175" t="s">
        <v>993</v>
      </c>
      <c r="E247" s="226" t="s">
        <v>1011</v>
      </c>
      <c r="F247" s="226" t="s">
        <v>1012</v>
      </c>
      <c r="G247" s="226"/>
      <c r="H247" s="226"/>
      <c r="I247" s="226"/>
      <c r="J247" s="226">
        <v>-77116574.597082004</v>
      </c>
      <c r="K247" s="226"/>
      <c r="L247" s="226"/>
      <c r="M247" s="226"/>
      <c r="N247" s="226">
        <v>-77116574.597082004</v>
      </c>
    </row>
    <row r="248" spans="4:14" s="192" customFormat="1">
      <c r="D248" s="193" t="s">
        <v>995</v>
      </c>
      <c r="E248" s="220" t="s">
        <v>1014</v>
      </c>
      <c r="F248" s="220" t="s">
        <v>1015</v>
      </c>
      <c r="G248" s="220"/>
      <c r="H248" s="220"/>
      <c r="I248" s="220">
        <v>-40515006.312494501</v>
      </c>
      <c r="J248" s="220"/>
      <c r="K248" s="220"/>
      <c r="L248" s="220"/>
      <c r="M248" s="220"/>
      <c r="N248" s="220">
        <v>-1.24945E-2</v>
      </c>
    </row>
    <row r="249" spans="4:14">
      <c r="D249" s="175" t="s">
        <v>998</v>
      </c>
      <c r="E249" s="226" t="s">
        <v>1017</v>
      </c>
      <c r="F249" s="226" t="s">
        <v>1018</v>
      </c>
      <c r="G249" s="226"/>
      <c r="H249" s="226"/>
      <c r="I249" s="226">
        <v>-40515006.312494501</v>
      </c>
      <c r="J249" s="226"/>
      <c r="K249" s="226"/>
      <c r="L249" s="226"/>
      <c r="M249" s="226"/>
      <c r="N249" s="226">
        <v>-1.24945E-2</v>
      </c>
    </row>
    <row r="250" spans="4:14">
      <c r="D250" s="175" t="s">
        <v>1001</v>
      </c>
      <c r="E250" s="222" t="s">
        <v>1020</v>
      </c>
      <c r="F250" s="222" t="s">
        <v>214</v>
      </c>
      <c r="G250" s="222"/>
      <c r="H250" s="222"/>
      <c r="I250" s="222">
        <v>-40515006.312494501</v>
      </c>
      <c r="J250" s="222">
        <v>-77116574.597082004</v>
      </c>
      <c r="K250" s="222"/>
      <c r="L250" s="222"/>
      <c r="M250" s="222"/>
      <c r="N250" s="222">
        <v>-77116574.609576494</v>
      </c>
    </row>
    <row r="251" spans="4:14">
      <c r="D251" s="175" t="s">
        <v>1004</v>
      </c>
      <c r="E251" s="223" t="s">
        <v>1022</v>
      </c>
      <c r="F251" s="223" t="s">
        <v>1023</v>
      </c>
      <c r="G251" s="223">
        <v>-1241623446.53</v>
      </c>
      <c r="H251" s="223">
        <v>-9967913.6600000001</v>
      </c>
      <c r="I251" s="223">
        <v>-40515006.312494501</v>
      </c>
      <c r="J251" s="223">
        <v>-7295520444.8691692</v>
      </c>
      <c r="K251" s="223">
        <v>-703111470.77158499</v>
      </c>
      <c r="L251" s="223">
        <v>-128580383.34999999</v>
      </c>
      <c r="M251" s="223">
        <v>-635929.9600655</v>
      </c>
      <c r="N251" s="223">
        <v>-10652489796.599148</v>
      </c>
    </row>
    <row r="252" spans="4:14">
      <c r="D252" s="175" t="s">
        <v>1007</v>
      </c>
      <c r="E252" s="224" t="s">
        <v>1025</v>
      </c>
      <c r="F252" s="224" t="s">
        <v>1026</v>
      </c>
      <c r="G252" s="224">
        <v>-36792351234.25</v>
      </c>
      <c r="H252" s="224">
        <v>-120921907.75</v>
      </c>
      <c r="I252" s="224">
        <v>-6195055635.8156986</v>
      </c>
      <c r="J252" s="224">
        <v>-20596295848.793781</v>
      </c>
      <c r="K252" s="224">
        <v>-1659613854.0766201</v>
      </c>
      <c r="L252" s="224">
        <v>-924071442.97000003</v>
      </c>
      <c r="M252" s="224">
        <v>-2251653532.504868</v>
      </c>
      <c r="N252" s="224">
        <v>-63018699186.207474</v>
      </c>
    </row>
    <row r="253" spans="4:14">
      <c r="D253" s="175" t="s">
        <v>1010</v>
      </c>
      <c r="E253" s="220" t="s">
        <v>1028</v>
      </c>
      <c r="F253" s="220" t="s">
        <v>148</v>
      </c>
      <c r="G253" s="220"/>
      <c r="H253" s="220"/>
      <c r="I253" s="220"/>
      <c r="J253" s="220"/>
      <c r="K253" s="220">
        <v>-4102014069.4277401</v>
      </c>
      <c r="L253" s="220"/>
      <c r="M253" s="220"/>
      <c r="N253" s="220">
        <v>-4102014069.4277401</v>
      </c>
    </row>
    <row r="254" spans="4:14">
      <c r="D254" s="175" t="s">
        <v>1013</v>
      </c>
      <c r="E254" s="222" t="s">
        <v>1030</v>
      </c>
      <c r="F254" s="222" t="s">
        <v>148</v>
      </c>
      <c r="G254" s="222"/>
      <c r="H254" s="222"/>
      <c r="I254" s="222"/>
      <c r="J254" s="222"/>
      <c r="K254" s="222">
        <v>-4102014069.4277401</v>
      </c>
      <c r="L254" s="222"/>
      <c r="M254" s="222"/>
      <c r="N254" s="222">
        <v>-4102014069.4277401</v>
      </c>
    </row>
    <row r="255" spans="4:14">
      <c r="D255" s="175" t="s">
        <v>1016</v>
      </c>
      <c r="E255" s="220" t="s">
        <v>1032</v>
      </c>
      <c r="F255" s="220" t="s">
        <v>149</v>
      </c>
      <c r="G255" s="220">
        <v>-3450000000</v>
      </c>
      <c r="H255" s="220">
        <v>-890000000</v>
      </c>
      <c r="I255" s="220">
        <v>-21735991497.939995</v>
      </c>
      <c r="J255" s="220">
        <v>-2712544855.1300001</v>
      </c>
      <c r="K255" s="220">
        <v>-1465647156.52192</v>
      </c>
      <c r="L255" s="220">
        <v>-3582537210</v>
      </c>
      <c r="M255" s="220">
        <v>-6069471142.8599997</v>
      </c>
      <c r="N255" s="220">
        <v>-9388184366.0919209</v>
      </c>
    </row>
    <row r="256" spans="4:14">
      <c r="D256" s="175" t="s">
        <v>1019</v>
      </c>
      <c r="E256" s="222" t="s">
        <v>1034</v>
      </c>
      <c r="F256" s="222" t="s">
        <v>149</v>
      </c>
      <c r="G256" s="222">
        <v>-3450000000</v>
      </c>
      <c r="H256" s="222">
        <v>-890000000</v>
      </c>
      <c r="I256" s="222">
        <v>-21735991497.939995</v>
      </c>
      <c r="J256" s="222">
        <v>-2712544855.1300001</v>
      </c>
      <c r="K256" s="222">
        <v>-1465647156.52192</v>
      </c>
      <c r="L256" s="222">
        <v>-3582537210</v>
      </c>
      <c r="M256" s="222">
        <v>-6069471142.8599997</v>
      </c>
      <c r="N256" s="222">
        <v>-9388184366.0919209</v>
      </c>
    </row>
    <row r="257" spans="4:14">
      <c r="D257" s="175" t="s">
        <v>1021</v>
      </c>
      <c r="E257" s="220" t="s">
        <v>1036</v>
      </c>
      <c r="F257" s="220" t="s">
        <v>150</v>
      </c>
      <c r="G257" s="220"/>
      <c r="H257" s="220"/>
      <c r="I257" s="220"/>
      <c r="J257" s="220"/>
      <c r="K257" s="220">
        <v>-1297266915.6468</v>
      </c>
      <c r="L257" s="220"/>
      <c r="M257" s="220"/>
      <c r="N257" s="220">
        <v>-1297266915.6468</v>
      </c>
    </row>
    <row r="258" spans="4:14">
      <c r="D258" s="175" t="s">
        <v>1024</v>
      </c>
      <c r="E258" s="222" t="s">
        <v>1038</v>
      </c>
      <c r="F258" s="222" t="s">
        <v>150</v>
      </c>
      <c r="G258" s="222"/>
      <c r="H258" s="222"/>
      <c r="I258" s="222"/>
      <c r="J258" s="222"/>
      <c r="K258" s="222">
        <v>-1297266915.6468</v>
      </c>
      <c r="L258" s="222"/>
      <c r="M258" s="222"/>
      <c r="N258" s="222">
        <v>-1297266915.6468</v>
      </c>
    </row>
    <row r="259" spans="4:14">
      <c r="D259" s="175" t="s">
        <v>1027</v>
      </c>
      <c r="E259" s="220" t="s">
        <v>1040</v>
      </c>
      <c r="F259" s="220" t="s">
        <v>151</v>
      </c>
      <c r="G259" s="220"/>
      <c r="H259" s="220"/>
      <c r="I259" s="220"/>
      <c r="J259" s="220">
        <v>-7795857.5</v>
      </c>
      <c r="K259" s="220">
        <v>-1350254152.5448201</v>
      </c>
      <c r="L259" s="220">
        <v>-355000000</v>
      </c>
      <c r="M259" s="220"/>
      <c r="N259" s="220">
        <v>2285219338.4351802</v>
      </c>
    </row>
    <row r="260" spans="4:14">
      <c r="D260" s="175" t="s">
        <v>1029</v>
      </c>
      <c r="E260" s="222" t="s">
        <v>1042</v>
      </c>
      <c r="F260" s="222" t="s">
        <v>151</v>
      </c>
      <c r="G260" s="222"/>
      <c r="H260" s="222"/>
      <c r="I260" s="222"/>
      <c r="J260" s="222">
        <v>-7795857.5</v>
      </c>
      <c r="K260" s="222">
        <v>-1350254152.5448201</v>
      </c>
      <c r="L260" s="222">
        <v>-355000000</v>
      </c>
      <c r="M260" s="222"/>
      <c r="N260" s="222">
        <v>2285219338.4351802</v>
      </c>
    </row>
    <row r="261" spans="4:14">
      <c r="D261" s="175" t="s">
        <v>1031</v>
      </c>
      <c r="E261" s="220" t="s">
        <v>1044</v>
      </c>
      <c r="F261" s="220" t="s">
        <v>159</v>
      </c>
      <c r="G261" s="220"/>
      <c r="H261" s="220"/>
      <c r="I261" s="220"/>
      <c r="J261" s="220"/>
      <c r="K261" s="220"/>
      <c r="L261" s="220"/>
      <c r="M261" s="220"/>
      <c r="N261" s="220">
        <v>-1218108979.5999999</v>
      </c>
    </row>
    <row r="262" spans="4:14">
      <c r="D262" s="175" t="s">
        <v>1033</v>
      </c>
      <c r="E262" s="222" t="s">
        <v>1046</v>
      </c>
      <c r="F262" s="222" t="s">
        <v>159</v>
      </c>
      <c r="G262" s="222"/>
      <c r="H262" s="222"/>
      <c r="I262" s="222"/>
      <c r="J262" s="222"/>
      <c r="K262" s="222"/>
      <c r="L262" s="222"/>
      <c r="M262" s="222"/>
      <c r="N262" s="222">
        <v>-1218108979.5999999</v>
      </c>
    </row>
    <row r="263" spans="4:14">
      <c r="D263" s="175" t="s">
        <v>1035</v>
      </c>
      <c r="E263" s="220" t="s">
        <v>1048</v>
      </c>
      <c r="F263" s="220" t="s">
        <v>157</v>
      </c>
      <c r="G263" s="220">
        <v>-345000000</v>
      </c>
      <c r="H263" s="220"/>
      <c r="I263" s="220"/>
      <c r="J263" s="220">
        <v>-3936080</v>
      </c>
      <c r="K263" s="220"/>
      <c r="L263" s="220">
        <v>-322203140.97000003</v>
      </c>
      <c r="M263" s="220"/>
      <c r="N263" s="220">
        <v>-667203140.97000003</v>
      </c>
    </row>
    <row r="264" spans="4:14">
      <c r="D264" s="175" t="s">
        <v>1037</v>
      </c>
      <c r="E264" s="222" t="s">
        <v>1050</v>
      </c>
      <c r="F264" s="222" t="s">
        <v>157</v>
      </c>
      <c r="G264" s="222">
        <v>-345000000</v>
      </c>
      <c r="H264" s="222"/>
      <c r="I264" s="222"/>
      <c r="J264" s="222">
        <v>-3936080</v>
      </c>
      <c r="K264" s="222"/>
      <c r="L264" s="222">
        <v>-322203140.97000003</v>
      </c>
      <c r="M264" s="222"/>
      <c r="N264" s="222">
        <v>-667203140.97000003</v>
      </c>
    </row>
    <row r="265" spans="4:14">
      <c r="D265" s="175" t="s">
        <v>1039</v>
      </c>
      <c r="E265" s="220" t="s">
        <v>1052</v>
      </c>
      <c r="F265" s="220" t="s">
        <v>1053</v>
      </c>
      <c r="G265" s="220">
        <v>-14226972386.370001</v>
      </c>
      <c r="H265" s="220">
        <v>-600478332.13999999</v>
      </c>
      <c r="I265" s="220">
        <v>-483773415.62789202</v>
      </c>
      <c r="J265" s="220">
        <v>-4623478580.6095343</v>
      </c>
      <c r="K265" s="220">
        <v>966270681.85674596</v>
      </c>
      <c r="L265" s="220">
        <v>-1965532435.96</v>
      </c>
      <c r="M265" s="220">
        <v>-2924227505.3107424</v>
      </c>
      <c r="N265" s="220">
        <v>-18451655473.08606</v>
      </c>
    </row>
    <row r="266" spans="4:14">
      <c r="D266" s="175" t="s">
        <v>1041</v>
      </c>
      <c r="E266" s="220" t="s">
        <v>1055</v>
      </c>
      <c r="F266" s="220" t="s">
        <v>1056</v>
      </c>
      <c r="G266" s="220"/>
      <c r="H266" s="220"/>
      <c r="I266" s="220"/>
      <c r="J266" s="220">
        <v>-570.21192299999996</v>
      </c>
      <c r="K266" s="220">
        <v>8.3674000000000005E-3</v>
      </c>
      <c r="L266" s="220"/>
      <c r="M266" s="220"/>
      <c r="N266" s="220">
        <v>-229042640.82355559</v>
      </c>
    </row>
    <row r="267" spans="4:14">
      <c r="D267" s="175" t="s">
        <v>1043</v>
      </c>
      <c r="E267" s="220" t="s">
        <v>1058</v>
      </c>
      <c r="F267" s="220" t="s">
        <v>1059</v>
      </c>
      <c r="G267" s="220">
        <v>-3517282242.4099998</v>
      </c>
      <c r="H267" s="220">
        <v>-271378081.89999998</v>
      </c>
      <c r="I267" s="220">
        <v>-211181402.72367099</v>
      </c>
      <c r="J267" s="220">
        <v>-1267345208.2335312</v>
      </c>
      <c r="K267" s="220">
        <v>-203354078.46676359</v>
      </c>
      <c r="L267" s="220">
        <v>-525265862.70999998</v>
      </c>
      <c r="M267" s="220">
        <v>-678032835.72720146</v>
      </c>
      <c r="N267" s="220">
        <v>-5101182387.2696352</v>
      </c>
    </row>
    <row r="268" spans="4:14">
      <c r="D268" s="175" t="s">
        <v>1045</v>
      </c>
      <c r="E268" s="220" t="s">
        <v>1150</v>
      </c>
      <c r="F268" s="220" t="s">
        <v>1151</v>
      </c>
      <c r="G268" s="220">
        <v>1897500000</v>
      </c>
      <c r="H268" s="220"/>
      <c r="I268" s="220"/>
      <c r="J268" s="220">
        <v>375454664.78381401</v>
      </c>
      <c r="K268" s="220"/>
      <c r="L268" s="220">
        <v>1433014884</v>
      </c>
      <c r="M268" s="220">
        <v>172928000</v>
      </c>
      <c r="N268" s="220">
        <v>3330514884</v>
      </c>
    </row>
    <row r="269" spans="4:14">
      <c r="D269" s="175" t="s">
        <v>1047</v>
      </c>
      <c r="E269" s="220" t="s">
        <v>1152</v>
      </c>
      <c r="F269" s="220" t="s">
        <v>1153</v>
      </c>
      <c r="G269" s="220"/>
      <c r="H269" s="220"/>
      <c r="I269" s="220"/>
      <c r="J269" s="220">
        <v>432920</v>
      </c>
      <c r="K269" s="220"/>
      <c r="L269" s="220"/>
      <c r="M269" s="220"/>
      <c r="N269" s="220">
        <v>0</v>
      </c>
    </row>
    <row r="270" spans="4:14">
      <c r="D270" s="175" t="s">
        <v>1049</v>
      </c>
      <c r="E270" s="220" t="s">
        <v>1142</v>
      </c>
      <c r="F270" s="220" t="s">
        <v>1143</v>
      </c>
      <c r="G270" s="220"/>
      <c r="H270" s="220"/>
      <c r="I270" s="220"/>
      <c r="J270" s="220">
        <v>-13819148.2662299</v>
      </c>
      <c r="K270" s="220">
        <v>23908232.687421001</v>
      </c>
      <c r="L270" s="220"/>
      <c r="M270" s="220"/>
      <c r="N270" s="220">
        <v>10242488.0781193</v>
      </c>
    </row>
    <row r="271" spans="4:14">
      <c r="D271" s="175" t="s">
        <v>1051</v>
      </c>
      <c r="E271" s="222" t="s">
        <v>1061</v>
      </c>
      <c r="F271" s="222" t="s">
        <v>158</v>
      </c>
      <c r="G271" s="222">
        <v>-15846754628.780001</v>
      </c>
      <c r="H271" s="222">
        <v>-871856414.03999996</v>
      </c>
      <c r="I271" s="222">
        <v>-694954818.35156298</v>
      </c>
      <c r="J271" s="222">
        <v>-5528755922.5374041</v>
      </c>
      <c r="K271" s="222">
        <v>786824836.08577073</v>
      </c>
      <c r="L271" s="222">
        <v>-1057783414.67</v>
      </c>
      <c r="M271" s="222">
        <v>-3429332341.0379438</v>
      </c>
      <c r="N271" s="222">
        <v>-20441123129.101131</v>
      </c>
    </row>
    <row r="272" spans="4:14">
      <c r="D272" s="175" t="s">
        <v>1054</v>
      </c>
      <c r="E272" s="220" t="s">
        <v>1063</v>
      </c>
      <c r="F272" s="220" t="s">
        <v>1064</v>
      </c>
      <c r="G272" s="220"/>
      <c r="H272" s="220"/>
      <c r="I272" s="220">
        <v>-2010674709.4165375</v>
      </c>
      <c r="J272" s="220">
        <v>-622499803.69900393</v>
      </c>
      <c r="K272" s="220">
        <v>432465458.68527669</v>
      </c>
      <c r="L272" s="220"/>
      <c r="M272" s="220">
        <v>723289956.78037012</v>
      </c>
      <c r="N272" s="220">
        <v>-279111495.9165647</v>
      </c>
    </row>
    <row r="273" spans="4:62">
      <c r="D273" s="175" t="s">
        <v>1057</v>
      </c>
      <c r="E273" s="220" t="s">
        <v>1066</v>
      </c>
      <c r="F273" s="220" t="s">
        <v>1067</v>
      </c>
      <c r="G273" s="220"/>
      <c r="H273" s="220"/>
      <c r="I273" s="220"/>
      <c r="J273" s="220"/>
      <c r="K273" s="220"/>
      <c r="L273" s="220"/>
      <c r="M273" s="220"/>
      <c r="N273" s="220">
        <v>703997318.68749785</v>
      </c>
    </row>
    <row r="274" spans="4:62">
      <c r="D274" s="175" t="s">
        <v>1060</v>
      </c>
      <c r="E274" s="226" t="s">
        <v>1069</v>
      </c>
      <c r="F274" s="226" t="s">
        <v>152</v>
      </c>
      <c r="G274" s="226"/>
      <c r="H274" s="226"/>
      <c r="I274" s="226">
        <v>-2010674709.4165375</v>
      </c>
      <c r="J274" s="226">
        <v>-622499803.69900393</v>
      </c>
      <c r="K274" s="226">
        <v>432465458.68527669</v>
      </c>
      <c r="L274" s="226"/>
      <c r="M274" s="226">
        <v>723289956.78037012</v>
      </c>
      <c r="N274" s="226">
        <v>424885822.77093309</v>
      </c>
    </row>
    <row r="275" spans="4:62">
      <c r="D275" s="175" t="s">
        <v>1062</v>
      </c>
      <c r="E275" s="220" t="s">
        <v>1071</v>
      </c>
      <c r="F275" s="220" t="s">
        <v>1072</v>
      </c>
      <c r="G275" s="220">
        <v>-370540256.95999998</v>
      </c>
      <c r="H275" s="220"/>
      <c r="I275" s="220"/>
      <c r="J275" s="220"/>
      <c r="K275" s="220"/>
      <c r="L275" s="220"/>
      <c r="M275" s="220"/>
      <c r="N275" s="220">
        <v>6215123.5999999996</v>
      </c>
    </row>
    <row r="276" spans="4:62">
      <c r="D276" s="175" t="s">
        <v>1065</v>
      </c>
      <c r="E276" s="220" t="s">
        <v>1074</v>
      </c>
      <c r="F276" s="220" t="s">
        <v>1075</v>
      </c>
      <c r="G276" s="220">
        <v>74108051.390000001</v>
      </c>
      <c r="H276" s="220"/>
      <c r="I276" s="220"/>
      <c r="J276" s="220"/>
      <c r="K276" s="220"/>
      <c r="L276" s="220"/>
      <c r="M276" s="220"/>
      <c r="N276" s="220">
        <v>0</v>
      </c>
    </row>
    <row r="277" spans="4:62">
      <c r="D277" s="175" t="s">
        <v>1068</v>
      </c>
      <c r="E277" s="220" t="s">
        <v>1077</v>
      </c>
      <c r="F277" s="220" t="s">
        <v>1078</v>
      </c>
      <c r="G277" s="220"/>
      <c r="H277" s="220"/>
      <c r="I277" s="220"/>
      <c r="J277" s="220"/>
      <c r="K277" s="220"/>
      <c r="L277" s="220"/>
      <c r="M277" s="220"/>
      <c r="N277" s="220">
        <v>360556.73</v>
      </c>
    </row>
    <row r="278" spans="4:62">
      <c r="D278" s="175" t="s">
        <v>1070</v>
      </c>
      <c r="E278" s="226" t="s">
        <v>1080</v>
      </c>
      <c r="F278" s="226" t="s">
        <v>154</v>
      </c>
      <c r="G278" s="226">
        <v>-296432205.56999999</v>
      </c>
      <c r="H278" s="226"/>
      <c r="I278" s="226"/>
      <c r="J278" s="226"/>
      <c r="K278" s="226"/>
      <c r="L278" s="226"/>
      <c r="M278" s="226"/>
      <c r="N278" s="226">
        <v>6575680.3300000001</v>
      </c>
    </row>
    <row r="279" spans="4:62">
      <c r="D279" s="175" t="s">
        <v>1073</v>
      </c>
      <c r="E279" s="220" t="s">
        <v>1082</v>
      </c>
      <c r="F279" s="220" t="s">
        <v>1083</v>
      </c>
      <c r="G279" s="220"/>
      <c r="H279" s="220"/>
      <c r="I279" s="220"/>
      <c r="J279" s="220"/>
      <c r="K279" s="220"/>
      <c r="L279" s="220"/>
      <c r="M279" s="220"/>
      <c r="N279" s="220">
        <v>-1.116E-3</v>
      </c>
    </row>
    <row r="280" spans="4:62">
      <c r="D280" s="175" t="s">
        <v>1076</v>
      </c>
      <c r="E280" s="226" t="s">
        <v>1085</v>
      </c>
      <c r="F280" s="226" t="s">
        <v>1086</v>
      </c>
      <c r="G280" s="226"/>
      <c r="H280" s="226"/>
      <c r="I280" s="226"/>
      <c r="J280" s="226"/>
      <c r="K280" s="226"/>
      <c r="L280" s="226"/>
      <c r="M280" s="226"/>
      <c r="N280" s="226">
        <v>-1.116E-3</v>
      </c>
    </row>
    <row r="281" spans="4:62">
      <c r="D281" s="175" t="s">
        <v>1079</v>
      </c>
      <c r="E281" s="220" t="s">
        <v>1088</v>
      </c>
      <c r="F281" s="220" t="s">
        <v>1089</v>
      </c>
      <c r="G281" s="220"/>
      <c r="H281" s="220"/>
      <c r="I281" s="220"/>
      <c r="J281" s="220"/>
      <c r="K281" s="220"/>
      <c r="L281" s="220"/>
      <c r="M281" s="220"/>
      <c r="N281" s="220">
        <v>75215211.260000005</v>
      </c>
    </row>
    <row r="282" spans="4:62">
      <c r="D282" s="175" t="s">
        <v>1081</v>
      </c>
      <c r="E282" s="226" t="s">
        <v>1091</v>
      </c>
      <c r="F282" s="226" t="s">
        <v>156</v>
      </c>
      <c r="G282" s="226"/>
      <c r="H282" s="226"/>
      <c r="I282" s="226"/>
      <c r="J282" s="226"/>
      <c r="K282" s="226"/>
      <c r="L282" s="226"/>
      <c r="M282" s="226"/>
      <c r="N282" s="226">
        <v>75215211.260000005</v>
      </c>
    </row>
    <row r="283" spans="4:62">
      <c r="D283" s="175" t="s">
        <v>1084</v>
      </c>
      <c r="E283" s="222" t="s">
        <v>1093</v>
      </c>
      <c r="F283" s="222" t="s">
        <v>1094</v>
      </c>
      <c r="G283" s="222">
        <v>-296432205.56999999</v>
      </c>
      <c r="H283" s="222"/>
      <c r="I283" s="222">
        <v>-2010674709.4165375</v>
      </c>
      <c r="J283" s="222">
        <v>-622499803.69900393</v>
      </c>
      <c r="K283" s="222">
        <v>432465458.68527669</v>
      </c>
      <c r="L283" s="222"/>
      <c r="M283" s="222">
        <v>723289956.78037012</v>
      </c>
      <c r="N283" s="222">
        <v>506676714.35981709</v>
      </c>
    </row>
    <row r="284" spans="4:62">
      <c r="D284" s="175" t="s">
        <v>1087</v>
      </c>
      <c r="E284" s="220" t="s">
        <v>1096</v>
      </c>
      <c r="F284" s="220" t="s">
        <v>1097</v>
      </c>
      <c r="G284" s="220"/>
      <c r="H284" s="220"/>
      <c r="I284" s="220"/>
      <c r="J284" s="220"/>
      <c r="K284" s="220"/>
      <c r="L284" s="220"/>
      <c r="M284" s="220"/>
      <c r="N284" s="220">
        <v>4.8532999999999996E-3</v>
      </c>
    </row>
    <row r="285" spans="4:62">
      <c r="D285" s="175" t="s">
        <v>1090</v>
      </c>
      <c r="E285" s="222" t="s">
        <v>1099</v>
      </c>
      <c r="F285" s="222" t="s">
        <v>1100</v>
      </c>
      <c r="G285" s="222"/>
      <c r="H285" s="222"/>
      <c r="I285" s="222"/>
      <c r="J285" s="222"/>
      <c r="K285" s="222"/>
      <c r="L285" s="222"/>
      <c r="M285" s="222"/>
      <c r="N285" s="222">
        <v>4.8532999999999996E-3</v>
      </c>
      <c r="BJ285">
        <v>-24000</v>
      </c>
    </row>
    <row r="286" spans="4:62">
      <c r="D286" s="175" t="s">
        <v>1092</v>
      </c>
      <c r="E286" s="223" t="s">
        <v>1102</v>
      </c>
      <c r="F286" s="223" t="s">
        <v>160</v>
      </c>
      <c r="G286" s="223">
        <v>-19938186834.349998</v>
      </c>
      <c r="H286" s="223">
        <v>-1761856414.04</v>
      </c>
      <c r="I286" s="223">
        <v>-24441621025.708096</v>
      </c>
      <c r="J286" s="223">
        <v>-8875532518.8664074</v>
      </c>
      <c r="K286" s="223">
        <v>-6995891999.3702326</v>
      </c>
      <c r="L286" s="223">
        <v>-5317523765.6400003</v>
      </c>
      <c r="M286" s="223">
        <v>-8775513527.1175747</v>
      </c>
      <c r="N286" s="223">
        <v>-34322004548.037743</v>
      </c>
    </row>
    <row r="287" spans="4:62">
      <c r="D287" s="175" t="s">
        <v>1095</v>
      </c>
      <c r="E287" s="220" t="s">
        <v>1104</v>
      </c>
      <c r="F287" s="220" t="s">
        <v>161</v>
      </c>
      <c r="G287" s="220"/>
      <c r="H287" s="220"/>
      <c r="I287" s="220"/>
      <c r="J287" s="220">
        <v>3.3733461</v>
      </c>
      <c r="K287" s="220"/>
      <c r="L287" s="220"/>
      <c r="M287" s="220"/>
      <c r="N287" s="220">
        <v>-9156934133.6914616</v>
      </c>
    </row>
    <row r="288" spans="4:62">
      <c r="D288" s="175" t="s">
        <v>1098</v>
      </c>
      <c r="E288" s="226" t="s">
        <v>1106</v>
      </c>
      <c r="F288" s="226" t="s">
        <v>161</v>
      </c>
      <c r="G288" s="226"/>
      <c r="H288" s="226"/>
      <c r="I288" s="226"/>
      <c r="J288" s="226">
        <v>3.3733461</v>
      </c>
      <c r="K288" s="226"/>
      <c r="L288" s="226"/>
      <c r="M288" s="226"/>
      <c r="N288" s="226">
        <v>-9156934133.6914616</v>
      </c>
    </row>
    <row r="289" spans="4:62">
      <c r="D289" s="175" t="s">
        <v>1101</v>
      </c>
      <c r="E289" s="220" t="s">
        <v>1108</v>
      </c>
      <c r="F289" s="220" t="s">
        <v>162</v>
      </c>
      <c r="G289" s="220"/>
      <c r="H289" s="220"/>
      <c r="I289" s="220"/>
      <c r="J289" s="220">
        <v>-136.62194149999999</v>
      </c>
      <c r="K289" s="220"/>
      <c r="L289" s="220"/>
      <c r="M289" s="220"/>
      <c r="N289" s="220">
        <v>-1269155589.9720769</v>
      </c>
    </row>
    <row r="290" spans="4:62">
      <c r="D290" s="175" t="s">
        <v>1103</v>
      </c>
      <c r="E290" s="226" t="s">
        <v>1110</v>
      </c>
      <c r="F290" s="226" t="s">
        <v>162</v>
      </c>
      <c r="G290" s="226"/>
      <c r="H290" s="226"/>
      <c r="I290" s="226"/>
      <c r="J290" s="226">
        <v>-136.62194149999999</v>
      </c>
      <c r="K290" s="226"/>
      <c r="L290" s="226"/>
      <c r="M290" s="226"/>
      <c r="N290" s="226">
        <v>-1269155589.9720769</v>
      </c>
    </row>
    <row r="291" spans="4:62">
      <c r="D291" s="175" t="s">
        <v>1105</v>
      </c>
      <c r="E291" s="220" t="s">
        <v>1112</v>
      </c>
      <c r="F291" s="220" t="s">
        <v>163</v>
      </c>
      <c r="G291" s="220"/>
      <c r="H291" s="220"/>
      <c r="I291" s="220"/>
      <c r="J291" s="220"/>
      <c r="K291" s="220"/>
      <c r="L291" s="220"/>
      <c r="M291" s="220"/>
      <c r="N291" s="220">
        <v>718630084.684551</v>
      </c>
    </row>
    <row r="292" spans="4:62">
      <c r="D292" s="175" t="s">
        <v>1107</v>
      </c>
      <c r="E292" s="226" t="s">
        <v>1114</v>
      </c>
      <c r="F292" s="226" t="s">
        <v>163</v>
      </c>
      <c r="G292" s="226"/>
      <c r="H292" s="226"/>
      <c r="I292" s="226"/>
      <c r="J292" s="226"/>
      <c r="K292" s="226"/>
      <c r="L292" s="226"/>
      <c r="M292" s="226"/>
      <c r="N292" s="226">
        <v>718630084.684551</v>
      </c>
    </row>
    <row r="293" spans="4:62">
      <c r="D293" s="175" t="s">
        <v>1109</v>
      </c>
      <c r="E293" s="220" t="s">
        <v>1116</v>
      </c>
      <c r="F293" s="220" t="s">
        <v>1117</v>
      </c>
      <c r="G293" s="220"/>
      <c r="H293" s="220"/>
      <c r="I293" s="220"/>
      <c r="J293" s="220"/>
      <c r="K293" s="220"/>
      <c r="L293" s="220"/>
      <c r="M293" s="220"/>
      <c r="N293" s="220">
        <v>-704429864.51749778</v>
      </c>
      <c r="BJ293">
        <v>153225.84</v>
      </c>
    </row>
    <row r="294" spans="4:62">
      <c r="D294" s="175" t="s">
        <v>1111</v>
      </c>
      <c r="E294" s="226" t="s">
        <v>1119</v>
      </c>
      <c r="F294" s="226" t="s">
        <v>164</v>
      </c>
      <c r="G294" s="226"/>
      <c r="H294" s="226"/>
      <c r="I294" s="226"/>
      <c r="J294" s="226"/>
      <c r="K294" s="226"/>
      <c r="L294" s="226"/>
      <c r="M294" s="226"/>
      <c r="N294" s="226">
        <v>-704429864.51749778</v>
      </c>
      <c r="BJ294">
        <v>-23900</v>
      </c>
    </row>
    <row r="295" spans="4:62">
      <c r="D295" s="175" t="s">
        <v>1113</v>
      </c>
      <c r="E295" s="220" t="s">
        <v>1121</v>
      </c>
      <c r="F295" s="220" t="s">
        <v>1122</v>
      </c>
      <c r="G295" s="220"/>
      <c r="H295" s="220"/>
      <c r="I295" s="220"/>
      <c r="J295" s="220"/>
      <c r="K295" s="220"/>
      <c r="L295" s="220"/>
      <c r="M295" s="220"/>
      <c r="N295" s="220">
        <v>23209</v>
      </c>
    </row>
    <row r="296" spans="4:62">
      <c r="D296" s="175" t="s">
        <v>1115</v>
      </c>
      <c r="E296" s="220" t="s">
        <v>1124</v>
      </c>
      <c r="F296" s="220" t="s">
        <v>1125</v>
      </c>
      <c r="G296" s="220"/>
      <c r="H296" s="220"/>
      <c r="I296" s="220"/>
      <c r="J296" s="220"/>
      <c r="K296" s="220"/>
      <c r="L296" s="220"/>
      <c r="M296" s="220"/>
      <c r="N296" s="220">
        <v>12511121.35403</v>
      </c>
    </row>
    <row r="297" spans="4:62">
      <c r="D297" s="175" t="s">
        <v>1118</v>
      </c>
      <c r="E297" s="220" t="s">
        <v>1127</v>
      </c>
      <c r="F297" s="220" t="s">
        <v>1128</v>
      </c>
      <c r="G297" s="220"/>
      <c r="H297" s="220"/>
      <c r="I297" s="220"/>
      <c r="J297" s="220"/>
      <c r="K297" s="220"/>
      <c r="L297" s="220"/>
      <c r="M297" s="220"/>
      <c r="N297" s="220">
        <v>-383765.72888399998</v>
      </c>
    </row>
    <row r="298" spans="4:62">
      <c r="D298" s="175" t="s">
        <v>1120</v>
      </c>
      <c r="E298" s="226" t="s">
        <v>1130</v>
      </c>
      <c r="F298" s="226" t="s">
        <v>166</v>
      </c>
      <c r="G298" s="226"/>
      <c r="H298" s="226"/>
      <c r="I298" s="226"/>
      <c r="J298" s="226"/>
      <c r="K298" s="226"/>
      <c r="L298" s="226"/>
      <c r="M298" s="226"/>
      <c r="N298" s="226">
        <v>12150564.625146</v>
      </c>
    </row>
    <row r="299" spans="4:62">
      <c r="D299" s="175" t="s">
        <v>1123</v>
      </c>
      <c r="E299" s="222" t="s">
        <v>1131</v>
      </c>
      <c r="F299" s="222" t="s">
        <v>1132</v>
      </c>
      <c r="G299" s="222"/>
      <c r="H299" s="222"/>
      <c r="I299" s="222"/>
      <c r="J299" s="222">
        <v>-133.2485954</v>
      </c>
      <c r="K299" s="222"/>
      <c r="L299" s="222"/>
      <c r="M299" s="222"/>
      <c r="N299" s="222">
        <v>-10399738938.87134</v>
      </c>
    </row>
    <row r="300" spans="4:62">
      <c r="D300" s="175" t="s">
        <v>1126</v>
      </c>
      <c r="E300" s="223" t="s">
        <v>1133</v>
      </c>
      <c r="F300" s="223" t="s">
        <v>167</v>
      </c>
      <c r="G300" s="223"/>
      <c r="H300" s="223"/>
      <c r="I300" s="223"/>
      <c r="J300" s="223">
        <v>-133.2485954</v>
      </c>
      <c r="K300" s="223"/>
      <c r="L300" s="223"/>
      <c r="M300" s="223"/>
      <c r="N300" s="223">
        <v>-10399738938.87134</v>
      </c>
    </row>
    <row r="301" spans="4:62" s="128" customFormat="1">
      <c r="D301" s="203" t="s">
        <v>1129</v>
      </c>
      <c r="E301" s="234" t="s">
        <v>1134</v>
      </c>
      <c r="F301" s="234" t="s">
        <v>168</v>
      </c>
      <c r="G301" s="234">
        <v>-19938186834.349998</v>
      </c>
      <c r="H301" s="234">
        <v>-1761856414.04</v>
      </c>
      <c r="I301" s="234">
        <v>-24441621025.708096</v>
      </c>
      <c r="J301" s="234">
        <v>-8875532652.1150036</v>
      </c>
      <c r="K301" s="234">
        <v>-6995891999.3702326</v>
      </c>
      <c r="L301" s="234">
        <v>-5317523765.6400003</v>
      </c>
      <c r="M301" s="234">
        <v>-8775513527.1175747</v>
      </c>
      <c r="N301" s="234">
        <v>-44721743486.909081</v>
      </c>
    </row>
    <row r="302" spans="4:62">
      <c r="E302" s="225" t="s">
        <v>1135</v>
      </c>
      <c r="F302" s="225" t="s">
        <v>1136</v>
      </c>
      <c r="G302" s="225">
        <v>-56730538068.599998</v>
      </c>
      <c r="H302" s="225">
        <v>-1882778321.79</v>
      </c>
      <c r="I302" s="225">
        <v>-30636676661.523796</v>
      </c>
      <c r="J302" s="225">
        <v>-29471828500.908787</v>
      </c>
      <c r="K302" s="225">
        <v>-8655505853.4468536</v>
      </c>
      <c r="L302" s="225">
        <v>-6241595208.6099997</v>
      </c>
      <c r="M302" s="225">
        <v>-11027167059.622442</v>
      </c>
      <c r="N302" s="225">
        <v>-107740442673.11655</v>
      </c>
    </row>
    <row r="303" spans="4:62">
      <c r="E303" s="227" t="s">
        <v>1137</v>
      </c>
      <c r="F303" s="227" t="s">
        <v>1138</v>
      </c>
      <c r="G303" s="227">
        <v>0</v>
      </c>
      <c r="H303" s="227">
        <v>0</v>
      </c>
      <c r="I303" s="227">
        <v>1.3499999999999999E-5</v>
      </c>
      <c r="J303" s="227">
        <v>0</v>
      </c>
      <c r="K303" s="227">
        <v>0.42864059999999998</v>
      </c>
      <c r="L303" s="227">
        <v>0</v>
      </c>
      <c r="M303" s="227">
        <v>0</v>
      </c>
      <c r="N303" s="227">
        <v>0.42865409999999998</v>
      </c>
    </row>
    <row r="304" spans="4:62">
      <c r="E304" s="196" t="s">
        <v>2044</v>
      </c>
      <c r="F304" s="197"/>
    </row>
    <row r="305" spans="5:6">
      <c r="E305" s="196" t="s">
        <v>1158</v>
      </c>
      <c r="F305" s="197"/>
    </row>
    <row r="306" spans="5:6">
      <c r="E306" s="196" t="s">
        <v>2038</v>
      </c>
      <c r="F306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H662"/>
  <sheetViews>
    <sheetView topLeftCell="F256" zoomScale="85" zoomScaleNormal="85" workbookViewId="0">
      <selection activeCell="F272" sqref="F272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7" width="17.42578125" customWidth="1"/>
    <col min="8" max="8" width="19.7109375" customWidth="1"/>
    <col min="9" max="9" width="20.42578125" customWidth="1"/>
    <col min="10" max="10" width="18.140625" bestFit="1" customWidth="1"/>
    <col min="11" max="11" width="18" customWidth="1"/>
    <col min="12" max="12" width="15.7109375" customWidth="1"/>
    <col min="13" max="13" width="18.4257812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4"/>
      <c r="H1" s="164"/>
      <c r="I1" s="164"/>
      <c r="J1" s="164"/>
      <c r="K1" s="164"/>
      <c r="L1" s="164"/>
      <c r="M1" s="164"/>
    </row>
    <row r="2" spans="1:86" ht="15.75" hidden="1">
      <c r="A2" t="s">
        <v>263</v>
      </c>
      <c r="D2" s="164"/>
      <c r="E2" s="164" t="s">
        <v>264</v>
      </c>
      <c r="F2" s="164"/>
      <c r="G2" s="164" t="s">
        <v>1145</v>
      </c>
      <c r="H2" s="164"/>
      <c r="I2" s="164"/>
      <c r="J2" s="164"/>
      <c r="K2" s="164"/>
      <c r="L2" s="164"/>
      <c r="M2" s="164"/>
    </row>
    <row r="3" spans="1:86" ht="78.75">
      <c r="D3" s="169"/>
      <c r="E3" s="219" t="s">
        <v>266</v>
      </c>
      <c r="F3" s="219"/>
      <c r="G3" s="219" t="s">
        <v>267</v>
      </c>
      <c r="H3" s="219" t="s">
        <v>268</v>
      </c>
      <c r="I3" s="219" t="s">
        <v>269</v>
      </c>
      <c r="J3" s="219" t="s">
        <v>270</v>
      </c>
      <c r="K3" s="219" t="s">
        <v>271</v>
      </c>
      <c r="L3" s="219" t="s">
        <v>272</v>
      </c>
      <c r="M3" s="219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219" t="s">
        <v>278</v>
      </c>
      <c r="H4" s="219" t="s">
        <v>278</v>
      </c>
      <c r="I4" s="219" t="s">
        <v>278</v>
      </c>
      <c r="J4" s="219" t="s">
        <v>278</v>
      </c>
      <c r="K4" s="219" t="s">
        <v>278</v>
      </c>
      <c r="L4" s="219" t="s">
        <v>278</v>
      </c>
      <c r="M4" s="219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2432939.2517149998</v>
      </c>
      <c r="K5" s="220">
        <v>166538936.14515999</v>
      </c>
      <c r="L5" s="220"/>
      <c r="M5" s="220">
        <v>523282.08850000001</v>
      </c>
      <c r="N5" s="220">
        <v>169495157.48537499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49345860.020000003</v>
      </c>
      <c r="H6" s="220">
        <v>39002.42</v>
      </c>
      <c r="I6" s="220">
        <v>312716933.84670788</v>
      </c>
      <c r="J6" s="220">
        <v>822270671.40337002</v>
      </c>
      <c r="K6" s="220">
        <v>62472409.049879998</v>
      </c>
      <c r="L6" s="220">
        <v>28276560.460000001</v>
      </c>
      <c r="M6" s="220">
        <v>188776162.21108899</v>
      </c>
      <c r="N6" s="220">
        <v>1463897599.4110467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35.65</v>
      </c>
      <c r="H7" s="220"/>
      <c r="I7" s="220"/>
      <c r="J7" s="220"/>
      <c r="K7" s="220">
        <v>51710358.023447998</v>
      </c>
      <c r="L7" s="220">
        <v>178181161.94</v>
      </c>
      <c r="M7" s="220"/>
      <c r="N7" s="220">
        <v>229891555.61344799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49345895.670000002</v>
      </c>
      <c r="H8" s="222">
        <v>39002.42</v>
      </c>
      <c r="I8" s="222">
        <v>312716933.84670788</v>
      </c>
      <c r="J8" s="222">
        <v>824703610.65508497</v>
      </c>
      <c r="K8" s="222">
        <v>280721703.21848798</v>
      </c>
      <c r="L8" s="222">
        <v>206457722.40000001</v>
      </c>
      <c r="M8" s="222">
        <v>189299444.29958901</v>
      </c>
      <c r="N8" s="222">
        <v>1863284312.5098701</v>
      </c>
    </row>
    <row r="9" spans="1:86">
      <c r="A9" s="99" t="s">
        <v>296</v>
      </c>
      <c r="B9" s="99" t="s">
        <v>297</v>
      </c>
      <c r="D9" s="175" t="s">
        <v>298</v>
      </c>
      <c r="E9" s="220" t="s">
        <v>299</v>
      </c>
      <c r="F9" s="220" t="s">
        <v>300</v>
      </c>
      <c r="G9" s="220">
        <v>0</v>
      </c>
      <c r="H9" s="220"/>
      <c r="I9" s="220"/>
      <c r="J9" s="220"/>
      <c r="K9" s="220">
        <v>15241067.112323999</v>
      </c>
      <c r="L9" s="220">
        <v>0</v>
      </c>
      <c r="M9" s="220"/>
      <c r="N9" s="220">
        <v>15241067.112323999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303</v>
      </c>
      <c r="F10" s="222" t="s">
        <v>304</v>
      </c>
      <c r="G10" s="222"/>
      <c r="H10" s="222"/>
      <c r="I10" s="222"/>
      <c r="J10" s="222"/>
      <c r="K10" s="222">
        <v>366947683.24309701</v>
      </c>
      <c r="L10" s="222"/>
      <c r="M10" s="222">
        <v>1913552000</v>
      </c>
      <c r="N10" s="222">
        <v>2280499683.2430968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308</v>
      </c>
      <c r="F11" s="223" t="s">
        <v>309</v>
      </c>
      <c r="G11" s="223">
        <v>0</v>
      </c>
      <c r="H11" s="223"/>
      <c r="I11" s="223"/>
      <c r="J11" s="223"/>
      <c r="K11" s="223">
        <v>382188750.35542101</v>
      </c>
      <c r="L11" s="223">
        <v>0</v>
      </c>
      <c r="M11" s="223">
        <v>1913552000</v>
      </c>
      <c r="N11" s="223">
        <v>2295740750.3554206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313</v>
      </c>
      <c r="F12" s="220" t="s">
        <v>314</v>
      </c>
      <c r="G12" s="220">
        <v>49345895.670000002</v>
      </c>
      <c r="H12" s="220">
        <v>39002.42</v>
      </c>
      <c r="I12" s="220">
        <v>312716933.84670788</v>
      </c>
      <c r="J12" s="220">
        <v>824703610.65508497</v>
      </c>
      <c r="K12" s="220">
        <v>662910453.57390904</v>
      </c>
      <c r="L12" s="220">
        <v>206457722.40000001</v>
      </c>
      <c r="M12" s="220">
        <v>2102851444.2995889</v>
      </c>
      <c r="N12" s="220">
        <v>4159025062.8652911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317</v>
      </c>
      <c r="F13" s="220" t="s">
        <v>318</v>
      </c>
      <c r="G13" s="220">
        <v>2319230701.1100001</v>
      </c>
      <c r="H13" s="220">
        <v>11653756.779999999</v>
      </c>
      <c r="I13" s="220"/>
      <c r="J13" s="220">
        <v>1203269164.9191501</v>
      </c>
      <c r="K13" s="220">
        <v>45669.845568999997</v>
      </c>
      <c r="L13" s="220">
        <v>584999631.29999995</v>
      </c>
      <c r="M13" s="220">
        <v>561379838.39038754</v>
      </c>
      <c r="N13" s="220">
        <v>4199381762.5355592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322</v>
      </c>
      <c r="F14" s="220" t="s">
        <v>323</v>
      </c>
      <c r="G14" s="220">
        <v>2831278517.8400002</v>
      </c>
      <c r="H14" s="220">
        <v>30807810.100000001</v>
      </c>
      <c r="I14" s="220"/>
      <c r="J14" s="220">
        <v>4018352907.5883904</v>
      </c>
      <c r="K14" s="220">
        <v>671533017.92868197</v>
      </c>
      <c r="L14" s="220">
        <v>435342183.49000001</v>
      </c>
      <c r="M14" s="220">
        <v>907207414.36342835</v>
      </c>
      <c r="N14" s="220">
        <v>8894521851.3105011</v>
      </c>
    </row>
    <row r="15" spans="1:86">
      <c r="D15" s="175" t="s">
        <v>324</v>
      </c>
      <c r="E15" s="220" t="s">
        <v>325</v>
      </c>
      <c r="F15" s="220" t="s">
        <v>326</v>
      </c>
      <c r="G15" s="220">
        <v>-75556324.700000003</v>
      </c>
      <c r="H15" s="220"/>
      <c r="I15" s="220"/>
      <c r="J15" s="220">
        <v>-3699235.0307149999</v>
      </c>
      <c r="K15" s="220">
        <v>-27041603.083244</v>
      </c>
      <c r="L15" s="220">
        <v>-4502988.46</v>
      </c>
      <c r="M15" s="220"/>
      <c r="N15" s="220">
        <v>-110800151.273959</v>
      </c>
    </row>
    <row r="16" spans="1:86">
      <c r="D16" s="175" t="s">
        <v>327</v>
      </c>
      <c r="E16" s="220" t="s">
        <v>328</v>
      </c>
      <c r="F16" s="220" t="s">
        <v>329</v>
      </c>
      <c r="G16" s="220">
        <v>25766665.640000001</v>
      </c>
      <c r="H16" s="220"/>
      <c r="I16" s="220"/>
      <c r="J16" s="220"/>
      <c r="K16" s="220"/>
      <c r="L16" s="220"/>
      <c r="M16" s="220"/>
      <c r="N16" s="220">
        <v>25766665.640000001</v>
      </c>
    </row>
    <row r="17" spans="1:14">
      <c r="D17" s="175" t="s">
        <v>330</v>
      </c>
      <c r="E17" s="222" t="s">
        <v>331</v>
      </c>
      <c r="F17" s="222" t="s">
        <v>332</v>
      </c>
      <c r="G17" s="222">
        <v>5100719559.8900003</v>
      </c>
      <c r="H17" s="222">
        <v>42461566.880000003</v>
      </c>
      <c r="I17" s="222"/>
      <c r="J17" s="222">
        <v>5217922837.4768248</v>
      </c>
      <c r="K17" s="222">
        <v>644537084.69100702</v>
      </c>
      <c r="L17" s="222">
        <v>1015838826.33</v>
      </c>
      <c r="M17" s="222">
        <v>1468587252.7538159</v>
      </c>
      <c r="N17" s="222">
        <v>13008870128.212101</v>
      </c>
    </row>
    <row r="18" spans="1:14">
      <c r="D18" s="175" t="s">
        <v>333</v>
      </c>
      <c r="E18" s="220" t="s">
        <v>334</v>
      </c>
      <c r="F18" s="220" t="s">
        <v>335</v>
      </c>
      <c r="G18" s="220">
        <v>2316919.7000000002</v>
      </c>
      <c r="H18" s="220">
        <v>54500</v>
      </c>
      <c r="I18" s="220">
        <v>24.589039400000001</v>
      </c>
      <c r="J18" s="220">
        <v>18760</v>
      </c>
      <c r="K18" s="220">
        <v>368746.15253000002</v>
      </c>
      <c r="L18" s="220">
        <v>846867.48</v>
      </c>
      <c r="M18" s="220">
        <v>432299.4</v>
      </c>
      <c r="N18" s="220">
        <v>4038093.1015694002</v>
      </c>
    </row>
    <row r="19" spans="1:14">
      <c r="D19" s="175" t="s">
        <v>336</v>
      </c>
      <c r="E19" s="220" t="s">
        <v>337</v>
      </c>
      <c r="F19" s="220" t="s">
        <v>338</v>
      </c>
      <c r="G19" s="220">
        <v>393033171.74000001</v>
      </c>
      <c r="H19" s="220">
        <v>19130.07</v>
      </c>
      <c r="I19" s="220"/>
      <c r="J19" s="220">
        <v>916947.783605</v>
      </c>
      <c r="K19" s="220">
        <v>2470646.9750330001</v>
      </c>
      <c r="L19" s="220">
        <v>29532957.399999999</v>
      </c>
      <c r="M19" s="220">
        <v>322538.52399999998</v>
      </c>
      <c r="N19" s="220">
        <v>259691277.55469301</v>
      </c>
    </row>
    <row r="20" spans="1:14">
      <c r="D20" s="175" t="s">
        <v>339</v>
      </c>
      <c r="E20" s="220" t="s">
        <v>340</v>
      </c>
      <c r="F20" s="220" t="s">
        <v>341</v>
      </c>
      <c r="G20" s="220">
        <v>-18243446.059999999</v>
      </c>
      <c r="H20" s="220"/>
      <c r="I20" s="220"/>
      <c r="J20" s="220"/>
      <c r="K20" s="220">
        <v>-65830.362064999994</v>
      </c>
      <c r="L20" s="220"/>
      <c r="M20" s="220"/>
      <c r="N20" s="220">
        <v>-18309276.422065001</v>
      </c>
    </row>
    <row r="21" spans="1:14">
      <c r="A21" s="271" t="s">
        <v>342</v>
      </c>
      <c r="B21" s="272"/>
      <c r="D21" s="175" t="s">
        <v>343</v>
      </c>
      <c r="E21" s="220" t="s">
        <v>344</v>
      </c>
      <c r="F21" s="220" t="s">
        <v>345</v>
      </c>
      <c r="G21" s="220">
        <v>18006497.07</v>
      </c>
      <c r="H21" s="220"/>
      <c r="I21" s="220">
        <v>6926356.6556054</v>
      </c>
      <c r="J21" s="220"/>
      <c r="K21" s="220">
        <v>20645904.962540999</v>
      </c>
      <c r="L21" s="220"/>
      <c r="M21" s="220"/>
      <c r="N21" s="220">
        <v>27572261.618146401</v>
      </c>
    </row>
    <row r="22" spans="1:14">
      <c r="A22" s="270" t="s">
        <v>346</v>
      </c>
      <c r="B22" s="270"/>
      <c r="D22" s="175" t="s">
        <v>347</v>
      </c>
      <c r="E22" s="220" t="s">
        <v>348</v>
      </c>
      <c r="F22" s="220" t="s">
        <v>349</v>
      </c>
      <c r="G22" s="220">
        <v>9700502.6600000001</v>
      </c>
      <c r="H22" s="220"/>
      <c r="I22" s="220"/>
      <c r="J22" s="220"/>
      <c r="K22" s="220"/>
      <c r="L22" s="220"/>
      <c r="M22" s="220"/>
      <c r="N22" s="220">
        <v>9343087.8900000006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353</v>
      </c>
      <c r="F23" s="220" t="s">
        <v>354</v>
      </c>
      <c r="G23" s="220">
        <v>13291871.279999999</v>
      </c>
      <c r="H23" s="220">
        <v>11000</v>
      </c>
      <c r="I23" s="220"/>
      <c r="J23" s="220"/>
      <c r="K23" s="220">
        <v>2600101.1499760002</v>
      </c>
      <c r="L23" s="220">
        <v>3581714.24</v>
      </c>
      <c r="M23" s="220">
        <v>3603246.0443655001</v>
      </c>
      <c r="N23" s="220">
        <v>23087932.714341499</v>
      </c>
    </row>
    <row r="24" spans="1:14">
      <c r="A24" s="99"/>
      <c r="B24" s="99"/>
      <c r="D24" s="175" t="s">
        <v>355</v>
      </c>
      <c r="E24" s="220" t="s">
        <v>356</v>
      </c>
      <c r="F24" s="220" t="s">
        <v>357</v>
      </c>
      <c r="G24" s="220">
        <v>73142.25</v>
      </c>
      <c r="H24" s="220">
        <v>2718.09</v>
      </c>
      <c r="I24" s="220"/>
      <c r="J24" s="220"/>
      <c r="K24" s="220">
        <v>10140268.000460999</v>
      </c>
      <c r="L24" s="220">
        <v>2175</v>
      </c>
      <c r="M24" s="220"/>
      <c r="N24" s="220">
        <v>10218303.340461001</v>
      </c>
    </row>
    <row r="25" spans="1:14">
      <c r="A25" s="99"/>
      <c r="B25" s="99"/>
      <c r="D25" s="175" t="s">
        <v>358</v>
      </c>
      <c r="E25" s="220" t="s">
        <v>359</v>
      </c>
      <c r="F25" s="220" t="s">
        <v>360</v>
      </c>
      <c r="G25" s="220">
        <v>837012.09</v>
      </c>
      <c r="H25" s="220"/>
      <c r="I25" s="220"/>
      <c r="J25" s="220">
        <v>22908919.13205</v>
      </c>
      <c r="K25" s="220"/>
      <c r="L25" s="220">
        <v>218329.29</v>
      </c>
      <c r="M25" s="220"/>
      <c r="N25" s="220">
        <v>23964260.512049999</v>
      </c>
    </row>
    <row r="26" spans="1:14">
      <c r="A26" s="99"/>
      <c r="B26" s="99"/>
      <c r="D26" s="175" t="s">
        <v>361</v>
      </c>
      <c r="E26" s="220" t="s">
        <v>362</v>
      </c>
      <c r="F26" s="220" t="s">
        <v>363</v>
      </c>
      <c r="G26" s="220">
        <v>50588626.200000003</v>
      </c>
      <c r="H26" s="220">
        <v>459086.12</v>
      </c>
      <c r="I26" s="220"/>
      <c r="J26" s="220">
        <v>70460188.954085007</v>
      </c>
      <c r="K26" s="220">
        <v>10294610.33918</v>
      </c>
      <c r="L26" s="220">
        <v>9147811.6099999994</v>
      </c>
      <c r="M26" s="220">
        <v>7553776.0196209997</v>
      </c>
      <c r="N26" s="220">
        <v>148504099.24288601</v>
      </c>
    </row>
    <row r="27" spans="1:14">
      <c r="D27" s="175" t="s">
        <v>364</v>
      </c>
      <c r="E27" s="220" t="s">
        <v>365</v>
      </c>
      <c r="F27" s="220" t="s">
        <v>366</v>
      </c>
      <c r="G27" s="220">
        <v>491780.45</v>
      </c>
      <c r="H27" s="220">
        <v>87827.41</v>
      </c>
      <c r="I27" s="220"/>
      <c r="J27" s="220"/>
      <c r="K27" s="220"/>
      <c r="L27" s="220">
        <v>282731.05</v>
      </c>
      <c r="M27" s="220">
        <v>10005642.546751</v>
      </c>
      <c r="N27" s="220">
        <v>10867981.456751</v>
      </c>
    </row>
    <row r="28" spans="1:14">
      <c r="D28" s="175" t="s">
        <v>367</v>
      </c>
      <c r="E28" s="220" t="s">
        <v>368</v>
      </c>
      <c r="F28" s="220" t="s">
        <v>369</v>
      </c>
      <c r="G28" s="220">
        <v>10108512.640000001</v>
      </c>
      <c r="H28" s="220"/>
      <c r="I28" s="220"/>
      <c r="J28" s="220">
        <v>75769862.905065</v>
      </c>
      <c r="K28" s="220">
        <v>47249727.381016999</v>
      </c>
      <c r="L28" s="220">
        <v>1168498.58</v>
      </c>
      <c r="M28" s="220">
        <v>346686132.52695251</v>
      </c>
      <c r="N28" s="220">
        <v>480982734.0330345</v>
      </c>
    </row>
    <row r="29" spans="1:14">
      <c r="A29" s="271" t="s">
        <v>370</v>
      </c>
      <c r="B29" s="272"/>
      <c r="D29" s="175" t="s">
        <v>371</v>
      </c>
      <c r="E29" s="220" t="s">
        <v>372</v>
      </c>
      <c r="F29" s="220" t="s">
        <v>373</v>
      </c>
      <c r="G29" s="220"/>
      <c r="H29" s="220"/>
      <c r="I29" s="220"/>
      <c r="J29" s="220">
        <v>2633150.3498300002</v>
      </c>
      <c r="K29" s="220"/>
      <c r="L29" s="220"/>
      <c r="M29" s="220"/>
      <c r="N29" s="220">
        <v>2633150.3498300002</v>
      </c>
    </row>
    <row r="30" spans="1:14">
      <c r="A30" s="270" t="s">
        <v>374</v>
      </c>
      <c r="B30" s="270"/>
      <c r="D30" s="175" t="s">
        <v>375</v>
      </c>
      <c r="E30" s="220" t="s">
        <v>376</v>
      </c>
      <c r="F30" s="220" t="s">
        <v>377</v>
      </c>
      <c r="G30" s="220">
        <v>1618000</v>
      </c>
      <c r="H30" s="220"/>
      <c r="I30" s="220"/>
      <c r="J30" s="220"/>
      <c r="K30" s="220"/>
      <c r="L30" s="220">
        <v>97345.79</v>
      </c>
      <c r="M30" s="220"/>
      <c r="N30" s="220">
        <v>1715345.79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381</v>
      </c>
      <c r="F31" s="220" t="s">
        <v>382</v>
      </c>
      <c r="G31" s="220">
        <v>44580908.630000003</v>
      </c>
      <c r="H31" s="220">
        <v>1297241.6499999999</v>
      </c>
      <c r="I31" s="220"/>
      <c r="J31" s="220"/>
      <c r="K31" s="220"/>
      <c r="L31" s="220">
        <v>35897.94</v>
      </c>
      <c r="M31" s="220"/>
      <c r="N31" s="220">
        <v>45914048.219999999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386</v>
      </c>
      <c r="F32" s="220" t="s">
        <v>387</v>
      </c>
      <c r="G32" s="220">
        <v>26970429.370000001</v>
      </c>
      <c r="H32" s="220">
        <v>0</v>
      </c>
      <c r="I32" s="220">
        <v>0</v>
      </c>
      <c r="J32" s="220"/>
      <c r="K32" s="220">
        <v>458678547.20837498</v>
      </c>
      <c r="L32" s="220">
        <v>0</v>
      </c>
      <c r="M32" s="220">
        <v>318757656.28333449</v>
      </c>
      <c r="N32" s="220">
        <v>804406632.86170948</v>
      </c>
    </row>
    <row r="33" spans="1:14">
      <c r="A33" s="99"/>
      <c r="B33" s="185"/>
      <c r="D33" s="175" t="s">
        <v>388</v>
      </c>
      <c r="E33" s="220" t="s">
        <v>389</v>
      </c>
      <c r="F33" s="220" t="s">
        <v>390</v>
      </c>
      <c r="G33" s="220">
        <v>15451305.41</v>
      </c>
      <c r="H33" s="220">
        <v>1919607.49</v>
      </c>
      <c r="I33" s="220"/>
      <c r="J33" s="220">
        <v>429866770.07714999</v>
      </c>
      <c r="K33" s="220">
        <v>6306615.8192609996</v>
      </c>
      <c r="L33" s="220">
        <v>1817854.27</v>
      </c>
      <c r="M33" s="220">
        <v>10237245.8666355</v>
      </c>
      <c r="N33" s="220">
        <v>465599398.93304652</v>
      </c>
    </row>
    <row r="34" spans="1:14">
      <c r="A34" s="99"/>
      <c r="B34" s="185"/>
      <c r="D34" s="175" t="s">
        <v>391</v>
      </c>
      <c r="E34" s="220" t="s">
        <v>392</v>
      </c>
      <c r="F34" s="220" t="s">
        <v>393</v>
      </c>
      <c r="G34" s="220"/>
      <c r="H34" s="220"/>
      <c r="I34" s="220"/>
      <c r="J34" s="220"/>
      <c r="K34" s="220"/>
      <c r="L34" s="220"/>
      <c r="M34" s="220">
        <v>947728.55549950001</v>
      </c>
      <c r="N34" s="220">
        <v>947728.55549950001</v>
      </c>
    </row>
    <row r="35" spans="1:14">
      <c r="D35" s="175" t="s">
        <v>394</v>
      </c>
      <c r="E35" s="220" t="s">
        <v>395</v>
      </c>
      <c r="F35" s="220" t="s">
        <v>396</v>
      </c>
      <c r="G35" s="220">
        <v>5734505.71</v>
      </c>
      <c r="H35" s="220"/>
      <c r="I35" s="220"/>
      <c r="J35" s="220"/>
      <c r="K35" s="220"/>
      <c r="L35" s="220"/>
      <c r="M35" s="220"/>
      <c r="N35" s="220">
        <v>5734505.71</v>
      </c>
    </row>
    <row r="36" spans="1:14">
      <c r="D36" s="175" t="s">
        <v>397</v>
      </c>
      <c r="E36" s="222" t="s">
        <v>398</v>
      </c>
      <c r="F36" s="222" t="s">
        <v>399</v>
      </c>
      <c r="G36" s="222">
        <v>574559739.13999999</v>
      </c>
      <c r="H36" s="222">
        <v>3851110.83</v>
      </c>
      <c r="I36" s="222">
        <v>6926381.2446448002</v>
      </c>
      <c r="J36" s="222">
        <v>602574599.20178497</v>
      </c>
      <c r="K36" s="222">
        <v>558689337.62630904</v>
      </c>
      <c r="L36" s="222">
        <v>46732182.649999999</v>
      </c>
      <c r="M36" s="222">
        <v>698546265.76715946</v>
      </c>
      <c r="N36" s="222">
        <v>2306911565.4619532</v>
      </c>
    </row>
    <row r="37" spans="1:14">
      <c r="D37" s="175" t="s">
        <v>400</v>
      </c>
      <c r="E37" s="220" t="s">
        <v>401</v>
      </c>
      <c r="F37" s="220" t="s">
        <v>402</v>
      </c>
      <c r="G37" s="220">
        <v>8572489.1999999993</v>
      </c>
      <c r="H37" s="220">
        <v>37930257.490000002</v>
      </c>
      <c r="I37" s="220"/>
      <c r="J37" s="220"/>
      <c r="K37" s="220"/>
      <c r="L37" s="220">
        <v>5940819.5599999996</v>
      </c>
      <c r="M37" s="220"/>
      <c r="N37" s="220">
        <v>51820183.25</v>
      </c>
    </row>
    <row r="38" spans="1:14">
      <c r="A38" s="271" t="s">
        <v>403</v>
      </c>
      <c r="B38" s="272"/>
      <c r="D38" s="175" t="s">
        <v>404</v>
      </c>
      <c r="E38" s="222" t="s">
        <v>405</v>
      </c>
      <c r="F38" s="222" t="s">
        <v>406</v>
      </c>
      <c r="G38" s="222">
        <v>8572489.1999999993</v>
      </c>
      <c r="H38" s="222">
        <v>37930257.490000002</v>
      </c>
      <c r="I38" s="222"/>
      <c r="J38" s="222"/>
      <c r="K38" s="222"/>
      <c r="L38" s="222">
        <v>5940819.5599999996</v>
      </c>
      <c r="M38" s="222"/>
      <c r="N38" s="222">
        <v>51820183.25</v>
      </c>
    </row>
    <row r="39" spans="1:14">
      <c r="A39" s="270" t="s">
        <v>374</v>
      </c>
      <c r="B39" s="270"/>
      <c r="D39" s="175" t="s">
        <v>407</v>
      </c>
      <c r="E39" s="223" t="s">
        <v>408</v>
      </c>
      <c r="F39" s="223" t="s">
        <v>409</v>
      </c>
      <c r="G39" s="223">
        <v>5683851788.2299995</v>
      </c>
      <c r="H39" s="223">
        <v>84242935.200000003</v>
      </c>
      <c r="I39" s="223">
        <v>6926381.2446448002</v>
      </c>
      <c r="J39" s="223">
        <v>5820497436.6786098</v>
      </c>
      <c r="K39" s="223">
        <v>1203226422.3173161</v>
      </c>
      <c r="L39" s="223">
        <v>1068511828.54</v>
      </c>
      <c r="M39" s="223">
        <v>2167133518.5209756</v>
      </c>
      <c r="N39" s="223">
        <v>15367601876.924055</v>
      </c>
    </row>
    <row r="40" spans="1:14">
      <c r="A40" s="99" t="s">
        <v>378</v>
      </c>
      <c r="B40" s="185" t="s">
        <v>410</v>
      </c>
      <c r="D40" s="175" t="s">
        <v>411</v>
      </c>
      <c r="E40" s="220" t="s">
        <v>412</v>
      </c>
      <c r="F40" s="220" t="s">
        <v>413</v>
      </c>
      <c r="G40" s="220">
        <v>4934212821.5799999</v>
      </c>
      <c r="H40" s="220"/>
      <c r="I40" s="220">
        <v>658865903.53987038</v>
      </c>
      <c r="J40" s="220"/>
      <c r="K40" s="220"/>
      <c r="L40" s="220"/>
      <c r="M40" s="220"/>
      <c r="N40" s="220">
        <v>658865903.53987038</v>
      </c>
    </row>
    <row r="41" spans="1:14">
      <c r="A41" s="99" t="s">
        <v>383</v>
      </c>
      <c r="B41" s="185" t="s">
        <v>414</v>
      </c>
      <c r="D41" s="175" t="s">
        <v>415</v>
      </c>
      <c r="E41" s="222" t="s">
        <v>416</v>
      </c>
      <c r="F41" s="222" t="s">
        <v>417</v>
      </c>
      <c r="G41" s="222">
        <v>4934212821.5799999</v>
      </c>
      <c r="H41" s="222"/>
      <c r="I41" s="222">
        <v>658865903.53987038</v>
      </c>
      <c r="J41" s="222"/>
      <c r="K41" s="222"/>
      <c r="L41" s="222"/>
      <c r="M41" s="222"/>
      <c r="N41" s="222">
        <v>658865903.53987038</v>
      </c>
    </row>
    <row r="42" spans="1:14">
      <c r="A42" s="99"/>
      <c r="B42" s="185"/>
      <c r="D42" s="175" t="s">
        <v>418</v>
      </c>
      <c r="E42" s="223" t="s">
        <v>419</v>
      </c>
      <c r="F42" s="223" t="s">
        <v>420</v>
      </c>
      <c r="G42" s="223">
        <v>4934212821.5799999</v>
      </c>
      <c r="H42" s="223"/>
      <c r="I42" s="223">
        <v>658865903.53987038</v>
      </c>
      <c r="J42" s="223"/>
      <c r="K42" s="223"/>
      <c r="L42" s="223"/>
      <c r="M42" s="223"/>
      <c r="N42" s="223">
        <v>658865903.53987038</v>
      </c>
    </row>
    <row r="43" spans="1:14">
      <c r="A43" s="99"/>
      <c r="B43" s="185"/>
      <c r="D43" s="175" t="s">
        <v>421</v>
      </c>
      <c r="E43" s="220" t="s">
        <v>422</v>
      </c>
      <c r="F43" s="220" t="s">
        <v>423</v>
      </c>
      <c r="G43" s="220">
        <v>1100902548.78</v>
      </c>
      <c r="H43" s="220"/>
      <c r="I43" s="220"/>
      <c r="J43" s="220">
        <v>776438789.09607506</v>
      </c>
      <c r="K43" s="220">
        <v>26623479.190646</v>
      </c>
      <c r="L43" s="220">
        <v>236101573.49000001</v>
      </c>
      <c r="M43" s="220">
        <v>321697148.47691047</v>
      </c>
      <c r="N43" s="220">
        <v>2461763539.0336318</v>
      </c>
    </row>
    <row r="44" spans="1:14">
      <c r="D44" s="175" t="s">
        <v>424</v>
      </c>
      <c r="E44" s="220" t="s">
        <v>425</v>
      </c>
      <c r="F44" s="220" t="s">
        <v>426</v>
      </c>
      <c r="G44" s="220">
        <v>-3075690.93</v>
      </c>
      <c r="H44" s="220"/>
      <c r="I44" s="220"/>
      <c r="J44" s="220">
        <v>-12461695.444800001</v>
      </c>
      <c r="K44" s="220"/>
      <c r="L44" s="220">
        <v>-13470251.26</v>
      </c>
      <c r="M44" s="220"/>
      <c r="N44" s="220">
        <v>-29007637.634799998</v>
      </c>
    </row>
    <row r="45" spans="1:14">
      <c r="D45" s="175" t="s">
        <v>427</v>
      </c>
      <c r="E45" s="222" t="s">
        <v>428</v>
      </c>
      <c r="F45" s="222" t="s">
        <v>423</v>
      </c>
      <c r="G45" s="222">
        <v>1097826857.8499999</v>
      </c>
      <c r="H45" s="222"/>
      <c r="I45" s="222"/>
      <c r="J45" s="222">
        <v>763977093.65127504</v>
      </c>
      <c r="K45" s="222">
        <v>26623479.190646</v>
      </c>
      <c r="L45" s="222">
        <v>222631322.22999999</v>
      </c>
      <c r="M45" s="222">
        <v>321697148.47691047</v>
      </c>
      <c r="N45" s="222">
        <v>2432755901.3988314</v>
      </c>
    </row>
    <row r="46" spans="1:14">
      <c r="D46" s="175" t="s">
        <v>429</v>
      </c>
      <c r="E46" s="220" t="s">
        <v>430</v>
      </c>
      <c r="F46" s="220" t="s">
        <v>431</v>
      </c>
      <c r="G46" s="220">
        <v>101644603.61</v>
      </c>
      <c r="H46" s="220"/>
      <c r="I46" s="220"/>
      <c r="J46" s="220">
        <v>12659747.398235001</v>
      </c>
      <c r="K46" s="220">
        <v>214526368.79787001</v>
      </c>
      <c r="L46" s="220">
        <v>1426152</v>
      </c>
      <c r="M46" s="220">
        <v>42018567.163626999</v>
      </c>
      <c r="N46" s="220">
        <v>372275438.96973199</v>
      </c>
    </row>
    <row r="47" spans="1:14">
      <c r="D47" s="175" t="s">
        <v>432</v>
      </c>
      <c r="E47" s="220" t="s">
        <v>433</v>
      </c>
      <c r="F47" s="220" t="s">
        <v>434</v>
      </c>
      <c r="G47" s="220">
        <v>-922224.95</v>
      </c>
      <c r="H47" s="220"/>
      <c r="I47" s="220"/>
      <c r="J47" s="220"/>
      <c r="K47" s="220"/>
      <c r="L47" s="220">
        <v>-89328.16</v>
      </c>
      <c r="M47" s="220"/>
      <c r="N47" s="220">
        <v>-1011553.11</v>
      </c>
    </row>
    <row r="48" spans="1:14">
      <c r="D48" s="175" t="s">
        <v>435</v>
      </c>
      <c r="E48" s="222" t="s">
        <v>436</v>
      </c>
      <c r="F48" s="222" t="s">
        <v>431</v>
      </c>
      <c r="G48" s="222">
        <v>100722378.66</v>
      </c>
      <c r="H48" s="222"/>
      <c r="I48" s="222"/>
      <c r="J48" s="222">
        <v>12659747.398235001</v>
      </c>
      <c r="K48" s="222">
        <v>214526368.79787001</v>
      </c>
      <c r="L48" s="222">
        <v>1336823.8400000001</v>
      </c>
      <c r="M48" s="222">
        <v>42018567.163626999</v>
      </c>
      <c r="N48" s="222">
        <v>371263885.85973197</v>
      </c>
    </row>
    <row r="49" spans="4:16">
      <c r="D49" s="175" t="s">
        <v>437</v>
      </c>
      <c r="E49" s="220" t="s">
        <v>438</v>
      </c>
      <c r="F49" s="220" t="s">
        <v>439</v>
      </c>
      <c r="G49" s="220">
        <v>1462050454.52</v>
      </c>
      <c r="H49" s="220"/>
      <c r="I49" s="220"/>
      <c r="J49" s="220">
        <v>2277962124.1847754</v>
      </c>
      <c r="K49" s="220">
        <v>291308931.541484</v>
      </c>
      <c r="L49" s="220">
        <v>599273595.79999995</v>
      </c>
      <c r="M49" s="220">
        <v>886730284.22407651</v>
      </c>
      <c r="N49" s="220">
        <v>5516079900.7003355</v>
      </c>
    </row>
    <row r="50" spans="4:16">
      <c r="D50" s="175" t="s">
        <v>440</v>
      </c>
      <c r="E50" s="220" t="s">
        <v>441</v>
      </c>
      <c r="F50" s="220" t="s">
        <v>442</v>
      </c>
      <c r="G50" s="220">
        <v>-14883402.75</v>
      </c>
      <c r="H50" s="220"/>
      <c r="I50" s="220"/>
      <c r="J50" s="220">
        <v>-394595.69666999998</v>
      </c>
      <c r="K50" s="220">
        <v>-404067.96974299999</v>
      </c>
      <c r="L50" s="220">
        <v>-3886666.71</v>
      </c>
      <c r="M50" s="220"/>
      <c r="N50" s="220">
        <v>-19568733.126412999</v>
      </c>
    </row>
    <row r="51" spans="4:16">
      <c r="D51" s="175" t="s">
        <v>443</v>
      </c>
      <c r="E51" s="222" t="s">
        <v>444</v>
      </c>
      <c r="F51" s="222" t="s">
        <v>439</v>
      </c>
      <c r="G51" s="222">
        <v>1447167051.77</v>
      </c>
      <c r="H51" s="222"/>
      <c r="I51" s="222"/>
      <c r="J51" s="222">
        <v>2277567528.4881048</v>
      </c>
      <c r="K51" s="222">
        <v>290904863.57174098</v>
      </c>
      <c r="L51" s="222">
        <v>595386929.09000003</v>
      </c>
      <c r="M51" s="222">
        <v>886730284.22407651</v>
      </c>
      <c r="N51" s="222">
        <v>5496511167.5739222</v>
      </c>
    </row>
    <row r="52" spans="4:16">
      <c r="D52" s="175" t="s">
        <v>445</v>
      </c>
      <c r="E52" s="220" t="s">
        <v>446</v>
      </c>
      <c r="F52" s="220" t="s">
        <v>447</v>
      </c>
      <c r="G52" s="220">
        <v>300037653.63999999</v>
      </c>
      <c r="H52" s="220">
        <v>33669190.289999999</v>
      </c>
      <c r="I52" s="220"/>
      <c r="J52" s="220">
        <v>571491312.43403494</v>
      </c>
      <c r="K52" s="220">
        <v>143307761.748882</v>
      </c>
      <c r="L52" s="220">
        <v>80953363.540000007</v>
      </c>
      <c r="M52" s="220">
        <v>256987076.55979949</v>
      </c>
      <c r="N52" s="220">
        <v>1386446358.2127163</v>
      </c>
    </row>
    <row r="53" spans="4:16">
      <c r="D53" s="175" t="s">
        <v>448</v>
      </c>
      <c r="E53" s="220" t="s">
        <v>1224</v>
      </c>
      <c r="F53" s="220" t="s">
        <v>1225</v>
      </c>
      <c r="G53" s="220"/>
      <c r="H53" s="220"/>
      <c r="I53" s="220"/>
      <c r="J53" s="220">
        <v>-17292749.837614998</v>
      </c>
      <c r="K53" s="220"/>
      <c r="L53" s="220"/>
      <c r="M53" s="220"/>
      <c r="N53" s="220">
        <v>-17292749.837614998</v>
      </c>
    </row>
    <row r="54" spans="4:16">
      <c r="D54" s="175" t="s">
        <v>451</v>
      </c>
      <c r="E54" s="222" t="s">
        <v>449</v>
      </c>
      <c r="F54" s="222" t="s">
        <v>450</v>
      </c>
      <c r="G54" s="222">
        <v>-24905191.100000001</v>
      </c>
      <c r="H54" s="222"/>
      <c r="I54" s="222"/>
      <c r="J54" s="222"/>
      <c r="K54" s="222"/>
      <c r="L54" s="222">
        <v>-6899773.9500000002</v>
      </c>
      <c r="M54" s="222"/>
      <c r="N54" s="222">
        <v>-31804965.050000001</v>
      </c>
    </row>
    <row r="55" spans="4:16">
      <c r="D55" s="175" t="s">
        <v>453</v>
      </c>
      <c r="E55" s="220" t="s">
        <v>452</v>
      </c>
      <c r="F55" s="220" t="s">
        <v>447</v>
      </c>
      <c r="G55" s="220">
        <v>275132462.54000002</v>
      </c>
      <c r="H55" s="220">
        <v>33669190.289999999</v>
      </c>
      <c r="I55" s="220"/>
      <c r="J55" s="220">
        <v>554198562.59642005</v>
      </c>
      <c r="K55" s="220">
        <v>143307761.748882</v>
      </c>
      <c r="L55" s="220">
        <v>74053589.590000004</v>
      </c>
      <c r="M55" s="220">
        <v>256987076.55979949</v>
      </c>
      <c r="N55" s="220">
        <v>1337348643.3251016</v>
      </c>
      <c r="P55">
        <v>780478.08</v>
      </c>
    </row>
    <row r="56" spans="4:16">
      <c r="D56" s="175" t="s">
        <v>456</v>
      </c>
      <c r="E56" s="220" t="s">
        <v>454</v>
      </c>
      <c r="F56" s="220" t="s">
        <v>455</v>
      </c>
      <c r="G56" s="220">
        <v>316612578.83999997</v>
      </c>
      <c r="H56" s="220"/>
      <c r="I56" s="220"/>
      <c r="J56" s="220">
        <v>58171042.917049997</v>
      </c>
      <c r="K56" s="220">
        <v>111579073.92256799</v>
      </c>
      <c r="L56" s="220">
        <v>73962824.769999996</v>
      </c>
      <c r="M56" s="220">
        <v>148887303.64179149</v>
      </c>
      <c r="N56" s="220">
        <v>709212824.09140944</v>
      </c>
    </row>
    <row r="57" spans="4:16">
      <c r="D57" s="175" t="s">
        <v>459</v>
      </c>
      <c r="E57" s="220" t="s">
        <v>457</v>
      </c>
      <c r="F57" s="220" t="s">
        <v>458</v>
      </c>
      <c r="G57" s="220"/>
      <c r="H57" s="220"/>
      <c r="I57" s="220"/>
      <c r="J57" s="220"/>
      <c r="K57" s="220">
        <v>-452027.711862</v>
      </c>
      <c r="L57" s="220"/>
      <c r="M57" s="220"/>
      <c r="N57" s="220">
        <v>-452027.711862</v>
      </c>
      <c r="P57">
        <v>781774.08</v>
      </c>
    </row>
    <row r="58" spans="4:16">
      <c r="D58" s="175" t="s">
        <v>462</v>
      </c>
      <c r="E58" s="222" t="s">
        <v>460</v>
      </c>
      <c r="F58" s="222" t="s">
        <v>461</v>
      </c>
      <c r="G58" s="222">
        <v>-3157883.36</v>
      </c>
      <c r="H58" s="222"/>
      <c r="I58" s="222"/>
      <c r="J58" s="222"/>
      <c r="K58" s="222"/>
      <c r="L58" s="222">
        <v>-694898.85</v>
      </c>
      <c r="M58" s="222"/>
      <c r="N58" s="222">
        <v>-3852782.21</v>
      </c>
    </row>
    <row r="59" spans="4:16">
      <c r="D59" s="175" t="s">
        <v>464</v>
      </c>
      <c r="E59" s="220" t="s">
        <v>463</v>
      </c>
      <c r="F59" s="220" t="s">
        <v>455</v>
      </c>
      <c r="G59" s="220">
        <v>313454695.48000002</v>
      </c>
      <c r="H59" s="220"/>
      <c r="I59" s="220"/>
      <c r="J59" s="220">
        <v>58171042.917049997</v>
      </c>
      <c r="K59" s="220">
        <v>111127046.210706</v>
      </c>
      <c r="L59" s="220">
        <v>73267925.920000002</v>
      </c>
      <c r="M59" s="220">
        <v>148887303.64179149</v>
      </c>
      <c r="N59" s="220">
        <v>704908014.16954756</v>
      </c>
    </row>
    <row r="60" spans="4:16">
      <c r="D60" s="175" t="s">
        <v>467</v>
      </c>
      <c r="E60" s="222" t="s">
        <v>465</v>
      </c>
      <c r="F60" s="222" t="s">
        <v>466</v>
      </c>
      <c r="G60" s="222">
        <v>1135859012.0799999</v>
      </c>
      <c r="H60" s="222"/>
      <c r="I60" s="222"/>
      <c r="J60" s="222">
        <v>555019832.30704498</v>
      </c>
      <c r="K60" s="222">
        <v>48164851.803257003</v>
      </c>
      <c r="L60" s="222">
        <v>22760068.239999998</v>
      </c>
      <c r="M60" s="222">
        <v>560476531.16665649</v>
      </c>
      <c r="N60" s="222">
        <v>2322280295.5969586</v>
      </c>
    </row>
    <row r="61" spans="4:16">
      <c r="D61" s="175" t="s">
        <v>469</v>
      </c>
      <c r="E61" s="223" t="s">
        <v>468</v>
      </c>
      <c r="F61" s="223" t="s">
        <v>466</v>
      </c>
      <c r="G61" s="223">
        <v>1135859012.0799999</v>
      </c>
      <c r="H61" s="223"/>
      <c r="I61" s="223"/>
      <c r="J61" s="223">
        <v>555019832.30704498</v>
      </c>
      <c r="K61" s="223">
        <v>48164851.803257003</v>
      </c>
      <c r="L61" s="223">
        <v>22760068.239999998</v>
      </c>
      <c r="M61" s="223">
        <v>560476531.16665649</v>
      </c>
      <c r="N61" s="223">
        <v>2322280295.5969586</v>
      </c>
    </row>
    <row r="62" spans="4:16">
      <c r="D62" s="175" t="s">
        <v>472</v>
      </c>
      <c r="E62" s="220" t="s">
        <v>470</v>
      </c>
      <c r="F62" s="220" t="s">
        <v>471</v>
      </c>
      <c r="G62" s="220">
        <v>4370162458.3800001</v>
      </c>
      <c r="H62" s="220">
        <v>33669190.289999999</v>
      </c>
      <c r="I62" s="220"/>
      <c r="J62" s="220">
        <v>4221593807.3581295</v>
      </c>
      <c r="K62" s="220">
        <v>834654371.323102</v>
      </c>
      <c r="L62" s="220">
        <v>989436658.90999997</v>
      </c>
      <c r="M62" s="220">
        <v>2216796911.2328615</v>
      </c>
      <c r="N62" s="220">
        <v>12665067907.924093</v>
      </c>
    </row>
    <row r="63" spans="4:16">
      <c r="D63" s="175" t="s">
        <v>475</v>
      </c>
      <c r="E63" s="222" t="s">
        <v>473</v>
      </c>
      <c r="F63" s="222" t="s">
        <v>474</v>
      </c>
      <c r="G63" s="222"/>
      <c r="H63" s="222"/>
      <c r="I63" s="222"/>
      <c r="J63" s="222"/>
      <c r="K63" s="222"/>
      <c r="L63" s="222"/>
      <c r="M63" s="222">
        <v>252964847.88259301</v>
      </c>
      <c r="N63" s="222">
        <v>252964847.88259301</v>
      </c>
    </row>
    <row r="64" spans="4:16">
      <c r="D64" s="175" t="s">
        <v>477</v>
      </c>
      <c r="E64" s="220" t="s">
        <v>476</v>
      </c>
      <c r="F64" s="220" t="s">
        <v>474</v>
      </c>
      <c r="G64" s="220"/>
      <c r="H64" s="220"/>
      <c r="I64" s="220"/>
      <c r="J64" s="220"/>
      <c r="K64" s="220"/>
      <c r="L64" s="220"/>
      <c r="M64" s="220">
        <v>252964847.88259301</v>
      </c>
      <c r="N64" s="220">
        <v>252964847.88259301</v>
      </c>
      <c r="P64">
        <v>6592901702.2600002</v>
      </c>
    </row>
    <row r="65" spans="4:16">
      <c r="D65" s="175" t="s">
        <v>480</v>
      </c>
      <c r="E65" s="222" t="s">
        <v>478</v>
      </c>
      <c r="F65" s="222" t="s">
        <v>479</v>
      </c>
      <c r="G65" s="222">
        <v>2449820.61</v>
      </c>
      <c r="H65" s="222"/>
      <c r="I65" s="222"/>
      <c r="J65" s="222">
        <v>5839917.2630749997</v>
      </c>
      <c r="K65" s="222">
        <v>8788380.1383619998</v>
      </c>
      <c r="L65" s="222">
        <v>101830.35</v>
      </c>
      <c r="M65" s="222"/>
      <c r="N65" s="222">
        <v>17179948.361437</v>
      </c>
      <c r="P65">
        <v>48949946.780000001</v>
      </c>
    </row>
    <row r="66" spans="4:16">
      <c r="D66" s="175" t="s">
        <v>483</v>
      </c>
      <c r="E66" s="223" t="s">
        <v>484</v>
      </c>
      <c r="F66" s="223" t="s">
        <v>485</v>
      </c>
      <c r="G66" s="223">
        <v>2449820.61</v>
      </c>
      <c r="H66" s="223"/>
      <c r="I66" s="223"/>
      <c r="J66" s="223">
        <v>5839917.2630749997</v>
      </c>
      <c r="K66" s="223">
        <v>8788380.1383619998</v>
      </c>
      <c r="L66" s="223">
        <v>101830.35</v>
      </c>
      <c r="M66" s="223"/>
      <c r="N66" s="223">
        <v>17179948.361437</v>
      </c>
      <c r="P66">
        <v>-420062.2</v>
      </c>
    </row>
    <row r="67" spans="4:16">
      <c r="D67" s="175" t="s">
        <v>486</v>
      </c>
      <c r="E67" s="220" t="s">
        <v>487</v>
      </c>
      <c r="F67" s="220" t="s">
        <v>488</v>
      </c>
      <c r="G67" s="220">
        <v>2449820.61</v>
      </c>
      <c r="H67" s="220"/>
      <c r="I67" s="220"/>
      <c r="J67" s="220">
        <v>5839917.2630749997</v>
      </c>
      <c r="K67" s="220">
        <v>8788380.1383619998</v>
      </c>
      <c r="L67" s="220">
        <v>101830.35</v>
      </c>
      <c r="M67" s="220">
        <v>252964847.88259301</v>
      </c>
      <c r="N67" s="220">
        <v>270144796.24403</v>
      </c>
    </row>
    <row r="68" spans="4:16">
      <c r="D68" s="175" t="s">
        <v>489</v>
      </c>
      <c r="E68" s="220" t="s">
        <v>490</v>
      </c>
      <c r="F68" s="220" t="s">
        <v>491</v>
      </c>
      <c r="G68" s="220">
        <v>0</v>
      </c>
      <c r="H68" s="220">
        <v>0</v>
      </c>
      <c r="I68" s="220"/>
      <c r="J68" s="220"/>
      <c r="K68" s="220">
        <v>6849111.4684859999</v>
      </c>
      <c r="L68" s="220">
        <v>0</v>
      </c>
      <c r="M68" s="220"/>
      <c r="N68" s="220">
        <v>6849111.4684859999</v>
      </c>
    </row>
    <row r="69" spans="4:16">
      <c r="D69" s="175" t="s">
        <v>492</v>
      </c>
      <c r="E69" s="222" t="s">
        <v>493</v>
      </c>
      <c r="F69" s="222" t="s">
        <v>494</v>
      </c>
      <c r="G69" s="222"/>
      <c r="H69" s="222"/>
      <c r="I69" s="222"/>
      <c r="J69" s="222">
        <v>1406167.5249999999</v>
      </c>
      <c r="K69" s="222"/>
      <c r="L69" s="222"/>
      <c r="M69" s="222"/>
      <c r="N69" s="222">
        <v>1406167.5249999999</v>
      </c>
      <c r="P69">
        <v>48535894.579999998</v>
      </c>
    </row>
    <row r="70" spans="4:16">
      <c r="D70" s="175" t="s">
        <v>495</v>
      </c>
      <c r="E70" s="223" t="s">
        <v>496</v>
      </c>
      <c r="F70" s="223" t="s">
        <v>497</v>
      </c>
      <c r="G70" s="223">
        <v>0</v>
      </c>
      <c r="H70" s="223">
        <v>0</v>
      </c>
      <c r="I70" s="223"/>
      <c r="J70" s="223">
        <v>1406167.5249999999</v>
      </c>
      <c r="K70" s="223">
        <v>6849111.4684859999</v>
      </c>
      <c r="L70" s="223">
        <v>0</v>
      </c>
      <c r="M70" s="223"/>
      <c r="N70" s="223">
        <v>8255278.9934860002</v>
      </c>
      <c r="P70">
        <v>-42116121.969999999</v>
      </c>
    </row>
    <row r="71" spans="4:16">
      <c r="D71" s="175" t="s">
        <v>498</v>
      </c>
      <c r="E71" s="220" t="s">
        <v>499</v>
      </c>
      <c r="F71" s="220" t="s">
        <v>500</v>
      </c>
      <c r="G71" s="220">
        <v>0</v>
      </c>
      <c r="H71" s="220">
        <v>0</v>
      </c>
      <c r="I71" s="220"/>
      <c r="J71" s="220">
        <v>1406167.5249999999</v>
      </c>
      <c r="K71" s="220">
        <v>6849111.4684859999</v>
      </c>
      <c r="L71" s="220">
        <v>0</v>
      </c>
      <c r="M71" s="220"/>
      <c r="N71" s="220">
        <v>8255278.9934860002</v>
      </c>
      <c r="P71">
        <v>-42116121.969999999</v>
      </c>
    </row>
    <row r="72" spans="4:16">
      <c r="D72" s="175" t="s">
        <v>501</v>
      </c>
      <c r="E72" s="220" t="s">
        <v>502</v>
      </c>
      <c r="F72" s="220" t="s">
        <v>503</v>
      </c>
      <c r="G72" s="220"/>
      <c r="H72" s="220"/>
      <c r="I72" s="220"/>
      <c r="J72" s="220"/>
      <c r="K72" s="220"/>
      <c r="L72" s="220"/>
      <c r="M72" s="220"/>
      <c r="N72" s="220">
        <v>8036435.8596981997</v>
      </c>
      <c r="P72">
        <v>-174955.49</v>
      </c>
    </row>
    <row r="73" spans="4:16">
      <c r="D73" s="175" t="s">
        <v>504</v>
      </c>
      <c r="E73" s="220" t="s">
        <v>508</v>
      </c>
      <c r="F73" s="220" t="s">
        <v>509</v>
      </c>
      <c r="G73" s="220"/>
      <c r="H73" s="220"/>
      <c r="I73" s="220"/>
      <c r="J73" s="220"/>
      <c r="K73" s="220"/>
      <c r="L73" s="220"/>
      <c r="M73" s="220"/>
      <c r="N73" s="220">
        <v>5.3399999999999997E-4</v>
      </c>
      <c r="P73">
        <v>48529884.579999998</v>
      </c>
    </row>
    <row r="74" spans="4:16">
      <c r="D74" s="175" t="s">
        <v>507</v>
      </c>
      <c r="E74" s="223" t="s">
        <v>511</v>
      </c>
      <c r="F74" s="223" t="s">
        <v>512</v>
      </c>
      <c r="G74" s="223"/>
      <c r="H74" s="223"/>
      <c r="I74" s="223"/>
      <c r="J74" s="223"/>
      <c r="K74" s="223"/>
      <c r="L74" s="223"/>
      <c r="M74" s="223"/>
      <c r="N74" s="223">
        <v>73064392.780466497</v>
      </c>
      <c r="P74">
        <v>-174955.49</v>
      </c>
    </row>
    <row r="75" spans="4:16">
      <c r="D75" s="175" t="s">
        <v>510</v>
      </c>
      <c r="E75" s="224" t="s">
        <v>514</v>
      </c>
      <c r="F75" s="224" t="s">
        <v>515</v>
      </c>
      <c r="G75" s="224"/>
      <c r="H75" s="224"/>
      <c r="I75" s="224"/>
      <c r="J75" s="224"/>
      <c r="K75" s="224"/>
      <c r="L75" s="224"/>
      <c r="M75" s="224"/>
      <c r="N75" s="224">
        <v>81100828.640698701</v>
      </c>
    </row>
    <row r="76" spans="4:16">
      <c r="D76" s="175" t="s">
        <v>513</v>
      </c>
      <c r="E76" s="220" t="s">
        <v>517</v>
      </c>
      <c r="F76" s="220" t="s">
        <v>518</v>
      </c>
      <c r="G76" s="220">
        <v>15040022784.469999</v>
      </c>
      <c r="H76" s="220">
        <v>117951127.91</v>
      </c>
      <c r="I76" s="220">
        <v>978509218.6312232</v>
      </c>
      <c r="J76" s="220">
        <v>10874040939.4799</v>
      </c>
      <c r="K76" s="220">
        <v>2716428738.8211751</v>
      </c>
      <c r="L76" s="220">
        <v>2264508040.1999998</v>
      </c>
      <c r="M76" s="220">
        <v>6739746721.9360189</v>
      </c>
      <c r="N76" s="220">
        <v>33210061655.131527</v>
      </c>
    </row>
    <row r="77" spans="4:16">
      <c r="D77" s="175" t="s">
        <v>516</v>
      </c>
      <c r="E77" s="220" t="s">
        <v>520</v>
      </c>
      <c r="F77" s="220" t="s">
        <v>521</v>
      </c>
      <c r="G77" s="220">
        <v>806957866.96000004</v>
      </c>
      <c r="H77" s="220"/>
      <c r="I77" s="220"/>
      <c r="J77" s="220"/>
      <c r="K77" s="220">
        <v>13887501.506844999</v>
      </c>
      <c r="L77" s="220"/>
      <c r="M77" s="220"/>
      <c r="N77" s="220">
        <v>13887501.506844999</v>
      </c>
    </row>
    <row r="78" spans="4:16">
      <c r="D78" s="175" t="s">
        <v>519</v>
      </c>
      <c r="E78" s="222" t="s">
        <v>523</v>
      </c>
      <c r="F78" s="222" t="s">
        <v>524</v>
      </c>
      <c r="G78" s="222">
        <v>370540256.95999998</v>
      </c>
      <c r="H78" s="222"/>
      <c r="I78" s="222"/>
      <c r="J78" s="222"/>
      <c r="K78" s="222"/>
      <c r="L78" s="222"/>
      <c r="M78" s="222"/>
      <c r="N78" s="222">
        <v>-6108870.2800000003</v>
      </c>
    </row>
    <row r="79" spans="4:16">
      <c r="D79" s="175" t="s">
        <v>522</v>
      </c>
      <c r="E79" s="220" t="s">
        <v>526</v>
      </c>
      <c r="F79" s="220" t="s">
        <v>521</v>
      </c>
      <c r="G79" s="220">
        <v>1177498123.9200001</v>
      </c>
      <c r="H79" s="220"/>
      <c r="I79" s="220"/>
      <c r="J79" s="220"/>
      <c r="K79" s="220">
        <v>13887501.506844999</v>
      </c>
      <c r="L79" s="220"/>
      <c r="M79" s="220"/>
      <c r="N79" s="220">
        <v>7778631.2268449999</v>
      </c>
    </row>
    <row r="80" spans="4:16">
      <c r="D80" s="175" t="s">
        <v>525</v>
      </c>
      <c r="E80" s="222" t="s">
        <v>1168</v>
      </c>
      <c r="F80" s="222" t="s">
        <v>1169</v>
      </c>
      <c r="G80" s="222"/>
      <c r="H80" s="222"/>
      <c r="I80" s="222"/>
      <c r="J80" s="222">
        <v>23956902.893945001</v>
      </c>
      <c r="K80" s="222"/>
      <c r="L80" s="222"/>
      <c r="M80" s="222"/>
      <c r="N80" s="222">
        <v>23956902.893945001</v>
      </c>
    </row>
    <row r="81" spans="4:14">
      <c r="D81" s="175" t="s">
        <v>527</v>
      </c>
      <c r="E81" s="223" t="s">
        <v>531</v>
      </c>
      <c r="F81" s="223" t="s">
        <v>532</v>
      </c>
      <c r="G81" s="223"/>
      <c r="H81" s="223"/>
      <c r="I81" s="223"/>
      <c r="J81" s="223">
        <v>23956902.893945001</v>
      </c>
      <c r="K81" s="223"/>
      <c r="L81" s="223"/>
      <c r="M81" s="223"/>
      <c r="N81" s="223">
        <v>23956902.893945001</v>
      </c>
    </row>
    <row r="82" spans="4:14">
      <c r="D82" s="175" t="s">
        <v>530</v>
      </c>
      <c r="E82" s="220" t="s">
        <v>534</v>
      </c>
      <c r="F82" s="220" t="s">
        <v>535</v>
      </c>
      <c r="G82" s="220">
        <v>1177498123.9200001</v>
      </c>
      <c r="H82" s="220"/>
      <c r="I82" s="220"/>
      <c r="J82" s="220">
        <v>23956902.893945001</v>
      </c>
      <c r="K82" s="220">
        <v>13887501.506844999</v>
      </c>
      <c r="L82" s="220"/>
      <c r="M82" s="220"/>
      <c r="N82" s="220">
        <v>31735534.120790001</v>
      </c>
    </row>
    <row r="83" spans="4:14">
      <c r="D83" s="175" t="s">
        <v>533</v>
      </c>
      <c r="E83" s="222" t="s">
        <v>537</v>
      </c>
      <c r="F83" s="222" t="s">
        <v>538</v>
      </c>
      <c r="G83" s="222">
        <v>23659679688.91</v>
      </c>
      <c r="H83" s="222"/>
      <c r="I83" s="222">
        <v>29199806926.367733</v>
      </c>
      <c r="J83" s="222"/>
      <c r="K83" s="222"/>
      <c r="L83" s="222"/>
      <c r="M83" s="222"/>
      <c r="N83" s="222">
        <v>806957866.78530002</v>
      </c>
    </row>
    <row r="84" spans="4:14">
      <c r="D84" s="175" t="s">
        <v>536</v>
      </c>
      <c r="E84" s="223" t="s">
        <v>540</v>
      </c>
      <c r="F84" s="223" t="s">
        <v>541</v>
      </c>
      <c r="G84" s="223">
        <v>23659679688.91</v>
      </c>
      <c r="H84" s="223"/>
      <c r="I84" s="223">
        <v>29199806926.367733</v>
      </c>
      <c r="J84" s="223"/>
      <c r="K84" s="223"/>
      <c r="L84" s="223"/>
      <c r="M84" s="223"/>
      <c r="N84" s="223">
        <v>806957866.78530002</v>
      </c>
    </row>
    <row r="85" spans="4:14">
      <c r="D85" s="175" t="s">
        <v>539</v>
      </c>
      <c r="E85" s="220" t="s">
        <v>543</v>
      </c>
      <c r="F85" s="220" t="s">
        <v>544</v>
      </c>
      <c r="G85" s="220">
        <v>23659679688.91</v>
      </c>
      <c r="H85" s="220"/>
      <c r="I85" s="220">
        <v>29199806926.367733</v>
      </c>
      <c r="J85" s="220"/>
      <c r="K85" s="220"/>
      <c r="L85" s="220"/>
      <c r="M85" s="220"/>
      <c r="N85" s="220">
        <v>806957866.78530002</v>
      </c>
    </row>
    <row r="86" spans="4:14">
      <c r="D86" s="175" t="s">
        <v>542</v>
      </c>
      <c r="E86" s="220" t="s">
        <v>546</v>
      </c>
      <c r="F86" s="220" t="s">
        <v>547</v>
      </c>
      <c r="G86" s="220"/>
      <c r="H86" s="220"/>
      <c r="I86" s="220"/>
      <c r="J86" s="220"/>
      <c r="K86" s="220">
        <v>84920700</v>
      </c>
      <c r="L86" s="220"/>
      <c r="M86" s="220"/>
      <c r="N86" s="220">
        <v>84920700</v>
      </c>
    </row>
    <row r="87" spans="4:14">
      <c r="D87" s="175" t="s">
        <v>545</v>
      </c>
      <c r="E87" s="220" t="s">
        <v>549</v>
      </c>
      <c r="F87" s="220" t="s">
        <v>550</v>
      </c>
      <c r="G87" s="220">
        <v>46001439.729999997</v>
      </c>
      <c r="H87" s="220"/>
      <c r="I87" s="220"/>
      <c r="J87" s="220"/>
      <c r="K87" s="220">
        <v>7523314.7588820001</v>
      </c>
      <c r="L87" s="220">
        <v>11857004.189999999</v>
      </c>
      <c r="M87" s="220">
        <v>11720478.101811999</v>
      </c>
      <c r="N87" s="220">
        <v>77102236.780693993</v>
      </c>
    </row>
    <row r="88" spans="4:14">
      <c r="D88" s="175" t="s">
        <v>548</v>
      </c>
      <c r="E88" s="220" t="s">
        <v>552</v>
      </c>
      <c r="F88" s="220" t="s">
        <v>553</v>
      </c>
      <c r="G88" s="220"/>
      <c r="H88" s="220"/>
      <c r="I88" s="220"/>
      <c r="J88" s="220">
        <v>419427.88188</v>
      </c>
      <c r="K88" s="220"/>
      <c r="L88" s="220"/>
      <c r="M88" s="220"/>
      <c r="N88" s="220">
        <v>419427.88188</v>
      </c>
    </row>
    <row r="89" spans="4:14">
      <c r="D89" s="175" t="s">
        <v>551</v>
      </c>
      <c r="E89" s="220" t="s">
        <v>555</v>
      </c>
      <c r="F89" s="220" t="s">
        <v>556</v>
      </c>
      <c r="G89" s="220"/>
      <c r="H89" s="220"/>
      <c r="I89" s="220"/>
      <c r="J89" s="220"/>
      <c r="K89" s="220"/>
      <c r="L89" s="220"/>
      <c r="M89" s="220">
        <v>7966231.0000715004</v>
      </c>
      <c r="N89" s="220">
        <v>7966231.0000715004</v>
      </c>
    </row>
    <row r="90" spans="4:14">
      <c r="D90" s="175" t="s">
        <v>554</v>
      </c>
      <c r="E90" s="220" t="s">
        <v>558</v>
      </c>
      <c r="F90" s="220" t="s">
        <v>559</v>
      </c>
      <c r="G90" s="220"/>
      <c r="H90" s="220">
        <v>137648</v>
      </c>
      <c r="I90" s="220"/>
      <c r="J90" s="220"/>
      <c r="K90" s="220"/>
      <c r="L90" s="220"/>
      <c r="M90" s="220"/>
      <c r="N90" s="220">
        <v>137648</v>
      </c>
    </row>
    <row r="91" spans="4:14">
      <c r="D91" s="175" t="s">
        <v>557</v>
      </c>
      <c r="E91" s="220" t="s">
        <v>561</v>
      </c>
      <c r="F91" s="220" t="s">
        <v>562</v>
      </c>
      <c r="G91" s="220">
        <v>1597552.73</v>
      </c>
      <c r="H91" s="220"/>
      <c r="I91" s="220">
        <v>120045.0434141</v>
      </c>
      <c r="J91" s="220">
        <v>59435874.712549999</v>
      </c>
      <c r="K91" s="220">
        <v>46595607.559684999</v>
      </c>
      <c r="L91" s="220">
        <v>45480</v>
      </c>
      <c r="M91" s="220">
        <v>2459994.9401520002</v>
      </c>
      <c r="N91" s="220">
        <v>110254554.9858011</v>
      </c>
    </row>
    <row r="92" spans="4:14">
      <c r="D92" s="175" t="s">
        <v>560</v>
      </c>
      <c r="E92" s="222" t="s">
        <v>564</v>
      </c>
      <c r="F92" s="222" t="s">
        <v>565</v>
      </c>
      <c r="G92" s="222"/>
      <c r="H92" s="222">
        <v>3863.4</v>
      </c>
      <c r="I92" s="222"/>
      <c r="J92" s="222"/>
      <c r="K92" s="222"/>
      <c r="L92" s="222"/>
      <c r="M92" s="222"/>
      <c r="N92" s="222">
        <v>3863.4</v>
      </c>
    </row>
    <row r="93" spans="4:14">
      <c r="D93" s="175" t="s">
        <v>563</v>
      </c>
      <c r="E93" s="223" t="s">
        <v>567</v>
      </c>
      <c r="F93" s="223" t="s">
        <v>568</v>
      </c>
      <c r="G93" s="223">
        <v>47598992.460000001</v>
      </c>
      <c r="H93" s="223">
        <v>141511.4</v>
      </c>
      <c r="I93" s="223">
        <v>120045.0434141</v>
      </c>
      <c r="J93" s="223">
        <v>59855302.59443</v>
      </c>
      <c r="K93" s="223">
        <v>139039622.31856701</v>
      </c>
      <c r="L93" s="223">
        <v>11902484.189999999</v>
      </c>
      <c r="M93" s="223">
        <v>22146704.042035501</v>
      </c>
      <c r="N93" s="223">
        <v>280804662.0484466</v>
      </c>
    </row>
    <row r="94" spans="4:14">
      <c r="D94" s="175" t="s">
        <v>566</v>
      </c>
      <c r="E94" s="220" t="s">
        <v>570</v>
      </c>
      <c r="F94" s="220" t="s">
        <v>571</v>
      </c>
      <c r="G94" s="220">
        <v>47598992.460000001</v>
      </c>
      <c r="H94" s="220">
        <v>141511.4</v>
      </c>
      <c r="I94" s="220">
        <v>120045.0434141</v>
      </c>
      <c r="J94" s="220">
        <v>59855302.59443</v>
      </c>
      <c r="K94" s="220">
        <v>139039622.31856701</v>
      </c>
      <c r="L94" s="220">
        <v>11902484.189999999</v>
      </c>
      <c r="M94" s="220">
        <v>22146704.042035501</v>
      </c>
      <c r="N94" s="220">
        <v>280804662.0484466</v>
      </c>
    </row>
    <row r="95" spans="4:14">
      <c r="D95" s="175" t="s">
        <v>569</v>
      </c>
      <c r="E95" s="220" t="s">
        <v>573</v>
      </c>
      <c r="F95" s="220" t="s">
        <v>574</v>
      </c>
      <c r="G95" s="220">
        <v>83405443.469999999</v>
      </c>
      <c r="H95" s="220"/>
      <c r="I95" s="220"/>
      <c r="J95" s="220"/>
      <c r="K95" s="220"/>
      <c r="L95" s="220">
        <v>33861797.5</v>
      </c>
      <c r="M95" s="220"/>
      <c r="N95" s="220">
        <v>109781150.55</v>
      </c>
    </row>
    <row r="96" spans="4:14">
      <c r="D96" s="175" t="s">
        <v>572</v>
      </c>
      <c r="E96" s="222" t="s">
        <v>576</v>
      </c>
      <c r="F96" s="222" t="s">
        <v>577</v>
      </c>
      <c r="G96" s="222">
        <v>-50320129.640000001</v>
      </c>
      <c r="H96" s="222"/>
      <c r="I96" s="222"/>
      <c r="J96" s="222"/>
      <c r="K96" s="222"/>
      <c r="L96" s="222"/>
      <c r="M96" s="222"/>
      <c r="N96" s="222">
        <v>-50320129.640000001</v>
      </c>
    </row>
    <row r="97" spans="4:14">
      <c r="D97" s="175" t="s">
        <v>575</v>
      </c>
      <c r="E97" s="223" t="s">
        <v>579</v>
      </c>
      <c r="F97" s="223" t="s">
        <v>574</v>
      </c>
      <c r="G97" s="223">
        <v>33085313.829999998</v>
      </c>
      <c r="H97" s="223"/>
      <c r="I97" s="223"/>
      <c r="J97" s="223"/>
      <c r="K97" s="223"/>
      <c r="L97" s="223">
        <v>33861797.5</v>
      </c>
      <c r="M97" s="223"/>
      <c r="N97" s="223">
        <v>59461020.909999996</v>
      </c>
    </row>
    <row r="98" spans="4:14">
      <c r="D98" s="175" t="s">
        <v>578</v>
      </c>
      <c r="E98" s="220" t="s">
        <v>581</v>
      </c>
      <c r="F98" s="220" t="s">
        <v>582</v>
      </c>
      <c r="G98" s="220">
        <v>33085313.829999998</v>
      </c>
      <c r="H98" s="220"/>
      <c r="I98" s="220"/>
      <c r="J98" s="220"/>
      <c r="K98" s="220"/>
      <c r="L98" s="220">
        <v>33861797.5</v>
      </c>
      <c r="M98" s="220"/>
      <c r="N98" s="220">
        <v>59461020.909999996</v>
      </c>
    </row>
    <row r="99" spans="4:14">
      <c r="D99" s="175" t="s">
        <v>580</v>
      </c>
      <c r="E99" s="220" t="s">
        <v>584</v>
      </c>
      <c r="F99" s="220" t="s">
        <v>585</v>
      </c>
      <c r="G99" s="220">
        <v>17685578.43</v>
      </c>
      <c r="H99" s="220"/>
      <c r="I99" s="220"/>
      <c r="J99" s="220">
        <v>1026760500.4847749</v>
      </c>
      <c r="K99" s="220"/>
      <c r="L99" s="220">
        <v>95396081.400000006</v>
      </c>
      <c r="M99" s="220"/>
      <c r="N99" s="220">
        <v>3961703047.6386552</v>
      </c>
    </row>
    <row r="100" spans="4:14">
      <c r="D100" s="175" t="s">
        <v>583</v>
      </c>
      <c r="E100" s="220" t="s">
        <v>587</v>
      </c>
      <c r="F100" s="220" t="s">
        <v>588</v>
      </c>
      <c r="G100" s="220">
        <v>834571928.66999996</v>
      </c>
      <c r="H100" s="220">
        <v>20110116.260000002</v>
      </c>
      <c r="I100" s="220"/>
      <c r="J100" s="220"/>
      <c r="K100" s="220">
        <v>74971359.597746</v>
      </c>
      <c r="L100" s="220">
        <v>358889256.86000001</v>
      </c>
      <c r="M100" s="220"/>
      <c r="N100" s="220">
        <v>1288542661.3877461</v>
      </c>
    </row>
    <row r="101" spans="4:14">
      <c r="D101" s="175" t="s">
        <v>586</v>
      </c>
      <c r="E101" s="222" t="s">
        <v>590</v>
      </c>
      <c r="F101" s="222" t="s">
        <v>591</v>
      </c>
      <c r="G101" s="222">
        <v>-423606223.74000001</v>
      </c>
      <c r="H101" s="222">
        <v>-3222940.12</v>
      </c>
      <c r="I101" s="222"/>
      <c r="J101" s="222"/>
      <c r="K101" s="222">
        <v>-61805161.021550998</v>
      </c>
      <c r="L101" s="222">
        <v>-223801456.47</v>
      </c>
      <c r="M101" s="222"/>
      <c r="N101" s="222">
        <v>-712435781.35155106</v>
      </c>
    </row>
    <row r="102" spans="4:14">
      <c r="D102" s="175" t="s">
        <v>589</v>
      </c>
      <c r="E102" s="220" t="s">
        <v>593</v>
      </c>
      <c r="F102" s="220" t="s">
        <v>594</v>
      </c>
      <c r="G102" s="220">
        <v>428651283.36000001</v>
      </c>
      <c r="H102" s="220">
        <v>16887176.140000001</v>
      </c>
      <c r="I102" s="220"/>
      <c r="J102" s="220">
        <v>1026760500.4847749</v>
      </c>
      <c r="K102" s="220">
        <v>13166198.576195</v>
      </c>
      <c r="L102" s="220">
        <v>230483881.78999999</v>
      </c>
      <c r="M102" s="220"/>
      <c r="N102" s="220">
        <v>4537809927.6748495</v>
      </c>
    </row>
    <row r="103" spans="4:14">
      <c r="D103" s="175" t="s">
        <v>592</v>
      </c>
      <c r="E103" s="220" t="s">
        <v>596</v>
      </c>
      <c r="F103" s="220" t="s">
        <v>597</v>
      </c>
      <c r="G103" s="220">
        <v>5364992570.6899996</v>
      </c>
      <c r="H103" s="220">
        <v>220549689.41</v>
      </c>
      <c r="I103" s="220"/>
      <c r="J103" s="220">
        <v>2442996080.4729199</v>
      </c>
      <c r="K103" s="220">
        <v>582272114.46319699</v>
      </c>
      <c r="L103" s="220">
        <v>1410817734.05</v>
      </c>
      <c r="M103" s="220">
        <v>1468725561.836262</v>
      </c>
      <c r="N103" s="220">
        <v>11655989681.035843</v>
      </c>
    </row>
    <row r="104" spans="4:14">
      <c r="D104" s="175" t="s">
        <v>595</v>
      </c>
      <c r="E104" s="222" t="s">
        <v>599</v>
      </c>
      <c r="F104" s="222" t="s">
        <v>600</v>
      </c>
      <c r="G104" s="222">
        <v>-2894390593</v>
      </c>
      <c r="H104" s="222">
        <v>-19546771.739999998</v>
      </c>
      <c r="I104" s="222"/>
      <c r="J104" s="222">
        <v>-861771038.22428501</v>
      </c>
      <c r="K104" s="222">
        <v>-515248023.67188507</v>
      </c>
      <c r="L104" s="222">
        <v>-980987495.65999997</v>
      </c>
      <c r="M104" s="222">
        <v>-528759257.88297647</v>
      </c>
      <c r="N104" s="222">
        <v>-5864924069.9066124</v>
      </c>
    </row>
    <row r="105" spans="4:14">
      <c r="D105" s="175" t="s">
        <v>598</v>
      </c>
      <c r="E105" s="220" t="s">
        <v>602</v>
      </c>
      <c r="F105" s="220" t="s">
        <v>597</v>
      </c>
      <c r="G105" s="220">
        <v>2470601977.6900001</v>
      </c>
      <c r="H105" s="220">
        <v>201002917.66999999</v>
      </c>
      <c r="I105" s="220"/>
      <c r="J105" s="220">
        <v>1581225042.2486351</v>
      </c>
      <c r="K105" s="220">
        <v>67024090.791311897</v>
      </c>
      <c r="L105" s="220">
        <v>429830238.38999999</v>
      </c>
      <c r="M105" s="220">
        <v>939966303.95328557</v>
      </c>
      <c r="N105" s="220">
        <v>5791065611.1292315</v>
      </c>
    </row>
    <row r="106" spans="4:14">
      <c r="D106" s="175" t="s">
        <v>601</v>
      </c>
      <c r="E106" s="220" t="s">
        <v>604</v>
      </c>
      <c r="F106" s="220" t="s">
        <v>605</v>
      </c>
      <c r="G106" s="220">
        <v>33528825460.68</v>
      </c>
      <c r="H106" s="220">
        <v>1502515202.6400001</v>
      </c>
      <c r="I106" s="220"/>
      <c r="J106" s="220">
        <v>20826834924.648479</v>
      </c>
      <c r="K106" s="220">
        <v>5195724695.063818</v>
      </c>
      <c r="L106" s="220">
        <v>10216927138.139999</v>
      </c>
      <c r="M106" s="220">
        <v>7685369016.9808788</v>
      </c>
      <c r="N106" s="220">
        <v>86110737674.426819</v>
      </c>
    </row>
    <row r="107" spans="4:14">
      <c r="D107" s="175" t="s">
        <v>603</v>
      </c>
      <c r="E107" s="220" t="s">
        <v>607</v>
      </c>
      <c r="F107" s="220" t="s">
        <v>608</v>
      </c>
      <c r="G107" s="220">
        <v>-22036998704.799999</v>
      </c>
      <c r="H107" s="220">
        <v>-206941374.91999999</v>
      </c>
      <c r="I107" s="220"/>
      <c r="J107" s="220">
        <v>-7622317933.9385052</v>
      </c>
      <c r="K107" s="220">
        <v>-4459473277.4001446</v>
      </c>
      <c r="L107" s="220">
        <v>-7278063100.9499998</v>
      </c>
      <c r="M107" s="220">
        <v>-4724181586.5069427</v>
      </c>
      <c r="N107" s="220">
        <v>-47586571233.646461</v>
      </c>
    </row>
    <row r="108" spans="4:14">
      <c r="D108" s="175" t="s">
        <v>606</v>
      </c>
      <c r="E108" s="222" t="s">
        <v>610</v>
      </c>
      <c r="F108" s="222" t="s">
        <v>611</v>
      </c>
      <c r="G108" s="222"/>
      <c r="H108" s="222"/>
      <c r="I108" s="222"/>
      <c r="J108" s="222"/>
      <c r="K108" s="222"/>
      <c r="L108" s="222">
        <v>-16117535.210000001</v>
      </c>
      <c r="M108" s="222"/>
      <c r="N108" s="222">
        <v>-16117535.210000001</v>
      </c>
    </row>
    <row r="109" spans="4:14">
      <c r="D109" s="175" t="s">
        <v>609</v>
      </c>
      <c r="E109" s="220" t="s">
        <v>613</v>
      </c>
      <c r="F109" s="220" t="s">
        <v>605</v>
      </c>
      <c r="G109" s="220">
        <v>11491826755.879999</v>
      </c>
      <c r="H109" s="220">
        <v>1295573827.72</v>
      </c>
      <c r="I109" s="220"/>
      <c r="J109" s="220">
        <v>13204516990.709974</v>
      </c>
      <c r="K109" s="220">
        <v>736251417.66367328</v>
      </c>
      <c r="L109" s="220">
        <v>2922746501.98</v>
      </c>
      <c r="M109" s="220">
        <v>2961187430.4739366</v>
      </c>
      <c r="N109" s="220">
        <v>38508048905.570358</v>
      </c>
    </row>
    <row r="110" spans="4:14">
      <c r="D110" s="175" t="s">
        <v>612</v>
      </c>
      <c r="E110" s="220" t="s">
        <v>615</v>
      </c>
      <c r="F110" s="220" t="s">
        <v>616</v>
      </c>
      <c r="G110" s="220">
        <v>74682082.810000002</v>
      </c>
      <c r="H110" s="220"/>
      <c r="I110" s="220"/>
      <c r="J110" s="220">
        <v>167728818.47637999</v>
      </c>
      <c r="K110" s="220">
        <v>9575208.6250110008</v>
      </c>
      <c r="L110" s="220">
        <v>56128506.409999996</v>
      </c>
      <c r="M110" s="220">
        <v>5470254.2421399998</v>
      </c>
      <c r="N110" s="220">
        <v>320167840.14665103</v>
      </c>
    </row>
    <row r="111" spans="4:14">
      <c r="D111" s="175" t="s">
        <v>614</v>
      </c>
      <c r="E111" s="222" t="s">
        <v>618</v>
      </c>
      <c r="F111" s="222" t="s">
        <v>619</v>
      </c>
      <c r="G111" s="222">
        <v>-59927621.939999998</v>
      </c>
      <c r="H111" s="222"/>
      <c r="I111" s="222"/>
      <c r="J111" s="222">
        <v>-155643246.607485</v>
      </c>
      <c r="K111" s="222">
        <v>-5745737.2149489997</v>
      </c>
      <c r="L111" s="222">
        <v>-49168158.399999999</v>
      </c>
      <c r="M111" s="222">
        <v>-5459773.0221314998</v>
      </c>
      <c r="N111" s="222">
        <v>-280983555.75807559</v>
      </c>
    </row>
    <row r="112" spans="4:14">
      <c r="D112" s="175" t="s">
        <v>617</v>
      </c>
      <c r="E112" s="220" t="s">
        <v>621</v>
      </c>
      <c r="F112" s="220" t="s">
        <v>616</v>
      </c>
      <c r="G112" s="220">
        <v>14754460.869999999</v>
      </c>
      <c r="H112" s="220"/>
      <c r="I112" s="220"/>
      <c r="J112" s="220">
        <v>12085571.868895</v>
      </c>
      <c r="K112" s="220">
        <v>3829471.4100620002</v>
      </c>
      <c r="L112" s="220">
        <v>6960348.0099999998</v>
      </c>
      <c r="M112" s="220">
        <v>10481.2200085</v>
      </c>
      <c r="N112" s="220">
        <v>39184284.388575397</v>
      </c>
    </row>
    <row r="113" spans="4:14">
      <c r="D113" s="175" t="s">
        <v>620</v>
      </c>
      <c r="E113" s="220" t="s">
        <v>623</v>
      </c>
      <c r="F113" s="220" t="s">
        <v>624</v>
      </c>
      <c r="G113" s="220">
        <v>665473853.13</v>
      </c>
      <c r="H113" s="220">
        <v>7415807.46</v>
      </c>
      <c r="I113" s="220"/>
      <c r="J113" s="220">
        <v>185051077.07173499</v>
      </c>
      <c r="K113" s="220">
        <v>71345862.067452997</v>
      </c>
      <c r="L113" s="220">
        <v>183473226.62</v>
      </c>
      <c r="M113" s="220">
        <v>10534537.116812499</v>
      </c>
      <c r="N113" s="220">
        <v>1144463219.5982003</v>
      </c>
    </row>
    <row r="114" spans="4:14">
      <c r="D114" s="175" t="s">
        <v>622</v>
      </c>
      <c r="E114" s="222" t="s">
        <v>626</v>
      </c>
      <c r="F114" s="222" t="s">
        <v>627</v>
      </c>
      <c r="G114" s="222">
        <v>-552806540.23000002</v>
      </c>
      <c r="H114" s="222">
        <v>-2707224.29</v>
      </c>
      <c r="I114" s="222"/>
      <c r="J114" s="222">
        <v>-135457432.70765999</v>
      </c>
      <c r="K114" s="222">
        <v>-64537019.264193997</v>
      </c>
      <c r="L114" s="222">
        <v>-147751529.74000001</v>
      </c>
      <c r="M114" s="222">
        <v>-6410852.6388990004</v>
      </c>
      <c r="N114" s="222">
        <v>-923613764.86403918</v>
      </c>
    </row>
    <row r="115" spans="4:14">
      <c r="D115" s="175" t="s">
        <v>625</v>
      </c>
      <c r="E115" s="220" t="s">
        <v>629</v>
      </c>
      <c r="F115" s="220" t="s">
        <v>624</v>
      </c>
      <c r="G115" s="220">
        <v>112667312.90000001</v>
      </c>
      <c r="H115" s="220">
        <v>4708583.17</v>
      </c>
      <c r="I115" s="220"/>
      <c r="J115" s="220">
        <v>49593644.364074998</v>
      </c>
      <c r="K115" s="220">
        <v>6808842.8032590002</v>
      </c>
      <c r="L115" s="220">
        <v>35721696.880000003</v>
      </c>
      <c r="M115" s="220">
        <v>4123684.4779134998</v>
      </c>
      <c r="N115" s="220">
        <v>220849454.73416141</v>
      </c>
    </row>
    <row r="116" spans="4:14">
      <c r="D116" s="175" t="s">
        <v>628</v>
      </c>
      <c r="E116" s="222" t="s">
        <v>631</v>
      </c>
      <c r="F116" s="222" t="s">
        <v>632</v>
      </c>
      <c r="G116" s="222">
        <v>815816539.66999996</v>
      </c>
      <c r="H116" s="222">
        <v>198558294.65000001</v>
      </c>
      <c r="I116" s="222"/>
      <c r="J116" s="222">
        <v>1540534206.6236849</v>
      </c>
      <c r="K116" s="222">
        <v>4680541281.2723808</v>
      </c>
      <c r="L116" s="222">
        <v>195969767.38999999</v>
      </c>
      <c r="M116" s="222">
        <v>255548098.257054</v>
      </c>
      <c r="N116" s="222">
        <v>7686968187.8631201</v>
      </c>
    </row>
    <row r="117" spans="4:14">
      <c r="D117" s="175" t="s">
        <v>630</v>
      </c>
      <c r="E117" s="220" t="s">
        <v>634</v>
      </c>
      <c r="F117" s="220" t="s">
        <v>632</v>
      </c>
      <c r="G117" s="220">
        <v>815816539.66999996</v>
      </c>
      <c r="H117" s="220">
        <v>198558294.65000001</v>
      </c>
      <c r="I117" s="220"/>
      <c r="J117" s="220">
        <v>1540534206.6236849</v>
      </c>
      <c r="K117" s="220">
        <v>4680541281.2723808</v>
      </c>
      <c r="L117" s="220">
        <v>195969767.38999999</v>
      </c>
      <c r="M117" s="220">
        <v>255548098.257054</v>
      </c>
      <c r="N117" s="220">
        <v>7686968187.8631201</v>
      </c>
    </row>
    <row r="118" spans="4:14">
      <c r="D118" s="175" t="s">
        <v>633</v>
      </c>
      <c r="E118" s="220" t="s">
        <v>636</v>
      </c>
      <c r="F118" s="220" t="s">
        <v>637</v>
      </c>
      <c r="G118" s="220">
        <v>487634860.80000001</v>
      </c>
      <c r="H118" s="220">
        <v>10150335.33</v>
      </c>
      <c r="I118" s="220"/>
      <c r="J118" s="220"/>
      <c r="K118" s="220">
        <v>108214989.139183</v>
      </c>
      <c r="L118" s="220"/>
      <c r="M118" s="220">
        <v>88852934.331920996</v>
      </c>
      <c r="N118" s="220">
        <v>684702784.27110398</v>
      </c>
    </row>
    <row r="119" spans="4:14">
      <c r="D119" s="175" t="s">
        <v>635</v>
      </c>
      <c r="E119" s="222" t="s">
        <v>639</v>
      </c>
      <c r="F119" s="222" t="s">
        <v>640</v>
      </c>
      <c r="G119" s="222">
        <v>-28947809.879999999</v>
      </c>
      <c r="H119" s="222">
        <v>-903137.3</v>
      </c>
      <c r="I119" s="222"/>
      <c r="J119" s="222"/>
      <c r="K119" s="222">
        <v>-8522348.8376499992</v>
      </c>
      <c r="L119" s="222"/>
      <c r="M119" s="222">
        <v>-4523790.9499754999</v>
      </c>
      <c r="N119" s="222">
        <v>-41993949.667625502</v>
      </c>
    </row>
    <row r="120" spans="4:14">
      <c r="D120" s="175" t="s">
        <v>638</v>
      </c>
      <c r="E120" s="220" t="s">
        <v>642</v>
      </c>
      <c r="F120" s="220" t="s">
        <v>637</v>
      </c>
      <c r="G120" s="220">
        <v>458687050.92000002</v>
      </c>
      <c r="H120" s="220">
        <v>9247198.0299999993</v>
      </c>
      <c r="I120" s="220"/>
      <c r="J120" s="220"/>
      <c r="K120" s="220">
        <v>99692640.301532999</v>
      </c>
      <c r="L120" s="220"/>
      <c r="M120" s="220">
        <v>84329143.381945506</v>
      </c>
      <c r="N120" s="220">
        <v>642708834.60347855</v>
      </c>
    </row>
    <row r="121" spans="4:14">
      <c r="D121" s="175" t="s">
        <v>641</v>
      </c>
      <c r="E121" s="220" t="s">
        <v>644</v>
      </c>
      <c r="F121" s="220" t="s">
        <v>645</v>
      </c>
      <c r="G121" s="220">
        <v>93703147.790000007</v>
      </c>
      <c r="H121" s="220">
        <v>1314674.71</v>
      </c>
      <c r="I121" s="220"/>
      <c r="J121" s="220">
        <v>352012282.83305001</v>
      </c>
      <c r="K121" s="220">
        <v>15217319.789031001</v>
      </c>
      <c r="L121" s="220"/>
      <c r="M121" s="220">
        <v>5597829.1117089996</v>
      </c>
      <c r="N121" s="220">
        <v>461711647.84378999</v>
      </c>
    </row>
    <row r="122" spans="4:14">
      <c r="D122" s="175" t="s">
        <v>643</v>
      </c>
      <c r="E122" s="222" t="s">
        <v>647</v>
      </c>
      <c r="F122" s="222" t="s">
        <v>648</v>
      </c>
      <c r="G122" s="222">
        <v>-38660826.219999999</v>
      </c>
      <c r="H122" s="222">
        <v>-310407.46000000002</v>
      </c>
      <c r="I122" s="222"/>
      <c r="J122" s="222">
        <v>-107221345.46032</v>
      </c>
      <c r="K122" s="222">
        <v>-6807748.274181</v>
      </c>
      <c r="L122" s="222"/>
      <c r="M122" s="222">
        <v>-3162348.6512250002</v>
      </c>
      <c r="N122" s="222">
        <v>-153254046.485726</v>
      </c>
    </row>
    <row r="123" spans="4:14">
      <c r="D123" s="175" t="s">
        <v>646</v>
      </c>
      <c r="E123" s="220" t="s">
        <v>650</v>
      </c>
      <c r="F123" s="220" t="s">
        <v>645</v>
      </c>
      <c r="G123" s="220">
        <v>55042321.57</v>
      </c>
      <c r="H123" s="220">
        <v>1004267.25</v>
      </c>
      <c r="I123" s="220"/>
      <c r="J123" s="220">
        <v>244790937.37272999</v>
      </c>
      <c r="K123" s="220">
        <v>8409571.5148499999</v>
      </c>
      <c r="L123" s="220"/>
      <c r="M123" s="220">
        <v>2435480.4604839999</v>
      </c>
      <c r="N123" s="220">
        <v>308457601.358064</v>
      </c>
    </row>
    <row r="124" spans="4:14">
      <c r="D124" s="175" t="s">
        <v>649</v>
      </c>
      <c r="E124" s="220" t="s">
        <v>652</v>
      </c>
      <c r="F124" s="220" t="s">
        <v>653</v>
      </c>
      <c r="G124" s="220">
        <v>14594324.24</v>
      </c>
      <c r="H124" s="220"/>
      <c r="I124" s="220"/>
      <c r="J124" s="220"/>
      <c r="K124" s="220"/>
      <c r="L124" s="220">
        <v>10731889.439999999</v>
      </c>
      <c r="M124" s="220"/>
      <c r="N124" s="220">
        <v>25326213.68</v>
      </c>
    </row>
    <row r="125" spans="4:14">
      <c r="D125" s="175" t="s">
        <v>651</v>
      </c>
      <c r="E125" s="222" t="s">
        <v>655</v>
      </c>
      <c r="F125" s="222" t="s">
        <v>656</v>
      </c>
      <c r="G125" s="222">
        <v>-5842548.6200000001</v>
      </c>
      <c r="H125" s="222"/>
      <c r="I125" s="222"/>
      <c r="J125" s="222"/>
      <c r="K125" s="222"/>
      <c r="L125" s="222">
        <v>-4577616.46</v>
      </c>
      <c r="M125" s="222"/>
      <c r="N125" s="222">
        <v>-10420165.08</v>
      </c>
    </row>
    <row r="126" spans="4:14">
      <c r="D126" s="175" t="s">
        <v>654</v>
      </c>
      <c r="E126" s="220" t="s">
        <v>658</v>
      </c>
      <c r="F126" s="220" t="s">
        <v>653</v>
      </c>
      <c r="G126" s="220">
        <v>8751775.6199999992</v>
      </c>
      <c r="H126" s="220"/>
      <c r="I126" s="220"/>
      <c r="J126" s="220"/>
      <c r="K126" s="220"/>
      <c r="L126" s="220">
        <v>6154272.9800000004</v>
      </c>
      <c r="M126" s="220"/>
      <c r="N126" s="220">
        <v>14906048.6</v>
      </c>
    </row>
    <row r="127" spans="4:14">
      <c r="D127" s="175" t="s">
        <v>657</v>
      </c>
      <c r="E127" s="220" t="s">
        <v>660</v>
      </c>
      <c r="F127" s="220" t="s">
        <v>661</v>
      </c>
      <c r="G127" s="220">
        <v>71136405.299999997</v>
      </c>
      <c r="H127" s="220">
        <v>1209151</v>
      </c>
      <c r="I127" s="220"/>
      <c r="J127" s="220">
        <v>12930891.013110001</v>
      </c>
      <c r="K127" s="220"/>
      <c r="L127" s="220">
        <v>25775156.5</v>
      </c>
      <c r="M127" s="220"/>
      <c r="N127" s="220">
        <v>111051603.81310999</v>
      </c>
    </row>
    <row r="128" spans="4:14">
      <c r="D128" s="175" t="s">
        <v>659</v>
      </c>
      <c r="E128" s="222" t="s">
        <v>663</v>
      </c>
      <c r="F128" s="222" t="s">
        <v>664</v>
      </c>
      <c r="G128" s="222">
        <v>-34687556.549999997</v>
      </c>
      <c r="H128" s="222">
        <v>-207264.04</v>
      </c>
      <c r="I128" s="222"/>
      <c r="J128" s="222">
        <v>-4156317.5155949998</v>
      </c>
      <c r="K128" s="222"/>
      <c r="L128" s="222">
        <v>-14418575.58</v>
      </c>
      <c r="M128" s="222"/>
      <c r="N128" s="222">
        <v>-53469713.685594998</v>
      </c>
    </row>
    <row r="129" spans="4:14">
      <c r="D129" s="175" t="s">
        <v>662</v>
      </c>
      <c r="E129" s="220" t="s">
        <v>666</v>
      </c>
      <c r="F129" s="220" t="s">
        <v>661</v>
      </c>
      <c r="G129" s="220">
        <v>36448848.75</v>
      </c>
      <c r="H129" s="220">
        <v>1001886.96</v>
      </c>
      <c r="I129" s="220"/>
      <c r="J129" s="220">
        <v>8774573.4975150004</v>
      </c>
      <c r="K129" s="220"/>
      <c r="L129" s="220">
        <v>11356580.92</v>
      </c>
      <c r="M129" s="220"/>
      <c r="N129" s="220">
        <v>57581890.127515003</v>
      </c>
    </row>
    <row r="130" spans="4:14">
      <c r="D130" s="175" t="s">
        <v>665</v>
      </c>
      <c r="E130" s="220" t="s">
        <v>668</v>
      </c>
      <c r="F130" s="220" t="s">
        <v>669</v>
      </c>
      <c r="G130" s="220">
        <v>16319658.66</v>
      </c>
      <c r="H130" s="220"/>
      <c r="I130" s="220"/>
      <c r="J130" s="220"/>
      <c r="K130" s="220"/>
      <c r="L130" s="220">
        <v>3679625.73</v>
      </c>
      <c r="M130" s="220"/>
      <c r="N130" s="220">
        <v>19999284.390000001</v>
      </c>
    </row>
    <row r="131" spans="4:14">
      <c r="D131" s="175" t="s">
        <v>667</v>
      </c>
      <c r="E131" s="222" t="s">
        <v>671</v>
      </c>
      <c r="F131" s="222" t="s">
        <v>672</v>
      </c>
      <c r="G131" s="222">
        <v>-6307294</v>
      </c>
      <c r="H131" s="222"/>
      <c r="I131" s="222"/>
      <c r="J131" s="222"/>
      <c r="K131" s="222"/>
      <c r="L131" s="222">
        <v>-631093.63</v>
      </c>
      <c r="M131" s="222"/>
      <c r="N131" s="222">
        <v>-6938387.6299999999</v>
      </c>
    </row>
    <row r="132" spans="4:14">
      <c r="D132" s="175" t="s">
        <v>670</v>
      </c>
      <c r="E132" s="223" t="s">
        <v>674</v>
      </c>
      <c r="F132" s="223" t="s">
        <v>669</v>
      </c>
      <c r="G132" s="223">
        <v>10012364.66</v>
      </c>
      <c r="H132" s="223"/>
      <c r="I132" s="223"/>
      <c r="J132" s="223"/>
      <c r="K132" s="223"/>
      <c r="L132" s="223">
        <v>3048532.1</v>
      </c>
      <c r="M132" s="223"/>
      <c r="N132" s="223">
        <v>13060896.76</v>
      </c>
    </row>
    <row r="133" spans="4:14">
      <c r="D133" s="175" t="s">
        <v>673</v>
      </c>
      <c r="E133" s="220" t="s">
        <v>676</v>
      </c>
      <c r="F133" s="220" t="s">
        <v>677</v>
      </c>
      <c r="G133" s="220">
        <v>15903260691.889999</v>
      </c>
      <c r="H133" s="220">
        <v>1727984151.5899999</v>
      </c>
      <c r="I133" s="220"/>
      <c r="J133" s="220">
        <v>17668281467.170284</v>
      </c>
      <c r="K133" s="220">
        <v>5615723514.3332644</v>
      </c>
      <c r="L133" s="220">
        <v>3842271820.4400001</v>
      </c>
      <c r="M133" s="220">
        <v>4247600622.224627</v>
      </c>
      <c r="N133" s="220">
        <v>57820641642.809341</v>
      </c>
    </row>
    <row r="134" spans="4:14">
      <c r="D134" s="175" t="s">
        <v>675</v>
      </c>
      <c r="E134" s="222" t="s">
        <v>679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>
        <v>13448326443.499489</v>
      </c>
    </row>
    <row r="135" spans="4:14">
      <c r="D135" s="175" t="s">
        <v>678</v>
      </c>
      <c r="E135" s="223" t="s">
        <v>682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>
        <v>13448326443.499489</v>
      </c>
    </row>
    <row r="136" spans="4:14">
      <c r="D136" s="175" t="s">
        <v>681</v>
      </c>
      <c r="E136" s="220" t="s">
        <v>684</v>
      </c>
      <c r="F136" s="220" t="s">
        <v>680</v>
      </c>
      <c r="G136" s="220"/>
      <c r="H136" s="220"/>
      <c r="I136" s="220"/>
      <c r="J136" s="220"/>
      <c r="K136" s="220"/>
      <c r="L136" s="220"/>
      <c r="M136" s="220"/>
      <c r="N136" s="220">
        <v>13448326443.499489</v>
      </c>
    </row>
    <row r="137" spans="4:14">
      <c r="D137" s="175" t="s">
        <v>683</v>
      </c>
      <c r="E137" s="220" t="s">
        <v>686</v>
      </c>
      <c r="F137" s="220" t="s">
        <v>687</v>
      </c>
      <c r="G137" s="220">
        <v>426944799.5</v>
      </c>
      <c r="H137" s="220">
        <v>1597280</v>
      </c>
      <c r="I137" s="220"/>
      <c r="J137" s="220">
        <v>81202139.295094997</v>
      </c>
      <c r="K137" s="220">
        <v>6475012.2178459996</v>
      </c>
      <c r="L137" s="220">
        <v>90928739.189999998</v>
      </c>
      <c r="M137" s="220">
        <v>20378588.933578499</v>
      </c>
      <c r="N137" s="220">
        <v>627526559.13651955</v>
      </c>
    </row>
    <row r="138" spans="4:14">
      <c r="D138" s="175" t="s">
        <v>685</v>
      </c>
      <c r="E138" s="222" t="s">
        <v>689</v>
      </c>
      <c r="F138" s="222" t="s">
        <v>690</v>
      </c>
      <c r="G138" s="222">
        <v>-346986966.77999997</v>
      </c>
      <c r="H138" s="222">
        <v>-128399.7</v>
      </c>
      <c r="I138" s="222"/>
      <c r="J138" s="222">
        <v>-73505791.945775002</v>
      </c>
      <c r="K138" s="222">
        <v>-4968814.951777</v>
      </c>
      <c r="L138" s="222">
        <v>-77499324.709999993</v>
      </c>
      <c r="M138" s="222">
        <v>-9255157.0215694997</v>
      </c>
      <c r="N138" s="222">
        <v>-512344455.1091215</v>
      </c>
    </row>
    <row r="139" spans="4:14">
      <c r="D139" s="175" t="s">
        <v>688</v>
      </c>
      <c r="E139" s="220" t="s">
        <v>692</v>
      </c>
      <c r="F139" s="220" t="s">
        <v>687</v>
      </c>
      <c r="G139" s="220">
        <v>79957832.719999999</v>
      </c>
      <c r="H139" s="220">
        <v>1468880.3</v>
      </c>
      <c r="I139" s="220"/>
      <c r="J139" s="220">
        <v>7696347.34932</v>
      </c>
      <c r="K139" s="220">
        <v>1506197.2660689999</v>
      </c>
      <c r="L139" s="220">
        <v>13429414.48</v>
      </c>
      <c r="M139" s="220">
        <v>11123431.912009001</v>
      </c>
      <c r="N139" s="220">
        <v>115182104.02739801</v>
      </c>
    </row>
    <row r="140" spans="4:14">
      <c r="D140" s="175" t="s">
        <v>691</v>
      </c>
      <c r="E140" s="220" t="s">
        <v>694</v>
      </c>
      <c r="F140" s="220" t="s">
        <v>695</v>
      </c>
      <c r="G140" s="220">
        <v>2100000</v>
      </c>
      <c r="H140" s="220"/>
      <c r="I140" s="220"/>
      <c r="J140" s="220"/>
      <c r="K140" s="220"/>
      <c r="L140" s="220"/>
      <c r="M140" s="220"/>
      <c r="N140" s="220">
        <v>2100000</v>
      </c>
    </row>
    <row r="141" spans="4:14">
      <c r="D141" s="175" t="s">
        <v>693</v>
      </c>
      <c r="E141" s="222" t="s">
        <v>697</v>
      </c>
      <c r="F141" s="222" t="s">
        <v>698</v>
      </c>
      <c r="G141" s="222">
        <v>-839424.66</v>
      </c>
      <c r="H141" s="222"/>
      <c r="I141" s="222"/>
      <c r="J141" s="222"/>
      <c r="K141" s="222"/>
      <c r="L141" s="222"/>
      <c r="M141" s="222"/>
      <c r="N141" s="222">
        <v>-839424.66</v>
      </c>
    </row>
    <row r="142" spans="4:14">
      <c r="D142" s="175" t="s">
        <v>696</v>
      </c>
      <c r="E142" s="220" t="s">
        <v>700</v>
      </c>
      <c r="F142" s="220" t="s">
        <v>695</v>
      </c>
      <c r="G142" s="220">
        <v>1260575.3400000001</v>
      </c>
      <c r="H142" s="220"/>
      <c r="I142" s="220"/>
      <c r="J142" s="220"/>
      <c r="K142" s="220"/>
      <c r="L142" s="220"/>
      <c r="M142" s="220"/>
      <c r="N142" s="220">
        <v>1260575.3400000001</v>
      </c>
    </row>
    <row r="143" spans="4:14">
      <c r="D143" s="175" t="s">
        <v>699</v>
      </c>
      <c r="E143" s="222" t="s">
        <v>710</v>
      </c>
      <c r="F143" s="222" t="s">
        <v>711</v>
      </c>
      <c r="G143" s="222">
        <v>18661770.460000001</v>
      </c>
      <c r="H143" s="222"/>
      <c r="I143" s="222"/>
      <c r="J143" s="222"/>
      <c r="K143" s="222"/>
      <c r="L143" s="222"/>
      <c r="M143" s="222"/>
      <c r="N143" s="222">
        <v>18661770.460000001</v>
      </c>
    </row>
    <row r="144" spans="4:14">
      <c r="D144" s="175" t="s">
        <v>701</v>
      </c>
      <c r="E144" s="220" t="s">
        <v>713</v>
      </c>
      <c r="F144" s="220" t="s">
        <v>714</v>
      </c>
      <c r="G144" s="220">
        <v>-293247.49</v>
      </c>
      <c r="H144" s="220"/>
      <c r="I144" s="220"/>
      <c r="J144" s="220"/>
      <c r="K144" s="220"/>
      <c r="L144" s="220"/>
      <c r="M144" s="220"/>
      <c r="N144" s="220">
        <v>-293247.49</v>
      </c>
    </row>
    <row r="145" spans="4:16">
      <c r="D145" s="175" t="s">
        <v>704</v>
      </c>
      <c r="E145" s="220" t="s">
        <v>716</v>
      </c>
      <c r="F145" s="220" t="s">
        <v>711</v>
      </c>
      <c r="G145" s="220">
        <v>18368522.969999999</v>
      </c>
      <c r="H145" s="220"/>
      <c r="I145" s="220"/>
      <c r="J145" s="220"/>
      <c r="K145" s="220"/>
      <c r="L145" s="220"/>
      <c r="M145" s="220"/>
      <c r="N145" s="220">
        <v>18368522.969999999</v>
      </c>
    </row>
    <row r="146" spans="4:16">
      <c r="D146" s="175" t="s">
        <v>707</v>
      </c>
      <c r="E146" s="222" t="s">
        <v>718</v>
      </c>
      <c r="F146" s="222" t="s">
        <v>719</v>
      </c>
      <c r="G146" s="222">
        <v>65492826.229999997</v>
      </c>
      <c r="H146" s="222"/>
      <c r="I146" s="222"/>
      <c r="J146" s="222"/>
      <c r="K146" s="222"/>
      <c r="L146" s="222">
        <v>9122537.0199999996</v>
      </c>
      <c r="M146" s="222"/>
      <c r="N146" s="222">
        <v>74615363.25</v>
      </c>
    </row>
    <row r="147" spans="4:16">
      <c r="D147" s="175" t="s">
        <v>709</v>
      </c>
      <c r="E147" s="223" t="s">
        <v>721</v>
      </c>
      <c r="F147" s="223" t="s">
        <v>719</v>
      </c>
      <c r="G147" s="223">
        <v>65492826.229999997</v>
      </c>
      <c r="H147" s="223"/>
      <c r="I147" s="223"/>
      <c r="J147" s="223"/>
      <c r="K147" s="223"/>
      <c r="L147" s="223">
        <v>9122537.0199999996</v>
      </c>
      <c r="M147" s="223"/>
      <c r="N147" s="223">
        <v>74615363.25</v>
      </c>
    </row>
    <row r="148" spans="4:16">
      <c r="D148" s="175" t="s">
        <v>712</v>
      </c>
      <c r="E148" s="220" t="s">
        <v>723</v>
      </c>
      <c r="F148" s="220" t="s">
        <v>724</v>
      </c>
      <c r="G148" s="220">
        <v>1000000</v>
      </c>
      <c r="H148" s="220"/>
      <c r="I148" s="220"/>
      <c r="J148" s="220"/>
      <c r="K148" s="220"/>
      <c r="L148" s="220"/>
      <c r="M148" s="220"/>
      <c r="N148" s="220">
        <v>1000000</v>
      </c>
      <c r="P148">
        <v>24000</v>
      </c>
    </row>
    <row r="149" spans="4:16">
      <c r="D149" s="175" t="s">
        <v>715</v>
      </c>
      <c r="E149" s="220" t="s">
        <v>726</v>
      </c>
      <c r="F149" s="220" t="s">
        <v>727</v>
      </c>
      <c r="G149" s="220">
        <v>-283575.69</v>
      </c>
      <c r="H149" s="220"/>
      <c r="I149" s="220"/>
      <c r="J149" s="220"/>
      <c r="K149" s="220"/>
      <c r="L149" s="220"/>
      <c r="M149" s="220"/>
      <c r="N149" s="220">
        <v>-283575.69</v>
      </c>
    </row>
    <row r="150" spans="4:16">
      <c r="D150" s="175" t="s">
        <v>717</v>
      </c>
      <c r="E150" s="220" t="s">
        <v>729</v>
      </c>
      <c r="F150" s="220" t="s">
        <v>730</v>
      </c>
      <c r="G150" s="220">
        <v>716424.31</v>
      </c>
      <c r="H150" s="220"/>
      <c r="I150" s="220"/>
      <c r="J150" s="220"/>
      <c r="K150" s="220"/>
      <c r="L150" s="220"/>
      <c r="M150" s="220"/>
      <c r="N150" s="220">
        <v>716424.31</v>
      </c>
    </row>
    <row r="151" spans="4:16">
      <c r="D151" s="175" t="s">
        <v>720</v>
      </c>
      <c r="E151" s="220" t="s">
        <v>732</v>
      </c>
      <c r="F151" s="220" t="s">
        <v>733</v>
      </c>
      <c r="G151" s="220">
        <v>165796181.56999999</v>
      </c>
      <c r="H151" s="220">
        <v>1468880.3</v>
      </c>
      <c r="I151" s="220"/>
      <c r="J151" s="220">
        <v>7696347.34932</v>
      </c>
      <c r="K151" s="220">
        <v>1506197.2660689999</v>
      </c>
      <c r="L151" s="220">
        <v>22551951.5</v>
      </c>
      <c r="M151" s="220">
        <v>11123431.912009001</v>
      </c>
      <c r="N151" s="220">
        <v>210142989.89739799</v>
      </c>
    </row>
    <row r="152" spans="4:16">
      <c r="D152" s="175" t="s">
        <v>722</v>
      </c>
      <c r="E152" s="220" t="s">
        <v>735</v>
      </c>
      <c r="F152" s="220" t="s">
        <v>736</v>
      </c>
      <c r="G152" s="220">
        <v>18759954.149999999</v>
      </c>
      <c r="H152" s="220"/>
      <c r="I152" s="220"/>
      <c r="J152" s="220">
        <v>813831.70596000005</v>
      </c>
      <c r="K152" s="220"/>
      <c r="L152" s="220">
        <v>900597.69</v>
      </c>
      <c r="M152" s="220"/>
      <c r="N152" s="220">
        <v>20474383.545960002</v>
      </c>
    </row>
    <row r="153" spans="4:16">
      <c r="D153" s="175" t="s">
        <v>725</v>
      </c>
      <c r="E153" s="220" t="s">
        <v>738</v>
      </c>
      <c r="F153" s="220" t="s">
        <v>739</v>
      </c>
      <c r="G153" s="220">
        <v>9388878.6199999992</v>
      </c>
      <c r="H153" s="220"/>
      <c r="I153" s="220"/>
      <c r="J153" s="220">
        <v>421632.98621499998</v>
      </c>
      <c r="K153" s="220"/>
      <c r="L153" s="220">
        <v>5008183.78</v>
      </c>
      <c r="M153" s="220"/>
      <c r="N153" s="220">
        <v>14466521.626215</v>
      </c>
    </row>
    <row r="154" spans="4:16">
      <c r="D154" s="175" t="s">
        <v>728</v>
      </c>
      <c r="E154" s="220" t="s">
        <v>741</v>
      </c>
      <c r="F154" s="220" t="s">
        <v>742</v>
      </c>
      <c r="G154" s="220">
        <v>577.20000000000005</v>
      </c>
      <c r="H154" s="220"/>
      <c r="I154" s="220"/>
      <c r="J154" s="220"/>
      <c r="K154" s="220"/>
      <c r="L154" s="220">
        <v>2453235.86</v>
      </c>
      <c r="M154" s="220"/>
      <c r="N154" s="220">
        <v>2453813.06</v>
      </c>
    </row>
    <row r="155" spans="4:16">
      <c r="D155" s="175" t="s">
        <v>731</v>
      </c>
      <c r="E155" s="220" t="s">
        <v>744</v>
      </c>
      <c r="F155" s="220" t="s">
        <v>745</v>
      </c>
      <c r="G155" s="220">
        <v>124705056.45</v>
      </c>
      <c r="H155" s="220"/>
      <c r="I155" s="220"/>
      <c r="J155" s="220">
        <v>177533189.32513499</v>
      </c>
      <c r="K155" s="220">
        <v>23248279.228999998</v>
      </c>
      <c r="L155" s="220">
        <v>24333738.899999999</v>
      </c>
      <c r="M155" s="220">
        <v>117865.86842899999</v>
      </c>
      <c r="N155" s="220">
        <v>349938129.77256399</v>
      </c>
    </row>
    <row r="156" spans="4:16">
      <c r="D156" s="175" t="s">
        <v>734</v>
      </c>
      <c r="E156" s="220" t="s">
        <v>747</v>
      </c>
      <c r="F156" s="220" t="s">
        <v>748</v>
      </c>
      <c r="G156" s="220">
        <v>63126360.409999996</v>
      </c>
      <c r="H156" s="220"/>
      <c r="I156" s="220"/>
      <c r="J156" s="220">
        <v>24195215.969470002</v>
      </c>
      <c r="K156" s="220"/>
      <c r="L156" s="220">
        <v>7043247.8399999999</v>
      </c>
      <c r="M156" s="220"/>
      <c r="N156" s="220">
        <v>94364824.219469994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751</v>
      </c>
      <c r="G157" s="220">
        <v>2430198.6</v>
      </c>
      <c r="H157" s="220">
        <v>65037.99</v>
      </c>
      <c r="I157" s="220"/>
      <c r="J157" s="220"/>
      <c r="K157" s="220"/>
      <c r="L157" s="220">
        <v>205233.32</v>
      </c>
      <c r="M157" s="220"/>
      <c r="N157" s="220">
        <v>2638750.8960000002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754</v>
      </c>
      <c r="G158" s="220">
        <v>2197043</v>
      </c>
      <c r="H158" s="220"/>
      <c r="I158" s="220"/>
      <c r="J158" s="220"/>
      <c r="K158" s="220"/>
      <c r="L158" s="220">
        <v>143047.75</v>
      </c>
      <c r="M158" s="220"/>
      <c r="N158" s="220">
        <v>2340090.75</v>
      </c>
    </row>
    <row r="159" spans="4:16">
      <c r="D159" s="175" t="s">
        <v>743</v>
      </c>
      <c r="E159" s="222" t="s">
        <v>756</v>
      </c>
      <c r="F159" s="222" t="s">
        <v>757</v>
      </c>
      <c r="G159" s="222"/>
      <c r="H159" s="222"/>
      <c r="I159" s="222"/>
      <c r="J159" s="222">
        <v>221722025.25501001</v>
      </c>
      <c r="K159" s="222"/>
      <c r="L159" s="222"/>
      <c r="M159" s="222"/>
      <c r="N159" s="222">
        <v>221722025.25501001</v>
      </c>
    </row>
    <row r="160" spans="4:16">
      <c r="D160" s="175" t="s">
        <v>746</v>
      </c>
      <c r="E160" s="223" t="s">
        <v>759</v>
      </c>
      <c r="F160" s="223" t="s">
        <v>760</v>
      </c>
      <c r="G160" s="223"/>
      <c r="H160" s="223"/>
      <c r="I160" s="223"/>
      <c r="J160" s="223"/>
      <c r="K160" s="223"/>
      <c r="L160" s="223"/>
      <c r="M160" s="223"/>
      <c r="N160" s="223">
        <v>352173.76</v>
      </c>
    </row>
    <row r="161" spans="4:16">
      <c r="D161" s="175" t="s">
        <v>749</v>
      </c>
      <c r="E161" s="224" t="s">
        <v>762</v>
      </c>
      <c r="F161" s="224" t="s">
        <v>763</v>
      </c>
      <c r="G161" s="224">
        <v>-220608068.43000001</v>
      </c>
      <c r="H161" s="224"/>
      <c r="I161" s="224"/>
      <c r="J161" s="224">
        <v>-237921446.82082</v>
      </c>
      <c r="K161" s="224">
        <v>-9000416.2708950005</v>
      </c>
      <c r="L161" s="224">
        <v>-39077908.270000003</v>
      </c>
      <c r="M161" s="224"/>
      <c r="N161" s="224">
        <v>-506607839.79171503</v>
      </c>
      <c r="P161">
        <v>516856.04</v>
      </c>
    </row>
    <row r="162" spans="4:16">
      <c r="D162" s="175" t="s">
        <v>752</v>
      </c>
      <c r="E162" s="225" t="s">
        <v>765</v>
      </c>
      <c r="F162" s="225" t="s">
        <v>766</v>
      </c>
      <c r="G162" s="225">
        <v>0</v>
      </c>
      <c r="H162" s="225">
        <v>65037.99</v>
      </c>
      <c r="I162" s="225"/>
      <c r="J162" s="225">
        <v>186764448.42096999</v>
      </c>
      <c r="K162" s="225">
        <v>14247862.958105</v>
      </c>
      <c r="L162" s="225">
        <v>1009376.87</v>
      </c>
      <c r="M162" s="225">
        <v>117865.86842899999</v>
      </c>
      <c r="N162" s="225">
        <v>202142873.09350401</v>
      </c>
      <c r="P162">
        <v>516856.04</v>
      </c>
    </row>
    <row r="163" spans="4:16">
      <c r="D163" s="175" t="s">
        <v>755</v>
      </c>
      <c r="E163" s="220" t="s">
        <v>768</v>
      </c>
      <c r="F163" s="220" t="s">
        <v>766</v>
      </c>
      <c r="G163" s="220">
        <v>0</v>
      </c>
      <c r="H163" s="220">
        <v>65037.99</v>
      </c>
      <c r="I163" s="220"/>
      <c r="J163" s="220">
        <v>186764448.42096999</v>
      </c>
      <c r="K163" s="220">
        <v>14247862.958105</v>
      </c>
      <c r="L163" s="220">
        <v>1009376.87</v>
      </c>
      <c r="M163" s="220">
        <v>117865.86842899999</v>
      </c>
      <c r="N163" s="220">
        <v>202142873.09350401</v>
      </c>
    </row>
    <row r="164" spans="4:16">
      <c r="D164" s="175" t="s">
        <v>758</v>
      </c>
      <c r="E164" s="226" t="s">
        <v>770</v>
      </c>
      <c r="F164" s="226" t="s">
        <v>771</v>
      </c>
      <c r="G164" s="226">
        <v>40986918992.580002</v>
      </c>
      <c r="H164" s="226">
        <v>1729659581.28</v>
      </c>
      <c r="I164" s="226">
        <v>29199926971.411148</v>
      </c>
      <c r="J164" s="226">
        <v>17946554468.428951</v>
      </c>
      <c r="K164" s="226">
        <v>5784404698.3828516</v>
      </c>
      <c r="L164" s="226">
        <v>3911597430.5</v>
      </c>
      <c r="M164" s="226">
        <v>4280988624.047101</v>
      </c>
      <c r="N164" s="226">
        <v>72860213033.164276</v>
      </c>
      <c r="P164">
        <v>1151935.78</v>
      </c>
    </row>
    <row r="165" spans="4:16">
      <c r="D165" s="175" t="s">
        <v>761</v>
      </c>
      <c r="E165" s="222" t="s">
        <v>773</v>
      </c>
      <c r="F165" s="222" t="s">
        <v>774</v>
      </c>
      <c r="G165" s="222">
        <v>56026941777.049995</v>
      </c>
      <c r="H165" s="222">
        <v>1847610709.1900001</v>
      </c>
      <c r="I165" s="222">
        <v>30178436190.04237</v>
      </c>
      <c r="J165" s="222">
        <v>28820595407.908852</v>
      </c>
      <c r="K165" s="222">
        <v>8500833437.2040253</v>
      </c>
      <c r="L165" s="222">
        <v>6176105470.6999998</v>
      </c>
      <c r="M165" s="222">
        <v>11020735345.98312</v>
      </c>
      <c r="N165" s="222">
        <v>106070274688.29581</v>
      </c>
      <c r="P165">
        <v>1200.1600000000001</v>
      </c>
    </row>
    <row r="166" spans="4:16">
      <c r="D166" s="175" t="s">
        <v>764</v>
      </c>
      <c r="E166" s="220" t="s">
        <v>1161</v>
      </c>
      <c r="F166" s="220" t="s">
        <v>1162</v>
      </c>
      <c r="G166" s="220">
        <v>0</v>
      </c>
      <c r="H166" s="220"/>
      <c r="I166" s="220"/>
      <c r="J166" s="220">
        <v>-20069960.534924999</v>
      </c>
      <c r="K166" s="220"/>
      <c r="L166" s="220"/>
      <c r="M166" s="220"/>
      <c r="N166" s="220">
        <v>-20069960.534924999</v>
      </c>
      <c r="P166">
        <v>4728.96</v>
      </c>
    </row>
    <row r="167" spans="4:16">
      <c r="D167" s="175" t="s">
        <v>767</v>
      </c>
      <c r="E167" s="220" t="s">
        <v>1163</v>
      </c>
      <c r="F167" s="220" t="s">
        <v>1162</v>
      </c>
      <c r="G167" s="220">
        <v>0</v>
      </c>
      <c r="H167" s="220"/>
      <c r="I167" s="220"/>
      <c r="J167" s="220">
        <v>-20069960.534924999</v>
      </c>
      <c r="K167" s="220"/>
      <c r="L167" s="220"/>
      <c r="M167" s="220"/>
      <c r="N167" s="220">
        <v>-20069960.534924999</v>
      </c>
    </row>
    <row r="168" spans="4:16" s="128" customFormat="1">
      <c r="D168" s="203" t="s">
        <v>769</v>
      </c>
      <c r="E168" s="234" t="s">
        <v>776</v>
      </c>
      <c r="F168" s="234" t="s">
        <v>777</v>
      </c>
      <c r="G168" s="234"/>
      <c r="H168" s="234"/>
      <c r="I168" s="234"/>
      <c r="J168" s="234">
        <v>-8737376200</v>
      </c>
      <c r="K168" s="234"/>
      <c r="L168" s="234"/>
      <c r="M168" s="234">
        <v>-961497455.66035497</v>
      </c>
      <c r="N168" s="234">
        <v>-9698873655.6603546</v>
      </c>
    </row>
    <row r="169" spans="4:16">
      <c r="D169" s="175" t="s">
        <v>772</v>
      </c>
      <c r="E169" s="220" t="s">
        <v>782</v>
      </c>
      <c r="F169" s="220" t="s">
        <v>777</v>
      </c>
      <c r="G169" s="220"/>
      <c r="H169" s="220"/>
      <c r="I169" s="220"/>
      <c r="J169" s="220">
        <v>-8737376200</v>
      </c>
      <c r="K169" s="220"/>
      <c r="L169" s="220"/>
      <c r="M169" s="220">
        <v>-961497455.66035497</v>
      </c>
      <c r="N169" s="220">
        <v>-9698873655.6603546</v>
      </c>
      <c r="P169">
        <v>3570.6</v>
      </c>
    </row>
    <row r="170" spans="4:16">
      <c r="D170" s="175" t="s">
        <v>775</v>
      </c>
      <c r="E170" s="220" t="s">
        <v>784</v>
      </c>
      <c r="F170" s="220" t="s">
        <v>785</v>
      </c>
      <c r="G170" s="220">
        <v>0</v>
      </c>
      <c r="H170" s="220"/>
      <c r="I170" s="220"/>
      <c r="J170" s="220">
        <v>-8757446160.5349255</v>
      </c>
      <c r="K170" s="220"/>
      <c r="L170" s="220"/>
      <c r="M170" s="220">
        <v>-961497455.66035497</v>
      </c>
      <c r="N170" s="220">
        <v>-9718943616.1952801</v>
      </c>
    </row>
    <row r="171" spans="4:16">
      <c r="D171" s="175" t="s">
        <v>778</v>
      </c>
      <c r="E171" s="220" t="s">
        <v>787</v>
      </c>
      <c r="F171" s="220" t="s">
        <v>191</v>
      </c>
      <c r="G171" s="220">
        <v>-1391448159.4300001</v>
      </c>
      <c r="H171" s="220"/>
      <c r="I171" s="220"/>
      <c r="J171" s="220">
        <v>-29783144.468770001</v>
      </c>
      <c r="K171" s="220">
        <v>-64004263.999509998</v>
      </c>
      <c r="L171" s="220">
        <v>-180130983.18000001</v>
      </c>
      <c r="M171" s="220">
        <v>-480998829.50829351</v>
      </c>
      <c r="N171" s="220">
        <v>-1652615534.7276804</v>
      </c>
    </row>
    <row r="172" spans="4:16">
      <c r="D172" s="175" t="s">
        <v>781</v>
      </c>
      <c r="E172" s="220" t="s">
        <v>789</v>
      </c>
      <c r="F172" s="220" t="s">
        <v>207</v>
      </c>
      <c r="G172" s="220">
        <v>-2161475181.0900002</v>
      </c>
      <c r="H172" s="220">
        <v>-356481</v>
      </c>
      <c r="I172" s="220"/>
      <c r="J172" s="220">
        <v>-1764574516.344255</v>
      </c>
      <c r="K172" s="220">
        <v>-453857682.11391997</v>
      </c>
      <c r="L172" s="220">
        <v>-278818059.47000003</v>
      </c>
      <c r="M172" s="220">
        <v>-703976164.19815052</v>
      </c>
      <c r="N172" s="220">
        <v>-5363058084.2163258</v>
      </c>
    </row>
    <row r="173" spans="4:16">
      <c r="D173" s="175" t="s">
        <v>783</v>
      </c>
      <c r="E173" s="220" t="s">
        <v>791</v>
      </c>
      <c r="F173" s="220" t="s">
        <v>792</v>
      </c>
      <c r="G173" s="220">
        <v>-3552923340.52</v>
      </c>
      <c r="H173" s="220">
        <v>-356481</v>
      </c>
      <c r="I173" s="220"/>
      <c r="J173" s="220">
        <v>-1794357660.813025</v>
      </c>
      <c r="K173" s="220">
        <v>-517861946.11343002</v>
      </c>
      <c r="L173" s="220">
        <v>-458949042.64999998</v>
      </c>
      <c r="M173" s="220">
        <v>-1184974993.706444</v>
      </c>
      <c r="N173" s="220">
        <v>-7015673618.944006</v>
      </c>
    </row>
    <row r="174" spans="4:16">
      <c r="D174" s="175" t="s">
        <v>786</v>
      </c>
      <c r="E174" s="220" t="s">
        <v>794</v>
      </c>
      <c r="F174" s="220" t="s">
        <v>795</v>
      </c>
      <c r="G174" s="220">
        <v>-104402942.72</v>
      </c>
      <c r="H174" s="220">
        <v>-3445828</v>
      </c>
      <c r="I174" s="220"/>
      <c r="J174" s="220"/>
      <c r="K174" s="220">
        <v>-109383003.410142</v>
      </c>
      <c r="L174" s="220">
        <v>-29382016.530000001</v>
      </c>
      <c r="M174" s="220">
        <v>-10415439.450331001</v>
      </c>
      <c r="N174" s="220">
        <v>-255774338.165023</v>
      </c>
    </row>
    <row r="175" spans="4:16">
      <c r="D175" s="175" t="s">
        <v>788</v>
      </c>
      <c r="E175" s="220" t="s">
        <v>797</v>
      </c>
      <c r="F175" s="220" t="s">
        <v>798</v>
      </c>
      <c r="G175" s="220">
        <v>-240877744.47999999</v>
      </c>
      <c r="H175" s="220">
        <v>-6442865.0999999996</v>
      </c>
      <c r="I175" s="220"/>
      <c r="J175" s="220">
        <v>-282864011.53681999</v>
      </c>
      <c r="K175" s="220">
        <v>-29380206.381287999</v>
      </c>
      <c r="L175" s="220">
        <v>-112124430.3</v>
      </c>
      <c r="M175" s="220">
        <v>-63703073.823099002</v>
      </c>
      <c r="N175" s="220">
        <v>-591510013.73489797</v>
      </c>
    </row>
    <row r="176" spans="4:16">
      <c r="D176" s="175" t="s">
        <v>790</v>
      </c>
      <c r="E176" s="220" t="s">
        <v>800</v>
      </c>
      <c r="F176" s="220" t="s">
        <v>801</v>
      </c>
      <c r="G176" s="220">
        <v>-328565.73</v>
      </c>
      <c r="H176" s="220"/>
      <c r="I176" s="220"/>
      <c r="J176" s="220"/>
      <c r="K176" s="220">
        <v>-151080.15940100001</v>
      </c>
      <c r="L176" s="220">
        <v>-433830.5</v>
      </c>
      <c r="M176" s="220">
        <v>-57909.888350000001</v>
      </c>
      <c r="N176" s="220">
        <v>-971386.27775100002</v>
      </c>
    </row>
    <row r="177" spans="4:14">
      <c r="D177" s="175" t="s">
        <v>793</v>
      </c>
      <c r="E177" s="220" t="s">
        <v>803</v>
      </c>
      <c r="F177" s="220" t="s">
        <v>804</v>
      </c>
      <c r="G177" s="220">
        <v>-13351007.439999999</v>
      </c>
      <c r="H177" s="220">
        <v>-24628.44</v>
      </c>
      <c r="I177" s="220">
        <v>-18186762.559308998</v>
      </c>
      <c r="J177" s="220">
        <v>-27227999.741950002</v>
      </c>
      <c r="K177" s="220">
        <v>-870793.75636100001</v>
      </c>
      <c r="L177" s="220"/>
      <c r="M177" s="220"/>
      <c r="N177" s="220">
        <v>-49352893.900478199</v>
      </c>
    </row>
    <row r="178" spans="4:14">
      <c r="D178" s="175" t="s">
        <v>796</v>
      </c>
      <c r="E178" s="220" t="s">
        <v>806</v>
      </c>
      <c r="F178" s="220" t="s">
        <v>807</v>
      </c>
      <c r="G178" s="220">
        <v>-1857543.87</v>
      </c>
      <c r="H178" s="220">
        <v>-16226.29</v>
      </c>
      <c r="I178" s="220"/>
      <c r="J178" s="220"/>
      <c r="K178" s="220"/>
      <c r="L178" s="220">
        <v>-15619.91</v>
      </c>
      <c r="M178" s="220"/>
      <c r="N178" s="220">
        <v>-1876566.99</v>
      </c>
    </row>
    <row r="179" spans="4:14">
      <c r="D179" s="175" t="s">
        <v>799</v>
      </c>
      <c r="E179" s="220" t="s">
        <v>809</v>
      </c>
      <c r="F179" s="220" t="s">
        <v>810</v>
      </c>
      <c r="G179" s="220">
        <v>-325010130.33999997</v>
      </c>
      <c r="H179" s="220"/>
      <c r="I179" s="220"/>
      <c r="J179" s="220">
        <v>-78704096.856594995</v>
      </c>
      <c r="K179" s="220">
        <v>-35315125.389426999</v>
      </c>
      <c r="L179" s="220">
        <v>-64186183.369999997</v>
      </c>
      <c r="M179" s="220">
        <v>-26948545.163250498</v>
      </c>
      <c r="N179" s="220">
        <v>-530164081.11927247</v>
      </c>
    </row>
    <row r="180" spans="4:14">
      <c r="D180" s="175" t="s">
        <v>802</v>
      </c>
      <c r="E180" s="220" t="s">
        <v>812</v>
      </c>
      <c r="F180" s="220" t="s">
        <v>813</v>
      </c>
      <c r="G180" s="220">
        <v>-963.84</v>
      </c>
      <c r="H180" s="220"/>
      <c r="I180" s="220"/>
      <c r="J180" s="220">
        <v>-25771054.979880001</v>
      </c>
      <c r="K180" s="220"/>
      <c r="L180" s="220">
        <v>-4147828.35</v>
      </c>
      <c r="M180" s="220">
        <v>-200276.36319500001</v>
      </c>
      <c r="N180" s="220">
        <v>-30120123.533075001</v>
      </c>
    </row>
    <row r="181" spans="4:14">
      <c r="D181" s="175" t="s">
        <v>805</v>
      </c>
      <c r="E181" s="220" t="s">
        <v>815</v>
      </c>
      <c r="F181" s="220" t="s">
        <v>816</v>
      </c>
      <c r="G181" s="220">
        <v>-79508174.310000002</v>
      </c>
      <c r="H181" s="220"/>
      <c r="I181" s="220"/>
      <c r="J181" s="220">
        <v>-163926484.09725001</v>
      </c>
      <c r="K181" s="220">
        <v>-21549157.049609002</v>
      </c>
      <c r="L181" s="220"/>
      <c r="M181" s="220"/>
      <c r="N181" s="220">
        <v>-264983815.45685899</v>
      </c>
    </row>
    <row r="182" spans="4:14">
      <c r="D182" s="175" t="s">
        <v>808</v>
      </c>
      <c r="E182" s="220" t="s">
        <v>818</v>
      </c>
      <c r="F182" s="220" t="s">
        <v>819</v>
      </c>
      <c r="G182" s="220">
        <v>-54463314.079999998</v>
      </c>
      <c r="H182" s="220"/>
      <c r="I182" s="220"/>
      <c r="J182" s="220"/>
      <c r="K182" s="220"/>
      <c r="L182" s="220"/>
      <c r="M182" s="220"/>
      <c r="N182" s="220">
        <v>-54463314.079999998</v>
      </c>
    </row>
    <row r="183" spans="4:14">
      <c r="D183" s="175" t="s">
        <v>811</v>
      </c>
      <c r="E183" s="220" t="s">
        <v>821</v>
      </c>
      <c r="F183" s="220" t="s">
        <v>822</v>
      </c>
      <c r="G183" s="220">
        <v>-14435338.529999999</v>
      </c>
      <c r="H183" s="220"/>
      <c r="I183" s="220"/>
      <c r="J183" s="220">
        <v>-7972003.1756750001</v>
      </c>
      <c r="K183" s="220"/>
      <c r="L183" s="220"/>
      <c r="M183" s="220">
        <v>-1931825.4925355001</v>
      </c>
      <c r="N183" s="220">
        <v>-24339167.1982105</v>
      </c>
    </row>
    <row r="184" spans="4:14">
      <c r="D184" s="175" t="s">
        <v>814</v>
      </c>
      <c r="E184" s="220" t="s">
        <v>1736</v>
      </c>
      <c r="F184" s="220" t="s">
        <v>1737</v>
      </c>
      <c r="G184" s="220">
        <v>-298441</v>
      </c>
      <c r="H184" s="220"/>
      <c r="I184" s="220"/>
      <c r="J184" s="220"/>
      <c r="K184" s="220"/>
      <c r="L184" s="220"/>
      <c r="M184" s="220"/>
      <c r="N184" s="220">
        <v>-298441</v>
      </c>
    </row>
    <row r="185" spans="4:14">
      <c r="D185" s="175" t="s">
        <v>817</v>
      </c>
      <c r="E185" s="220" t="s">
        <v>824</v>
      </c>
      <c r="F185" s="220" t="s">
        <v>825</v>
      </c>
      <c r="G185" s="220">
        <v>-14574176.140000001</v>
      </c>
      <c r="H185" s="220"/>
      <c r="I185" s="220"/>
      <c r="J185" s="220">
        <v>-207306339.38280001</v>
      </c>
      <c r="K185" s="220">
        <v>-19934713.809542999</v>
      </c>
      <c r="L185" s="220">
        <v>-5032456.38</v>
      </c>
      <c r="M185" s="220"/>
      <c r="N185" s="220">
        <v>-246847685.71234301</v>
      </c>
    </row>
    <row r="186" spans="4:14">
      <c r="D186" s="175" t="s">
        <v>820</v>
      </c>
      <c r="E186" s="220" t="s">
        <v>827</v>
      </c>
      <c r="F186" s="220" t="s">
        <v>828</v>
      </c>
      <c r="G186" s="220">
        <v>-844166.7</v>
      </c>
      <c r="H186" s="220">
        <v>-303333.3</v>
      </c>
      <c r="I186" s="220">
        <v>-408774.25945670001</v>
      </c>
      <c r="J186" s="220">
        <v>-2409181.7307600002</v>
      </c>
      <c r="K186" s="220">
        <v>-2149132.1095909998</v>
      </c>
      <c r="L186" s="220">
        <v>-812500</v>
      </c>
      <c r="M186" s="220">
        <v>-581406.71763900004</v>
      </c>
      <c r="N186" s="220">
        <v>-7508494.8174467003</v>
      </c>
    </row>
    <row r="187" spans="4:14">
      <c r="D187" s="175" t="s">
        <v>823</v>
      </c>
      <c r="E187" s="220" t="s">
        <v>830</v>
      </c>
      <c r="F187" s="220" t="s">
        <v>831</v>
      </c>
      <c r="G187" s="220"/>
      <c r="H187" s="220"/>
      <c r="I187" s="220"/>
      <c r="J187" s="220"/>
      <c r="K187" s="220"/>
      <c r="L187" s="220"/>
      <c r="M187" s="220">
        <v>-382661.46294950001</v>
      </c>
      <c r="N187" s="220">
        <v>-382661.46294950001</v>
      </c>
    </row>
    <row r="188" spans="4:14">
      <c r="D188" s="175" t="s">
        <v>826</v>
      </c>
      <c r="E188" s="220" t="s">
        <v>833</v>
      </c>
      <c r="F188" s="220" t="s">
        <v>834</v>
      </c>
      <c r="G188" s="220">
        <v>-2137434.12</v>
      </c>
      <c r="H188" s="220"/>
      <c r="I188" s="220"/>
      <c r="J188" s="220">
        <v>-3370058.125</v>
      </c>
      <c r="K188" s="220"/>
      <c r="L188" s="220">
        <v>-199274.3</v>
      </c>
      <c r="M188" s="220">
        <v>-10483674.952783</v>
      </c>
      <c r="N188" s="220">
        <v>-16190441.497783</v>
      </c>
    </row>
    <row r="189" spans="4:14">
      <c r="D189" s="175" t="s">
        <v>829</v>
      </c>
      <c r="E189" s="220" t="s">
        <v>836</v>
      </c>
      <c r="F189" s="220" t="s">
        <v>837</v>
      </c>
      <c r="G189" s="220"/>
      <c r="H189" s="220"/>
      <c r="I189" s="220"/>
      <c r="J189" s="220"/>
      <c r="K189" s="220">
        <v>-1179232.124271</v>
      </c>
      <c r="L189" s="220"/>
      <c r="M189" s="220">
        <v>-2158210.1666965</v>
      </c>
      <c r="N189" s="220">
        <v>-3337442.2909674998</v>
      </c>
    </row>
    <row r="190" spans="4:14">
      <c r="D190" s="175" t="s">
        <v>832</v>
      </c>
      <c r="E190" s="220" t="s">
        <v>839</v>
      </c>
      <c r="F190" s="220" t="s">
        <v>840</v>
      </c>
      <c r="G190" s="220">
        <v>-39298860.270000003</v>
      </c>
      <c r="H190" s="220">
        <v>-6753509.3300000001</v>
      </c>
      <c r="I190" s="220"/>
      <c r="J190" s="220">
        <v>-14365769.144615</v>
      </c>
      <c r="K190" s="220">
        <v>-34841056.134649001</v>
      </c>
      <c r="L190" s="220">
        <v>-5722067.4000000004</v>
      </c>
      <c r="M190" s="220"/>
      <c r="N190" s="220">
        <v>-91424642.279798001</v>
      </c>
    </row>
    <row r="191" spans="4:14">
      <c r="D191" s="175" t="s">
        <v>835</v>
      </c>
      <c r="E191" s="220" t="s">
        <v>842</v>
      </c>
      <c r="F191" s="220" t="s">
        <v>843</v>
      </c>
      <c r="G191" s="220">
        <v>-1488995.53</v>
      </c>
      <c r="H191" s="220">
        <v>-117561.35</v>
      </c>
      <c r="I191" s="220">
        <v>-65150892.249235101</v>
      </c>
      <c r="J191" s="220">
        <v>-75587102.124449998</v>
      </c>
      <c r="K191" s="220">
        <v>-358234.92502099997</v>
      </c>
      <c r="L191" s="220"/>
      <c r="M191" s="220">
        <v>-3736142.5662205</v>
      </c>
      <c r="N191" s="220">
        <v>-146442188.56492659</v>
      </c>
    </row>
    <row r="192" spans="4:14">
      <c r="D192" s="175" t="s">
        <v>838</v>
      </c>
      <c r="E192" s="220" t="s">
        <v>845</v>
      </c>
      <c r="F192" s="220" t="s">
        <v>846</v>
      </c>
      <c r="G192" s="220">
        <v>-2442900</v>
      </c>
      <c r="H192" s="220"/>
      <c r="I192" s="220"/>
      <c r="J192" s="220"/>
      <c r="K192" s="220"/>
      <c r="L192" s="220">
        <v>-309000</v>
      </c>
      <c r="M192" s="220"/>
      <c r="N192" s="220">
        <v>-2751900</v>
      </c>
    </row>
    <row r="193" spans="4:14">
      <c r="D193" s="175" t="s">
        <v>841</v>
      </c>
      <c r="E193" s="220" t="s">
        <v>848</v>
      </c>
      <c r="F193" s="220" t="s">
        <v>849</v>
      </c>
      <c r="G193" s="220">
        <v>-20679432</v>
      </c>
      <c r="H193" s="220">
        <v>-9206.52</v>
      </c>
      <c r="I193" s="220"/>
      <c r="J193" s="220"/>
      <c r="K193" s="220">
        <v>-2369139.5046620001</v>
      </c>
      <c r="L193" s="220">
        <v>-222000</v>
      </c>
      <c r="M193" s="220"/>
      <c r="N193" s="220">
        <v>-23279778.024661999</v>
      </c>
    </row>
    <row r="194" spans="4:14">
      <c r="D194" s="175" t="s">
        <v>844</v>
      </c>
      <c r="E194" s="220" t="s">
        <v>851</v>
      </c>
      <c r="F194" s="220" t="s">
        <v>852</v>
      </c>
      <c r="G194" s="220">
        <v>-23333.3</v>
      </c>
      <c r="H194" s="220"/>
      <c r="I194" s="220"/>
      <c r="J194" s="220">
        <v>-61947.09115</v>
      </c>
      <c r="K194" s="220"/>
      <c r="L194" s="220">
        <v>-48500</v>
      </c>
      <c r="M194" s="220"/>
      <c r="N194" s="220">
        <v>-61947.09115</v>
      </c>
    </row>
    <row r="195" spans="4:14">
      <c r="D195" s="175" t="s">
        <v>847</v>
      </c>
      <c r="E195" s="226" t="s">
        <v>854</v>
      </c>
      <c r="F195" s="226" t="s">
        <v>855</v>
      </c>
      <c r="G195" s="226">
        <v>-5915961.4199999999</v>
      </c>
      <c r="H195" s="226">
        <v>-2405.9299999999998</v>
      </c>
      <c r="I195" s="226"/>
      <c r="J195" s="226"/>
      <c r="K195" s="226"/>
      <c r="L195" s="226">
        <v>-1137161</v>
      </c>
      <c r="M195" s="226">
        <v>-1607962.5849029999</v>
      </c>
      <c r="N195" s="226">
        <v>-8663490.9349029996</v>
      </c>
    </row>
    <row r="196" spans="4:14">
      <c r="D196" s="175" t="s">
        <v>850</v>
      </c>
      <c r="E196" s="220" t="s">
        <v>857</v>
      </c>
      <c r="F196" s="220" t="s">
        <v>858</v>
      </c>
      <c r="G196" s="220"/>
      <c r="H196" s="220"/>
      <c r="I196" s="220"/>
      <c r="J196" s="220"/>
      <c r="K196" s="220">
        <v>-2259857.3796310001</v>
      </c>
      <c r="L196" s="220"/>
      <c r="M196" s="220"/>
      <c r="N196" s="220">
        <v>-2259857.3796310001</v>
      </c>
    </row>
    <row r="197" spans="4:14">
      <c r="D197" s="175" t="s">
        <v>853</v>
      </c>
      <c r="E197" s="226" t="s">
        <v>860</v>
      </c>
      <c r="F197" s="226" t="s">
        <v>861</v>
      </c>
      <c r="G197" s="226">
        <v>-10751338.02</v>
      </c>
      <c r="H197" s="226">
        <v>-5848.84</v>
      </c>
      <c r="I197" s="226">
        <v>0</v>
      </c>
      <c r="J197" s="226">
        <v>-14058559.056885</v>
      </c>
      <c r="K197" s="226">
        <v>-7649633.3916779999</v>
      </c>
      <c r="L197" s="226">
        <v>-1625863.67</v>
      </c>
      <c r="M197" s="226">
        <v>-1263083.4477735001</v>
      </c>
      <c r="N197" s="226">
        <v>-35354326.426336497</v>
      </c>
    </row>
    <row r="198" spans="4:14">
      <c r="D198" s="175" t="s">
        <v>856</v>
      </c>
      <c r="E198" s="222" t="s">
        <v>863</v>
      </c>
      <c r="F198" s="222" t="s">
        <v>864</v>
      </c>
      <c r="G198" s="222">
        <v>0</v>
      </c>
      <c r="H198" s="222">
        <v>-4329287.49</v>
      </c>
      <c r="I198" s="222">
        <v>-6.0358599999999998E-2</v>
      </c>
      <c r="J198" s="222"/>
      <c r="K198" s="222"/>
      <c r="L198" s="222">
        <v>-8297683.8499999996</v>
      </c>
      <c r="M198" s="222"/>
      <c r="N198" s="222">
        <v>-12626971.400358601</v>
      </c>
    </row>
    <row r="199" spans="4:14" s="128" customFormat="1">
      <c r="D199" s="203" t="s">
        <v>859</v>
      </c>
      <c r="E199" s="250" t="s">
        <v>866</v>
      </c>
      <c r="F199" s="250" t="s">
        <v>867</v>
      </c>
      <c r="G199" s="250">
        <v>-382691.25</v>
      </c>
      <c r="H199" s="250">
        <v>-2033232.08</v>
      </c>
      <c r="I199" s="250"/>
      <c r="J199" s="250"/>
      <c r="K199" s="250"/>
      <c r="L199" s="250">
        <v>-503276.42</v>
      </c>
      <c r="M199" s="250"/>
      <c r="N199" s="250">
        <v>-2919199.75</v>
      </c>
    </row>
    <row r="200" spans="4:14">
      <c r="D200" s="175" t="s">
        <v>862</v>
      </c>
      <c r="E200" s="222" t="s">
        <v>869</v>
      </c>
      <c r="F200" s="222" t="s">
        <v>870</v>
      </c>
      <c r="G200" s="222">
        <v>-933073455.09000003</v>
      </c>
      <c r="H200" s="222">
        <v>-23483932.670000002</v>
      </c>
      <c r="I200" s="222">
        <v>-83746429.128359407</v>
      </c>
      <c r="J200" s="222">
        <v>-903624607.04383004</v>
      </c>
      <c r="K200" s="222">
        <v>-267390365.52527401</v>
      </c>
      <c r="L200" s="222">
        <v>-234199691.97999999</v>
      </c>
      <c r="M200" s="222">
        <v>-123470212.079726</v>
      </c>
      <c r="N200" s="222">
        <v>-2403905169.0888224</v>
      </c>
    </row>
    <row r="201" spans="4:14">
      <c r="D201" s="175" t="s">
        <v>865</v>
      </c>
      <c r="E201" s="220" t="s">
        <v>872</v>
      </c>
      <c r="F201" s="220" t="s">
        <v>199</v>
      </c>
      <c r="G201" s="220">
        <v>-68565858.340000004</v>
      </c>
      <c r="H201" s="220"/>
      <c r="I201" s="220"/>
      <c r="J201" s="220"/>
      <c r="K201" s="220"/>
      <c r="L201" s="220"/>
      <c r="M201" s="220"/>
      <c r="N201" s="220">
        <v>-68565858.340000004</v>
      </c>
    </row>
    <row r="202" spans="4:14">
      <c r="D202" s="175" t="s">
        <v>868</v>
      </c>
      <c r="E202" s="220" t="s">
        <v>874</v>
      </c>
      <c r="F202" s="220" t="s">
        <v>875</v>
      </c>
      <c r="G202" s="220">
        <v>-68565858.340000004</v>
      </c>
      <c r="H202" s="220"/>
      <c r="I202" s="220"/>
      <c r="J202" s="220"/>
      <c r="K202" s="220"/>
      <c r="L202" s="220"/>
      <c r="M202" s="220"/>
      <c r="N202" s="220">
        <v>-68565858.340000004</v>
      </c>
    </row>
    <row r="203" spans="4:14" s="128" customFormat="1">
      <c r="D203" s="203" t="s">
        <v>871</v>
      </c>
      <c r="E203" s="234" t="s">
        <v>877</v>
      </c>
      <c r="F203" s="234" t="s">
        <v>878</v>
      </c>
      <c r="G203" s="234">
        <v>-4554562653.9499998</v>
      </c>
      <c r="H203" s="234">
        <v>-23840413.670000002</v>
      </c>
      <c r="I203" s="234">
        <v>-83746429.128359407</v>
      </c>
      <c r="J203" s="234">
        <v>-2697982267.8568554</v>
      </c>
      <c r="K203" s="234">
        <v>-785252311.63870394</v>
      </c>
      <c r="L203" s="234">
        <v>-693148734.63</v>
      </c>
      <c r="M203" s="234">
        <v>-1308445205.78617</v>
      </c>
      <c r="N203" s="234">
        <v>-9488144646.3728294</v>
      </c>
    </row>
    <row r="204" spans="4:14">
      <c r="D204" s="175" t="s">
        <v>873</v>
      </c>
      <c r="E204" s="220" t="s">
        <v>880</v>
      </c>
      <c r="F204" s="220" t="s">
        <v>881</v>
      </c>
      <c r="G204" s="220"/>
      <c r="H204" s="220"/>
      <c r="I204" s="220"/>
      <c r="J204" s="220">
        <v>-1227765804.5364251</v>
      </c>
      <c r="K204" s="220">
        <v>-124313372</v>
      </c>
      <c r="L204" s="220"/>
      <c r="M204" s="220"/>
      <c r="N204" s="220">
        <v>-1352079176.5364251</v>
      </c>
    </row>
    <row r="205" spans="4:14">
      <c r="D205" s="175" t="s">
        <v>876</v>
      </c>
      <c r="E205" s="222" t="s">
        <v>883</v>
      </c>
      <c r="F205" s="222" t="s">
        <v>884</v>
      </c>
      <c r="G205" s="222"/>
      <c r="H205" s="222"/>
      <c r="I205" s="222"/>
      <c r="J205" s="222">
        <v>-1227765804.5364251</v>
      </c>
      <c r="K205" s="222">
        <v>-124313372</v>
      </c>
      <c r="L205" s="222"/>
      <c r="M205" s="222"/>
      <c r="N205" s="222">
        <v>-1352079176.5364251</v>
      </c>
    </row>
    <row r="206" spans="4:14" s="128" customFormat="1">
      <c r="D206" s="203" t="s">
        <v>879</v>
      </c>
      <c r="E206" s="250" t="s">
        <v>886</v>
      </c>
      <c r="F206" s="250" t="s">
        <v>887</v>
      </c>
      <c r="G206" s="250">
        <v>-78113520.120000005</v>
      </c>
      <c r="H206" s="250">
        <v>-1889700</v>
      </c>
      <c r="I206" s="250"/>
      <c r="J206" s="250">
        <v>-12333651.123710001</v>
      </c>
      <c r="K206" s="250">
        <v>-2601606.0106100002</v>
      </c>
      <c r="L206" s="250">
        <v>-11530765.060000001</v>
      </c>
      <c r="M206" s="250">
        <v>-1900087.128</v>
      </c>
      <c r="N206" s="250">
        <v>-104664969.44232</v>
      </c>
    </row>
    <row r="207" spans="4:14" s="143" customFormat="1">
      <c r="D207" s="251" t="s">
        <v>882</v>
      </c>
      <c r="E207" s="252" t="s">
        <v>889</v>
      </c>
      <c r="F207" s="252" t="s">
        <v>890</v>
      </c>
      <c r="G207" s="252">
        <v>22755754.399999999</v>
      </c>
      <c r="H207" s="252">
        <v>412938.16</v>
      </c>
      <c r="I207" s="252"/>
      <c r="J207" s="252"/>
      <c r="K207" s="252">
        <v>2230287.768069</v>
      </c>
      <c r="L207" s="252">
        <v>418831.26</v>
      </c>
      <c r="M207" s="252">
        <v>105423.0271775</v>
      </c>
      <c r="N207" s="252">
        <v>25514848.265246499</v>
      </c>
    </row>
    <row r="208" spans="4:14">
      <c r="D208" s="175" t="s">
        <v>885</v>
      </c>
      <c r="E208" s="220" t="s">
        <v>892</v>
      </c>
      <c r="F208" s="220" t="s">
        <v>211</v>
      </c>
      <c r="G208" s="220">
        <v>-55357765.719999999</v>
      </c>
      <c r="H208" s="220">
        <v>-1476761.84</v>
      </c>
      <c r="I208" s="220"/>
      <c r="J208" s="220">
        <v>-12333651.123710001</v>
      </c>
      <c r="K208" s="220">
        <v>-371318.24254100001</v>
      </c>
      <c r="L208" s="220">
        <v>-11111933.800000001</v>
      </c>
      <c r="M208" s="220">
        <v>-1794664.1008225</v>
      </c>
      <c r="N208" s="220">
        <v>-79150121.177073494</v>
      </c>
    </row>
    <row r="209" spans="4:64">
      <c r="D209" s="175" t="s">
        <v>888</v>
      </c>
      <c r="E209" s="220" t="s">
        <v>894</v>
      </c>
      <c r="F209" s="220" t="s">
        <v>895</v>
      </c>
      <c r="G209" s="220">
        <v>-30007681875.099998</v>
      </c>
      <c r="H209" s="220">
        <v>-76440192.280000001</v>
      </c>
      <c r="I209" s="220">
        <v>-4983609900.0145931</v>
      </c>
      <c r="J209" s="220"/>
      <c r="K209" s="220"/>
      <c r="L209" s="220"/>
      <c r="M209" s="220"/>
      <c r="N209" s="220">
        <v>-30206583538.595058</v>
      </c>
    </row>
    <row r="210" spans="4:64">
      <c r="D210" s="175" t="s">
        <v>891</v>
      </c>
      <c r="E210" s="226" t="s">
        <v>897</v>
      </c>
      <c r="F210" s="226" t="s">
        <v>898</v>
      </c>
      <c r="G210" s="226">
        <v>-30007681875.099998</v>
      </c>
      <c r="H210" s="226">
        <v>-76440192.280000001</v>
      </c>
      <c r="I210" s="226">
        <v>-4983609900.0145931</v>
      </c>
      <c r="J210" s="226"/>
      <c r="K210" s="226"/>
      <c r="L210" s="226"/>
      <c r="M210" s="226"/>
      <c r="N210" s="226">
        <v>-30206583538.595058</v>
      </c>
    </row>
    <row r="211" spans="4:64">
      <c r="D211" s="175" t="s">
        <v>893</v>
      </c>
      <c r="E211" s="220" t="s">
        <v>900</v>
      </c>
      <c r="F211" s="220" t="s">
        <v>210</v>
      </c>
      <c r="G211" s="220">
        <v>-314516541.13999999</v>
      </c>
      <c r="H211" s="220">
        <v>-643365.93999999994</v>
      </c>
      <c r="I211" s="220"/>
      <c r="J211" s="220">
        <v>-119287391.34669</v>
      </c>
      <c r="K211" s="220">
        <v>-10944274.10148</v>
      </c>
      <c r="L211" s="220">
        <v>-41632859.240000002</v>
      </c>
      <c r="M211" s="220">
        <v>-85639764.946817502</v>
      </c>
      <c r="N211" s="220">
        <v>-572664196.71498752</v>
      </c>
    </row>
    <row r="212" spans="4:64">
      <c r="D212" s="175" t="s">
        <v>896</v>
      </c>
      <c r="E212" s="226" t="s">
        <v>902</v>
      </c>
      <c r="F212" s="226" t="s">
        <v>210</v>
      </c>
      <c r="G212" s="226">
        <v>-314516541.13999999</v>
      </c>
      <c r="H212" s="226">
        <v>-643365.93999999994</v>
      </c>
      <c r="I212" s="226"/>
      <c r="J212" s="226">
        <v>-119287391.34669</v>
      </c>
      <c r="K212" s="226">
        <v>-10944274.10148</v>
      </c>
      <c r="L212" s="226">
        <v>-41632859.240000002</v>
      </c>
      <c r="M212" s="226">
        <v>-85639764.946817502</v>
      </c>
      <c r="N212" s="226">
        <v>-572664196.71498752</v>
      </c>
    </row>
    <row r="213" spans="4:64">
      <c r="D213" s="175" t="s">
        <v>899</v>
      </c>
      <c r="E213" s="220" t="s">
        <v>904</v>
      </c>
      <c r="F213" s="220" t="s">
        <v>905</v>
      </c>
      <c r="G213" s="220">
        <v>-25267068</v>
      </c>
      <c r="H213" s="220"/>
      <c r="I213" s="220"/>
      <c r="J213" s="220"/>
      <c r="K213" s="220"/>
      <c r="L213" s="220">
        <v>-3637328</v>
      </c>
      <c r="M213" s="220"/>
      <c r="N213" s="220">
        <v>-28904396</v>
      </c>
    </row>
    <row r="214" spans="4:64">
      <c r="D214" s="175" t="s">
        <v>901</v>
      </c>
      <c r="E214" s="226" t="s">
        <v>907</v>
      </c>
      <c r="F214" s="226" t="s">
        <v>908</v>
      </c>
      <c r="G214" s="226">
        <v>-25267068</v>
      </c>
      <c r="H214" s="226"/>
      <c r="I214" s="226"/>
      <c r="J214" s="226"/>
      <c r="K214" s="226"/>
      <c r="L214" s="226">
        <v>-3637328</v>
      </c>
      <c r="M214" s="226"/>
      <c r="N214" s="226">
        <v>-28904396</v>
      </c>
    </row>
    <row r="215" spans="4:64">
      <c r="D215" s="175" t="s">
        <v>903</v>
      </c>
      <c r="E215" s="220" t="s">
        <v>910</v>
      </c>
      <c r="F215" s="220" t="s">
        <v>911</v>
      </c>
      <c r="G215" s="220"/>
      <c r="H215" s="220"/>
      <c r="I215" s="220">
        <v>-1201003951.4549236</v>
      </c>
      <c r="J215" s="220"/>
      <c r="K215" s="220"/>
      <c r="L215" s="220"/>
      <c r="M215" s="220"/>
      <c r="N215" s="220">
        <v>4.50763E-2</v>
      </c>
    </row>
    <row r="216" spans="4:64">
      <c r="D216" s="175" t="s">
        <v>906</v>
      </c>
      <c r="E216" s="226" t="s">
        <v>913</v>
      </c>
      <c r="F216" s="226" t="s">
        <v>914</v>
      </c>
      <c r="G216" s="226"/>
      <c r="H216" s="226"/>
      <c r="I216" s="226">
        <v>-1201003951.4549236</v>
      </c>
      <c r="J216" s="226"/>
      <c r="K216" s="226"/>
      <c r="L216" s="226"/>
      <c r="M216" s="226"/>
      <c r="N216" s="226">
        <v>4.50763E-2</v>
      </c>
    </row>
    <row r="217" spans="4:64">
      <c r="D217" s="175" t="s">
        <v>909</v>
      </c>
      <c r="E217" s="222" t="s">
        <v>916</v>
      </c>
      <c r="F217" s="222" t="s">
        <v>917</v>
      </c>
      <c r="G217" s="222">
        <v>-10985215</v>
      </c>
      <c r="H217" s="222"/>
      <c r="I217" s="222"/>
      <c r="J217" s="222">
        <v>-27568626.626065001</v>
      </c>
      <c r="K217" s="222">
        <v>-13852264.913149999</v>
      </c>
      <c r="L217" s="222">
        <v>-715238.73</v>
      </c>
      <c r="M217" s="222"/>
      <c r="N217" s="222">
        <v>-53121345.269215003</v>
      </c>
      <c r="BL217">
        <v>3570.6</v>
      </c>
    </row>
    <row r="218" spans="4:64">
      <c r="D218" s="175" t="s">
        <v>912</v>
      </c>
      <c r="E218" s="220" t="s">
        <v>919</v>
      </c>
      <c r="F218" s="220" t="s">
        <v>920</v>
      </c>
      <c r="G218" s="220">
        <v>-10985215</v>
      </c>
      <c r="H218" s="220"/>
      <c r="I218" s="220"/>
      <c r="J218" s="220">
        <v>-27568626.626065001</v>
      </c>
      <c r="K218" s="220">
        <v>-13852264.913149999</v>
      </c>
      <c r="L218" s="220">
        <v>-715238.73</v>
      </c>
      <c r="M218" s="220"/>
      <c r="N218" s="220">
        <v>-53121345.269215003</v>
      </c>
    </row>
    <row r="219" spans="4:64">
      <c r="D219" s="175" t="s">
        <v>915</v>
      </c>
      <c r="E219" s="220" t="s">
        <v>922</v>
      </c>
      <c r="F219" s="220" t="s">
        <v>923</v>
      </c>
      <c r="G219" s="220"/>
      <c r="H219" s="220"/>
      <c r="I219" s="220"/>
      <c r="J219" s="220">
        <v>-17585418.036304999</v>
      </c>
      <c r="K219" s="220"/>
      <c r="L219" s="220"/>
      <c r="M219" s="220"/>
      <c r="N219" s="220">
        <v>-17585418.036304999</v>
      </c>
    </row>
    <row r="220" spans="4:64">
      <c r="D220" s="175" t="s">
        <v>918</v>
      </c>
      <c r="E220" s="222" t="s">
        <v>925</v>
      </c>
      <c r="F220" s="222" t="s">
        <v>923</v>
      </c>
      <c r="G220" s="222"/>
      <c r="H220" s="222"/>
      <c r="I220" s="222"/>
      <c r="J220" s="222">
        <v>-17585418.036304999</v>
      </c>
      <c r="K220" s="222"/>
      <c r="L220" s="222"/>
      <c r="M220" s="222"/>
      <c r="N220" s="222">
        <v>-17585418.036304999</v>
      </c>
    </row>
    <row r="221" spans="4:64">
      <c r="D221" s="175" t="s">
        <v>921</v>
      </c>
      <c r="E221" s="223" t="s">
        <v>927</v>
      </c>
      <c r="F221" s="223" t="s">
        <v>196</v>
      </c>
      <c r="G221" s="223">
        <v>-36252283</v>
      </c>
      <c r="H221" s="223"/>
      <c r="I221" s="223">
        <v>-1201003951.4549236</v>
      </c>
      <c r="J221" s="223">
        <v>-45154044.662369996</v>
      </c>
      <c r="K221" s="223">
        <v>-13852264.913149999</v>
      </c>
      <c r="L221" s="223">
        <v>-4352566.7300000004</v>
      </c>
      <c r="M221" s="223"/>
      <c r="N221" s="223">
        <v>-99611159.260443702</v>
      </c>
    </row>
    <row r="222" spans="4:64">
      <c r="D222" s="175" t="s">
        <v>924</v>
      </c>
      <c r="E222" s="220" t="s">
        <v>932</v>
      </c>
      <c r="F222" s="220" t="s">
        <v>933</v>
      </c>
      <c r="G222" s="220"/>
      <c r="H222" s="220"/>
      <c r="I222" s="220"/>
      <c r="J222" s="220"/>
      <c r="K222" s="220"/>
      <c r="L222" s="220"/>
      <c r="M222" s="220"/>
      <c r="N222" s="220">
        <v>0</v>
      </c>
    </row>
    <row r="223" spans="4:64">
      <c r="D223" s="175" t="s">
        <v>926</v>
      </c>
      <c r="E223" s="222" t="s">
        <v>941</v>
      </c>
      <c r="F223" s="222" t="s">
        <v>942</v>
      </c>
      <c r="G223" s="222"/>
      <c r="H223" s="222"/>
      <c r="I223" s="222"/>
      <c r="J223" s="222"/>
      <c r="K223" s="222"/>
      <c r="L223" s="222"/>
      <c r="M223" s="222"/>
      <c r="N223" s="222">
        <v>0</v>
      </c>
      <c r="BL223">
        <v>1157864.8999999999</v>
      </c>
    </row>
    <row r="224" spans="4:64">
      <c r="D224" s="175" t="s">
        <v>928</v>
      </c>
      <c r="E224" s="220" t="s">
        <v>944</v>
      </c>
      <c r="F224" s="220" t="s">
        <v>945</v>
      </c>
      <c r="G224" s="220">
        <v>-34968371118.910004</v>
      </c>
      <c r="H224" s="220">
        <v>-102400733.73</v>
      </c>
      <c r="I224" s="220">
        <v>-6268360280.5978765</v>
      </c>
      <c r="J224" s="220">
        <v>-12859969320.060974</v>
      </c>
      <c r="K224" s="220">
        <v>-934733540.89587498</v>
      </c>
      <c r="L224" s="220">
        <v>-750246094.39999998</v>
      </c>
      <c r="M224" s="220">
        <v>-2357377090.4941649</v>
      </c>
      <c r="N224" s="220">
        <v>-51517176454.852097</v>
      </c>
      <c r="BL224">
        <v>1678291.54</v>
      </c>
    </row>
    <row r="225" spans="4:14">
      <c r="D225" s="175" t="s">
        <v>931</v>
      </c>
      <c r="E225" s="220" t="s">
        <v>947</v>
      </c>
      <c r="F225" s="220" t="s">
        <v>948</v>
      </c>
      <c r="G225" s="220"/>
      <c r="H225" s="220"/>
      <c r="I225" s="220"/>
      <c r="J225" s="220">
        <v>-5331951439.09554</v>
      </c>
      <c r="K225" s="220">
        <v>-402326628</v>
      </c>
      <c r="L225" s="220"/>
      <c r="M225" s="220"/>
      <c r="N225" s="220">
        <v>-5734278067.09554</v>
      </c>
    </row>
    <row r="226" spans="4:14">
      <c r="D226" s="175" t="s">
        <v>934</v>
      </c>
      <c r="E226" s="222" t="s">
        <v>950</v>
      </c>
      <c r="F226" s="222" t="s">
        <v>951</v>
      </c>
      <c r="G226" s="222"/>
      <c r="H226" s="222"/>
      <c r="I226" s="222"/>
      <c r="J226" s="222">
        <v>-5331951439.09554</v>
      </c>
      <c r="K226" s="222">
        <v>-402326628</v>
      </c>
      <c r="L226" s="222"/>
      <c r="M226" s="222"/>
      <c r="N226" s="222">
        <v>-5734278067.09554</v>
      </c>
    </row>
    <row r="227" spans="4:14">
      <c r="D227" s="175" t="s">
        <v>937</v>
      </c>
      <c r="E227" s="220" t="s">
        <v>953</v>
      </c>
      <c r="F227" s="220" t="s">
        <v>954</v>
      </c>
      <c r="G227" s="220">
        <v>-955043720.78999996</v>
      </c>
      <c r="H227" s="220">
        <v>-17643499.899999999</v>
      </c>
      <c r="I227" s="220"/>
      <c r="J227" s="220">
        <v>-6707307.8873150004</v>
      </c>
      <c r="K227" s="220">
        <v>-434598786.510001</v>
      </c>
      <c r="L227" s="220">
        <v>-9405517.8000000007</v>
      </c>
      <c r="M227" s="220">
        <v>-791702.97</v>
      </c>
      <c r="N227" s="220">
        <v>-1407177575.837316</v>
      </c>
    </row>
    <row r="228" spans="4:14">
      <c r="D228" s="175" t="s">
        <v>940</v>
      </c>
      <c r="E228" s="220" t="s">
        <v>956</v>
      </c>
      <c r="F228" s="220" t="s">
        <v>957</v>
      </c>
      <c r="G228" s="220">
        <v>433184368.64999998</v>
      </c>
      <c r="H228" s="220">
        <v>7651970.7999999998</v>
      </c>
      <c r="I228" s="220"/>
      <c r="J228" s="220"/>
      <c r="K228" s="220">
        <v>319368076.05753398</v>
      </c>
      <c r="L228" s="220">
        <v>245831.3</v>
      </c>
      <c r="M228" s="220">
        <v>12413.364966499999</v>
      </c>
      <c r="N228" s="220">
        <v>752853099.83250046</v>
      </c>
    </row>
    <row r="229" spans="4:14">
      <c r="D229" s="175" t="s">
        <v>943</v>
      </c>
      <c r="E229" s="226" t="s">
        <v>959</v>
      </c>
      <c r="F229" s="226" t="s">
        <v>205</v>
      </c>
      <c r="G229" s="226">
        <v>-521859352.13999999</v>
      </c>
      <c r="H229" s="226">
        <v>-9991529.0999999996</v>
      </c>
      <c r="I229" s="226"/>
      <c r="J229" s="226">
        <v>-6707307.8873150004</v>
      </c>
      <c r="K229" s="226">
        <v>-115230710.45246699</v>
      </c>
      <c r="L229" s="226">
        <v>-9159686.5</v>
      </c>
      <c r="M229" s="226">
        <v>-779289.6050335</v>
      </c>
      <c r="N229" s="226">
        <v>-654324476.00481546</v>
      </c>
    </row>
    <row r="230" spans="4:14">
      <c r="D230" s="175" t="s">
        <v>946</v>
      </c>
      <c r="E230" s="222" t="s">
        <v>961</v>
      </c>
      <c r="F230" s="222" t="s">
        <v>962</v>
      </c>
      <c r="G230" s="222"/>
      <c r="H230" s="222"/>
      <c r="I230" s="222"/>
      <c r="J230" s="222"/>
      <c r="K230" s="222"/>
      <c r="L230" s="222">
        <v>-917081.48</v>
      </c>
      <c r="M230" s="222"/>
      <c r="N230" s="222">
        <v>-917081.48</v>
      </c>
    </row>
    <row r="231" spans="4:14">
      <c r="D231" s="175" t="s">
        <v>949</v>
      </c>
      <c r="E231" s="220" t="s">
        <v>964</v>
      </c>
      <c r="F231" s="220" t="s">
        <v>965</v>
      </c>
      <c r="G231" s="220">
        <v>-1866927.85</v>
      </c>
      <c r="H231" s="220"/>
      <c r="I231" s="220"/>
      <c r="J231" s="220"/>
      <c r="K231" s="220">
        <v>-2305282.1730249999</v>
      </c>
      <c r="L231" s="220">
        <v>-556692.29</v>
      </c>
      <c r="M231" s="220"/>
      <c r="N231" s="220">
        <v>-4728902.3130249996</v>
      </c>
    </row>
    <row r="232" spans="4:14">
      <c r="D232" s="175" t="s">
        <v>952</v>
      </c>
      <c r="E232" s="220" t="s">
        <v>967</v>
      </c>
      <c r="F232" s="220" t="s">
        <v>968</v>
      </c>
      <c r="G232" s="220">
        <v>-1866927.85</v>
      </c>
      <c r="H232" s="220"/>
      <c r="I232" s="220"/>
      <c r="J232" s="220"/>
      <c r="K232" s="220">
        <v>-2305282.1730249999</v>
      </c>
      <c r="L232" s="220">
        <v>-1473773.77</v>
      </c>
      <c r="M232" s="220"/>
      <c r="N232" s="220">
        <v>-5645983.793025</v>
      </c>
    </row>
    <row r="233" spans="4:14">
      <c r="D233" s="175" t="s">
        <v>955</v>
      </c>
      <c r="E233" s="220" t="s">
        <v>970</v>
      </c>
      <c r="F233" s="220" t="s">
        <v>971</v>
      </c>
      <c r="G233" s="220">
        <v>-1866927.85</v>
      </c>
      <c r="H233" s="220"/>
      <c r="I233" s="220"/>
      <c r="J233" s="220"/>
      <c r="K233" s="220">
        <v>-2305282.1730249999</v>
      </c>
      <c r="L233" s="220">
        <v>-1473773.77</v>
      </c>
      <c r="M233" s="220"/>
      <c r="N233" s="220">
        <v>-5645983.793025</v>
      </c>
    </row>
    <row r="234" spans="4:14">
      <c r="D234" s="175" t="s">
        <v>958</v>
      </c>
      <c r="E234" s="220" t="s">
        <v>973</v>
      </c>
      <c r="F234" s="220" t="s">
        <v>974</v>
      </c>
      <c r="G234" s="220">
        <v>-1940100.53</v>
      </c>
      <c r="H234" s="220"/>
      <c r="I234" s="220"/>
      <c r="J234" s="220"/>
      <c r="K234" s="220"/>
      <c r="L234" s="220"/>
      <c r="M234" s="220"/>
      <c r="N234" s="220">
        <v>-1940100.53</v>
      </c>
    </row>
    <row r="235" spans="4:14">
      <c r="D235" s="175" t="s">
        <v>960</v>
      </c>
      <c r="E235" s="220" t="s">
        <v>976</v>
      </c>
      <c r="F235" s="220" t="s">
        <v>977</v>
      </c>
      <c r="G235" s="220">
        <v>-74108051.390000001</v>
      </c>
      <c r="H235" s="220"/>
      <c r="I235" s="220"/>
      <c r="J235" s="220"/>
      <c r="K235" s="220"/>
      <c r="L235" s="220"/>
      <c r="M235" s="220"/>
      <c r="N235" s="220">
        <v>0</v>
      </c>
    </row>
    <row r="236" spans="4:14">
      <c r="D236" s="175" t="s">
        <v>963</v>
      </c>
      <c r="E236" s="220" t="s">
        <v>979</v>
      </c>
      <c r="F236" s="220" t="s">
        <v>742</v>
      </c>
      <c r="G236" s="220">
        <v>-259339578.44999999</v>
      </c>
      <c r="H236" s="220"/>
      <c r="I236" s="220"/>
      <c r="J236" s="220">
        <v>-1206375468.444545</v>
      </c>
      <c r="K236" s="220"/>
      <c r="L236" s="220">
        <v>-39057542.200000003</v>
      </c>
      <c r="M236" s="220"/>
      <c r="N236" s="220">
        <v>-1297037741.219646</v>
      </c>
    </row>
    <row r="237" spans="4:14">
      <c r="D237" s="175" t="s">
        <v>966</v>
      </c>
      <c r="E237" s="220" t="s">
        <v>981</v>
      </c>
      <c r="F237" s="220" t="s">
        <v>982</v>
      </c>
      <c r="G237" s="220"/>
      <c r="H237" s="220"/>
      <c r="I237" s="220"/>
      <c r="J237" s="220">
        <v>-657196.56799999997</v>
      </c>
      <c r="K237" s="220"/>
      <c r="L237" s="220"/>
      <c r="M237" s="220"/>
      <c r="N237" s="220">
        <v>-657196.56799999997</v>
      </c>
    </row>
    <row r="238" spans="4:14">
      <c r="D238" s="175" t="s">
        <v>969</v>
      </c>
      <c r="E238" s="220" t="s">
        <v>984</v>
      </c>
      <c r="F238" s="220" t="s">
        <v>754</v>
      </c>
      <c r="G238" s="220">
        <v>-489964.12</v>
      </c>
      <c r="H238" s="220"/>
      <c r="I238" s="220"/>
      <c r="J238" s="220"/>
      <c r="K238" s="220">
        <v>-802122.09250000003</v>
      </c>
      <c r="L238" s="220">
        <v>-20366.07</v>
      </c>
      <c r="M238" s="220"/>
      <c r="N238" s="220">
        <v>-1312452.2825</v>
      </c>
    </row>
    <row r="239" spans="4:14">
      <c r="D239" s="175" t="s">
        <v>972</v>
      </c>
      <c r="E239" s="220" t="s">
        <v>986</v>
      </c>
      <c r="F239" s="220" t="s">
        <v>760</v>
      </c>
      <c r="G239" s="220">
        <v>-3293645.72</v>
      </c>
      <c r="H239" s="220"/>
      <c r="I239" s="220"/>
      <c r="J239" s="220">
        <v>-1936283.0017649999</v>
      </c>
      <c r="K239" s="220">
        <v>-8198294.1783950003</v>
      </c>
      <c r="L239" s="220"/>
      <c r="M239" s="220"/>
      <c r="N239" s="220">
        <v>-1574944135.78016</v>
      </c>
    </row>
    <row r="240" spans="4:14">
      <c r="D240" s="175" t="s">
        <v>975</v>
      </c>
      <c r="E240" s="222" t="s">
        <v>988</v>
      </c>
      <c r="F240" s="222" t="s">
        <v>989</v>
      </c>
      <c r="G240" s="222">
        <v>220608068.43000001</v>
      </c>
      <c r="H240" s="222"/>
      <c r="I240" s="222"/>
      <c r="J240" s="222">
        <v>237921446.82082</v>
      </c>
      <c r="K240" s="222">
        <v>9000416.2708950005</v>
      </c>
      <c r="L240" s="222">
        <v>39077908.270000003</v>
      </c>
      <c r="M240" s="222"/>
      <c r="N240" s="222">
        <v>506607839.79171503</v>
      </c>
    </row>
    <row r="241" spans="4:14">
      <c r="D241" s="175" t="s">
        <v>978</v>
      </c>
      <c r="E241" s="220" t="s">
        <v>991</v>
      </c>
      <c r="F241" s="220" t="s">
        <v>992</v>
      </c>
      <c r="G241" s="220">
        <v>-0.01</v>
      </c>
      <c r="H241" s="220"/>
      <c r="I241" s="220"/>
      <c r="J241" s="220"/>
      <c r="K241" s="220"/>
      <c r="L241" s="220"/>
      <c r="M241" s="220"/>
      <c r="N241" s="220">
        <v>-0.01</v>
      </c>
    </row>
    <row r="242" spans="4:14">
      <c r="D242" s="175" t="s">
        <v>980</v>
      </c>
      <c r="E242" s="220" t="s">
        <v>994</v>
      </c>
      <c r="F242" s="220" t="s">
        <v>217</v>
      </c>
      <c r="G242" s="220">
        <v>-118563271.79000001</v>
      </c>
      <c r="H242" s="220"/>
      <c r="I242" s="220"/>
      <c r="J242" s="220">
        <v>-971047501.19349003</v>
      </c>
      <c r="K242" s="220">
        <v>0</v>
      </c>
      <c r="L242" s="220">
        <v>0</v>
      </c>
      <c r="M242" s="220"/>
      <c r="N242" s="220">
        <v>-2369283786.5985909</v>
      </c>
    </row>
    <row r="243" spans="4:14">
      <c r="D243" s="175" t="s">
        <v>983</v>
      </c>
      <c r="E243" s="220" t="s">
        <v>996</v>
      </c>
      <c r="F243" s="220" t="s">
        <v>997</v>
      </c>
      <c r="G243" s="220">
        <v>-570320339.35000002</v>
      </c>
      <c r="H243" s="220"/>
      <c r="I243" s="220"/>
      <c r="J243" s="220"/>
      <c r="K243" s="220">
        <v>-170265074.56628701</v>
      </c>
      <c r="L243" s="220">
        <v>-111470809.55</v>
      </c>
      <c r="M243" s="220"/>
      <c r="N243" s="220">
        <v>-852056223.46628702</v>
      </c>
    </row>
    <row r="244" spans="4:14">
      <c r="D244" s="175" t="s">
        <v>985</v>
      </c>
      <c r="E244" s="222" t="s">
        <v>999</v>
      </c>
      <c r="F244" s="222" t="s">
        <v>1000</v>
      </c>
      <c r="G244" s="222">
        <v>-23225559.84</v>
      </c>
      <c r="H244" s="222"/>
      <c r="I244" s="222"/>
      <c r="J244" s="222"/>
      <c r="K244" s="222"/>
      <c r="L244" s="222">
        <v>-6560556.9299999997</v>
      </c>
      <c r="M244" s="222"/>
      <c r="N244" s="222">
        <v>-29786116.77</v>
      </c>
    </row>
    <row r="245" spans="4:14">
      <c r="D245" s="175" t="s">
        <v>987</v>
      </c>
      <c r="E245" s="220" t="s">
        <v>1002</v>
      </c>
      <c r="F245" s="220" t="s">
        <v>1003</v>
      </c>
      <c r="G245" s="220"/>
      <c r="H245" s="220"/>
      <c r="I245" s="220"/>
      <c r="J245" s="220">
        <v>-806969042.380795</v>
      </c>
      <c r="K245" s="220"/>
      <c r="L245" s="220"/>
      <c r="M245" s="220"/>
      <c r="N245" s="220">
        <v>-806969042.380795</v>
      </c>
    </row>
    <row r="246" spans="4:14">
      <c r="D246" s="175" t="s">
        <v>990</v>
      </c>
      <c r="E246" s="226" t="s">
        <v>1005</v>
      </c>
      <c r="F246" s="226" t="s">
        <v>1006</v>
      </c>
      <c r="G246" s="226">
        <v>-593545899.19000006</v>
      </c>
      <c r="H246" s="226"/>
      <c r="I246" s="226"/>
      <c r="J246" s="226">
        <v>-806969042.380795</v>
      </c>
      <c r="K246" s="226">
        <v>-170265074.56628701</v>
      </c>
      <c r="L246" s="226">
        <v>-118031366.48</v>
      </c>
      <c r="M246" s="226"/>
      <c r="N246" s="226">
        <v>-1688811382.6170821</v>
      </c>
    </row>
    <row r="247" spans="4:14">
      <c r="D247" s="175" t="s">
        <v>993</v>
      </c>
      <c r="E247" s="220" t="s">
        <v>1008</v>
      </c>
      <c r="F247" s="220" t="s">
        <v>1009</v>
      </c>
      <c r="G247" s="220"/>
      <c r="H247" s="220"/>
      <c r="I247" s="220"/>
      <c r="J247" s="220">
        <v>-92544223.445449993</v>
      </c>
      <c r="K247" s="220"/>
      <c r="L247" s="220"/>
      <c r="M247" s="220"/>
      <c r="N247" s="220">
        <v>-92544223.445449993</v>
      </c>
    </row>
    <row r="248" spans="4:14" s="192" customFormat="1">
      <c r="D248" s="193" t="s">
        <v>995</v>
      </c>
      <c r="E248" s="253" t="s">
        <v>1011</v>
      </c>
      <c r="F248" s="253" t="s">
        <v>1012</v>
      </c>
      <c r="G248" s="253"/>
      <c r="H248" s="253"/>
      <c r="I248" s="253"/>
      <c r="J248" s="253">
        <v>-92544223.445449993</v>
      </c>
      <c r="K248" s="253"/>
      <c r="L248" s="253"/>
      <c r="M248" s="253"/>
      <c r="N248" s="253">
        <v>-92544223.445449993</v>
      </c>
    </row>
    <row r="249" spans="4:14">
      <c r="D249" s="175" t="s">
        <v>998</v>
      </c>
      <c r="E249" s="222" t="s">
        <v>1014</v>
      </c>
      <c r="F249" s="222" t="s">
        <v>1015</v>
      </c>
      <c r="G249" s="222"/>
      <c r="H249" s="222"/>
      <c r="I249" s="222">
        <v>-40696065.851459801</v>
      </c>
      <c r="J249" s="222"/>
      <c r="K249" s="222"/>
      <c r="L249" s="222"/>
      <c r="M249" s="222"/>
      <c r="N249" s="222">
        <v>4.8540199999999999E-2</v>
      </c>
    </row>
    <row r="250" spans="4:14">
      <c r="D250" s="175" t="s">
        <v>1001</v>
      </c>
      <c r="E250" s="223" t="s">
        <v>1017</v>
      </c>
      <c r="F250" s="223" t="s">
        <v>1018</v>
      </c>
      <c r="G250" s="223"/>
      <c r="H250" s="223"/>
      <c r="I250" s="223">
        <v>-40696065.851459801</v>
      </c>
      <c r="J250" s="223"/>
      <c r="K250" s="223"/>
      <c r="L250" s="223"/>
      <c r="M250" s="223"/>
      <c r="N250" s="223">
        <v>4.8540199999999999E-2</v>
      </c>
    </row>
    <row r="251" spans="4:14">
      <c r="D251" s="175" t="s">
        <v>1004</v>
      </c>
      <c r="E251" s="224" t="s">
        <v>1020</v>
      </c>
      <c r="F251" s="224" t="s">
        <v>214</v>
      </c>
      <c r="G251" s="224"/>
      <c r="H251" s="224"/>
      <c r="I251" s="224">
        <v>-40696065.851459801</v>
      </c>
      <c r="J251" s="224">
        <v>-92544223.445449993</v>
      </c>
      <c r="K251" s="224"/>
      <c r="L251" s="224"/>
      <c r="M251" s="224"/>
      <c r="N251" s="224">
        <v>-92544223.396909803</v>
      </c>
    </row>
    <row r="252" spans="4:14">
      <c r="D252" s="175" t="s">
        <v>1007</v>
      </c>
      <c r="E252" s="220" t="s">
        <v>1022</v>
      </c>
      <c r="F252" s="220" t="s">
        <v>1023</v>
      </c>
      <c r="G252" s="220">
        <v>-1235835450.97</v>
      </c>
      <c r="H252" s="220">
        <v>-9991529.0999999996</v>
      </c>
      <c r="I252" s="220">
        <v>-40696065.851459801</v>
      </c>
      <c r="J252" s="220">
        <v>-7209219514.0025902</v>
      </c>
      <c r="K252" s="220">
        <v>-690127695.19177902</v>
      </c>
      <c r="L252" s="220">
        <v>-128664826.75</v>
      </c>
      <c r="M252" s="220">
        <v>-779289.6050335</v>
      </c>
      <c r="N252" s="220">
        <v>-10544887919.505962</v>
      </c>
    </row>
    <row r="253" spans="4:14">
      <c r="D253" s="175" t="s">
        <v>1010</v>
      </c>
      <c r="E253" s="222" t="s">
        <v>1025</v>
      </c>
      <c r="F253" s="222" t="s">
        <v>1026</v>
      </c>
      <c r="G253" s="222">
        <v>-36204206569.879997</v>
      </c>
      <c r="H253" s="222">
        <v>-112392262.83</v>
      </c>
      <c r="I253" s="222">
        <v>-6309056346.4493361</v>
      </c>
      <c r="J253" s="222">
        <v>-20069188834.063564</v>
      </c>
      <c r="K253" s="222">
        <v>-1624861236.0876541</v>
      </c>
      <c r="L253" s="222">
        <v>-878910921.14999998</v>
      </c>
      <c r="M253" s="222">
        <v>-2358156380.0991983</v>
      </c>
      <c r="N253" s="241">
        <v>-62062064374.35807</v>
      </c>
    </row>
    <row r="254" spans="4:14">
      <c r="D254" s="175" t="s">
        <v>1013</v>
      </c>
      <c r="E254" s="220" t="s">
        <v>1028</v>
      </c>
      <c r="F254" s="220" t="s">
        <v>148</v>
      </c>
      <c r="G254" s="220"/>
      <c r="H254" s="220"/>
      <c r="I254" s="220"/>
      <c r="J254" s="220"/>
      <c r="K254" s="220">
        <v>-4102014069.4277401</v>
      </c>
      <c r="L254" s="220"/>
      <c r="M254" s="220"/>
      <c r="N254" s="220">
        <v>-4102014069.4277401</v>
      </c>
    </row>
    <row r="255" spans="4:14">
      <c r="D255" s="175" t="s">
        <v>1016</v>
      </c>
      <c r="E255" s="222" t="s">
        <v>1030</v>
      </c>
      <c r="F255" s="222" t="s">
        <v>148</v>
      </c>
      <c r="G255" s="222"/>
      <c r="H255" s="222"/>
      <c r="I255" s="222"/>
      <c r="J255" s="222"/>
      <c r="K255" s="222">
        <v>-4102014069.4277401</v>
      </c>
      <c r="L255" s="222"/>
      <c r="M255" s="222"/>
      <c r="N255" s="241">
        <v>-4102014069.4277401</v>
      </c>
    </row>
    <row r="256" spans="4:14">
      <c r="D256" s="175" t="s">
        <v>1019</v>
      </c>
      <c r="E256" s="220" t="s">
        <v>1032</v>
      </c>
      <c r="F256" s="220" t="s">
        <v>149</v>
      </c>
      <c r="G256" s="220">
        <v>-3450000000</v>
      </c>
      <c r="H256" s="220">
        <v>-890000000</v>
      </c>
      <c r="I256" s="220">
        <v>-21735991497.939995</v>
      </c>
      <c r="J256" s="220">
        <v>-2712544855.1300001</v>
      </c>
      <c r="K256" s="220">
        <v>-1465647156.52192</v>
      </c>
      <c r="L256" s="220">
        <v>-3582537210</v>
      </c>
      <c r="M256" s="220">
        <v>-6069471142.8599997</v>
      </c>
      <c r="N256" s="220">
        <v>-9388184366.0919209</v>
      </c>
    </row>
    <row r="257" spans="4:14">
      <c r="D257" s="175" t="s">
        <v>1021</v>
      </c>
      <c r="E257" s="241" t="s">
        <v>1034</v>
      </c>
      <c r="F257" s="241" t="s">
        <v>149</v>
      </c>
      <c r="G257" s="241">
        <v>-3450000000</v>
      </c>
      <c r="H257" s="241">
        <v>-890000000</v>
      </c>
      <c r="I257" s="241">
        <v>-21735991497.939995</v>
      </c>
      <c r="J257" s="241">
        <v>-2712544855.1300001</v>
      </c>
      <c r="K257" s="241">
        <v>-1465647156.52192</v>
      </c>
      <c r="L257" s="241">
        <v>-3582537210</v>
      </c>
      <c r="M257" s="241">
        <v>-6069471142.8599997</v>
      </c>
      <c r="N257" s="241">
        <v>-9388184366.0919209</v>
      </c>
    </row>
    <row r="258" spans="4:14">
      <c r="D258" s="175" t="s">
        <v>1024</v>
      </c>
      <c r="E258" s="220" t="s">
        <v>1036</v>
      </c>
      <c r="F258" s="220" t="s">
        <v>150</v>
      </c>
      <c r="G258" s="220"/>
      <c r="H258" s="220"/>
      <c r="I258" s="220"/>
      <c r="J258" s="220"/>
      <c r="K258" s="220">
        <v>-1297266915.6468</v>
      </c>
      <c r="L258" s="220"/>
      <c r="M258" s="220"/>
      <c r="N258" s="220">
        <v>-1297266915.6468</v>
      </c>
    </row>
    <row r="259" spans="4:14">
      <c r="D259" s="175" t="s">
        <v>1027</v>
      </c>
      <c r="E259" s="241" t="s">
        <v>1038</v>
      </c>
      <c r="F259" s="241" t="s">
        <v>150</v>
      </c>
      <c r="G259" s="241"/>
      <c r="H259" s="241"/>
      <c r="I259" s="241"/>
      <c r="J259" s="241"/>
      <c r="K259" s="241">
        <v>-1297266915.6468</v>
      </c>
      <c r="L259" s="241"/>
      <c r="M259" s="241"/>
      <c r="N259" s="241">
        <v>-1297266915.6468</v>
      </c>
    </row>
    <row r="260" spans="4:14">
      <c r="D260" s="175" t="s">
        <v>1029</v>
      </c>
      <c r="E260" s="220" t="s">
        <v>1040</v>
      </c>
      <c r="F260" s="220" t="s">
        <v>151</v>
      </c>
      <c r="G260" s="220"/>
      <c r="H260" s="220"/>
      <c r="I260" s="220"/>
      <c r="J260" s="220">
        <v>-7795857.5</v>
      </c>
      <c r="K260" s="220">
        <v>-1350254152.5448201</v>
      </c>
      <c r="L260" s="220">
        <v>-355000000</v>
      </c>
      <c r="M260" s="220"/>
      <c r="N260" s="220">
        <v>2285219338.4351802</v>
      </c>
    </row>
    <row r="261" spans="4:14">
      <c r="D261" s="175" t="s">
        <v>1031</v>
      </c>
      <c r="E261" s="241" t="s">
        <v>1042</v>
      </c>
      <c r="F261" s="241" t="s">
        <v>151</v>
      </c>
      <c r="G261" s="241"/>
      <c r="H261" s="241"/>
      <c r="I261" s="241"/>
      <c r="J261" s="241">
        <v>-7795857.5</v>
      </c>
      <c r="K261" s="241">
        <v>-1350254152.5448201</v>
      </c>
      <c r="L261" s="241">
        <v>-355000000</v>
      </c>
      <c r="M261" s="241"/>
      <c r="N261" s="241">
        <v>2285219338.4351802</v>
      </c>
    </row>
    <row r="262" spans="4:14">
      <c r="D262" s="175" t="s">
        <v>1033</v>
      </c>
      <c r="E262" s="220" t="s">
        <v>1044</v>
      </c>
      <c r="F262" s="220" t="s">
        <v>159</v>
      </c>
      <c r="G262" s="220"/>
      <c r="H262" s="220"/>
      <c r="I262" s="220"/>
      <c r="J262" s="220"/>
      <c r="K262" s="220"/>
      <c r="L262" s="220"/>
      <c r="M262" s="220"/>
      <c r="N262" s="220">
        <v>-1241700017.4000001</v>
      </c>
    </row>
    <row r="263" spans="4:14">
      <c r="D263" s="175" t="s">
        <v>1035</v>
      </c>
      <c r="E263" s="220" t="s">
        <v>1046</v>
      </c>
      <c r="F263" s="220" t="s">
        <v>159</v>
      </c>
      <c r="G263" s="220"/>
      <c r="H263" s="220"/>
      <c r="I263" s="220"/>
      <c r="J263" s="220"/>
      <c r="K263" s="220"/>
      <c r="L263" s="220"/>
      <c r="M263" s="220"/>
      <c r="N263" s="220">
        <v>-1241700017.4000001</v>
      </c>
    </row>
    <row r="264" spans="4:14">
      <c r="D264" s="175" t="s">
        <v>1037</v>
      </c>
      <c r="E264" s="220" t="s">
        <v>1048</v>
      </c>
      <c r="F264" s="220" t="s">
        <v>157</v>
      </c>
      <c r="G264" s="220">
        <v>-345000000</v>
      </c>
      <c r="H264" s="220"/>
      <c r="I264" s="220"/>
      <c r="J264" s="220">
        <v>-3936080</v>
      </c>
      <c r="K264" s="220"/>
      <c r="L264" s="220">
        <v>-322203140.97000003</v>
      </c>
      <c r="M264" s="220"/>
      <c r="N264" s="220">
        <v>-667203140.97000003</v>
      </c>
    </row>
    <row r="265" spans="4:14">
      <c r="D265" s="175" t="s">
        <v>1039</v>
      </c>
      <c r="E265" s="220" t="s">
        <v>1050</v>
      </c>
      <c r="F265" s="220" t="s">
        <v>157</v>
      </c>
      <c r="G265" s="220">
        <v>-345000000</v>
      </c>
      <c r="H265" s="220"/>
      <c r="I265" s="220"/>
      <c r="J265" s="220">
        <v>-3936080</v>
      </c>
      <c r="K265" s="220"/>
      <c r="L265" s="220">
        <v>-322203140.97000003</v>
      </c>
      <c r="M265" s="220"/>
      <c r="N265" s="220">
        <v>-667203140.97000003</v>
      </c>
    </row>
    <row r="266" spans="4:14">
      <c r="D266" s="175" t="s">
        <v>1041</v>
      </c>
      <c r="E266" s="220" t="s">
        <v>1052</v>
      </c>
      <c r="F266" s="220" t="s">
        <v>1053</v>
      </c>
      <c r="G266" s="220">
        <v>-14226972386.370001</v>
      </c>
      <c r="H266" s="220">
        <v>-600478332.13999999</v>
      </c>
      <c r="I266" s="220">
        <v>-483773415.62789202</v>
      </c>
      <c r="J266" s="220">
        <v>-4623478580.6095343</v>
      </c>
      <c r="K266" s="220">
        <v>966270681.85674584</v>
      </c>
      <c r="L266" s="220">
        <v>-1965532435.96</v>
      </c>
      <c r="M266" s="250">
        <v>-2924227505.3107424</v>
      </c>
      <c r="N266" s="220">
        <v>-18451655473.08606</v>
      </c>
    </row>
    <row r="267" spans="4:14">
      <c r="D267" s="175" t="s">
        <v>1043</v>
      </c>
      <c r="E267" s="220" t="s">
        <v>1055</v>
      </c>
      <c r="F267" s="220" t="s">
        <v>1056</v>
      </c>
      <c r="G267" s="220"/>
      <c r="H267" s="220"/>
      <c r="I267" s="220"/>
      <c r="J267" s="220">
        <v>-570.21192299999996</v>
      </c>
      <c r="K267" s="220">
        <v>8.3674000000000005E-3</v>
      </c>
      <c r="L267" s="220"/>
      <c r="M267" s="250"/>
      <c r="N267" s="220">
        <v>-105831177.0735556</v>
      </c>
    </row>
    <row r="268" spans="4:14">
      <c r="D268" s="175" t="s">
        <v>1045</v>
      </c>
      <c r="E268" s="241" t="s">
        <v>1058</v>
      </c>
      <c r="F268" s="241" t="s">
        <v>1059</v>
      </c>
      <c r="G268" s="241">
        <v>-3401830615.23</v>
      </c>
      <c r="H268" s="241">
        <v>-244740114.22</v>
      </c>
      <c r="I268" s="241">
        <v>-8993889.2872566003</v>
      </c>
      <c r="J268" s="241">
        <v>-1193205117.0182645</v>
      </c>
      <c r="K268" s="234">
        <v>-203036077.37406841</v>
      </c>
      <c r="L268" s="241">
        <v>-504936646.62</v>
      </c>
      <c r="M268" s="234">
        <v>-718795379.04394102</v>
      </c>
      <c r="N268" s="241">
        <v>-4859034865.7713184</v>
      </c>
    </row>
    <row r="269" spans="4:14">
      <c r="D269" s="175" t="s">
        <v>1047</v>
      </c>
      <c r="E269" s="220" t="s">
        <v>1150</v>
      </c>
      <c r="F269" s="220" t="s">
        <v>1151</v>
      </c>
      <c r="G269" s="220">
        <v>1897500000</v>
      </c>
      <c r="H269" s="220"/>
      <c r="I269" s="220"/>
      <c r="J269" s="220">
        <v>375454664.78381401</v>
      </c>
      <c r="K269" s="250"/>
      <c r="L269" s="220">
        <v>1433014884</v>
      </c>
      <c r="M269" s="250">
        <v>172928000</v>
      </c>
      <c r="N269" s="220">
        <v>3330514884</v>
      </c>
    </row>
    <row r="270" spans="4:14">
      <c r="D270" s="175" t="s">
        <v>1049</v>
      </c>
      <c r="E270" s="220" t="s">
        <v>1152</v>
      </c>
      <c r="F270" s="220" t="s">
        <v>1153</v>
      </c>
      <c r="G270" s="220"/>
      <c r="H270" s="220"/>
      <c r="I270" s="220"/>
      <c r="J270" s="220">
        <v>432920</v>
      </c>
      <c r="K270" s="250"/>
      <c r="L270" s="220"/>
      <c r="M270" s="220"/>
      <c r="N270" s="220">
        <v>0</v>
      </c>
    </row>
    <row r="271" spans="4:14">
      <c r="D271" s="175" t="s">
        <v>1051</v>
      </c>
      <c r="E271" s="241" t="s">
        <v>1142</v>
      </c>
      <c r="F271" s="241" t="s">
        <v>1143</v>
      </c>
      <c r="G271" s="241"/>
      <c r="H271" s="241"/>
      <c r="I271" s="241"/>
      <c r="J271" s="241">
        <v>-13819148.2662299</v>
      </c>
      <c r="K271" s="234">
        <v>23908232.687421001</v>
      </c>
      <c r="L271" s="241"/>
      <c r="M271" s="241"/>
      <c r="N271" s="241">
        <v>10242488.0781193</v>
      </c>
    </row>
    <row r="272" spans="4:14">
      <c r="D272" s="175" t="s">
        <v>1054</v>
      </c>
      <c r="E272" s="220" t="s">
        <v>1061</v>
      </c>
      <c r="F272" s="220" t="s">
        <v>158</v>
      </c>
      <c r="G272" s="220">
        <v>-15731303001.6</v>
      </c>
      <c r="H272" s="220">
        <v>-845218446.36000001</v>
      </c>
      <c r="I272" s="250">
        <v>-492767304.91514862</v>
      </c>
      <c r="J272" s="220">
        <v>-5454615831.3221378</v>
      </c>
      <c r="K272" s="250">
        <v>787142837.17846584</v>
      </c>
      <c r="L272" s="220">
        <v>-1037454198.58</v>
      </c>
      <c r="M272" s="220">
        <v>-3470094884.3546834</v>
      </c>
      <c r="N272" s="220">
        <v>-20075764143.852818</v>
      </c>
    </row>
    <row r="273" spans="4:62">
      <c r="D273" s="175" t="s">
        <v>1057</v>
      </c>
      <c r="E273" s="220" t="s">
        <v>1063</v>
      </c>
      <c r="F273" s="220" t="s">
        <v>1064</v>
      </c>
      <c r="G273" s="220"/>
      <c r="H273" s="220"/>
      <c r="I273" s="220">
        <v>-1640621040.7378778</v>
      </c>
      <c r="J273" s="220">
        <v>-572513781.42423117</v>
      </c>
      <c r="K273" s="250">
        <v>552067255.83985925</v>
      </c>
      <c r="L273" s="220"/>
      <c r="M273" s="220">
        <v>876987061.33076215</v>
      </c>
      <c r="N273" s="220">
        <v>81359004.392076597</v>
      </c>
    </row>
    <row r="274" spans="4:62">
      <c r="D274" s="175" t="s">
        <v>1060</v>
      </c>
      <c r="E274" s="220" t="s">
        <v>1066</v>
      </c>
      <c r="F274" s="220" t="s">
        <v>1067</v>
      </c>
      <c r="G274" s="220"/>
      <c r="H274" s="220"/>
      <c r="I274" s="220"/>
      <c r="J274" s="220"/>
      <c r="K274" s="220"/>
      <c r="L274" s="220"/>
      <c r="M274" s="220"/>
      <c r="N274" s="220">
        <v>587343459.70211625</v>
      </c>
    </row>
    <row r="275" spans="4:62">
      <c r="D275" s="175" t="s">
        <v>1062</v>
      </c>
      <c r="E275" s="241" t="s">
        <v>1069</v>
      </c>
      <c r="F275" s="241" t="s">
        <v>152</v>
      </c>
      <c r="G275" s="241"/>
      <c r="H275" s="241"/>
      <c r="I275" s="241">
        <v>-1640621040.7378778</v>
      </c>
      <c r="J275" s="241">
        <v>-572513781.42423117</v>
      </c>
      <c r="K275" s="241">
        <v>552067255.83985925</v>
      </c>
      <c r="L275" s="241"/>
      <c r="M275" s="241">
        <v>876987061.33076215</v>
      </c>
      <c r="N275" s="241">
        <v>668702464.09419286</v>
      </c>
    </row>
    <row r="276" spans="4:62">
      <c r="D276" s="175" t="s">
        <v>1065</v>
      </c>
      <c r="E276" s="220" t="s">
        <v>1071</v>
      </c>
      <c r="F276" s="220" t="s">
        <v>1072</v>
      </c>
      <c r="G276" s="220">
        <v>-370540256.95999998</v>
      </c>
      <c r="H276" s="220"/>
      <c r="I276" s="220"/>
      <c r="J276" s="220"/>
      <c r="K276" s="220"/>
      <c r="L276" s="220"/>
      <c r="M276" s="220"/>
      <c r="N276" s="220">
        <v>6108870.2800000003</v>
      </c>
    </row>
    <row r="277" spans="4:62">
      <c r="D277" s="175" t="s">
        <v>1068</v>
      </c>
      <c r="E277" s="220" t="s">
        <v>1074</v>
      </c>
      <c r="F277" s="220" t="s">
        <v>1075</v>
      </c>
      <c r="G277" s="220">
        <v>74108051.390000001</v>
      </c>
      <c r="H277" s="220"/>
      <c r="I277" s="220"/>
      <c r="J277" s="220"/>
      <c r="K277" s="220"/>
      <c r="L277" s="220"/>
      <c r="M277" s="220"/>
      <c r="N277" s="220">
        <v>0</v>
      </c>
    </row>
    <row r="278" spans="4:62">
      <c r="D278" s="175" t="s">
        <v>1070</v>
      </c>
      <c r="E278" s="226" t="s">
        <v>1077</v>
      </c>
      <c r="F278" s="226" t="s">
        <v>1078</v>
      </c>
      <c r="G278" s="226"/>
      <c r="H278" s="226"/>
      <c r="I278" s="226"/>
      <c r="J278" s="226"/>
      <c r="K278" s="226"/>
      <c r="L278" s="226"/>
      <c r="M278" s="226"/>
      <c r="N278" s="226">
        <v>387364.44</v>
      </c>
    </row>
    <row r="279" spans="4:62">
      <c r="D279" s="175" t="s">
        <v>1073</v>
      </c>
      <c r="E279" s="220" t="s">
        <v>1080</v>
      </c>
      <c r="F279" s="220" t="s">
        <v>154</v>
      </c>
      <c r="G279" s="220">
        <v>-296432205.56999999</v>
      </c>
      <c r="H279" s="220"/>
      <c r="I279" s="220"/>
      <c r="J279" s="220"/>
      <c r="K279" s="220"/>
      <c r="L279" s="220"/>
      <c r="M279" s="220"/>
      <c r="N279" s="220">
        <v>6496234.7199999997</v>
      </c>
    </row>
    <row r="280" spans="4:62">
      <c r="D280" s="175" t="s">
        <v>1076</v>
      </c>
      <c r="E280" s="241" t="s">
        <v>1082</v>
      </c>
      <c r="F280" s="241" t="s">
        <v>1083</v>
      </c>
      <c r="G280" s="241"/>
      <c r="H280" s="241"/>
      <c r="I280" s="241"/>
      <c r="J280" s="241"/>
      <c r="K280" s="241"/>
      <c r="L280" s="241"/>
      <c r="M280" s="241"/>
      <c r="N280" s="241">
        <v>1.5200000000000001E-3</v>
      </c>
    </row>
    <row r="281" spans="4:62">
      <c r="D281" s="175" t="s">
        <v>1079</v>
      </c>
      <c r="E281" s="222" t="s">
        <v>1085</v>
      </c>
      <c r="F281" s="222" t="s">
        <v>1086</v>
      </c>
      <c r="G281" s="222"/>
      <c r="H281" s="222"/>
      <c r="I281" s="222"/>
      <c r="J281" s="222"/>
      <c r="K281" s="222"/>
      <c r="L281" s="222"/>
      <c r="M281" s="222"/>
      <c r="N281" s="222">
        <v>1.5200000000000001E-3</v>
      </c>
    </row>
    <row r="282" spans="4:62">
      <c r="D282" s="175" t="s">
        <v>1081</v>
      </c>
      <c r="E282" s="220" t="s">
        <v>1088</v>
      </c>
      <c r="F282" s="220" t="s">
        <v>1089</v>
      </c>
      <c r="G282" s="220"/>
      <c r="H282" s="220"/>
      <c r="I282" s="220"/>
      <c r="J282" s="220"/>
      <c r="K282" s="220"/>
      <c r="L282" s="220"/>
      <c r="M282" s="220"/>
      <c r="N282" s="220">
        <v>75215211.260000005</v>
      </c>
    </row>
    <row r="283" spans="4:62">
      <c r="D283" s="175" t="s">
        <v>1084</v>
      </c>
      <c r="E283" s="222" t="s">
        <v>1091</v>
      </c>
      <c r="F283" s="222" t="s">
        <v>156</v>
      </c>
      <c r="G283" s="222"/>
      <c r="H283" s="222"/>
      <c r="I283" s="222"/>
      <c r="J283" s="222"/>
      <c r="K283" s="222"/>
      <c r="L283" s="222"/>
      <c r="M283" s="222"/>
      <c r="N283" s="222">
        <v>75215211.260000005</v>
      </c>
    </row>
    <row r="284" spans="4:62">
      <c r="D284" s="175" t="s">
        <v>1087</v>
      </c>
      <c r="E284" s="223" t="s">
        <v>1093</v>
      </c>
      <c r="F284" s="223" t="s">
        <v>1094</v>
      </c>
      <c r="G284" s="223">
        <v>-296432205.56999999</v>
      </c>
      <c r="H284" s="223"/>
      <c r="I284" s="223">
        <v>-1640621040.7378778</v>
      </c>
      <c r="J284" s="223">
        <v>-572513781.42423117</v>
      </c>
      <c r="K284" s="223">
        <v>552067255.83985925</v>
      </c>
      <c r="L284" s="223"/>
      <c r="M284" s="223">
        <v>876987061.33076215</v>
      </c>
      <c r="N284" s="223">
        <v>750413910.07571292</v>
      </c>
    </row>
    <row r="285" spans="4:62">
      <c r="D285" s="175" t="s">
        <v>1090</v>
      </c>
      <c r="E285" s="220" t="s">
        <v>1096</v>
      </c>
      <c r="F285" s="220" t="s">
        <v>1097</v>
      </c>
      <c r="G285" s="220"/>
      <c r="H285" s="220"/>
      <c r="I285" s="220"/>
      <c r="J285" s="220"/>
      <c r="K285" s="220"/>
      <c r="L285" s="220"/>
      <c r="M285" s="220"/>
      <c r="N285" s="220">
        <v>4.8532999999999996E-3</v>
      </c>
      <c r="BJ285">
        <v>-24000</v>
      </c>
    </row>
    <row r="286" spans="4:62">
      <c r="D286" s="175" t="s">
        <v>1092</v>
      </c>
      <c r="E286" s="226" t="s">
        <v>1099</v>
      </c>
      <c r="F286" s="226" t="s">
        <v>1100</v>
      </c>
      <c r="G286" s="226"/>
      <c r="H286" s="226"/>
      <c r="I286" s="226"/>
      <c r="J286" s="226"/>
      <c r="K286" s="226"/>
      <c r="L286" s="226"/>
      <c r="M286" s="226"/>
      <c r="N286" s="226">
        <v>4.8532999999999996E-3</v>
      </c>
    </row>
    <row r="287" spans="4:62">
      <c r="D287" s="175" t="s">
        <v>1095</v>
      </c>
      <c r="E287" s="220" t="s">
        <v>1102</v>
      </c>
      <c r="F287" s="220" t="s">
        <v>160</v>
      </c>
      <c r="G287" s="220">
        <v>-19822735207.169998</v>
      </c>
      <c r="H287" s="220">
        <v>-1735218446.3599999</v>
      </c>
      <c r="I287" s="220">
        <v>-23869379843.593021</v>
      </c>
      <c r="J287" s="220">
        <v>-8751406405.3763676</v>
      </c>
      <c r="K287" s="220">
        <v>-6875972201.1229553</v>
      </c>
      <c r="L287" s="220">
        <v>-5297194549.5500002</v>
      </c>
      <c r="M287" s="220">
        <v>-8662578965.8839207</v>
      </c>
      <c r="N287" s="220">
        <v>-33736499404.873531</v>
      </c>
    </row>
    <row r="288" spans="4:62">
      <c r="D288" s="175" t="s">
        <v>1098</v>
      </c>
      <c r="E288" s="226" t="s">
        <v>1104</v>
      </c>
      <c r="F288" s="226" t="s">
        <v>161</v>
      </c>
      <c r="G288" s="226"/>
      <c r="H288" s="226"/>
      <c r="I288" s="226"/>
      <c r="J288" s="226">
        <v>-168.46891629999999</v>
      </c>
      <c r="K288" s="226"/>
      <c r="L288" s="226"/>
      <c r="M288" s="226"/>
      <c r="N288" s="226">
        <v>-9156934305.5337238</v>
      </c>
    </row>
    <row r="289" spans="4:62">
      <c r="D289" s="175" t="s">
        <v>1101</v>
      </c>
      <c r="E289" s="220" t="s">
        <v>1106</v>
      </c>
      <c r="F289" s="220" t="s">
        <v>161</v>
      </c>
      <c r="G289" s="220"/>
      <c r="H289" s="220"/>
      <c r="I289" s="220"/>
      <c r="J289" s="220">
        <v>-168.46891629999999</v>
      </c>
      <c r="K289" s="220"/>
      <c r="L289" s="220"/>
      <c r="M289" s="220"/>
      <c r="N289" s="249">
        <v>-9156934305.5337238</v>
      </c>
    </row>
    <row r="290" spans="4:62">
      <c r="D290" s="175" t="s">
        <v>1103</v>
      </c>
      <c r="E290" s="226" t="s">
        <v>1108</v>
      </c>
      <c r="F290" s="226" t="s">
        <v>162</v>
      </c>
      <c r="G290" s="226"/>
      <c r="H290" s="226"/>
      <c r="I290" s="226"/>
      <c r="J290" s="226"/>
      <c r="K290" s="226"/>
      <c r="L290" s="226"/>
      <c r="M290" s="226"/>
      <c r="N290" s="226">
        <v>-1257754439.6020024</v>
      </c>
    </row>
    <row r="291" spans="4:62">
      <c r="D291" s="175" t="s">
        <v>1105</v>
      </c>
      <c r="E291" s="220" t="s">
        <v>1110</v>
      </c>
      <c r="F291" s="220" t="s">
        <v>162</v>
      </c>
      <c r="G291" s="220"/>
      <c r="H291" s="220"/>
      <c r="I291" s="220"/>
      <c r="J291" s="220"/>
      <c r="K291" s="220"/>
      <c r="L291" s="220"/>
      <c r="M291" s="220"/>
      <c r="N291" s="220">
        <v>-1257754439.6020024</v>
      </c>
    </row>
    <row r="292" spans="4:62">
      <c r="D292" s="175" t="s">
        <v>1107</v>
      </c>
      <c r="E292" s="226" t="s">
        <v>1112</v>
      </c>
      <c r="F292" s="226" t="s">
        <v>163</v>
      </c>
      <c r="G292" s="226"/>
      <c r="H292" s="226"/>
      <c r="I292" s="226"/>
      <c r="J292" s="226"/>
      <c r="K292" s="226"/>
      <c r="L292" s="226"/>
      <c r="M292" s="226"/>
      <c r="N292" s="226">
        <v>718630084.684551</v>
      </c>
    </row>
    <row r="293" spans="4:62">
      <c r="D293" s="175" t="s">
        <v>1109</v>
      </c>
      <c r="E293" s="220" t="s">
        <v>1114</v>
      </c>
      <c r="F293" s="220" t="s">
        <v>163</v>
      </c>
      <c r="G293" s="220"/>
      <c r="H293" s="220"/>
      <c r="I293" s="220"/>
      <c r="J293" s="220"/>
      <c r="K293" s="220"/>
      <c r="L293" s="220"/>
      <c r="M293" s="220"/>
      <c r="N293" s="220">
        <v>718630084.684551</v>
      </c>
      <c r="BJ293">
        <v>153225.84</v>
      </c>
    </row>
    <row r="294" spans="4:62">
      <c r="D294" s="175" t="s">
        <v>1111</v>
      </c>
      <c r="E294" s="220" t="s">
        <v>1116</v>
      </c>
      <c r="F294" s="220" t="s">
        <v>1117</v>
      </c>
      <c r="G294" s="220"/>
      <c r="H294" s="220"/>
      <c r="I294" s="220"/>
      <c r="J294" s="220"/>
      <c r="K294" s="220"/>
      <c r="L294" s="220"/>
      <c r="M294" s="220"/>
      <c r="N294" s="220">
        <v>-587776005.53211629</v>
      </c>
      <c r="BJ294">
        <v>-23900</v>
      </c>
    </row>
    <row r="295" spans="4:62">
      <c r="D295" s="175" t="s">
        <v>1113</v>
      </c>
      <c r="E295" s="220" t="s">
        <v>1119</v>
      </c>
      <c r="F295" s="220" t="s">
        <v>164</v>
      </c>
      <c r="G295" s="220"/>
      <c r="H295" s="220"/>
      <c r="I295" s="220"/>
      <c r="J295" s="220"/>
      <c r="K295" s="220"/>
      <c r="L295" s="220"/>
      <c r="M295" s="220"/>
      <c r="N295" s="220">
        <v>-587776005.53211629</v>
      </c>
    </row>
    <row r="296" spans="4:62">
      <c r="D296" s="175" t="s">
        <v>1115</v>
      </c>
      <c r="E296" s="226" t="s">
        <v>1121</v>
      </c>
      <c r="F296" s="226" t="s">
        <v>1122</v>
      </c>
      <c r="G296" s="226"/>
      <c r="H296" s="226"/>
      <c r="I296" s="226"/>
      <c r="J296" s="226"/>
      <c r="K296" s="226"/>
      <c r="L296" s="226"/>
      <c r="M296" s="226"/>
      <c r="N296" s="226">
        <v>23209</v>
      </c>
    </row>
    <row r="297" spans="4:62">
      <c r="D297" s="175" t="s">
        <v>1118</v>
      </c>
      <c r="E297" s="222" t="s">
        <v>1124</v>
      </c>
      <c r="F297" s="222" t="s">
        <v>1125</v>
      </c>
      <c r="G297" s="222"/>
      <c r="H297" s="222"/>
      <c r="I297" s="222"/>
      <c r="J297" s="222"/>
      <c r="K297" s="222"/>
      <c r="L297" s="222"/>
      <c r="M297" s="222"/>
      <c r="N297" s="222">
        <v>12511121.35403</v>
      </c>
    </row>
    <row r="298" spans="4:62">
      <c r="D298" s="175" t="s">
        <v>1120</v>
      </c>
      <c r="E298" s="223" t="s">
        <v>1127</v>
      </c>
      <c r="F298" s="223" t="s">
        <v>1128</v>
      </c>
      <c r="G298" s="223"/>
      <c r="H298" s="223"/>
      <c r="I298" s="223"/>
      <c r="J298" s="223"/>
      <c r="K298" s="223"/>
      <c r="L298" s="223"/>
      <c r="M298" s="223"/>
      <c r="N298" s="223">
        <v>-410573.44151999999</v>
      </c>
    </row>
    <row r="299" spans="4:62">
      <c r="D299" s="175" t="s">
        <v>1123</v>
      </c>
      <c r="E299" s="224" t="s">
        <v>1130</v>
      </c>
      <c r="F299" s="224" t="s">
        <v>166</v>
      </c>
      <c r="G299" s="224"/>
      <c r="H299" s="224"/>
      <c r="I299" s="224"/>
      <c r="J299" s="224"/>
      <c r="K299" s="224"/>
      <c r="L299" s="224"/>
      <c r="M299" s="224"/>
      <c r="N299" s="224">
        <v>12123756.91251</v>
      </c>
    </row>
    <row r="300" spans="4:62">
      <c r="D300" s="175" t="s">
        <v>1126</v>
      </c>
      <c r="E300" s="225" t="s">
        <v>1131</v>
      </c>
      <c r="F300" s="225" t="s">
        <v>1132</v>
      </c>
      <c r="G300" s="225"/>
      <c r="H300" s="225"/>
      <c r="I300" s="225"/>
      <c r="J300" s="225">
        <v>-168.46891629999999</v>
      </c>
      <c r="K300" s="225"/>
      <c r="L300" s="225"/>
      <c r="M300" s="225"/>
      <c r="N300" s="225">
        <v>-10271710909.070782</v>
      </c>
    </row>
    <row r="301" spans="4:62">
      <c r="D301" s="175" t="s">
        <v>1129</v>
      </c>
      <c r="E301" s="227" t="s">
        <v>1133</v>
      </c>
      <c r="F301" s="227" t="s">
        <v>167</v>
      </c>
      <c r="G301" s="227"/>
      <c r="H301" s="227"/>
      <c r="I301" s="227"/>
      <c r="J301" s="227">
        <v>-168.46891629999999</v>
      </c>
      <c r="K301" s="227"/>
      <c r="L301" s="227"/>
      <c r="M301" s="227"/>
      <c r="N301" s="227">
        <v>-10271710909.070782</v>
      </c>
    </row>
    <row r="302" spans="4:62">
      <c r="E302" s="196" t="s">
        <v>1134</v>
      </c>
      <c r="F302" s="197" t="s">
        <v>168</v>
      </c>
      <c r="G302" s="197">
        <v>-19822735207.169998</v>
      </c>
      <c r="H302" s="197">
        <v>-1735218446.3599999</v>
      </c>
      <c r="I302" s="197">
        <v>-23869379843.593021</v>
      </c>
      <c r="J302" s="197">
        <v>-8751406573.8452854</v>
      </c>
      <c r="K302" s="197">
        <v>-6875972201.1229553</v>
      </c>
      <c r="L302" s="197">
        <v>-5297194549.5500002</v>
      </c>
      <c r="M302" s="197">
        <v>-8662578965.8839207</v>
      </c>
      <c r="N302">
        <v>-44008210313.944305</v>
      </c>
    </row>
    <row r="303" spans="4:62">
      <c r="E303" s="196" t="s">
        <v>1135</v>
      </c>
      <c r="F303" s="197" t="s">
        <v>1136</v>
      </c>
      <c r="G303" s="197">
        <v>-56026941777.049995</v>
      </c>
      <c r="H303" s="197">
        <v>-1847610709.1900001</v>
      </c>
      <c r="I303" s="197">
        <v>-30178436190.042355</v>
      </c>
      <c r="J303" s="197">
        <v>-28820595407.908852</v>
      </c>
      <c r="K303" s="197">
        <v>-8500833437.2106094</v>
      </c>
      <c r="L303" s="197">
        <v>-6176105470.6999998</v>
      </c>
      <c r="M303" s="197">
        <v>-11020735345.98312</v>
      </c>
      <c r="N303" s="248">
        <v>-106070274688.30237</v>
      </c>
    </row>
    <row r="304" spans="4:62">
      <c r="E304" s="196" t="s">
        <v>1137</v>
      </c>
      <c r="F304" s="197" t="s">
        <v>1138</v>
      </c>
      <c r="G304" s="197">
        <v>0</v>
      </c>
      <c r="H304" s="197">
        <v>0</v>
      </c>
      <c r="I304" s="197">
        <v>1.31E-5</v>
      </c>
      <c r="J304" s="197">
        <v>0</v>
      </c>
      <c r="K304" s="197">
        <v>-6.5829E-3</v>
      </c>
      <c r="L304" s="197">
        <v>0</v>
      </c>
      <c r="M304" s="197">
        <v>0</v>
      </c>
      <c r="N304">
        <v>-6.5697999999999998E-3</v>
      </c>
    </row>
    <row r="305" spans="5:5">
      <c r="E305" t="s">
        <v>2045</v>
      </c>
    </row>
    <row r="306" spans="5:5">
      <c r="E306" t="s">
        <v>1158</v>
      </c>
    </row>
    <row r="307" spans="5:5">
      <c r="E307" t="s">
        <v>2038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H662"/>
  <sheetViews>
    <sheetView topLeftCell="F3" zoomScale="85" zoomScaleNormal="85" workbookViewId="0">
      <pane xSplit="1" ySplit="2" topLeftCell="G20" activePane="bottomRight" state="frozen"/>
      <selection pane="topRight" activeCell="I83" sqref="I83"/>
      <selection pane="bottomLeft" activeCell="I83" sqref="I83"/>
      <selection pane="bottomRight" activeCell="I83" sqref="I83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7" width="17.42578125" customWidth="1"/>
    <col min="8" max="8" width="19.7109375" customWidth="1"/>
    <col min="9" max="9" width="20.42578125" customWidth="1"/>
    <col min="10" max="10" width="18.140625" bestFit="1" customWidth="1"/>
    <col min="11" max="11" width="18" customWidth="1"/>
    <col min="12" max="12" width="15.7109375" customWidth="1"/>
    <col min="13" max="13" width="18.4257812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4"/>
      <c r="H1" s="164"/>
      <c r="I1" s="164"/>
      <c r="J1" s="164"/>
      <c r="K1" s="164"/>
      <c r="L1" s="164"/>
      <c r="M1" s="164"/>
    </row>
    <row r="2" spans="1:86" ht="15.75" hidden="1">
      <c r="A2" t="s">
        <v>263</v>
      </c>
      <c r="D2" s="164"/>
      <c r="E2" s="164" t="s">
        <v>264</v>
      </c>
      <c r="F2" s="164"/>
      <c r="G2" s="164" t="s">
        <v>1145</v>
      </c>
      <c r="H2" s="164"/>
      <c r="I2" s="164"/>
      <c r="J2" s="164"/>
      <c r="K2" s="164"/>
      <c r="L2" s="164"/>
      <c r="M2" s="164"/>
    </row>
    <row r="3" spans="1:86" ht="78.75">
      <c r="D3" s="169"/>
      <c r="E3" s="219" t="s">
        <v>266</v>
      </c>
      <c r="F3" s="219"/>
      <c r="G3" s="219" t="s">
        <v>267</v>
      </c>
      <c r="H3" s="219" t="s">
        <v>268</v>
      </c>
      <c r="I3" s="219" t="s">
        <v>269</v>
      </c>
      <c r="J3" s="219" t="s">
        <v>270</v>
      </c>
      <c r="K3" s="219" t="s">
        <v>271</v>
      </c>
      <c r="L3" s="219" t="s">
        <v>272</v>
      </c>
      <c r="M3" s="219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219" t="s">
        <v>278</v>
      </c>
      <c r="H4" s="219" t="s">
        <v>278</v>
      </c>
      <c r="I4" s="219" t="s">
        <v>278</v>
      </c>
      <c r="J4" s="219" t="s">
        <v>278</v>
      </c>
      <c r="K4" s="219" t="s">
        <v>278</v>
      </c>
      <c r="L4" s="219" t="s">
        <v>278</v>
      </c>
      <c r="M4" s="219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3181187.8859592001</v>
      </c>
      <c r="K5" s="220">
        <v>183446361.19279999</v>
      </c>
      <c r="L5" s="220"/>
      <c r="M5" s="220">
        <v>429186.49400000001</v>
      </c>
      <c r="N5" s="220">
        <v>187056735.57275921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43793341.799999997</v>
      </c>
      <c r="H6" s="220">
        <v>99383.039999999994</v>
      </c>
      <c r="I6" s="220">
        <v>320643246.61568218</v>
      </c>
      <c r="J6" s="220">
        <v>266319138.81543621</v>
      </c>
      <c r="K6" s="220">
        <v>83889865.516894996</v>
      </c>
      <c r="L6" s="220">
        <v>27766213.649999999</v>
      </c>
      <c r="M6" s="220">
        <v>250331206.17848751</v>
      </c>
      <c r="N6" s="220">
        <v>992842395.61650085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36.450000000000003</v>
      </c>
      <c r="H7" s="220"/>
      <c r="I7" s="220"/>
      <c r="J7" s="220"/>
      <c r="K7" s="220">
        <v>48334340.676204003</v>
      </c>
      <c r="L7" s="220">
        <v>105731930.83</v>
      </c>
      <c r="M7" s="220"/>
      <c r="N7" s="220">
        <v>154066307.956204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43793378.25</v>
      </c>
      <c r="H8" s="222">
        <v>99383.039999999994</v>
      </c>
      <c r="I8" s="222">
        <v>320643246.61568218</v>
      </c>
      <c r="J8" s="222">
        <v>269500326.70139539</v>
      </c>
      <c r="K8" s="222">
        <v>315670567.38589901</v>
      </c>
      <c r="L8" s="222">
        <v>133498144.48</v>
      </c>
      <c r="M8" s="222">
        <v>250760392.6724875</v>
      </c>
      <c r="N8" s="222">
        <v>1333965439.1454639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>
        <v>566898246.061795</v>
      </c>
      <c r="L9" s="220"/>
      <c r="M9" s="220">
        <v>1955536000</v>
      </c>
      <c r="N9" s="220">
        <v>2522434246.0617952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>
        <v>566898246.061795</v>
      </c>
      <c r="L10" s="222">
        <v>0</v>
      </c>
      <c r="M10" s="222">
        <v>1955536000</v>
      </c>
      <c r="N10" s="222">
        <v>2522434246.0617952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43793378.25</v>
      </c>
      <c r="H11" s="223">
        <v>99383.039999999994</v>
      </c>
      <c r="I11" s="223">
        <v>320643246.61568218</v>
      </c>
      <c r="J11" s="223">
        <v>269500326.70139539</v>
      </c>
      <c r="K11" s="223">
        <v>882568813.44769394</v>
      </c>
      <c r="L11" s="223">
        <v>133498144.48</v>
      </c>
      <c r="M11" s="223">
        <v>2206296392.6724877</v>
      </c>
      <c r="N11" s="223">
        <v>3856399685.2072592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2062951034.28</v>
      </c>
      <c r="H12" s="220">
        <v>12225846.65</v>
      </c>
      <c r="I12" s="220"/>
      <c r="J12" s="220">
        <v>1133281610.0057049</v>
      </c>
      <c r="K12" s="220">
        <v>26302621.351980999</v>
      </c>
      <c r="L12" s="220">
        <v>525560064.94</v>
      </c>
      <c r="M12" s="220">
        <v>493837834.69530398</v>
      </c>
      <c r="N12" s="220">
        <v>3775003845.564229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322</v>
      </c>
      <c r="F13" s="220" t="s">
        <v>323</v>
      </c>
      <c r="G13" s="220">
        <v>2794011782.52</v>
      </c>
      <c r="H13" s="220">
        <v>71522459.049999997</v>
      </c>
      <c r="I13" s="220"/>
      <c r="J13" s="220">
        <v>3963584359.2756958</v>
      </c>
      <c r="K13" s="220">
        <v>722330748.49835515</v>
      </c>
      <c r="L13" s="220">
        <v>450778249.18000001</v>
      </c>
      <c r="M13" s="220">
        <v>806871002.25373399</v>
      </c>
      <c r="N13" s="220">
        <v>8809098600.7777863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325</v>
      </c>
      <c r="F14" s="220" t="s">
        <v>326</v>
      </c>
      <c r="G14" s="220">
        <v>-75479223.079999998</v>
      </c>
      <c r="H14" s="220"/>
      <c r="I14" s="220"/>
      <c r="J14" s="220">
        <v>-3739085.2581524001</v>
      </c>
      <c r="K14" s="220">
        <v>-27371852.417528</v>
      </c>
      <c r="L14" s="220">
        <v>-4502988.46</v>
      </c>
      <c r="M14" s="220"/>
      <c r="N14" s="220">
        <v>-111093149.21568041</v>
      </c>
    </row>
    <row r="15" spans="1:86">
      <c r="D15" s="175" t="s">
        <v>324</v>
      </c>
      <c r="E15" s="220" t="s">
        <v>328</v>
      </c>
      <c r="F15" s="220" t="s">
        <v>329</v>
      </c>
      <c r="G15" s="220">
        <v>8052743.8799999999</v>
      </c>
      <c r="H15" s="220"/>
      <c r="I15" s="220"/>
      <c r="J15" s="220"/>
      <c r="K15" s="220"/>
      <c r="L15" s="220"/>
      <c r="M15" s="220"/>
      <c r="N15" s="220">
        <v>8052743.8799999999</v>
      </c>
    </row>
    <row r="16" spans="1:86">
      <c r="D16" s="175" t="s">
        <v>327</v>
      </c>
      <c r="E16" s="220" t="s">
        <v>331</v>
      </c>
      <c r="F16" s="220" t="s">
        <v>332</v>
      </c>
      <c r="G16" s="220">
        <v>4789536337.6000004</v>
      </c>
      <c r="H16" s="220">
        <v>83748305.700000003</v>
      </c>
      <c r="I16" s="220"/>
      <c r="J16" s="220">
        <v>5093126884.0232477</v>
      </c>
      <c r="K16" s="220">
        <v>721261517.43280804</v>
      </c>
      <c r="L16" s="220">
        <v>971835325.65999997</v>
      </c>
      <c r="M16" s="220">
        <v>1300708836.949038</v>
      </c>
      <c r="N16" s="220">
        <v>12481062041.006332</v>
      </c>
    </row>
    <row r="17" spans="1:14">
      <c r="D17" s="175" t="s">
        <v>330</v>
      </c>
      <c r="E17" s="222" t="s">
        <v>334</v>
      </c>
      <c r="F17" s="222" t="s">
        <v>335</v>
      </c>
      <c r="G17" s="222">
        <v>1370935.65</v>
      </c>
      <c r="H17" s="222">
        <v>54500</v>
      </c>
      <c r="I17" s="222">
        <v>25.138802299999998</v>
      </c>
      <c r="J17" s="222">
        <v>69912.05</v>
      </c>
      <c r="K17" s="222">
        <v>440004.66580000002</v>
      </c>
      <c r="L17" s="222">
        <v>291970.13</v>
      </c>
      <c r="M17" s="222">
        <v>381568</v>
      </c>
      <c r="N17" s="222">
        <v>2608891.4146023002</v>
      </c>
    </row>
    <row r="18" spans="1:14">
      <c r="D18" s="175" t="s">
        <v>333</v>
      </c>
      <c r="E18" s="220" t="s">
        <v>337</v>
      </c>
      <c r="F18" s="220" t="s">
        <v>338</v>
      </c>
      <c r="G18" s="220">
        <v>305161017.20999998</v>
      </c>
      <c r="H18" s="220">
        <v>19130.07</v>
      </c>
      <c r="I18" s="220"/>
      <c r="J18" s="220">
        <v>664404.23304319999</v>
      </c>
      <c r="K18" s="220">
        <v>2799177.225197</v>
      </c>
      <c r="L18" s="220">
        <v>36977486.689999998</v>
      </c>
      <c r="M18" s="220">
        <v>1561450.03575</v>
      </c>
      <c r="N18" s="220">
        <v>218729832.53253821</v>
      </c>
    </row>
    <row r="19" spans="1:14">
      <c r="D19" s="175" t="s">
        <v>336</v>
      </c>
      <c r="E19" s="220" t="s">
        <v>340</v>
      </c>
      <c r="F19" s="220" t="s">
        <v>341</v>
      </c>
      <c r="G19" s="220">
        <v>-18243446.059999999</v>
      </c>
      <c r="H19" s="220"/>
      <c r="I19" s="220"/>
      <c r="J19" s="220"/>
      <c r="K19" s="220">
        <v>-66670.366685000001</v>
      </c>
      <c r="L19" s="220"/>
      <c r="M19" s="220"/>
      <c r="N19" s="220">
        <v>-18310116.426685002</v>
      </c>
    </row>
    <row r="20" spans="1:14">
      <c r="D20" s="175" t="s">
        <v>339</v>
      </c>
      <c r="E20" s="220" t="s">
        <v>344</v>
      </c>
      <c r="F20" s="220" t="s">
        <v>345</v>
      </c>
      <c r="G20" s="220">
        <v>10427677</v>
      </c>
      <c r="H20" s="220"/>
      <c r="I20" s="220">
        <v>4522227.6141194003</v>
      </c>
      <c r="J20" s="220"/>
      <c r="K20" s="220">
        <v>21046487.265083</v>
      </c>
      <c r="L20" s="220"/>
      <c r="M20" s="220"/>
      <c r="N20" s="220">
        <v>25568714.879202399</v>
      </c>
    </row>
    <row r="21" spans="1:14">
      <c r="A21" s="271" t="s">
        <v>342</v>
      </c>
      <c r="B21" s="272"/>
      <c r="D21" s="175" t="s">
        <v>343</v>
      </c>
      <c r="E21" s="220" t="s">
        <v>348</v>
      </c>
      <c r="F21" s="220" t="s">
        <v>349</v>
      </c>
      <c r="G21" s="220">
        <v>12543101.460000001</v>
      </c>
      <c r="H21" s="220"/>
      <c r="I21" s="220"/>
      <c r="J21" s="220"/>
      <c r="K21" s="220"/>
      <c r="L21" s="220"/>
      <c r="M21" s="220"/>
      <c r="N21" s="220">
        <v>12015206.859999999</v>
      </c>
    </row>
    <row r="22" spans="1:14">
      <c r="A22" s="270" t="s">
        <v>346</v>
      </c>
      <c r="B22" s="270"/>
      <c r="D22" s="175" t="s">
        <v>347</v>
      </c>
      <c r="E22" s="220" t="s">
        <v>353</v>
      </c>
      <c r="F22" s="220" t="s">
        <v>354</v>
      </c>
      <c r="G22" s="220">
        <v>13291871.279999999</v>
      </c>
      <c r="H22" s="220">
        <v>11000</v>
      </c>
      <c r="I22" s="220"/>
      <c r="J22" s="220"/>
      <c r="K22" s="220">
        <v>2633278.8040240002</v>
      </c>
      <c r="L22" s="220">
        <v>3581714.24</v>
      </c>
      <c r="M22" s="220">
        <v>3740695.7143489998</v>
      </c>
      <c r="N22" s="220">
        <v>23258560.038373001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356</v>
      </c>
      <c r="F23" s="220" t="s">
        <v>357</v>
      </c>
      <c r="G23" s="220">
        <v>103219.05</v>
      </c>
      <c r="H23" s="220">
        <v>2718.09</v>
      </c>
      <c r="I23" s="220"/>
      <c r="J23" s="220"/>
      <c r="K23" s="220">
        <v>7423393.8778029997</v>
      </c>
      <c r="L23" s="220">
        <v>1949.1</v>
      </c>
      <c r="M23" s="220"/>
      <c r="N23" s="220">
        <v>7531280.1178029999</v>
      </c>
    </row>
    <row r="24" spans="1:14">
      <c r="A24" s="99"/>
      <c r="B24" s="99"/>
      <c r="D24" s="175" t="s">
        <v>355</v>
      </c>
      <c r="E24" s="220" t="s">
        <v>359</v>
      </c>
      <c r="F24" s="220" t="s">
        <v>360</v>
      </c>
      <c r="G24" s="220">
        <v>360004.82</v>
      </c>
      <c r="H24" s="220"/>
      <c r="I24" s="220"/>
      <c r="J24" s="220">
        <v>26555548.523220599</v>
      </c>
      <c r="K24" s="220"/>
      <c r="L24" s="220">
        <v>131313.45000000001</v>
      </c>
      <c r="M24" s="220"/>
      <c r="N24" s="220">
        <v>27046866.793220598</v>
      </c>
    </row>
    <row r="25" spans="1:14">
      <c r="A25" s="99"/>
      <c r="B25" s="99"/>
      <c r="D25" s="175" t="s">
        <v>358</v>
      </c>
      <c r="E25" s="220" t="s">
        <v>362</v>
      </c>
      <c r="F25" s="220" t="s">
        <v>363</v>
      </c>
      <c r="G25" s="220">
        <v>52859749.259999998</v>
      </c>
      <c r="H25" s="220">
        <v>595444.76</v>
      </c>
      <c r="I25" s="220"/>
      <c r="J25" s="220">
        <v>75445649.827453107</v>
      </c>
      <c r="K25" s="220">
        <v>11816062.426916</v>
      </c>
      <c r="L25" s="220">
        <v>11462535.01</v>
      </c>
      <c r="M25" s="220">
        <v>6025707.6932690004</v>
      </c>
      <c r="N25" s="220">
        <v>158205148.9776381</v>
      </c>
    </row>
    <row r="26" spans="1:14">
      <c r="A26" s="99"/>
      <c r="B26" s="99"/>
      <c r="D26" s="175" t="s">
        <v>361</v>
      </c>
      <c r="E26" s="220" t="s">
        <v>365</v>
      </c>
      <c r="F26" s="220" t="s">
        <v>366</v>
      </c>
      <c r="G26" s="220">
        <v>491780.45</v>
      </c>
      <c r="H26" s="220">
        <v>87827.41</v>
      </c>
      <c r="I26" s="220"/>
      <c r="J26" s="220"/>
      <c r="K26" s="220"/>
      <c r="L26" s="220">
        <v>296377.03999999998</v>
      </c>
      <c r="M26" s="220">
        <v>16711109.577206001</v>
      </c>
      <c r="N26" s="220">
        <v>17587094.477205999</v>
      </c>
    </row>
    <row r="27" spans="1:14">
      <c r="D27" s="175" t="s">
        <v>364</v>
      </c>
      <c r="E27" s="220" t="s">
        <v>368</v>
      </c>
      <c r="F27" s="220" t="s">
        <v>369</v>
      </c>
      <c r="G27" s="220">
        <v>15144018.4</v>
      </c>
      <c r="H27" s="220"/>
      <c r="I27" s="220"/>
      <c r="J27" s="220">
        <v>97700198.637922406</v>
      </c>
      <c r="K27" s="220">
        <v>51664950.378362998</v>
      </c>
      <c r="L27" s="220">
        <v>295374.74</v>
      </c>
      <c r="M27" s="220">
        <v>355064272.15036249</v>
      </c>
      <c r="N27" s="220">
        <v>519868814.3066479</v>
      </c>
    </row>
    <row r="28" spans="1:14">
      <c r="D28" s="175" t="s">
        <v>367</v>
      </c>
      <c r="E28" s="220" t="s">
        <v>372</v>
      </c>
      <c r="F28" s="220" t="s">
        <v>373</v>
      </c>
      <c r="G28" s="220"/>
      <c r="H28" s="220"/>
      <c r="I28" s="220"/>
      <c r="J28" s="220">
        <v>16642910.7592072</v>
      </c>
      <c r="K28" s="220"/>
      <c r="L28" s="220"/>
      <c r="M28" s="220"/>
      <c r="N28" s="220">
        <v>16642910.7592072</v>
      </c>
    </row>
    <row r="29" spans="1:14">
      <c r="A29" s="271" t="s">
        <v>370</v>
      </c>
      <c r="B29" s="272"/>
      <c r="D29" s="175" t="s">
        <v>371</v>
      </c>
      <c r="E29" s="220" t="s">
        <v>376</v>
      </c>
      <c r="F29" s="220" t="s">
        <v>377</v>
      </c>
      <c r="G29" s="220">
        <v>1394000</v>
      </c>
      <c r="H29" s="220"/>
      <c r="I29" s="220"/>
      <c r="J29" s="220"/>
      <c r="K29" s="220"/>
      <c r="L29" s="220">
        <v>123345.79</v>
      </c>
      <c r="M29" s="220"/>
      <c r="N29" s="220">
        <v>1517345.79</v>
      </c>
    </row>
    <row r="30" spans="1:14">
      <c r="A30" s="270" t="s">
        <v>374</v>
      </c>
      <c r="B30" s="270"/>
      <c r="D30" s="175" t="s">
        <v>375</v>
      </c>
      <c r="E30" s="220" t="s">
        <v>381</v>
      </c>
      <c r="F30" s="220" t="s">
        <v>382</v>
      </c>
      <c r="G30" s="220">
        <v>13189705.869999999</v>
      </c>
      <c r="H30" s="220">
        <v>171434.44</v>
      </c>
      <c r="I30" s="220"/>
      <c r="J30" s="220"/>
      <c r="K30" s="220"/>
      <c r="L30" s="220">
        <v>35897.94</v>
      </c>
      <c r="M30" s="220"/>
      <c r="N30" s="220">
        <v>13397038.25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386</v>
      </c>
      <c r="F31" s="220" t="s">
        <v>387</v>
      </c>
      <c r="G31" s="220">
        <v>30954300.829999998</v>
      </c>
      <c r="H31" s="220">
        <v>911214.43</v>
      </c>
      <c r="I31" s="220">
        <v>0</v>
      </c>
      <c r="J31" s="220"/>
      <c r="K31" s="220">
        <v>451334398.43830901</v>
      </c>
      <c r="L31" s="220">
        <v>0</v>
      </c>
      <c r="M31" s="220">
        <v>318295738.50644898</v>
      </c>
      <c r="N31" s="220">
        <v>801495652.20475805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389</v>
      </c>
      <c r="F32" s="220" t="s">
        <v>390</v>
      </c>
      <c r="G32" s="220">
        <v>11852560.98</v>
      </c>
      <c r="H32" s="220">
        <v>2357494.6800000002</v>
      </c>
      <c r="I32" s="220"/>
      <c r="J32" s="220">
        <v>434681229.9324404</v>
      </c>
      <c r="K32" s="220">
        <v>5302462.3831970003</v>
      </c>
      <c r="L32" s="220">
        <v>1210905.3600000001</v>
      </c>
      <c r="M32" s="220">
        <v>5375756.6219774997</v>
      </c>
      <c r="N32" s="220">
        <v>460780409.9576149</v>
      </c>
    </row>
    <row r="33" spans="1:14">
      <c r="A33" s="99"/>
      <c r="B33" s="185"/>
      <c r="D33" s="175" t="s">
        <v>388</v>
      </c>
      <c r="E33" s="220" t="s">
        <v>392</v>
      </c>
      <c r="F33" s="220" t="s">
        <v>393</v>
      </c>
      <c r="G33" s="220"/>
      <c r="H33" s="220"/>
      <c r="I33" s="220"/>
      <c r="J33" s="220"/>
      <c r="K33" s="220"/>
      <c r="L33" s="220"/>
      <c r="M33" s="220">
        <v>591289.54327849997</v>
      </c>
      <c r="N33" s="220">
        <v>591289.54327849997</v>
      </c>
    </row>
    <row r="34" spans="1:14">
      <c r="A34" s="99"/>
      <c r="B34" s="185"/>
      <c r="D34" s="175" t="s">
        <v>391</v>
      </c>
      <c r="E34" s="220" t="s">
        <v>395</v>
      </c>
      <c r="F34" s="220" t="s">
        <v>396</v>
      </c>
      <c r="G34" s="220">
        <v>1742764</v>
      </c>
      <c r="H34" s="220"/>
      <c r="I34" s="220"/>
      <c r="J34" s="220"/>
      <c r="K34" s="220"/>
      <c r="L34" s="220"/>
      <c r="M34" s="220"/>
      <c r="N34" s="220">
        <v>1742764</v>
      </c>
    </row>
    <row r="35" spans="1:14">
      <c r="D35" s="175" t="s">
        <v>394</v>
      </c>
      <c r="E35" s="220" t="s">
        <v>398</v>
      </c>
      <c r="F35" s="220" t="s">
        <v>399</v>
      </c>
      <c r="G35" s="220">
        <v>452643260.19999999</v>
      </c>
      <c r="H35" s="220">
        <v>4210763.88</v>
      </c>
      <c r="I35" s="220">
        <v>4522252.7529216995</v>
      </c>
      <c r="J35" s="220">
        <v>651759853.96328688</v>
      </c>
      <c r="K35" s="220">
        <v>554393545.09800696</v>
      </c>
      <c r="L35" s="220">
        <v>54408869.490000002</v>
      </c>
      <c r="M35" s="220">
        <v>707747587.84264147</v>
      </c>
      <c r="N35" s="220">
        <v>2290277704.4754052</v>
      </c>
    </row>
    <row r="36" spans="1:14">
      <c r="D36" s="175" t="s">
        <v>397</v>
      </c>
      <c r="E36" s="222" t="s">
        <v>401</v>
      </c>
      <c r="F36" s="222" t="s">
        <v>402</v>
      </c>
      <c r="G36" s="222">
        <v>13644423.92</v>
      </c>
      <c r="H36" s="222">
        <v>31727264.140000001</v>
      </c>
      <c r="I36" s="222"/>
      <c r="J36" s="222"/>
      <c r="K36" s="222"/>
      <c r="L36" s="222">
        <v>7294273.8600000003</v>
      </c>
      <c r="M36" s="222"/>
      <c r="N36" s="222">
        <v>46080336.920000002</v>
      </c>
    </row>
    <row r="37" spans="1:14">
      <c r="D37" s="175" t="s">
        <v>400</v>
      </c>
      <c r="E37" s="220" t="s">
        <v>405</v>
      </c>
      <c r="F37" s="220" t="s">
        <v>406</v>
      </c>
      <c r="G37" s="220">
        <v>13644423.92</v>
      </c>
      <c r="H37" s="220">
        <v>31727264.140000001</v>
      </c>
      <c r="I37" s="220"/>
      <c r="J37" s="220"/>
      <c r="K37" s="220"/>
      <c r="L37" s="220">
        <v>7294273.8600000003</v>
      </c>
      <c r="M37" s="220"/>
      <c r="N37" s="220">
        <v>46080336.920000002</v>
      </c>
    </row>
    <row r="38" spans="1:14">
      <c r="A38" s="271" t="s">
        <v>403</v>
      </c>
      <c r="B38" s="272"/>
      <c r="D38" s="175" t="s">
        <v>404</v>
      </c>
      <c r="E38" s="222" t="s">
        <v>408</v>
      </c>
      <c r="F38" s="222" t="s">
        <v>409</v>
      </c>
      <c r="G38" s="222">
        <v>5255824021.7200003</v>
      </c>
      <c r="H38" s="222">
        <v>119686333.72</v>
      </c>
      <c r="I38" s="222">
        <v>4522252.7529216995</v>
      </c>
      <c r="J38" s="222">
        <v>5744886737.9865351</v>
      </c>
      <c r="K38" s="222">
        <v>1275655062.5308151</v>
      </c>
      <c r="L38" s="222">
        <v>1033538469.01</v>
      </c>
      <c r="M38" s="222">
        <v>2008456424.7916796</v>
      </c>
      <c r="N38" s="222">
        <v>14817420082.401737</v>
      </c>
    </row>
    <row r="39" spans="1:14">
      <c r="A39" s="270" t="s">
        <v>374</v>
      </c>
      <c r="B39" s="270"/>
      <c r="D39" s="175" t="s">
        <v>407</v>
      </c>
      <c r="E39" s="223" t="s">
        <v>412</v>
      </c>
      <c r="F39" s="223" t="s">
        <v>413</v>
      </c>
      <c r="G39" s="223">
        <v>4917444710.0100002</v>
      </c>
      <c r="H39" s="223"/>
      <c r="I39" s="223">
        <v>667010962.39365387</v>
      </c>
      <c r="J39" s="223"/>
      <c r="K39" s="223"/>
      <c r="L39" s="223"/>
      <c r="M39" s="223"/>
      <c r="N39" s="223">
        <v>667010962.39365387</v>
      </c>
    </row>
    <row r="40" spans="1:14">
      <c r="A40" s="99" t="s">
        <v>378</v>
      </c>
      <c r="B40" s="185" t="s">
        <v>410</v>
      </c>
      <c r="D40" s="175" t="s">
        <v>411</v>
      </c>
      <c r="E40" s="220" t="s">
        <v>416</v>
      </c>
      <c r="F40" s="220" t="s">
        <v>417</v>
      </c>
      <c r="G40" s="220">
        <v>4917444710.0100002</v>
      </c>
      <c r="H40" s="220"/>
      <c r="I40" s="220">
        <v>667010962.39365387</v>
      </c>
      <c r="J40" s="220"/>
      <c r="K40" s="220"/>
      <c r="L40" s="220"/>
      <c r="M40" s="220"/>
      <c r="N40" s="220">
        <v>667010962.39365387</v>
      </c>
    </row>
    <row r="41" spans="1:14">
      <c r="A41" s="99" t="s">
        <v>383</v>
      </c>
      <c r="B41" s="185" t="s">
        <v>414</v>
      </c>
      <c r="D41" s="175" t="s">
        <v>415</v>
      </c>
      <c r="E41" s="222" t="s">
        <v>419</v>
      </c>
      <c r="F41" s="222" t="s">
        <v>420</v>
      </c>
      <c r="G41" s="222">
        <v>4917444710.0100002</v>
      </c>
      <c r="H41" s="222"/>
      <c r="I41" s="222">
        <v>667010962.39365387</v>
      </c>
      <c r="J41" s="222"/>
      <c r="K41" s="222"/>
      <c r="L41" s="222"/>
      <c r="M41" s="222"/>
      <c r="N41" s="222">
        <v>667010962.39365387</v>
      </c>
    </row>
    <row r="42" spans="1:14">
      <c r="A42" s="99"/>
      <c r="B42" s="185"/>
      <c r="D42" s="175" t="s">
        <v>418</v>
      </c>
      <c r="E42" s="223" t="s">
        <v>422</v>
      </c>
      <c r="F42" s="223" t="s">
        <v>423</v>
      </c>
      <c r="G42" s="223">
        <v>989956314.79999995</v>
      </c>
      <c r="H42" s="223"/>
      <c r="I42" s="223"/>
      <c r="J42" s="223">
        <v>816185924.87184095</v>
      </c>
      <c r="K42" s="223">
        <v>53069955.571777001</v>
      </c>
      <c r="L42" s="223">
        <v>250251427.46000001</v>
      </c>
      <c r="M42" s="223">
        <v>545594818.05227304</v>
      </c>
      <c r="N42" s="223">
        <v>2655058440.7558908</v>
      </c>
    </row>
    <row r="43" spans="1:14">
      <c r="A43" s="99"/>
      <c r="B43" s="185"/>
      <c r="D43" s="175" t="s">
        <v>421</v>
      </c>
      <c r="E43" s="220" t="s">
        <v>425</v>
      </c>
      <c r="F43" s="220" t="s">
        <v>426</v>
      </c>
      <c r="G43" s="220">
        <v>-3075690.93</v>
      </c>
      <c r="H43" s="220"/>
      <c r="I43" s="220"/>
      <c r="J43" s="220">
        <v>-12594017.925216001</v>
      </c>
      <c r="K43" s="220"/>
      <c r="L43" s="220">
        <v>-13470251.26</v>
      </c>
      <c r="M43" s="220"/>
      <c r="N43" s="220">
        <v>-29139960.115215998</v>
      </c>
    </row>
    <row r="44" spans="1:14">
      <c r="D44" s="175" t="s">
        <v>424</v>
      </c>
      <c r="E44" s="220" t="s">
        <v>428</v>
      </c>
      <c r="F44" s="220" t="s">
        <v>423</v>
      </c>
      <c r="G44" s="220">
        <v>986880623.87</v>
      </c>
      <c r="H44" s="220"/>
      <c r="I44" s="220"/>
      <c r="J44" s="220">
        <v>803591906.94662488</v>
      </c>
      <c r="K44" s="220">
        <v>53069955.571777001</v>
      </c>
      <c r="L44" s="220">
        <v>236781176.19999999</v>
      </c>
      <c r="M44" s="220">
        <v>545594818.05227304</v>
      </c>
      <c r="N44" s="220">
        <v>2625918480.6406746</v>
      </c>
    </row>
    <row r="45" spans="1:14">
      <c r="D45" s="175" t="s">
        <v>427</v>
      </c>
      <c r="E45" s="222" t="s">
        <v>430</v>
      </c>
      <c r="F45" s="222" t="s">
        <v>431</v>
      </c>
      <c r="G45" s="222">
        <v>77724866.180000007</v>
      </c>
      <c r="H45" s="222"/>
      <c r="I45" s="222"/>
      <c r="J45" s="222">
        <v>22268453.421392102</v>
      </c>
      <c r="K45" s="222">
        <v>171730816.87153801</v>
      </c>
      <c r="L45" s="222">
        <v>1032000</v>
      </c>
      <c r="M45" s="222">
        <v>15424701.1144545</v>
      </c>
      <c r="N45" s="222">
        <v>288180837.58738458</v>
      </c>
    </row>
    <row r="46" spans="1:14">
      <c r="D46" s="175" t="s">
        <v>429</v>
      </c>
      <c r="E46" s="220" t="s">
        <v>433</v>
      </c>
      <c r="F46" s="220" t="s">
        <v>434</v>
      </c>
      <c r="G46" s="220">
        <v>-922224.95</v>
      </c>
      <c r="H46" s="220"/>
      <c r="I46" s="220"/>
      <c r="J46" s="220"/>
      <c r="K46" s="220"/>
      <c r="L46" s="220">
        <v>-89328.16</v>
      </c>
      <c r="M46" s="220"/>
      <c r="N46" s="220">
        <v>-1011553.11</v>
      </c>
    </row>
    <row r="47" spans="1:14">
      <c r="D47" s="175" t="s">
        <v>432</v>
      </c>
      <c r="E47" s="220" t="s">
        <v>436</v>
      </c>
      <c r="F47" s="220" t="s">
        <v>431</v>
      </c>
      <c r="G47" s="220">
        <v>76802641.230000004</v>
      </c>
      <c r="H47" s="220"/>
      <c r="I47" s="220"/>
      <c r="J47" s="220">
        <v>22268453.421392102</v>
      </c>
      <c r="K47" s="220">
        <v>171730816.87153801</v>
      </c>
      <c r="L47" s="220">
        <v>942671.84</v>
      </c>
      <c r="M47" s="220">
        <v>15424701.1144545</v>
      </c>
      <c r="N47" s="220">
        <v>287169284.47738463</v>
      </c>
    </row>
    <row r="48" spans="1:14">
      <c r="D48" s="175" t="s">
        <v>435</v>
      </c>
      <c r="E48" s="222" t="s">
        <v>438</v>
      </c>
      <c r="F48" s="222" t="s">
        <v>439</v>
      </c>
      <c r="G48" s="222">
        <v>1096457843.78</v>
      </c>
      <c r="H48" s="222"/>
      <c r="I48" s="222"/>
      <c r="J48" s="222">
        <v>2289616843.5846014</v>
      </c>
      <c r="K48" s="222">
        <v>201996423.24952999</v>
      </c>
      <c r="L48" s="222">
        <v>571308862.58000004</v>
      </c>
      <c r="M48" s="222">
        <v>706666302.07782948</v>
      </c>
      <c r="N48" s="222">
        <v>4864711394.1094456</v>
      </c>
    </row>
    <row r="49" spans="4:16">
      <c r="D49" s="175" t="s">
        <v>437</v>
      </c>
      <c r="E49" s="220" t="s">
        <v>441</v>
      </c>
      <c r="F49" s="220" t="s">
        <v>442</v>
      </c>
      <c r="G49" s="220">
        <v>-14883402.75</v>
      </c>
      <c r="H49" s="220"/>
      <c r="I49" s="220"/>
      <c r="J49" s="220">
        <v>-398785.64671140001</v>
      </c>
      <c r="K49" s="220">
        <v>-409223.93350699998</v>
      </c>
      <c r="L49" s="220">
        <v>-3886666.71</v>
      </c>
      <c r="M49" s="220"/>
      <c r="N49" s="220">
        <v>-19578079.040218402</v>
      </c>
    </row>
    <row r="50" spans="4:16">
      <c r="D50" s="175" t="s">
        <v>440</v>
      </c>
      <c r="E50" s="220" t="s">
        <v>444</v>
      </c>
      <c r="F50" s="220" t="s">
        <v>439</v>
      </c>
      <c r="G50" s="220">
        <v>1081574441.03</v>
      </c>
      <c r="H50" s="220"/>
      <c r="I50" s="220"/>
      <c r="J50" s="220">
        <v>2289218057.9378905</v>
      </c>
      <c r="K50" s="220">
        <v>201587199.31602299</v>
      </c>
      <c r="L50" s="220">
        <v>567422195.87</v>
      </c>
      <c r="M50" s="220">
        <v>706666302.07782948</v>
      </c>
      <c r="N50" s="220">
        <v>4845133315.0692272</v>
      </c>
    </row>
    <row r="51" spans="4:16">
      <c r="D51" s="175" t="s">
        <v>443</v>
      </c>
      <c r="E51" s="222" t="s">
        <v>446</v>
      </c>
      <c r="F51" s="222" t="s">
        <v>447</v>
      </c>
      <c r="G51" s="222">
        <v>303352754</v>
      </c>
      <c r="H51" s="222">
        <v>33661088.289999999</v>
      </c>
      <c r="I51" s="222"/>
      <c r="J51" s="222">
        <v>570234372.47506988</v>
      </c>
      <c r="K51" s="222">
        <v>141182045.622677</v>
      </c>
      <c r="L51" s="222">
        <v>81128511.219999999</v>
      </c>
      <c r="M51" s="222">
        <v>258578463.79329801</v>
      </c>
      <c r="N51" s="222">
        <v>1388137235.4010448</v>
      </c>
    </row>
    <row r="52" spans="4:16">
      <c r="D52" s="175" t="s">
        <v>445</v>
      </c>
      <c r="E52" s="220" t="s">
        <v>1224</v>
      </c>
      <c r="F52" s="220" t="s">
        <v>1225</v>
      </c>
      <c r="G52" s="220"/>
      <c r="H52" s="220"/>
      <c r="I52" s="220"/>
      <c r="J52" s="220">
        <v>-17476370.0810933</v>
      </c>
      <c r="K52" s="220"/>
      <c r="L52" s="220"/>
      <c r="M52" s="220"/>
      <c r="N52" s="220">
        <v>-17476370.0810933</v>
      </c>
    </row>
    <row r="53" spans="4:16">
      <c r="D53" s="175" t="s">
        <v>448</v>
      </c>
      <c r="E53" s="220" t="s">
        <v>449</v>
      </c>
      <c r="F53" s="220" t="s">
        <v>450</v>
      </c>
      <c r="G53" s="220">
        <v>-24905191.100000001</v>
      </c>
      <c r="H53" s="220"/>
      <c r="I53" s="220"/>
      <c r="J53" s="220"/>
      <c r="K53" s="220"/>
      <c r="L53" s="220">
        <v>-6940962.7199999997</v>
      </c>
      <c r="M53" s="220"/>
      <c r="N53" s="220">
        <v>-31846153.82</v>
      </c>
    </row>
    <row r="54" spans="4:16">
      <c r="D54" s="175" t="s">
        <v>451</v>
      </c>
      <c r="E54" s="222" t="s">
        <v>452</v>
      </c>
      <c r="F54" s="222" t="s">
        <v>447</v>
      </c>
      <c r="G54" s="222">
        <v>278447562.89999998</v>
      </c>
      <c r="H54" s="222">
        <v>33661088.289999999</v>
      </c>
      <c r="I54" s="222"/>
      <c r="J54" s="222">
        <v>552758002.39397657</v>
      </c>
      <c r="K54" s="222">
        <v>141182045.622677</v>
      </c>
      <c r="L54" s="222">
        <v>74187548.5</v>
      </c>
      <c r="M54" s="222">
        <v>258578463.79329801</v>
      </c>
      <c r="N54" s="222">
        <v>1338814711.4999516</v>
      </c>
    </row>
    <row r="55" spans="4:16">
      <c r="D55" s="175" t="s">
        <v>453</v>
      </c>
      <c r="E55" s="220" t="s">
        <v>454</v>
      </c>
      <c r="F55" s="220" t="s">
        <v>455</v>
      </c>
      <c r="G55" s="220">
        <v>330576856.38999999</v>
      </c>
      <c r="H55" s="220"/>
      <c r="I55" s="220"/>
      <c r="J55" s="220">
        <v>72296672.020241499</v>
      </c>
      <c r="K55" s="220">
        <v>109302011.200652</v>
      </c>
      <c r="L55" s="220">
        <v>64153959.210000001</v>
      </c>
      <c r="M55" s="220">
        <v>169605683.36089399</v>
      </c>
      <c r="N55" s="220">
        <v>745935182.18178749</v>
      </c>
      <c r="P55">
        <v>780478.08</v>
      </c>
    </row>
    <row r="56" spans="4:16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>
        <v>-457795.64863800001</v>
      </c>
      <c r="L56" s="220"/>
      <c r="M56" s="220"/>
      <c r="N56" s="220">
        <v>-457795.64863800001</v>
      </c>
    </row>
    <row r="57" spans="4:16">
      <c r="D57" s="175" t="s">
        <v>459</v>
      </c>
      <c r="E57" s="220" t="s">
        <v>460</v>
      </c>
      <c r="F57" s="220" t="s">
        <v>461</v>
      </c>
      <c r="G57" s="220">
        <v>-3157883.36</v>
      </c>
      <c r="H57" s="220"/>
      <c r="I57" s="220"/>
      <c r="J57" s="220"/>
      <c r="K57" s="220"/>
      <c r="L57" s="220">
        <v>-694898.85</v>
      </c>
      <c r="M57" s="220"/>
      <c r="N57" s="220">
        <v>-3852782.21</v>
      </c>
      <c r="P57">
        <v>781774.08</v>
      </c>
    </row>
    <row r="58" spans="4:16">
      <c r="D58" s="175" t="s">
        <v>462</v>
      </c>
      <c r="E58" s="222" t="s">
        <v>463</v>
      </c>
      <c r="F58" s="222" t="s">
        <v>455</v>
      </c>
      <c r="G58" s="222">
        <v>327418973.02999997</v>
      </c>
      <c r="H58" s="222"/>
      <c r="I58" s="222"/>
      <c r="J58" s="222">
        <v>72296672.020241499</v>
      </c>
      <c r="K58" s="222">
        <v>108844215.55201399</v>
      </c>
      <c r="L58" s="222">
        <v>63459060.359999999</v>
      </c>
      <c r="M58" s="222">
        <v>169605683.36089399</v>
      </c>
      <c r="N58" s="222">
        <v>741624604.32314944</v>
      </c>
    </row>
    <row r="59" spans="4:16">
      <c r="D59" s="175" t="s">
        <v>464</v>
      </c>
      <c r="E59" s="220" t="s">
        <v>465</v>
      </c>
      <c r="F59" s="220" t="s">
        <v>466</v>
      </c>
      <c r="G59" s="220">
        <v>1851459399.4100001</v>
      </c>
      <c r="H59" s="220"/>
      <c r="I59" s="220"/>
      <c r="J59" s="220">
        <v>524004647.79942238</v>
      </c>
      <c r="K59" s="220">
        <v>59351002.968445003</v>
      </c>
      <c r="L59" s="220">
        <v>108014000.19</v>
      </c>
      <c r="M59" s="220">
        <v>627789262.32603347</v>
      </c>
      <c r="N59" s="220">
        <v>3170618312.6939006</v>
      </c>
    </row>
    <row r="60" spans="4:16">
      <c r="D60" s="175" t="s">
        <v>467</v>
      </c>
      <c r="E60" s="222" t="s">
        <v>468</v>
      </c>
      <c r="F60" s="222" t="s">
        <v>466</v>
      </c>
      <c r="G60" s="222">
        <v>1851459399.4100001</v>
      </c>
      <c r="H60" s="222"/>
      <c r="I60" s="222"/>
      <c r="J60" s="222">
        <v>524004647.79942238</v>
      </c>
      <c r="K60" s="222">
        <v>59351002.968445003</v>
      </c>
      <c r="L60" s="222">
        <v>108014000.19</v>
      </c>
      <c r="M60" s="222">
        <v>627789262.32603347</v>
      </c>
      <c r="N60" s="222">
        <v>3170618312.6939006</v>
      </c>
    </row>
    <row r="61" spans="4:16">
      <c r="D61" s="175" t="s">
        <v>469</v>
      </c>
      <c r="E61" s="223" t="s">
        <v>470</v>
      </c>
      <c r="F61" s="223" t="s">
        <v>471</v>
      </c>
      <c r="G61" s="223">
        <v>4602583641.4700003</v>
      </c>
      <c r="H61" s="223">
        <v>33661088.289999999</v>
      </c>
      <c r="I61" s="223"/>
      <c r="J61" s="223">
        <v>4264137740.5195479</v>
      </c>
      <c r="K61" s="223">
        <v>735765235.90247405</v>
      </c>
      <c r="L61" s="223">
        <v>1050806652.96</v>
      </c>
      <c r="M61" s="223">
        <v>2323659230.7247825</v>
      </c>
      <c r="N61" s="223">
        <v>13009278708.704288</v>
      </c>
    </row>
    <row r="62" spans="4:16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/>
      <c r="L62" s="220"/>
      <c r="M62" s="220">
        <v>258514985.100449</v>
      </c>
      <c r="N62" s="220">
        <v>258514985.100449</v>
      </c>
    </row>
    <row r="63" spans="4:16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/>
      <c r="L63" s="222"/>
      <c r="M63" s="222">
        <v>258514985.100449</v>
      </c>
      <c r="N63" s="222">
        <v>258514985.100449</v>
      </c>
    </row>
    <row r="64" spans="4:16">
      <c r="D64" s="175" t="s">
        <v>477</v>
      </c>
      <c r="E64" s="220" t="s">
        <v>478</v>
      </c>
      <c r="F64" s="220" t="s">
        <v>479</v>
      </c>
      <c r="G64" s="220">
        <v>49295311.479999997</v>
      </c>
      <c r="H64" s="220"/>
      <c r="I64" s="220"/>
      <c r="J64" s="220">
        <v>4507957.8636013996</v>
      </c>
      <c r="K64" s="220">
        <v>10211973.159796</v>
      </c>
      <c r="L64" s="220">
        <v>938933.69</v>
      </c>
      <c r="M64" s="220"/>
      <c r="N64" s="220">
        <v>64954176.193397403</v>
      </c>
      <c r="P64">
        <v>6592901702.2600002</v>
      </c>
    </row>
    <row r="65" spans="4:16">
      <c r="D65" s="175" t="s">
        <v>480</v>
      </c>
      <c r="E65" s="222" t="s">
        <v>484</v>
      </c>
      <c r="F65" s="222" t="s">
        <v>485</v>
      </c>
      <c r="G65" s="222">
        <v>49295311.479999997</v>
      </c>
      <c r="H65" s="222"/>
      <c r="I65" s="222"/>
      <c r="J65" s="222">
        <v>4507957.8636013996</v>
      </c>
      <c r="K65" s="222">
        <v>10211973.159796</v>
      </c>
      <c r="L65" s="222">
        <v>938933.69</v>
      </c>
      <c r="M65" s="222"/>
      <c r="N65" s="222">
        <v>64954176.193397403</v>
      </c>
      <c r="P65">
        <v>48949946.780000001</v>
      </c>
    </row>
    <row r="66" spans="4:16">
      <c r="D66" s="175" t="s">
        <v>483</v>
      </c>
      <c r="E66" s="223" t="s">
        <v>487</v>
      </c>
      <c r="F66" s="223" t="s">
        <v>488</v>
      </c>
      <c r="G66" s="223">
        <v>49295311.479999997</v>
      </c>
      <c r="H66" s="223"/>
      <c r="I66" s="223"/>
      <c r="J66" s="223">
        <v>4507957.8636013996</v>
      </c>
      <c r="K66" s="223">
        <v>10211973.159796</v>
      </c>
      <c r="L66" s="223">
        <v>938933.69</v>
      </c>
      <c r="M66" s="223">
        <v>258514985.100449</v>
      </c>
      <c r="N66" s="223">
        <v>323469161.29384643</v>
      </c>
      <c r="P66">
        <v>-420062.2</v>
      </c>
    </row>
    <row r="67" spans="4:16">
      <c r="D67" s="175" t="s">
        <v>486</v>
      </c>
      <c r="E67" s="220" t="s">
        <v>490</v>
      </c>
      <c r="F67" s="220" t="s">
        <v>491</v>
      </c>
      <c r="G67" s="220">
        <v>0</v>
      </c>
      <c r="H67" s="220">
        <v>0</v>
      </c>
      <c r="I67" s="220"/>
      <c r="J67" s="220"/>
      <c r="K67" s="220">
        <v>7202342.245774</v>
      </c>
      <c r="L67" s="220">
        <v>0</v>
      </c>
      <c r="M67" s="220"/>
      <c r="N67" s="220">
        <v>7202342.245774</v>
      </c>
    </row>
    <row r="68" spans="4:16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1421098.6854999999</v>
      </c>
      <c r="K68" s="220"/>
      <c r="L68" s="220"/>
      <c r="M68" s="220"/>
      <c r="N68" s="220">
        <v>1421098.6854999999</v>
      </c>
    </row>
    <row r="69" spans="4:16">
      <c r="D69" s="175" t="s">
        <v>492</v>
      </c>
      <c r="E69" s="222" t="s">
        <v>496</v>
      </c>
      <c r="F69" s="222" t="s">
        <v>497</v>
      </c>
      <c r="G69" s="222">
        <v>0</v>
      </c>
      <c r="H69" s="222">
        <v>0</v>
      </c>
      <c r="I69" s="222"/>
      <c r="J69" s="222">
        <v>1421098.6854999999</v>
      </c>
      <c r="K69" s="222">
        <v>7202342.245774</v>
      </c>
      <c r="L69" s="222">
        <v>0</v>
      </c>
      <c r="M69" s="222"/>
      <c r="N69" s="222">
        <v>8623440.9312740006</v>
      </c>
      <c r="P69">
        <v>48535894.579999998</v>
      </c>
    </row>
    <row r="70" spans="4:16">
      <c r="D70" s="175" t="s">
        <v>495</v>
      </c>
      <c r="E70" s="223" t="s">
        <v>499</v>
      </c>
      <c r="F70" s="223" t="s">
        <v>500</v>
      </c>
      <c r="G70" s="223">
        <v>0</v>
      </c>
      <c r="H70" s="223">
        <v>0</v>
      </c>
      <c r="I70" s="223"/>
      <c r="J70" s="223">
        <v>1421098.6854999999</v>
      </c>
      <c r="K70" s="223">
        <v>7202342.245774</v>
      </c>
      <c r="L70" s="223">
        <v>0</v>
      </c>
      <c r="M70" s="223"/>
      <c r="N70" s="223">
        <v>8623440.9312740006</v>
      </c>
      <c r="P70">
        <v>-42116121.969999999</v>
      </c>
    </row>
    <row r="71" spans="4:16">
      <c r="D71" s="175" t="s">
        <v>498</v>
      </c>
      <c r="E71" s="220" t="s">
        <v>502</v>
      </c>
      <c r="F71" s="220" t="s">
        <v>503</v>
      </c>
      <c r="G71" s="220"/>
      <c r="H71" s="220"/>
      <c r="I71" s="220"/>
      <c r="J71" s="220"/>
      <c r="K71" s="220"/>
      <c r="L71" s="220"/>
      <c r="M71" s="220"/>
      <c r="N71" s="220">
        <v>372417.22830449999</v>
      </c>
      <c r="P71">
        <v>-42116121.969999999</v>
      </c>
    </row>
    <row r="72" spans="4:16">
      <c r="D72" s="175" t="s">
        <v>501</v>
      </c>
      <c r="E72" s="220" t="s">
        <v>508</v>
      </c>
      <c r="F72" s="220" t="s">
        <v>509</v>
      </c>
      <c r="G72" s="220"/>
      <c r="H72" s="220"/>
      <c r="I72" s="220"/>
      <c r="J72" s="220"/>
      <c r="K72" s="220"/>
      <c r="L72" s="220"/>
      <c r="M72" s="220"/>
      <c r="N72" s="220">
        <v>806493.20571600005</v>
      </c>
      <c r="P72">
        <v>-174955.49</v>
      </c>
    </row>
    <row r="73" spans="4:16">
      <c r="D73" s="175" t="s">
        <v>504</v>
      </c>
      <c r="E73" s="220" t="s">
        <v>511</v>
      </c>
      <c r="F73" s="220" t="s">
        <v>512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3" t="s">
        <v>514</v>
      </c>
      <c r="F74" s="223" t="s">
        <v>515</v>
      </c>
      <c r="G74" s="223"/>
      <c r="H74" s="223"/>
      <c r="I74" s="223"/>
      <c r="J74" s="223"/>
      <c r="K74" s="223"/>
      <c r="L74" s="223"/>
      <c r="M74" s="223"/>
      <c r="N74" s="223">
        <v>1178910.4340204999</v>
      </c>
      <c r="P74">
        <v>-174955.49</v>
      </c>
    </row>
    <row r="75" spans="4:16">
      <c r="D75" s="175" t="s">
        <v>510</v>
      </c>
      <c r="E75" s="224" t="s">
        <v>517</v>
      </c>
      <c r="F75" s="224" t="s">
        <v>518</v>
      </c>
      <c r="G75" s="224">
        <v>14868941062.93</v>
      </c>
      <c r="H75" s="224">
        <v>153446805.05000001</v>
      </c>
      <c r="I75" s="224">
        <v>992176461.76225781</v>
      </c>
      <c r="J75" s="224">
        <v>10284453861.756578</v>
      </c>
      <c r="K75" s="224">
        <v>2911403427.2865534</v>
      </c>
      <c r="L75" s="224">
        <v>2218782200.1399999</v>
      </c>
      <c r="M75" s="224">
        <v>6796927033.2893982</v>
      </c>
      <c r="N75" s="224">
        <v>32683380951.366081</v>
      </c>
    </row>
    <row r="76" spans="4:16">
      <c r="D76" s="175" t="s">
        <v>513</v>
      </c>
      <c r="E76" s="220" t="s">
        <v>520</v>
      </c>
      <c r="F76" s="220" t="s">
        <v>521</v>
      </c>
      <c r="G76" s="220">
        <v>806957866.96000004</v>
      </c>
      <c r="H76" s="220"/>
      <c r="I76" s="220"/>
      <c r="J76" s="220"/>
      <c r="K76" s="220">
        <v>14064707.966905</v>
      </c>
      <c r="L76" s="220"/>
      <c r="M76" s="220"/>
      <c r="N76" s="220">
        <v>14064707.966905</v>
      </c>
    </row>
    <row r="77" spans="4:16">
      <c r="D77" s="175" t="s">
        <v>516</v>
      </c>
      <c r="E77" s="220" t="s">
        <v>523</v>
      </c>
      <c r="F77" s="220" t="s">
        <v>524</v>
      </c>
      <c r="G77" s="220">
        <v>370540256.95999998</v>
      </c>
      <c r="H77" s="220"/>
      <c r="I77" s="220"/>
      <c r="J77" s="220"/>
      <c r="K77" s="220"/>
      <c r="L77" s="220"/>
      <c r="M77" s="220"/>
      <c r="N77" s="220">
        <v>-6186820.3099999996</v>
      </c>
    </row>
    <row r="78" spans="4:16">
      <c r="D78" s="175" t="s">
        <v>519</v>
      </c>
      <c r="E78" s="222" t="s">
        <v>526</v>
      </c>
      <c r="F78" s="222" t="s">
        <v>521</v>
      </c>
      <c r="G78" s="222">
        <v>1177498123.9200001</v>
      </c>
      <c r="H78" s="222"/>
      <c r="I78" s="222"/>
      <c r="J78" s="222"/>
      <c r="K78" s="222">
        <v>14064707.966905</v>
      </c>
      <c r="L78" s="222"/>
      <c r="M78" s="222"/>
      <c r="N78" s="222">
        <v>7877887.6569050001</v>
      </c>
    </row>
    <row r="79" spans="4:16">
      <c r="D79" s="175" t="s">
        <v>522</v>
      </c>
      <c r="E79" s="220" t="s">
        <v>1168</v>
      </c>
      <c r="F79" s="220" t="s">
        <v>1169</v>
      </c>
      <c r="G79" s="220"/>
      <c r="H79" s="220"/>
      <c r="I79" s="220"/>
      <c r="J79" s="220">
        <v>15561250.9192387</v>
      </c>
      <c r="K79" s="220"/>
      <c r="L79" s="220"/>
      <c r="M79" s="220"/>
      <c r="N79" s="220">
        <v>15561250.9192387</v>
      </c>
    </row>
    <row r="80" spans="4:16">
      <c r="D80" s="175" t="s">
        <v>525</v>
      </c>
      <c r="E80" s="222" t="s">
        <v>531</v>
      </c>
      <c r="F80" s="222" t="s">
        <v>532</v>
      </c>
      <c r="G80" s="222"/>
      <c r="H80" s="222"/>
      <c r="I80" s="222"/>
      <c r="J80" s="222">
        <v>15561250.9192387</v>
      </c>
      <c r="K80" s="222"/>
      <c r="L80" s="222"/>
      <c r="M80" s="222"/>
      <c r="N80" s="222">
        <v>15561250.9192387</v>
      </c>
    </row>
    <row r="81" spans="4:14">
      <c r="D81" s="175" t="s">
        <v>527</v>
      </c>
      <c r="E81" s="223" t="s">
        <v>534</v>
      </c>
      <c r="F81" s="223" t="s">
        <v>535</v>
      </c>
      <c r="G81" s="223">
        <v>1177498123.9200001</v>
      </c>
      <c r="H81" s="223"/>
      <c r="I81" s="223"/>
      <c r="J81" s="223">
        <v>15561250.9192387</v>
      </c>
      <c r="K81" s="223">
        <v>14064707.966905</v>
      </c>
      <c r="L81" s="223"/>
      <c r="M81" s="223"/>
      <c r="N81" s="223">
        <v>23439138.576143701</v>
      </c>
    </row>
    <row r="82" spans="4:14">
      <c r="D82" s="175" t="s">
        <v>530</v>
      </c>
      <c r="E82" s="220" t="s">
        <v>537</v>
      </c>
      <c r="F82" s="220" t="s">
        <v>538</v>
      </c>
      <c r="G82" s="220">
        <v>23659679688.91</v>
      </c>
      <c r="H82" s="220"/>
      <c r="I82" s="220">
        <v>29852657528.705132</v>
      </c>
      <c r="J82" s="220"/>
      <c r="K82" s="220"/>
      <c r="L82" s="220"/>
      <c r="M82" s="220"/>
      <c r="N82" s="220">
        <v>806957866.781582</v>
      </c>
    </row>
    <row r="83" spans="4:14">
      <c r="D83" s="175" t="s">
        <v>533</v>
      </c>
      <c r="E83" s="222" t="s">
        <v>540</v>
      </c>
      <c r="F83" s="222" t="s">
        <v>541</v>
      </c>
      <c r="G83" s="222">
        <v>23659679688.91</v>
      </c>
      <c r="H83" s="222"/>
      <c r="I83" s="222">
        <v>29852657528.705132</v>
      </c>
      <c r="J83" s="222"/>
      <c r="K83" s="222"/>
      <c r="L83" s="222"/>
      <c r="M83" s="222"/>
      <c r="N83" s="222">
        <v>806957866.781582</v>
      </c>
    </row>
    <row r="84" spans="4:14">
      <c r="D84" s="175" t="s">
        <v>536</v>
      </c>
      <c r="E84" s="223" t="s">
        <v>543</v>
      </c>
      <c r="F84" s="223" t="s">
        <v>544</v>
      </c>
      <c r="G84" s="223">
        <v>23659679688.91</v>
      </c>
      <c r="H84" s="223"/>
      <c r="I84" s="223">
        <v>29852657528.705132</v>
      </c>
      <c r="J84" s="223"/>
      <c r="K84" s="223"/>
      <c r="L84" s="223"/>
      <c r="M84" s="223"/>
      <c r="N84" s="223">
        <v>806957866.781582</v>
      </c>
    </row>
    <row r="85" spans="4:14">
      <c r="D85" s="175" t="s">
        <v>539</v>
      </c>
      <c r="E85" s="220" t="s">
        <v>546</v>
      </c>
      <c r="F85" s="220" t="s">
        <v>547</v>
      </c>
      <c r="G85" s="220"/>
      <c r="H85" s="220"/>
      <c r="I85" s="220"/>
      <c r="J85" s="220"/>
      <c r="K85" s="220">
        <v>86004300</v>
      </c>
      <c r="L85" s="220"/>
      <c r="M85" s="220"/>
      <c r="N85" s="220">
        <v>86004300</v>
      </c>
    </row>
    <row r="86" spans="4:14">
      <c r="D86" s="175" t="s">
        <v>542</v>
      </c>
      <c r="E86" s="220" t="s">
        <v>549</v>
      </c>
      <c r="F86" s="220" t="s">
        <v>550</v>
      </c>
      <c r="G86" s="220">
        <v>47109095.670000002</v>
      </c>
      <c r="H86" s="220"/>
      <c r="I86" s="220"/>
      <c r="J86" s="220"/>
      <c r="K86" s="220">
        <v>7831961.0318059996</v>
      </c>
      <c r="L86" s="220">
        <v>12155480.380000001</v>
      </c>
      <c r="M86" s="220">
        <v>12274759.7748875</v>
      </c>
      <c r="N86" s="220">
        <v>79371296.856693506</v>
      </c>
    </row>
    <row r="87" spans="4:14">
      <c r="D87" s="175" t="s">
        <v>545</v>
      </c>
      <c r="E87" s="220" t="s">
        <v>552</v>
      </c>
      <c r="F87" s="220" t="s">
        <v>553</v>
      </c>
      <c r="G87" s="220"/>
      <c r="H87" s="220"/>
      <c r="I87" s="220"/>
      <c r="J87" s="220">
        <v>348703.75392059999</v>
      </c>
      <c r="K87" s="220"/>
      <c r="L87" s="220"/>
      <c r="M87" s="220"/>
      <c r="N87" s="220">
        <v>348703.75392059999</v>
      </c>
    </row>
    <row r="88" spans="4:14">
      <c r="D88" s="175" t="s">
        <v>548</v>
      </c>
      <c r="E88" s="220" t="s">
        <v>555</v>
      </c>
      <c r="F88" s="220" t="s">
        <v>556</v>
      </c>
      <c r="G88" s="220"/>
      <c r="H88" s="220"/>
      <c r="I88" s="220"/>
      <c r="J88" s="220"/>
      <c r="K88" s="220"/>
      <c r="L88" s="220"/>
      <c r="M88" s="220">
        <v>24470760.495368</v>
      </c>
      <c r="N88" s="220">
        <v>24470760.495368</v>
      </c>
    </row>
    <row r="89" spans="4:14">
      <c r="D89" s="175" t="s">
        <v>551</v>
      </c>
      <c r="E89" s="220" t="s">
        <v>558</v>
      </c>
      <c r="F89" s="220" t="s">
        <v>559</v>
      </c>
      <c r="G89" s="220"/>
      <c r="H89" s="220">
        <v>556304</v>
      </c>
      <c r="I89" s="220"/>
      <c r="J89" s="220"/>
      <c r="K89" s="220"/>
      <c r="L89" s="220"/>
      <c r="M89" s="220"/>
      <c r="N89" s="220">
        <v>556304</v>
      </c>
    </row>
    <row r="90" spans="4:14">
      <c r="D90" s="175" t="s">
        <v>554</v>
      </c>
      <c r="E90" s="220" t="s">
        <v>561</v>
      </c>
      <c r="F90" s="220" t="s">
        <v>562</v>
      </c>
      <c r="G90" s="220">
        <v>1597552.73</v>
      </c>
      <c r="H90" s="220"/>
      <c r="I90" s="220">
        <v>122729.0159177</v>
      </c>
      <c r="J90" s="220">
        <v>60783435.154744901</v>
      </c>
      <c r="K90" s="220">
        <v>47243636.030364998</v>
      </c>
      <c r="L90" s="220">
        <v>45480</v>
      </c>
      <c r="M90" s="220">
        <v>2581040.5893359999</v>
      </c>
      <c r="N90" s="220">
        <v>112373873.5203636</v>
      </c>
    </row>
    <row r="91" spans="4:14">
      <c r="D91" s="175" t="s">
        <v>557</v>
      </c>
      <c r="E91" s="220" t="s">
        <v>564</v>
      </c>
      <c r="F91" s="220" t="s">
        <v>565</v>
      </c>
      <c r="G91" s="220"/>
      <c r="H91" s="220">
        <v>3863.4</v>
      </c>
      <c r="I91" s="220"/>
      <c r="J91" s="220"/>
      <c r="K91" s="220"/>
      <c r="L91" s="220"/>
      <c r="M91" s="220"/>
      <c r="N91" s="220">
        <v>3863.4</v>
      </c>
    </row>
    <row r="92" spans="4:14">
      <c r="D92" s="175" t="s">
        <v>560</v>
      </c>
      <c r="E92" s="222" t="s">
        <v>567</v>
      </c>
      <c r="F92" s="222" t="s">
        <v>568</v>
      </c>
      <c r="G92" s="222">
        <v>48706648.399999999</v>
      </c>
      <c r="H92" s="222">
        <v>560167.4</v>
      </c>
      <c r="I92" s="222">
        <v>122729.0159177</v>
      </c>
      <c r="J92" s="222">
        <v>61132138.908665501</v>
      </c>
      <c r="K92" s="222">
        <v>141079897.06217101</v>
      </c>
      <c r="L92" s="222">
        <v>12200960.380000001</v>
      </c>
      <c r="M92" s="222">
        <v>39326560.859591499</v>
      </c>
      <c r="N92" s="222">
        <v>303129102.02634567</v>
      </c>
    </row>
    <row r="93" spans="4:14">
      <c r="D93" s="175" t="s">
        <v>563</v>
      </c>
      <c r="E93" s="223" t="s">
        <v>570</v>
      </c>
      <c r="F93" s="223" t="s">
        <v>571</v>
      </c>
      <c r="G93" s="223">
        <v>48706648.399999999</v>
      </c>
      <c r="H93" s="223">
        <v>560167.4</v>
      </c>
      <c r="I93" s="223">
        <v>122729.0159177</v>
      </c>
      <c r="J93" s="223">
        <v>61132138.908665501</v>
      </c>
      <c r="K93" s="223">
        <v>141079897.06217101</v>
      </c>
      <c r="L93" s="223">
        <v>12200960.380000001</v>
      </c>
      <c r="M93" s="223">
        <v>39326560.859591499</v>
      </c>
      <c r="N93" s="223">
        <v>303129102.02634567</v>
      </c>
    </row>
    <row r="94" spans="4:14">
      <c r="D94" s="175" t="s">
        <v>566</v>
      </c>
      <c r="E94" s="220" t="s">
        <v>573</v>
      </c>
      <c r="F94" s="220" t="s">
        <v>574</v>
      </c>
      <c r="G94" s="220">
        <v>83405443.469999999</v>
      </c>
      <c r="H94" s="220"/>
      <c r="I94" s="220"/>
      <c r="J94" s="220"/>
      <c r="K94" s="220"/>
      <c r="L94" s="220">
        <v>33861797.5</v>
      </c>
      <c r="M94" s="220"/>
      <c r="N94" s="220">
        <v>109781150.55</v>
      </c>
    </row>
    <row r="95" spans="4:14">
      <c r="D95" s="175" t="s">
        <v>569</v>
      </c>
      <c r="E95" s="220" t="s">
        <v>576</v>
      </c>
      <c r="F95" s="220" t="s">
        <v>577</v>
      </c>
      <c r="G95" s="220">
        <v>-50191173.780000001</v>
      </c>
      <c r="H95" s="220"/>
      <c r="I95" s="220"/>
      <c r="J95" s="220"/>
      <c r="K95" s="220"/>
      <c r="L95" s="220"/>
      <c r="M95" s="220"/>
      <c r="N95" s="220">
        <v>-50191173.780000001</v>
      </c>
    </row>
    <row r="96" spans="4:14">
      <c r="D96" s="175" t="s">
        <v>572</v>
      </c>
      <c r="E96" s="222" t="s">
        <v>579</v>
      </c>
      <c r="F96" s="222" t="s">
        <v>574</v>
      </c>
      <c r="G96" s="222">
        <v>33214269.690000001</v>
      </c>
      <c r="H96" s="222"/>
      <c r="I96" s="222"/>
      <c r="J96" s="222"/>
      <c r="K96" s="222"/>
      <c r="L96" s="222">
        <v>33861797.5</v>
      </c>
      <c r="M96" s="222"/>
      <c r="N96" s="222">
        <v>59589976.770000003</v>
      </c>
    </row>
    <row r="97" spans="4:14">
      <c r="D97" s="175" t="s">
        <v>575</v>
      </c>
      <c r="E97" s="223" t="s">
        <v>581</v>
      </c>
      <c r="F97" s="223" t="s">
        <v>582</v>
      </c>
      <c r="G97" s="223">
        <v>33214269.690000001</v>
      </c>
      <c r="H97" s="223"/>
      <c r="I97" s="223"/>
      <c r="J97" s="223"/>
      <c r="K97" s="223"/>
      <c r="L97" s="223">
        <v>33861797.5</v>
      </c>
      <c r="M97" s="223"/>
      <c r="N97" s="223">
        <v>59589976.770000003</v>
      </c>
    </row>
    <row r="98" spans="4:14">
      <c r="D98" s="175" t="s">
        <v>578</v>
      </c>
      <c r="E98" s="220" t="s">
        <v>584</v>
      </c>
      <c r="F98" s="220" t="s">
        <v>585</v>
      </c>
      <c r="G98" s="220">
        <v>17685578.43</v>
      </c>
      <c r="H98" s="220"/>
      <c r="I98" s="220"/>
      <c r="J98" s="220">
        <v>1037662989.3811804</v>
      </c>
      <c r="K98" s="220"/>
      <c r="L98" s="220">
        <v>95396081.400000006</v>
      </c>
      <c r="M98" s="220"/>
      <c r="N98" s="220">
        <v>4002489516.2548504</v>
      </c>
    </row>
    <row r="99" spans="4:14">
      <c r="D99" s="175" t="s">
        <v>580</v>
      </c>
      <c r="E99" s="220" t="s">
        <v>587</v>
      </c>
      <c r="F99" s="220" t="s">
        <v>588</v>
      </c>
      <c r="G99" s="220">
        <v>834571928.66999996</v>
      </c>
      <c r="H99" s="220">
        <v>20110116.260000002</v>
      </c>
      <c r="I99" s="220"/>
      <c r="J99" s="220"/>
      <c r="K99" s="220">
        <v>75928004.623753995</v>
      </c>
      <c r="L99" s="220">
        <v>358667431</v>
      </c>
      <c r="M99" s="220"/>
      <c r="N99" s="220">
        <v>1289277480.5537541</v>
      </c>
    </row>
    <row r="100" spans="4:14">
      <c r="D100" s="175" t="s">
        <v>583</v>
      </c>
      <c r="E100" s="220" t="s">
        <v>590</v>
      </c>
      <c r="F100" s="220" t="s">
        <v>591</v>
      </c>
      <c r="G100" s="220">
        <v>-420839202.43000001</v>
      </c>
      <c r="H100" s="220">
        <v>-3108158.59</v>
      </c>
      <c r="I100" s="220"/>
      <c r="J100" s="220"/>
      <c r="K100" s="220">
        <v>-62428050.299786001</v>
      </c>
      <c r="L100" s="220">
        <v>-222054130.31999999</v>
      </c>
      <c r="M100" s="220"/>
      <c r="N100" s="220">
        <v>-708429541.63978601</v>
      </c>
    </row>
    <row r="101" spans="4:14">
      <c r="D101" s="175" t="s">
        <v>586</v>
      </c>
      <c r="E101" s="222" t="s">
        <v>593</v>
      </c>
      <c r="F101" s="222" t="s">
        <v>594</v>
      </c>
      <c r="G101" s="222">
        <v>431418304.67000002</v>
      </c>
      <c r="H101" s="222">
        <v>17001957.670000002</v>
      </c>
      <c r="I101" s="222"/>
      <c r="J101" s="222">
        <v>1037662989.3811804</v>
      </c>
      <c r="K101" s="222">
        <v>13499954.323968001</v>
      </c>
      <c r="L101" s="222">
        <v>232009382.08000001</v>
      </c>
      <c r="M101" s="222"/>
      <c r="N101" s="222">
        <v>4583337455.1688185</v>
      </c>
    </row>
    <row r="102" spans="4:14">
      <c r="D102" s="175" t="s">
        <v>589</v>
      </c>
      <c r="E102" s="220" t="s">
        <v>596</v>
      </c>
      <c r="F102" s="220" t="s">
        <v>597</v>
      </c>
      <c r="G102" s="220">
        <v>5364892570.6899996</v>
      </c>
      <c r="H102" s="220">
        <v>220549689.41</v>
      </c>
      <c r="I102" s="220"/>
      <c r="J102" s="220">
        <v>2458930918.0689864</v>
      </c>
      <c r="K102" s="220">
        <v>589701988.01855302</v>
      </c>
      <c r="L102" s="220">
        <v>1410310828.4100001</v>
      </c>
      <c r="M102" s="220">
        <v>1500949914.2385659</v>
      </c>
      <c r="N102" s="220">
        <v>11712730617.056105</v>
      </c>
    </row>
    <row r="103" spans="4:14">
      <c r="D103" s="175" t="s">
        <v>592</v>
      </c>
      <c r="E103" s="220" t="s">
        <v>599</v>
      </c>
      <c r="F103" s="220" t="s">
        <v>600</v>
      </c>
      <c r="G103" s="220">
        <v>-2882491290.48</v>
      </c>
      <c r="H103" s="220">
        <v>-18951955.789999999</v>
      </c>
      <c r="I103" s="220"/>
      <c r="J103" s="220">
        <v>-861641489.2424885</v>
      </c>
      <c r="K103" s="220">
        <v>-520861105.97321099</v>
      </c>
      <c r="L103" s="220">
        <v>-976908177.12</v>
      </c>
      <c r="M103" s="220">
        <v>-533770043.39022648</v>
      </c>
      <c r="N103" s="220">
        <v>-5857674610.5248241</v>
      </c>
    </row>
    <row r="104" spans="4:14">
      <c r="D104" s="175" t="s">
        <v>595</v>
      </c>
      <c r="E104" s="222" t="s">
        <v>602</v>
      </c>
      <c r="F104" s="222" t="s">
        <v>597</v>
      </c>
      <c r="G104" s="222">
        <v>2482401280.21</v>
      </c>
      <c r="H104" s="222">
        <v>201597733.62</v>
      </c>
      <c r="I104" s="222"/>
      <c r="J104" s="222">
        <v>1597289428.826498</v>
      </c>
      <c r="K104" s="222">
        <v>68840882.045341998</v>
      </c>
      <c r="L104" s="222">
        <v>433402651.29000002</v>
      </c>
      <c r="M104" s="222">
        <v>967179870.84833956</v>
      </c>
      <c r="N104" s="222">
        <v>5855056006.5312815</v>
      </c>
    </row>
    <row r="105" spans="4:14">
      <c r="D105" s="175" t="s">
        <v>598</v>
      </c>
      <c r="E105" s="220" t="s">
        <v>604</v>
      </c>
      <c r="F105" s="220" t="s">
        <v>605</v>
      </c>
      <c r="G105" s="220">
        <v>33358035960.200001</v>
      </c>
      <c r="H105" s="220">
        <v>1502460286.8199999</v>
      </c>
      <c r="I105" s="220"/>
      <c r="J105" s="220">
        <v>20979024139.580601</v>
      </c>
      <c r="K105" s="220">
        <v>5267264902.4442844</v>
      </c>
      <c r="L105" s="220">
        <v>10161554326.379999</v>
      </c>
      <c r="M105" s="220">
        <v>7853988700.5896463</v>
      </c>
      <c r="N105" s="220">
        <v>86347257894.082382</v>
      </c>
    </row>
    <row r="106" spans="4:14">
      <c r="D106" s="175" t="s">
        <v>601</v>
      </c>
      <c r="E106" s="220" t="s">
        <v>607</v>
      </c>
      <c r="F106" s="220" t="s">
        <v>608</v>
      </c>
      <c r="G106" s="220">
        <v>-21938865687.310001</v>
      </c>
      <c r="H106" s="220">
        <v>-200700269.25999999</v>
      </c>
      <c r="I106" s="220"/>
      <c r="J106" s="220">
        <v>-7656339480.2956285</v>
      </c>
      <c r="K106" s="220">
        <v>-4507774997.6543427</v>
      </c>
      <c r="L106" s="220">
        <v>-7238050379.8400002</v>
      </c>
      <c r="M106" s="220">
        <v>-4781295214.2403193</v>
      </c>
      <c r="N106" s="220">
        <v>-47563794222.275848</v>
      </c>
    </row>
    <row r="107" spans="4:14">
      <c r="D107" s="175" t="s">
        <v>603</v>
      </c>
      <c r="E107" s="220" t="s">
        <v>610</v>
      </c>
      <c r="F107" s="220" t="s">
        <v>611</v>
      </c>
      <c r="G107" s="220"/>
      <c r="H107" s="220"/>
      <c r="I107" s="220"/>
      <c r="J107" s="220"/>
      <c r="K107" s="220"/>
      <c r="L107" s="220">
        <v>-16117535.210000001</v>
      </c>
      <c r="M107" s="220"/>
      <c r="N107" s="220">
        <v>-16117535.210000001</v>
      </c>
    </row>
    <row r="108" spans="4:14">
      <c r="D108" s="175" t="s">
        <v>606</v>
      </c>
      <c r="E108" s="222" t="s">
        <v>613</v>
      </c>
      <c r="F108" s="222" t="s">
        <v>605</v>
      </c>
      <c r="G108" s="222">
        <v>11419170272.889999</v>
      </c>
      <c r="H108" s="222">
        <v>1301760017.5599999</v>
      </c>
      <c r="I108" s="222"/>
      <c r="J108" s="222">
        <v>13322684659.284973</v>
      </c>
      <c r="K108" s="222">
        <v>759489904.78994298</v>
      </c>
      <c r="L108" s="222">
        <v>2907386411.3299999</v>
      </c>
      <c r="M108" s="222">
        <v>3072693486.3493276</v>
      </c>
      <c r="N108" s="222">
        <v>38767346136.596535</v>
      </c>
    </row>
    <row r="109" spans="4:14">
      <c r="D109" s="175" t="s">
        <v>609</v>
      </c>
      <c r="E109" s="220" t="s">
        <v>615</v>
      </c>
      <c r="F109" s="220" t="s">
        <v>616</v>
      </c>
      <c r="G109" s="220">
        <v>74682082.810000002</v>
      </c>
      <c r="H109" s="220"/>
      <c r="I109" s="220"/>
      <c r="J109" s="220">
        <v>169509819.5766196</v>
      </c>
      <c r="K109" s="220">
        <v>9697389.6252389997</v>
      </c>
      <c r="L109" s="220">
        <v>56128506.409999996</v>
      </c>
      <c r="M109" s="220">
        <v>5590273.53302</v>
      </c>
      <c r="N109" s="220">
        <v>322260941.726749</v>
      </c>
    </row>
    <row r="110" spans="4:14">
      <c r="D110" s="175" t="s">
        <v>612</v>
      </c>
      <c r="E110" s="220" t="s">
        <v>618</v>
      </c>
      <c r="F110" s="220" t="s">
        <v>619</v>
      </c>
      <c r="G110" s="220">
        <v>-59213686.350000001</v>
      </c>
      <c r="H110" s="220"/>
      <c r="I110" s="220"/>
      <c r="J110" s="220">
        <v>-156206275.29731771</v>
      </c>
      <c r="K110" s="220">
        <v>-5663892.8471499998</v>
      </c>
      <c r="L110" s="220">
        <v>-48865289.93</v>
      </c>
      <c r="M110" s="220">
        <v>-5574118.9634020003</v>
      </c>
      <c r="N110" s="220">
        <v>-280433916.19163108</v>
      </c>
    </row>
    <row r="111" spans="4:14">
      <c r="D111" s="175" t="s">
        <v>614</v>
      </c>
      <c r="E111" s="222" t="s">
        <v>621</v>
      </c>
      <c r="F111" s="222" t="s">
        <v>616</v>
      </c>
      <c r="G111" s="222">
        <v>15468396.460000001</v>
      </c>
      <c r="H111" s="222"/>
      <c r="I111" s="222"/>
      <c r="J111" s="222">
        <v>13303544.2793019</v>
      </c>
      <c r="K111" s="222">
        <v>4033496.7780889999</v>
      </c>
      <c r="L111" s="222">
        <v>7263216.4800000004</v>
      </c>
      <c r="M111" s="222">
        <v>16154.569618</v>
      </c>
      <c r="N111" s="222">
        <v>41827025.535117902</v>
      </c>
    </row>
    <row r="112" spans="4:14">
      <c r="D112" s="175" t="s">
        <v>617</v>
      </c>
      <c r="E112" s="220" t="s">
        <v>623</v>
      </c>
      <c r="F112" s="220" t="s">
        <v>624</v>
      </c>
      <c r="G112" s="220">
        <v>663005947.08000004</v>
      </c>
      <c r="H112" s="220">
        <v>7316807.46</v>
      </c>
      <c r="I112" s="220"/>
      <c r="J112" s="220">
        <v>186501938.7599524</v>
      </c>
      <c r="K112" s="220">
        <v>73925427.559907004</v>
      </c>
      <c r="L112" s="220">
        <v>183336395.24000001</v>
      </c>
      <c r="M112" s="220">
        <v>10765668.5448125</v>
      </c>
      <c r="N112" s="220">
        <v>1146245818.8227961</v>
      </c>
    </row>
    <row r="113" spans="4:14">
      <c r="D113" s="175" t="s">
        <v>620</v>
      </c>
      <c r="E113" s="220" t="s">
        <v>626</v>
      </c>
      <c r="F113" s="220" t="s">
        <v>627</v>
      </c>
      <c r="G113" s="220">
        <v>-548648818.26999998</v>
      </c>
      <c r="H113" s="220">
        <v>-2621705.02</v>
      </c>
      <c r="I113" s="220"/>
      <c r="J113" s="220">
        <v>-135347303.92305979</v>
      </c>
      <c r="K113" s="220">
        <v>-67040160.827115998</v>
      </c>
      <c r="L113" s="220">
        <v>-146691200.72999999</v>
      </c>
      <c r="M113" s="220">
        <v>-6409313.0070420001</v>
      </c>
      <c r="N113" s="220">
        <v>-920346459.77818239</v>
      </c>
    </row>
    <row r="114" spans="4:14">
      <c r="D114" s="175" t="s">
        <v>622</v>
      </c>
      <c r="E114" s="222" t="s">
        <v>629</v>
      </c>
      <c r="F114" s="222" t="s">
        <v>624</v>
      </c>
      <c r="G114" s="222">
        <v>114357128.81</v>
      </c>
      <c r="H114" s="222">
        <v>4695102.4400000004</v>
      </c>
      <c r="I114" s="222"/>
      <c r="J114" s="222">
        <v>51154634.836892597</v>
      </c>
      <c r="K114" s="222">
        <v>6885266.732791</v>
      </c>
      <c r="L114" s="222">
        <v>36645194.509999998</v>
      </c>
      <c r="M114" s="222">
        <v>4356355.5377705004</v>
      </c>
      <c r="N114" s="222">
        <v>225899359.04461351</v>
      </c>
    </row>
    <row r="115" spans="4:14">
      <c r="D115" s="175" t="s">
        <v>625</v>
      </c>
      <c r="E115" s="220" t="s">
        <v>631</v>
      </c>
      <c r="F115" s="220" t="s">
        <v>632</v>
      </c>
      <c r="G115" s="220">
        <v>856285001.38999999</v>
      </c>
      <c r="H115" s="220">
        <v>194300820.34</v>
      </c>
      <c r="I115" s="220"/>
      <c r="J115" s="220">
        <v>1494398016.7508197</v>
      </c>
      <c r="K115" s="220">
        <v>4670350407.0783949</v>
      </c>
      <c r="L115" s="220">
        <v>230613663.86000001</v>
      </c>
      <c r="M115" s="220">
        <v>236724126.652134</v>
      </c>
      <c r="N115" s="220">
        <v>7682672036.0713491</v>
      </c>
    </row>
    <row r="116" spans="4:14">
      <c r="D116" s="175" t="s">
        <v>628</v>
      </c>
      <c r="E116" s="222" t="s">
        <v>634</v>
      </c>
      <c r="F116" s="222" t="s">
        <v>632</v>
      </c>
      <c r="G116" s="222">
        <v>856285001.38999999</v>
      </c>
      <c r="H116" s="222">
        <v>194300820.34</v>
      </c>
      <c r="I116" s="222"/>
      <c r="J116" s="222">
        <v>1494398016.7508197</v>
      </c>
      <c r="K116" s="222">
        <v>4670350407.0783949</v>
      </c>
      <c r="L116" s="222">
        <v>230613663.86000001</v>
      </c>
      <c r="M116" s="222">
        <v>236724126.652134</v>
      </c>
      <c r="N116" s="222">
        <v>7682672036.0713491</v>
      </c>
    </row>
    <row r="117" spans="4:14">
      <c r="D117" s="175" t="s">
        <v>630</v>
      </c>
      <c r="E117" s="220" t="s">
        <v>636</v>
      </c>
      <c r="F117" s="220" t="s">
        <v>637</v>
      </c>
      <c r="G117" s="220">
        <v>489074711.17000002</v>
      </c>
      <c r="H117" s="220">
        <v>10150335.33</v>
      </c>
      <c r="I117" s="220"/>
      <c r="J117" s="220"/>
      <c r="K117" s="220">
        <v>109595827.524067</v>
      </c>
      <c r="L117" s="220"/>
      <c r="M117" s="220">
        <v>90802398.780753002</v>
      </c>
      <c r="N117" s="220">
        <v>689472937.47482002</v>
      </c>
    </row>
    <row r="118" spans="4:14">
      <c r="D118" s="175" t="s">
        <v>633</v>
      </c>
      <c r="E118" s="220" t="s">
        <v>639</v>
      </c>
      <c r="F118" s="220" t="s">
        <v>640</v>
      </c>
      <c r="G118" s="220">
        <v>-28924180.34</v>
      </c>
      <c r="H118" s="220">
        <v>-861350.35</v>
      </c>
      <c r="I118" s="220"/>
      <c r="J118" s="220"/>
      <c r="K118" s="220">
        <v>-8374442.6278630001</v>
      </c>
      <c r="L118" s="220"/>
      <c r="M118" s="220">
        <v>-4408822.7117384998</v>
      </c>
      <c r="N118" s="220">
        <v>-41707445.679601498</v>
      </c>
    </row>
    <row r="119" spans="4:14">
      <c r="D119" s="175" t="s">
        <v>635</v>
      </c>
      <c r="E119" s="222" t="s">
        <v>642</v>
      </c>
      <c r="F119" s="222" t="s">
        <v>637</v>
      </c>
      <c r="G119" s="222">
        <v>460150530.82999998</v>
      </c>
      <c r="H119" s="222">
        <v>9288984.9800000004</v>
      </c>
      <c r="I119" s="222"/>
      <c r="J119" s="222"/>
      <c r="K119" s="222">
        <v>101221384.89620399</v>
      </c>
      <c r="L119" s="222"/>
      <c r="M119" s="222">
        <v>86393576.069014505</v>
      </c>
      <c r="N119" s="222">
        <v>647765491.79521847</v>
      </c>
    </row>
    <row r="120" spans="4:14">
      <c r="D120" s="175" t="s">
        <v>638</v>
      </c>
      <c r="E120" s="220" t="s">
        <v>644</v>
      </c>
      <c r="F120" s="220" t="s">
        <v>645</v>
      </c>
      <c r="G120" s="220">
        <v>94375671.739999995</v>
      </c>
      <c r="H120" s="220">
        <v>1314674.71</v>
      </c>
      <c r="I120" s="220"/>
      <c r="J120" s="220">
        <v>355750067.84053099</v>
      </c>
      <c r="K120" s="220">
        <v>15411494.916219</v>
      </c>
      <c r="L120" s="220"/>
      <c r="M120" s="220">
        <v>5720647.4398370003</v>
      </c>
      <c r="N120" s="220">
        <v>466438950.25658703</v>
      </c>
    </row>
    <row r="121" spans="4:14">
      <c r="D121" s="175" t="s">
        <v>641</v>
      </c>
      <c r="E121" s="220" t="s">
        <v>647</v>
      </c>
      <c r="F121" s="220" t="s">
        <v>648</v>
      </c>
      <c r="G121" s="220">
        <v>-37153345.539999999</v>
      </c>
      <c r="H121" s="220">
        <v>-292156.08</v>
      </c>
      <c r="I121" s="220"/>
      <c r="J121" s="220">
        <v>-101027749.1139943</v>
      </c>
      <c r="K121" s="220">
        <v>-6691833.2682680003</v>
      </c>
      <c r="L121" s="220"/>
      <c r="M121" s="220">
        <v>-3082203.802315</v>
      </c>
      <c r="N121" s="220">
        <v>-145535682.96457729</v>
      </c>
    </row>
    <row r="122" spans="4:14">
      <c r="D122" s="175" t="s">
        <v>643</v>
      </c>
      <c r="E122" s="222" t="s">
        <v>650</v>
      </c>
      <c r="F122" s="222" t="s">
        <v>645</v>
      </c>
      <c r="G122" s="222">
        <v>57222326.200000003</v>
      </c>
      <c r="H122" s="222">
        <v>1022518.63</v>
      </c>
      <c r="I122" s="222"/>
      <c r="J122" s="222">
        <v>254722318.72653669</v>
      </c>
      <c r="K122" s="222">
        <v>8719661.6479509994</v>
      </c>
      <c r="L122" s="222"/>
      <c r="M122" s="222">
        <v>2638443.6375219999</v>
      </c>
      <c r="N122" s="222">
        <v>320903267.29200971</v>
      </c>
    </row>
    <row r="123" spans="4:14">
      <c r="D123" s="175" t="s">
        <v>646</v>
      </c>
      <c r="E123" s="220" t="s">
        <v>652</v>
      </c>
      <c r="F123" s="220" t="s">
        <v>653</v>
      </c>
      <c r="G123" s="220">
        <v>14594324.24</v>
      </c>
      <c r="H123" s="220"/>
      <c r="I123" s="220"/>
      <c r="J123" s="220"/>
      <c r="K123" s="220"/>
      <c r="L123" s="220">
        <v>10731889.439999999</v>
      </c>
      <c r="M123" s="220"/>
      <c r="N123" s="220">
        <v>25326213.68</v>
      </c>
    </row>
    <row r="124" spans="4:14">
      <c r="D124" s="175" t="s">
        <v>649</v>
      </c>
      <c r="E124" s="220" t="s">
        <v>655</v>
      </c>
      <c r="F124" s="220" t="s">
        <v>656</v>
      </c>
      <c r="G124" s="220">
        <v>-5572221.7400000002</v>
      </c>
      <c r="H124" s="220"/>
      <c r="I124" s="220"/>
      <c r="J124" s="220"/>
      <c r="K124" s="220"/>
      <c r="L124" s="220">
        <v>-4339660.55</v>
      </c>
      <c r="M124" s="220"/>
      <c r="N124" s="220">
        <v>-9911882.2899999991</v>
      </c>
    </row>
    <row r="125" spans="4:14">
      <c r="D125" s="175" t="s">
        <v>651</v>
      </c>
      <c r="E125" s="222" t="s">
        <v>658</v>
      </c>
      <c r="F125" s="222" t="s">
        <v>653</v>
      </c>
      <c r="G125" s="222">
        <v>9022102.5</v>
      </c>
      <c r="H125" s="222"/>
      <c r="I125" s="222"/>
      <c r="J125" s="222"/>
      <c r="K125" s="222"/>
      <c r="L125" s="222">
        <v>6392228.8899999997</v>
      </c>
      <c r="M125" s="222"/>
      <c r="N125" s="222">
        <v>15414331.390000001</v>
      </c>
    </row>
    <row r="126" spans="4:14">
      <c r="D126" s="175" t="s">
        <v>654</v>
      </c>
      <c r="E126" s="220" t="s">
        <v>660</v>
      </c>
      <c r="F126" s="220" t="s">
        <v>661</v>
      </c>
      <c r="G126" s="220">
        <v>71311163.450000003</v>
      </c>
      <c r="H126" s="220">
        <v>1209151</v>
      </c>
      <c r="I126" s="220"/>
      <c r="J126" s="220">
        <v>13068195.570136201</v>
      </c>
      <c r="K126" s="220"/>
      <c r="L126" s="220">
        <v>26364674.510000002</v>
      </c>
      <c r="M126" s="220"/>
      <c r="N126" s="220">
        <v>111953184.5301362</v>
      </c>
    </row>
    <row r="127" spans="4:14">
      <c r="D127" s="175" t="s">
        <v>657</v>
      </c>
      <c r="E127" s="220" t="s">
        <v>663</v>
      </c>
      <c r="F127" s="220" t="s">
        <v>664</v>
      </c>
      <c r="G127" s="220">
        <v>-37374059.380000003</v>
      </c>
      <c r="H127" s="220">
        <v>-186736.29</v>
      </c>
      <c r="I127" s="220"/>
      <c r="J127" s="220">
        <v>-3834274.2041616999</v>
      </c>
      <c r="K127" s="220"/>
      <c r="L127" s="220">
        <v>-14000979.91</v>
      </c>
      <c r="M127" s="220"/>
      <c r="N127" s="220">
        <v>-55396049.784161702</v>
      </c>
    </row>
    <row r="128" spans="4:14">
      <c r="D128" s="175" t="s">
        <v>659</v>
      </c>
      <c r="E128" s="222" t="s">
        <v>666</v>
      </c>
      <c r="F128" s="222" t="s">
        <v>661</v>
      </c>
      <c r="G128" s="222">
        <v>33937104.07</v>
      </c>
      <c r="H128" s="222">
        <v>1022414.71</v>
      </c>
      <c r="I128" s="222"/>
      <c r="J128" s="222">
        <v>9233921.3659745008</v>
      </c>
      <c r="K128" s="222"/>
      <c r="L128" s="222">
        <v>12363694.6</v>
      </c>
      <c r="M128" s="222"/>
      <c r="N128" s="222">
        <v>56557134.745974503</v>
      </c>
    </row>
    <row r="129" spans="4:14">
      <c r="D129" s="175" t="s">
        <v>662</v>
      </c>
      <c r="E129" s="220" t="s">
        <v>668</v>
      </c>
      <c r="F129" s="220" t="s">
        <v>669</v>
      </c>
      <c r="G129" s="220">
        <v>16319658.66</v>
      </c>
      <c r="H129" s="220"/>
      <c r="I129" s="220"/>
      <c r="J129" s="220"/>
      <c r="K129" s="220"/>
      <c r="L129" s="220">
        <v>3679625.73</v>
      </c>
      <c r="M129" s="220"/>
      <c r="N129" s="220">
        <v>19999284.390000001</v>
      </c>
    </row>
    <row r="130" spans="4:14">
      <c r="D130" s="175" t="s">
        <v>665</v>
      </c>
      <c r="E130" s="220" t="s">
        <v>671</v>
      </c>
      <c r="F130" s="220" t="s">
        <v>672</v>
      </c>
      <c r="G130" s="220">
        <v>-5909818.1799999997</v>
      </c>
      <c r="H130" s="220"/>
      <c r="I130" s="220"/>
      <c r="J130" s="220"/>
      <c r="K130" s="220"/>
      <c r="L130" s="220">
        <v>-556217.66</v>
      </c>
      <c r="M130" s="220"/>
      <c r="N130" s="220">
        <v>-6466035.8399999999</v>
      </c>
    </row>
    <row r="131" spans="4:14">
      <c r="D131" s="175" t="s">
        <v>667</v>
      </c>
      <c r="E131" s="222" t="s">
        <v>674</v>
      </c>
      <c r="F131" s="222" t="s">
        <v>669</v>
      </c>
      <c r="G131" s="222">
        <v>10409840.48</v>
      </c>
      <c r="H131" s="222"/>
      <c r="I131" s="222"/>
      <c r="J131" s="222"/>
      <c r="K131" s="222"/>
      <c r="L131" s="222">
        <v>3123408.07</v>
      </c>
      <c r="M131" s="222"/>
      <c r="N131" s="222">
        <v>13533248.550000001</v>
      </c>
    </row>
    <row r="132" spans="4:14">
      <c r="D132" s="175" t="s">
        <v>670</v>
      </c>
      <c r="E132" s="223" t="s">
        <v>676</v>
      </c>
      <c r="F132" s="223" t="s">
        <v>677</v>
      </c>
      <c r="G132" s="223">
        <v>15889842288.51</v>
      </c>
      <c r="H132" s="223">
        <v>1730689549.95</v>
      </c>
      <c r="I132" s="223"/>
      <c r="J132" s="223">
        <v>17780449513.452175</v>
      </c>
      <c r="K132" s="223">
        <v>5633040958.2926836</v>
      </c>
      <c r="L132" s="223">
        <v>3869199851.1100001</v>
      </c>
      <c r="M132" s="223">
        <v>4370002013.6637268</v>
      </c>
      <c r="N132" s="223">
        <v>58210311492.720924</v>
      </c>
    </row>
    <row r="133" spans="4:14">
      <c r="D133" s="175" t="s">
        <v>673</v>
      </c>
      <c r="E133" s="220" t="s">
        <v>679</v>
      </c>
      <c r="F133" s="220" t="s">
        <v>680</v>
      </c>
      <c r="G133" s="220"/>
      <c r="H133" s="220"/>
      <c r="I133" s="220"/>
      <c r="J133" s="220"/>
      <c r="K133" s="220"/>
      <c r="L133" s="220"/>
      <c r="M133" s="220"/>
      <c r="N133" s="220">
        <v>13591125304.244955</v>
      </c>
    </row>
    <row r="134" spans="4:14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>
        <v>13591125304.244955</v>
      </c>
    </row>
    <row r="135" spans="4:14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>
        <v>13591125304.244955</v>
      </c>
    </row>
    <row r="136" spans="4:14">
      <c r="D136" s="175" t="s">
        <v>681</v>
      </c>
      <c r="E136" s="220" t="s">
        <v>686</v>
      </c>
      <c r="F136" s="220" t="s">
        <v>687</v>
      </c>
      <c r="G136" s="220">
        <v>421305960.25999999</v>
      </c>
      <c r="H136" s="220">
        <v>1597280</v>
      </c>
      <c r="I136" s="220"/>
      <c r="J136" s="220">
        <v>81889472.346074894</v>
      </c>
      <c r="K136" s="220">
        <v>6547633.7786539998</v>
      </c>
      <c r="L136" s="220">
        <v>90928739.189999998</v>
      </c>
      <c r="M136" s="220">
        <v>20825702.3006505</v>
      </c>
      <c r="N136" s="220">
        <v>623094787.87537944</v>
      </c>
    </row>
    <row r="137" spans="4:14">
      <c r="D137" s="175" t="s">
        <v>683</v>
      </c>
      <c r="E137" s="220" t="s">
        <v>689</v>
      </c>
      <c r="F137" s="220" t="s">
        <v>690</v>
      </c>
      <c r="G137" s="220">
        <v>-344119155.83999997</v>
      </c>
      <c r="H137" s="220">
        <v>-111080.31</v>
      </c>
      <c r="I137" s="220"/>
      <c r="J137" s="220">
        <v>-74096730.216964006</v>
      </c>
      <c r="K137" s="220">
        <v>-4983258.9171550004</v>
      </c>
      <c r="L137" s="220">
        <v>-77118141.569999993</v>
      </c>
      <c r="M137" s="220">
        <v>-9147567.9353299998</v>
      </c>
      <c r="N137" s="220">
        <v>-509575934.78944898</v>
      </c>
    </row>
    <row r="138" spans="4:14">
      <c r="D138" s="175" t="s">
        <v>685</v>
      </c>
      <c r="E138" s="222" t="s">
        <v>692</v>
      </c>
      <c r="F138" s="222" t="s">
        <v>687</v>
      </c>
      <c r="G138" s="222">
        <v>77186804.420000002</v>
      </c>
      <c r="H138" s="222">
        <v>1486199.69</v>
      </c>
      <c r="I138" s="222"/>
      <c r="J138" s="222">
        <v>7792742.1291108998</v>
      </c>
      <c r="K138" s="222">
        <v>1564374.8614990001</v>
      </c>
      <c r="L138" s="222">
        <v>13810597.619999999</v>
      </c>
      <c r="M138" s="222">
        <v>11678134.3653205</v>
      </c>
      <c r="N138" s="222">
        <v>113518853.08593041</v>
      </c>
    </row>
    <row r="139" spans="4:14">
      <c r="D139" s="175" t="s">
        <v>688</v>
      </c>
      <c r="E139" s="220" t="s">
        <v>694</v>
      </c>
      <c r="F139" s="220" t="s">
        <v>695</v>
      </c>
      <c r="G139" s="220">
        <v>2100000</v>
      </c>
      <c r="H139" s="220"/>
      <c r="I139" s="220"/>
      <c r="J139" s="220"/>
      <c r="K139" s="220"/>
      <c r="L139" s="220"/>
      <c r="M139" s="220"/>
      <c r="N139" s="220">
        <v>2100000</v>
      </c>
    </row>
    <row r="140" spans="4:14">
      <c r="D140" s="175" t="s">
        <v>691</v>
      </c>
      <c r="E140" s="220" t="s">
        <v>697</v>
      </c>
      <c r="F140" s="220" t="s">
        <v>698</v>
      </c>
      <c r="G140" s="220">
        <v>-821589.04</v>
      </c>
      <c r="H140" s="220"/>
      <c r="I140" s="220"/>
      <c r="J140" s="220"/>
      <c r="K140" s="220"/>
      <c r="L140" s="220"/>
      <c r="M140" s="220"/>
      <c r="N140" s="220">
        <v>-821589.04</v>
      </c>
    </row>
    <row r="141" spans="4:14">
      <c r="D141" s="175" t="s">
        <v>693</v>
      </c>
      <c r="E141" s="222" t="s">
        <v>700</v>
      </c>
      <c r="F141" s="222" t="s">
        <v>695</v>
      </c>
      <c r="G141" s="222">
        <v>1278410.96</v>
      </c>
      <c r="H141" s="222"/>
      <c r="I141" s="222"/>
      <c r="J141" s="222"/>
      <c r="K141" s="222"/>
      <c r="L141" s="222"/>
      <c r="M141" s="222"/>
      <c r="N141" s="222">
        <v>1278410.96</v>
      </c>
    </row>
    <row r="142" spans="4:14">
      <c r="D142" s="175" t="s">
        <v>696</v>
      </c>
      <c r="E142" s="220" t="s">
        <v>710</v>
      </c>
      <c r="F142" s="220" t="s">
        <v>711</v>
      </c>
      <c r="G142" s="220">
        <v>18661770.460000001</v>
      </c>
      <c r="H142" s="220"/>
      <c r="I142" s="220"/>
      <c r="J142" s="220"/>
      <c r="K142" s="220"/>
      <c r="L142" s="220"/>
      <c r="M142" s="220"/>
      <c r="N142" s="220">
        <v>18661770.460000001</v>
      </c>
    </row>
    <row r="143" spans="4:14">
      <c r="D143" s="175" t="s">
        <v>699</v>
      </c>
      <c r="E143" s="222" t="s">
        <v>713</v>
      </c>
      <c r="F143" s="222" t="s">
        <v>714</v>
      </c>
      <c r="G143" s="222">
        <v>-134750.26999999999</v>
      </c>
      <c r="H143" s="222"/>
      <c r="I143" s="222"/>
      <c r="J143" s="222"/>
      <c r="K143" s="222"/>
      <c r="L143" s="222"/>
      <c r="M143" s="222"/>
      <c r="N143" s="222">
        <v>-134750.26999999999</v>
      </c>
    </row>
    <row r="144" spans="4:14">
      <c r="D144" s="175" t="s">
        <v>701</v>
      </c>
      <c r="E144" s="220" t="s">
        <v>716</v>
      </c>
      <c r="F144" s="220" t="s">
        <v>711</v>
      </c>
      <c r="G144" s="220">
        <v>18527020.190000001</v>
      </c>
      <c r="H144" s="220"/>
      <c r="I144" s="220"/>
      <c r="J144" s="220"/>
      <c r="K144" s="220"/>
      <c r="L144" s="220"/>
      <c r="M144" s="220"/>
      <c r="N144" s="220">
        <v>18527020.190000001</v>
      </c>
    </row>
    <row r="145" spans="4:16">
      <c r="D145" s="175" t="s">
        <v>704</v>
      </c>
      <c r="E145" s="220" t="s">
        <v>718</v>
      </c>
      <c r="F145" s="220" t="s">
        <v>719</v>
      </c>
      <c r="G145" s="220">
        <v>61207172.630000003</v>
      </c>
      <c r="H145" s="220"/>
      <c r="I145" s="220"/>
      <c r="J145" s="220"/>
      <c r="K145" s="220"/>
      <c r="L145" s="220">
        <v>8852530.3800000008</v>
      </c>
      <c r="M145" s="220"/>
      <c r="N145" s="220">
        <v>70059703.010000005</v>
      </c>
    </row>
    <row r="146" spans="4:16">
      <c r="D146" s="175" t="s">
        <v>707</v>
      </c>
      <c r="E146" s="222" t="s">
        <v>721</v>
      </c>
      <c r="F146" s="222" t="s">
        <v>719</v>
      </c>
      <c r="G146" s="222">
        <v>61207172.630000003</v>
      </c>
      <c r="H146" s="222"/>
      <c r="I146" s="222"/>
      <c r="J146" s="222"/>
      <c r="K146" s="222"/>
      <c r="L146" s="222">
        <v>8852530.3800000008</v>
      </c>
      <c r="M146" s="222"/>
      <c r="N146" s="222">
        <v>70059703.010000005</v>
      </c>
    </row>
    <row r="147" spans="4:16">
      <c r="D147" s="175" t="s">
        <v>709</v>
      </c>
      <c r="E147" s="223" t="s">
        <v>723</v>
      </c>
      <c r="F147" s="223" t="s">
        <v>724</v>
      </c>
      <c r="G147" s="223">
        <v>1000000</v>
      </c>
      <c r="H147" s="223"/>
      <c r="I147" s="223"/>
      <c r="J147" s="223"/>
      <c r="K147" s="223"/>
      <c r="L147" s="223"/>
      <c r="M147" s="223"/>
      <c r="N147" s="223">
        <v>1000000</v>
      </c>
    </row>
    <row r="148" spans="4:16">
      <c r="D148" s="175" t="s">
        <v>712</v>
      </c>
      <c r="E148" s="220" t="s">
        <v>726</v>
      </c>
      <c r="F148" s="220" t="s">
        <v>727</v>
      </c>
      <c r="G148" s="220">
        <v>-266583.21999999997</v>
      </c>
      <c r="H148" s="220"/>
      <c r="I148" s="220"/>
      <c r="J148" s="220"/>
      <c r="K148" s="220"/>
      <c r="L148" s="220"/>
      <c r="M148" s="220"/>
      <c r="N148" s="220">
        <v>-266583.21999999997</v>
      </c>
      <c r="P148">
        <v>24000</v>
      </c>
    </row>
    <row r="149" spans="4:16">
      <c r="D149" s="175" t="s">
        <v>715</v>
      </c>
      <c r="E149" s="220" t="s">
        <v>729</v>
      </c>
      <c r="F149" s="220" t="s">
        <v>730</v>
      </c>
      <c r="G149" s="220">
        <v>733416.78</v>
      </c>
      <c r="H149" s="220"/>
      <c r="I149" s="220"/>
      <c r="J149" s="220"/>
      <c r="K149" s="220"/>
      <c r="L149" s="220"/>
      <c r="M149" s="220"/>
      <c r="N149" s="220">
        <v>733416.78</v>
      </c>
    </row>
    <row r="150" spans="4:16">
      <c r="D150" s="175" t="s">
        <v>717</v>
      </c>
      <c r="E150" s="220" t="s">
        <v>732</v>
      </c>
      <c r="F150" s="220" t="s">
        <v>733</v>
      </c>
      <c r="G150" s="220">
        <v>158932824.97999999</v>
      </c>
      <c r="H150" s="220">
        <v>1486199.69</v>
      </c>
      <c r="I150" s="220"/>
      <c r="J150" s="220">
        <v>7792742.1291108998</v>
      </c>
      <c r="K150" s="220">
        <v>1564374.8614990001</v>
      </c>
      <c r="L150" s="220">
        <v>22663128</v>
      </c>
      <c r="M150" s="220">
        <v>11678134.3653205</v>
      </c>
      <c r="N150" s="220">
        <v>204117404.0259304</v>
      </c>
    </row>
    <row r="151" spans="4:16">
      <c r="D151" s="175" t="s">
        <v>720</v>
      </c>
      <c r="E151" s="220" t="s">
        <v>735</v>
      </c>
      <c r="F151" s="220" t="s">
        <v>736</v>
      </c>
      <c r="G151" s="220">
        <v>18744533.829999998</v>
      </c>
      <c r="H151" s="220"/>
      <c r="I151" s="220"/>
      <c r="J151" s="220">
        <v>822598.75745709997</v>
      </c>
      <c r="K151" s="220"/>
      <c r="L151" s="220">
        <v>900597.69</v>
      </c>
      <c r="M151" s="220"/>
      <c r="N151" s="220">
        <v>20467730.277457099</v>
      </c>
    </row>
    <row r="152" spans="4:16">
      <c r="D152" s="175" t="s">
        <v>722</v>
      </c>
      <c r="E152" s="220" t="s">
        <v>738</v>
      </c>
      <c r="F152" s="220" t="s">
        <v>739</v>
      </c>
      <c r="G152" s="220">
        <v>9388878.6199999992</v>
      </c>
      <c r="H152" s="220"/>
      <c r="I152" s="220"/>
      <c r="J152" s="220">
        <v>426110.0273053</v>
      </c>
      <c r="K152" s="220"/>
      <c r="L152" s="220">
        <v>5016421.53</v>
      </c>
      <c r="M152" s="220"/>
      <c r="N152" s="220">
        <v>14497114.7358084</v>
      </c>
    </row>
    <row r="153" spans="4:16">
      <c r="D153" s="175" t="s">
        <v>725</v>
      </c>
      <c r="E153" s="220" t="s">
        <v>741</v>
      </c>
      <c r="F153" s="220" t="s">
        <v>742</v>
      </c>
      <c r="G153" s="220">
        <v>521.1</v>
      </c>
      <c r="H153" s="220"/>
      <c r="I153" s="220"/>
      <c r="J153" s="220"/>
      <c r="K153" s="220"/>
      <c r="L153" s="220">
        <v>2462507.37</v>
      </c>
      <c r="M153" s="220"/>
      <c r="N153" s="220">
        <v>2463028.4700000002</v>
      </c>
    </row>
    <row r="154" spans="4:16">
      <c r="D154" s="175" t="s">
        <v>728</v>
      </c>
      <c r="E154" s="220" t="s">
        <v>1683</v>
      </c>
      <c r="F154" s="220" t="s">
        <v>745</v>
      </c>
      <c r="G154" s="220">
        <v>124108014.98</v>
      </c>
      <c r="H154" s="220"/>
      <c r="I154" s="220"/>
      <c r="J154" s="220">
        <v>160347308.8740198</v>
      </c>
      <c r="K154" s="220">
        <v>23544930.521000002</v>
      </c>
      <c r="L154" s="220">
        <v>24217637.300000001</v>
      </c>
      <c r="M154" s="220">
        <v>120451.886797</v>
      </c>
      <c r="N154" s="220">
        <v>332338343.56181681</v>
      </c>
    </row>
    <row r="155" spans="4:16">
      <c r="D155" s="175" t="s">
        <v>731</v>
      </c>
      <c r="E155" s="220" t="s">
        <v>744</v>
      </c>
      <c r="F155" s="220" t="s">
        <v>748</v>
      </c>
      <c r="G155" s="220">
        <v>62924542.909999996</v>
      </c>
      <c r="H155" s="220"/>
      <c r="I155" s="220"/>
      <c r="J155" s="220"/>
      <c r="K155" s="220"/>
      <c r="L155" s="220">
        <v>7024927.29</v>
      </c>
      <c r="M155" s="220"/>
      <c r="N155" s="220">
        <v>69949470.200000003</v>
      </c>
    </row>
    <row r="156" spans="4:16">
      <c r="D156" s="175" t="s">
        <v>734</v>
      </c>
      <c r="E156" s="220" t="s">
        <v>747</v>
      </c>
      <c r="F156" s="220" t="s">
        <v>751</v>
      </c>
      <c r="G156" s="220">
        <v>2285862.2400000002</v>
      </c>
      <c r="H156" s="220">
        <v>61805.53</v>
      </c>
      <c r="I156" s="220"/>
      <c r="J156" s="220"/>
      <c r="K156" s="220"/>
      <c r="L156" s="220">
        <v>196166.34</v>
      </c>
      <c r="M156" s="220"/>
      <c r="N156" s="220">
        <v>2485993.318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754</v>
      </c>
      <c r="G157" s="220">
        <v>3531870.59</v>
      </c>
      <c r="H157" s="220"/>
      <c r="I157" s="220"/>
      <c r="J157" s="220"/>
      <c r="K157" s="220"/>
      <c r="L157" s="220">
        <v>390.88</v>
      </c>
      <c r="M157" s="220"/>
      <c r="N157" s="220">
        <v>3532261.47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757</v>
      </c>
      <c r="G158" s="220"/>
      <c r="H158" s="220"/>
      <c r="I158" s="220"/>
      <c r="J158" s="220">
        <v>199084765.24241111</v>
      </c>
      <c r="K158" s="220"/>
      <c r="L158" s="220"/>
      <c r="M158" s="220"/>
      <c r="N158" s="220">
        <v>199084765.24241111</v>
      </c>
    </row>
    <row r="159" spans="4:16">
      <c r="D159" s="175" t="s">
        <v>743</v>
      </c>
      <c r="E159" s="222" t="s">
        <v>756</v>
      </c>
      <c r="F159" s="222" t="s">
        <v>760</v>
      </c>
      <c r="G159" s="222"/>
      <c r="H159" s="222"/>
      <c r="I159" s="222"/>
      <c r="J159" s="222">
        <v>23265543.678468</v>
      </c>
      <c r="K159" s="222"/>
      <c r="L159" s="222"/>
      <c r="M159" s="222"/>
      <c r="N159" s="222">
        <v>23617717.438468002</v>
      </c>
    </row>
    <row r="160" spans="4:16">
      <c r="D160" s="175" t="s">
        <v>746</v>
      </c>
      <c r="E160" s="223" t="s">
        <v>759</v>
      </c>
      <c r="F160" s="223" t="s">
        <v>763</v>
      </c>
      <c r="G160" s="223">
        <v>-220984224.27000001</v>
      </c>
      <c r="H160" s="223"/>
      <c r="I160" s="223"/>
      <c r="J160" s="223">
        <v>-213751913.9687126</v>
      </c>
      <c r="K160" s="223">
        <v>-9115262.8403549995</v>
      </c>
      <c r="L160" s="223">
        <v>-39511748.729999997</v>
      </c>
      <c r="M160" s="223"/>
      <c r="N160" s="223">
        <v>-483363149.80906761</v>
      </c>
    </row>
    <row r="161" spans="4:16">
      <c r="D161" s="175" t="s">
        <v>749</v>
      </c>
      <c r="E161" s="224" t="s">
        <v>762</v>
      </c>
      <c r="F161" s="224" t="s">
        <v>766</v>
      </c>
      <c r="G161" s="224">
        <v>0</v>
      </c>
      <c r="H161" s="224">
        <v>61805.53</v>
      </c>
      <c r="I161" s="224"/>
      <c r="J161" s="224">
        <v>170194412.61094871</v>
      </c>
      <c r="K161" s="224">
        <v>14429667.680645</v>
      </c>
      <c r="L161" s="224">
        <v>306899.67</v>
      </c>
      <c r="M161" s="224">
        <v>120451.886797</v>
      </c>
      <c r="N161" s="224">
        <v>185073274.90489379</v>
      </c>
      <c r="P161">
        <v>516856.04</v>
      </c>
    </row>
    <row r="162" spans="4:16">
      <c r="D162" s="175" t="s">
        <v>752</v>
      </c>
      <c r="E162" s="225" t="s">
        <v>765</v>
      </c>
      <c r="F162" s="225" t="s">
        <v>766</v>
      </c>
      <c r="G162" s="225">
        <v>0</v>
      </c>
      <c r="H162" s="225">
        <v>61805.53</v>
      </c>
      <c r="I162" s="225"/>
      <c r="J162" s="225">
        <v>170194412.61094871</v>
      </c>
      <c r="K162" s="225">
        <v>14429667.680645</v>
      </c>
      <c r="L162" s="225">
        <v>306899.67</v>
      </c>
      <c r="M162" s="225">
        <v>120451.886797</v>
      </c>
      <c r="N162" s="225">
        <v>185073274.90489379</v>
      </c>
      <c r="P162">
        <v>516856.04</v>
      </c>
    </row>
    <row r="163" spans="4:16">
      <c r="D163" s="175" t="s">
        <v>755</v>
      </c>
      <c r="E163" s="220" t="s">
        <v>768</v>
      </c>
      <c r="F163" s="220" t="s">
        <v>771</v>
      </c>
      <c r="G163" s="220">
        <v>40967873844.409996</v>
      </c>
      <c r="H163" s="220">
        <v>1732797722.5699999</v>
      </c>
      <c r="I163" s="220">
        <v>29852780257.72105</v>
      </c>
      <c r="J163" s="220">
        <v>18035130058.020142</v>
      </c>
      <c r="K163" s="220">
        <v>5804179605.863903</v>
      </c>
      <c r="L163" s="220">
        <v>3938232636.6599998</v>
      </c>
      <c r="M163" s="220">
        <v>4421127160.7754354</v>
      </c>
      <c r="N163" s="220">
        <v>73383743560.050781</v>
      </c>
    </row>
    <row r="164" spans="4:16">
      <c r="D164" s="175" t="s">
        <v>758</v>
      </c>
      <c r="E164" s="226" t="s">
        <v>770</v>
      </c>
      <c r="F164" s="226" t="s">
        <v>774</v>
      </c>
      <c r="G164" s="226">
        <v>55836814907.339996</v>
      </c>
      <c r="H164" s="226">
        <v>1886244527.6199999</v>
      </c>
      <c r="I164" s="226">
        <v>30844956719.483311</v>
      </c>
      <c r="J164" s="226">
        <v>28319583919.776718</v>
      </c>
      <c r="K164" s="226">
        <v>8715583033.1504555</v>
      </c>
      <c r="L164" s="226">
        <v>6157014836.8000002</v>
      </c>
      <c r="M164" s="226">
        <v>11218054194.064833</v>
      </c>
      <c r="N164" s="226">
        <v>106067124511.41685</v>
      </c>
      <c r="P164">
        <v>1151935.78</v>
      </c>
    </row>
    <row r="165" spans="4:16">
      <c r="D165" s="175" t="s">
        <v>761</v>
      </c>
      <c r="E165" s="222" t="s">
        <v>773</v>
      </c>
      <c r="F165" s="222" t="s">
        <v>777</v>
      </c>
      <c r="G165" s="222"/>
      <c r="H165" s="222"/>
      <c r="I165" s="222"/>
      <c r="J165" s="222">
        <v>-7942721153.4449997</v>
      </c>
      <c r="K165" s="222"/>
      <c r="L165" s="222"/>
      <c r="M165" s="222">
        <v>-946546188.19305599</v>
      </c>
      <c r="N165" s="222">
        <v>-8889267341.6380558</v>
      </c>
      <c r="P165">
        <v>1200.1600000000001</v>
      </c>
    </row>
    <row r="166" spans="4:16">
      <c r="D166" s="175" t="s">
        <v>764</v>
      </c>
      <c r="E166" s="220" t="s">
        <v>776</v>
      </c>
      <c r="F166" s="220" t="s">
        <v>777</v>
      </c>
      <c r="G166" s="220"/>
      <c r="H166" s="220"/>
      <c r="I166" s="220"/>
      <c r="J166" s="220">
        <v>-7942721153.4449997</v>
      </c>
      <c r="K166" s="220"/>
      <c r="L166" s="220"/>
      <c r="M166" s="220">
        <v>-946546188.19305599</v>
      </c>
      <c r="N166" s="220">
        <v>-8889267341.6380558</v>
      </c>
      <c r="P166">
        <v>4728.96</v>
      </c>
    </row>
    <row r="167" spans="4:16">
      <c r="D167" s="175" t="s">
        <v>767</v>
      </c>
      <c r="E167" s="220" t="s">
        <v>782</v>
      </c>
      <c r="F167" s="220" t="s">
        <v>785</v>
      </c>
      <c r="G167" s="220">
        <v>0</v>
      </c>
      <c r="H167" s="220"/>
      <c r="I167" s="220"/>
      <c r="J167" s="220">
        <v>-7942721153.4449997</v>
      </c>
      <c r="K167" s="220"/>
      <c r="L167" s="220">
        <v>0</v>
      </c>
      <c r="M167" s="220">
        <v>-946546188.19305599</v>
      </c>
      <c r="N167" s="220">
        <v>-8889267341.6380558</v>
      </c>
    </row>
    <row r="168" spans="4:16" s="128" customFormat="1">
      <c r="D168" s="203" t="s">
        <v>769</v>
      </c>
      <c r="E168" s="234" t="s">
        <v>784</v>
      </c>
      <c r="F168" s="234" t="s">
        <v>191</v>
      </c>
      <c r="G168" s="234">
        <v>-1389928333.97</v>
      </c>
      <c r="H168" s="234"/>
      <c r="I168" s="234"/>
      <c r="J168" s="234">
        <v>-25325890.847920001</v>
      </c>
      <c r="K168" s="234">
        <v>-83369610.005419999</v>
      </c>
      <c r="L168" s="234">
        <v>-164781508.13</v>
      </c>
      <c r="M168" s="234">
        <v>-424833900.920946</v>
      </c>
      <c r="N168" s="234">
        <v>-1596370599.0394003</v>
      </c>
    </row>
    <row r="169" spans="4:16">
      <c r="D169" s="175" t="s">
        <v>772</v>
      </c>
      <c r="E169" s="220" t="s">
        <v>787</v>
      </c>
      <c r="F169" s="220" t="s">
        <v>207</v>
      </c>
      <c r="G169" s="220">
        <v>-2715714571.9699998</v>
      </c>
      <c r="H169" s="220">
        <v>-1871808.37</v>
      </c>
      <c r="I169" s="220"/>
      <c r="J169" s="220">
        <v>-1752388644.7952807</v>
      </c>
      <c r="K169" s="220">
        <v>-544131806.58340096</v>
      </c>
      <c r="L169" s="220">
        <v>-332238861.87</v>
      </c>
      <c r="M169" s="220">
        <v>-771771292.86897194</v>
      </c>
      <c r="N169" s="220">
        <v>-6118116986.457654</v>
      </c>
      <c r="P169">
        <v>3570.6</v>
      </c>
    </row>
    <row r="170" spans="4:16">
      <c r="D170" s="175" t="s">
        <v>775</v>
      </c>
      <c r="E170" s="220" t="s">
        <v>789</v>
      </c>
      <c r="F170" s="220" t="s">
        <v>792</v>
      </c>
      <c r="G170" s="220">
        <v>-4105642905.9400001</v>
      </c>
      <c r="H170" s="220">
        <v>-1871808.37</v>
      </c>
      <c r="I170" s="220"/>
      <c r="J170" s="220">
        <v>-1777714535.6432009</v>
      </c>
      <c r="K170" s="220">
        <v>-627501416.58882105</v>
      </c>
      <c r="L170" s="220">
        <v>-497020370</v>
      </c>
      <c r="M170" s="220">
        <v>-1196605193.7899179</v>
      </c>
      <c r="N170" s="220">
        <v>-7714487585.4970541</v>
      </c>
    </row>
    <row r="171" spans="4:16">
      <c r="D171" s="175" t="s">
        <v>778</v>
      </c>
      <c r="E171" s="220" t="s">
        <v>791</v>
      </c>
      <c r="F171" s="220" t="s">
        <v>795</v>
      </c>
      <c r="G171" s="220">
        <v>-81792467.569999993</v>
      </c>
      <c r="H171" s="220">
        <v>-25890790</v>
      </c>
      <c r="I171" s="220"/>
      <c r="J171" s="220"/>
      <c r="K171" s="220">
        <v>-99203017.702889994</v>
      </c>
      <c r="L171" s="220">
        <v>-21793950.07</v>
      </c>
      <c r="M171" s="220">
        <v>-9516723.4165025</v>
      </c>
      <c r="N171" s="220">
        <v>-237328247.99319249</v>
      </c>
    </row>
    <row r="172" spans="4:16">
      <c r="D172" s="175" t="s">
        <v>781</v>
      </c>
      <c r="E172" s="220" t="s">
        <v>794</v>
      </c>
      <c r="F172" s="220" t="s">
        <v>798</v>
      </c>
      <c r="G172" s="220">
        <v>-261212925.36000001</v>
      </c>
      <c r="H172" s="220">
        <v>-9910289.9000000004</v>
      </c>
      <c r="I172" s="220"/>
      <c r="J172" s="220">
        <v>-245207447.38634169</v>
      </c>
      <c r="K172" s="220">
        <v>-24709212.945544001</v>
      </c>
      <c r="L172" s="220">
        <v>-69820944.269999996</v>
      </c>
      <c r="M172" s="220">
        <v>-55917010.757904999</v>
      </c>
      <c r="N172" s="220">
        <v>-551862793.9892925</v>
      </c>
    </row>
    <row r="173" spans="4:16">
      <c r="D173" s="175" t="s">
        <v>783</v>
      </c>
      <c r="E173" s="220" t="s">
        <v>797</v>
      </c>
      <c r="F173" s="220" t="s">
        <v>801</v>
      </c>
      <c r="G173" s="220">
        <v>-304400.32</v>
      </c>
      <c r="H173" s="220"/>
      <c r="I173" s="220"/>
      <c r="J173" s="220"/>
      <c r="K173" s="220">
        <v>-214147.36683300001</v>
      </c>
      <c r="L173" s="220">
        <v>-151546.31</v>
      </c>
      <c r="M173" s="220">
        <v>-1937.65</v>
      </c>
      <c r="N173" s="220">
        <v>-672031.64683300001</v>
      </c>
    </row>
    <row r="174" spans="4:16">
      <c r="D174" s="175" t="s">
        <v>786</v>
      </c>
      <c r="E174" s="220" t="s">
        <v>800</v>
      </c>
      <c r="F174" s="220" t="s">
        <v>804</v>
      </c>
      <c r="G174" s="220">
        <v>-11814053.539999999</v>
      </c>
      <c r="H174" s="220">
        <v>-42762.53</v>
      </c>
      <c r="I174" s="220">
        <v>-10538771.4303253</v>
      </c>
      <c r="J174" s="220">
        <v>-26072205.190514602</v>
      </c>
      <c r="K174" s="220">
        <v>-2668143.5871759998</v>
      </c>
      <c r="L174" s="220"/>
      <c r="M174" s="220"/>
      <c r="N174" s="220">
        <v>-40597164.847690597</v>
      </c>
    </row>
    <row r="175" spans="4:16">
      <c r="D175" s="175" t="s">
        <v>788</v>
      </c>
      <c r="E175" s="220" t="s">
        <v>1148</v>
      </c>
      <c r="F175" s="220" t="s">
        <v>807</v>
      </c>
      <c r="G175" s="220">
        <v>-1798718.35</v>
      </c>
      <c r="H175" s="220">
        <v>-15968.98</v>
      </c>
      <c r="I175" s="220"/>
      <c r="J175" s="220"/>
      <c r="K175" s="220"/>
      <c r="L175" s="220">
        <v>-16307.15</v>
      </c>
      <c r="M175" s="220"/>
      <c r="N175" s="220">
        <v>-1818330.31</v>
      </c>
    </row>
    <row r="176" spans="4:16">
      <c r="D176" s="175" t="s">
        <v>790</v>
      </c>
      <c r="E176" s="220" t="s">
        <v>803</v>
      </c>
      <c r="F176" s="220" t="s">
        <v>810</v>
      </c>
      <c r="G176" s="220">
        <v>-324002465.33999997</v>
      </c>
      <c r="H176" s="220"/>
      <c r="I176" s="220"/>
      <c r="J176" s="220">
        <v>-76906148.614721403</v>
      </c>
      <c r="K176" s="220">
        <v>-32054181.722288001</v>
      </c>
      <c r="L176" s="220">
        <v>-64081896.039999999</v>
      </c>
      <c r="M176" s="220">
        <v>-24932124.591979001</v>
      </c>
      <c r="N176" s="220">
        <v>-521976816.30898839</v>
      </c>
    </row>
    <row r="177" spans="4:14">
      <c r="D177" s="175" t="s">
        <v>793</v>
      </c>
      <c r="E177" s="220" t="s">
        <v>806</v>
      </c>
      <c r="F177" s="220" t="s">
        <v>813</v>
      </c>
      <c r="G177" s="220">
        <v>-5852523.6900000004</v>
      </c>
      <c r="H177" s="220"/>
      <c r="I177" s="220"/>
      <c r="J177" s="220">
        <v>-21208818.2778823</v>
      </c>
      <c r="K177" s="220"/>
      <c r="L177" s="220">
        <v>-4194792.76</v>
      </c>
      <c r="M177" s="220">
        <v>-204670.49663499999</v>
      </c>
      <c r="N177" s="220">
        <v>-31460805.224517301</v>
      </c>
    </row>
    <row r="178" spans="4:14">
      <c r="D178" s="175" t="s">
        <v>796</v>
      </c>
      <c r="E178" s="220" t="s">
        <v>809</v>
      </c>
      <c r="F178" s="220" t="s">
        <v>816</v>
      </c>
      <c r="G178" s="220">
        <v>-81435684.200000003</v>
      </c>
      <c r="H178" s="220"/>
      <c r="I178" s="220"/>
      <c r="J178" s="220">
        <v>-163156115.51290089</v>
      </c>
      <c r="K178" s="220">
        <v>-18817172.364911001</v>
      </c>
      <c r="L178" s="220"/>
      <c r="M178" s="220"/>
      <c r="N178" s="220">
        <v>-263408972.0778119</v>
      </c>
    </row>
    <row r="179" spans="4:14">
      <c r="D179" s="175" t="s">
        <v>799</v>
      </c>
      <c r="E179" s="220" t="s">
        <v>812</v>
      </c>
      <c r="F179" s="220" t="s">
        <v>819</v>
      </c>
      <c r="G179" s="220">
        <v>-41844530.210000001</v>
      </c>
      <c r="H179" s="220"/>
      <c r="I179" s="220"/>
      <c r="J179" s="220"/>
      <c r="K179" s="220"/>
      <c r="L179" s="220"/>
      <c r="M179" s="220"/>
      <c r="N179" s="220">
        <v>-41844530.210000001</v>
      </c>
    </row>
    <row r="180" spans="4:14">
      <c r="D180" s="175" t="s">
        <v>802</v>
      </c>
      <c r="E180" s="220" t="s">
        <v>815</v>
      </c>
      <c r="F180" s="220" t="s">
        <v>822</v>
      </c>
      <c r="G180" s="220">
        <v>-13062524.82</v>
      </c>
      <c r="H180" s="220"/>
      <c r="I180" s="220"/>
      <c r="J180" s="220">
        <v>-9483554.8132831994</v>
      </c>
      <c r="K180" s="220"/>
      <c r="L180" s="220"/>
      <c r="M180" s="220">
        <v>-3121199.1278050002</v>
      </c>
      <c r="N180" s="220">
        <v>-25667278.7610882</v>
      </c>
    </row>
    <row r="181" spans="4:14">
      <c r="D181" s="175" t="s">
        <v>805</v>
      </c>
      <c r="E181" s="220" t="s">
        <v>818</v>
      </c>
      <c r="F181" s="220" t="s">
        <v>825</v>
      </c>
      <c r="G181" s="220">
        <v>-17144302.699999999</v>
      </c>
      <c r="H181" s="220"/>
      <c r="I181" s="220"/>
      <c r="J181" s="220">
        <v>-254775983.78726259</v>
      </c>
      <c r="K181" s="220">
        <v>-3404849.4472940001</v>
      </c>
      <c r="L181" s="220">
        <v>-26229283.280000001</v>
      </c>
      <c r="M181" s="220"/>
      <c r="N181" s="220">
        <v>-301554419.21455657</v>
      </c>
    </row>
    <row r="182" spans="4:14">
      <c r="D182" s="175" t="s">
        <v>808</v>
      </c>
      <c r="E182" s="220" t="s">
        <v>821</v>
      </c>
      <c r="F182" s="220" t="s">
        <v>828</v>
      </c>
      <c r="G182" s="220">
        <v>-759750.03</v>
      </c>
      <c r="H182" s="220">
        <v>-272999.96999999997</v>
      </c>
      <c r="I182" s="220">
        <v>-398183.17440439999</v>
      </c>
      <c r="J182" s="220">
        <v>-1832316.7114863</v>
      </c>
      <c r="K182" s="220">
        <v>-71744.373705999998</v>
      </c>
      <c r="L182" s="220">
        <v>-747500</v>
      </c>
      <c r="M182" s="220">
        <v>-536734.01932700002</v>
      </c>
      <c r="N182" s="220">
        <v>-4619228.2789236996</v>
      </c>
    </row>
    <row r="183" spans="4:14">
      <c r="D183" s="175" t="s">
        <v>811</v>
      </c>
      <c r="E183" s="220" t="s">
        <v>824</v>
      </c>
      <c r="F183" s="220" t="s">
        <v>834</v>
      </c>
      <c r="G183" s="220">
        <v>-1938830.76</v>
      </c>
      <c r="H183" s="220"/>
      <c r="I183" s="220"/>
      <c r="J183" s="220">
        <v>-3500721.4840000002</v>
      </c>
      <c r="K183" s="220"/>
      <c r="L183" s="220">
        <v>-199274.3</v>
      </c>
      <c r="M183" s="220">
        <v>-10862822.390337501</v>
      </c>
      <c r="N183" s="220">
        <v>-16501648.9343375</v>
      </c>
    </row>
    <row r="184" spans="4:14">
      <c r="D184" s="175" t="s">
        <v>814</v>
      </c>
      <c r="E184" s="220" t="s">
        <v>827</v>
      </c>
      <c r="F184" s="220" t="s">
        <v>837</v>
      </c>
      <c r="G184" s="220"/>
      <c r="H184" s="220"/>
      <c r="I184" s="220"/>
      <c r="J184" s="220"/>
      <c r="K184" s="220">
        <v>-67478.413751999993</v>
      </c>
      <c r="L184" s="220"/>
      <c r="M184" s="220">
        <v>-2103171.9864980001</v>
      </c>
      <c r="N184" s="220">
        <v>-2170650.4002499999</v>
      </c>
    </row>
    <row r="185" spans="4:14">
      <c r="D185" s="175" t="s">
        <v>817</v>
      </c>
      <c r="E185" s="220" t="s">
        <v>830</v>
      </c>
      <c r="F185" s="220" t="s">
        <v>840</v>
      </c>
      <c r="G185" s="220">
        <v>-37893784.520000003</v>
      </c>
      <c r="H185" s="220">
        <v>-2196500</v>
      </c>
      <c r="I185" s="220"/>
      <c r="J185" s="220">
        <v>-13179354.118104201</v>
      </c>
      <c r="K185" s="220">
        <v>-28945112.989957001</v>
      </c>
      <c r="L185" s="220">
        <v>-5764834.7199999997</v>
      </c>
      <c r="M185" s="220"/>
      <c r="N185" s="220">
        <v>-82200454.553777203</v>
      </c>
    </row>
    <row r="186" spans="4:14">
      <c r="D186" s="175" t="s">
        <v>820</v>
      </c>
      <c r="E186" s="220" t="s">
        <v>833</v>
      </c>
      <c r="F186" s="220" t="s">
        <v>843</v>
      </c>
      <c r="G186" s="220">
        <v>-1829261.03</v>
      </c>
      <c r="H186" s="220">
        <v>-75801.350000000006</v>
      </c>
      <c r="I186" s="220">
        <v>-65790298.448473901</v>
      </c>
      <c r="J186" s="220">
        <v>-116314660.2030517</v>
      </c>
      <c r="K186" s="220">
        <v>-303446.40489499999</v>
      </c>
      <c r="L186" s="220"/>
      <c r="M186" s="220">
        <v>-3507827.0116229998</v>
      </c>
      <c r="N186" s="220">
        <v>-187824554.26804361</v>
      </c>
    </row>
    <row r="187" spans="4:14">
      <c r="D187" s="175" t="s">
        <v>823</v>
      </c>
      <c r="E187" s="220" t="s">
        <v>1738</v>
      </c>
      <c r="F187" s="220" t="s">
        <v>846</v>
      </c>
      <c r="G187" s="220">
        <v>-2402900</v>
      </c>
      <c r="H187" s="220"/>
      <c r="I187" s="220"/>
      <c r="J187" s="220"/>
      <c r="K187" s="220"/>
      <c r="L187" s="220">
        <v>-309000</v>
      </c>
      <c r="M187" s="220"/>
      <c r="N187" s="220">
        <v>-2711900</v>
      </c>
    </row>
    <row r="188" spans="4:14">
      <c r="D188" s="175" t="s">
        <v>826</v>
      </c>
      <c r="E188" s="220" t="s">
        <v>836</v>
      </c>
      <c r="F188" s="220" t="s">
        <v>849</v>
      </c>
      <c r="G188" s="220">
        <v>-18304257.5</v>
      </c>
      <c r="H188" s="220">
        <v>-7707.27</v>
      </c>
      <c r="I188" s="220"/>
      <c r="J188" s="220"/>
      <c r="K188" s="220">
        <v>-2263582.9201540002</v>
      </c>
      <c r="L188" s="220">
        <v>-222000</v>
      </c>
      <c r="M188" s="220"/>
      <c r="N188" s="220">
        <v>-20797547.690154001</v>
      </c>
    </row>
    <row r="189" spans="4:14">
      <c r="D189" s="175" t="s">
        <v>829</v>
      </c>
      <c r="E189" s="220" t="s">
        <v>839</v>
      </c>
      <c r="F189" s="220" t="s">
        <v>852</v>
      </c>
      <c r="G189" s="220">
        <v>-34999.97</v>
      </c>
      <c r="H189" s="220"/>
      <c r="I189" s="220"/>
      <c r="J189" s="220">
        <v>-93907.294609699995</v>
      </c>
      <c r="K189" s="220"/>
      <c r="L189" s="220">
        <v>-72750</v>
      </c>
      <c r="M189" s="220"/>
      <c r="N189" s="220">
        <v>-93907.294609699995</v>
      </c>
    </row>
    <row r="190" spans="4:14">
      <c r="D190" s="175" t="s">
        <v>832</v>
      </c>
      <c r="E190" s="220" t="s">
        <v>842</v>
      </c>
      <c r="F190" s="220" t="s">
        <v>855</v>
      </c>
      <c r="G190" s="220">
        <v>-5302854.1100000003</v>
      </c>
      <c r="H190" s="220">
        <v>-2908.61</v>
      </c>
      <c r="I190" s="220"/>
      <c r="J190" s="220"/>
      <c r="K190" s="220"/>
      <c r="L190" s="220">
        <v>-1265221.69</v>
      </c>
      <c r="M190" s="220">
        <v>-1889836.1103930001</v>
      </c>
      <c r="N190" s="220">
        <v>-8460820.5203930009</v>
      </c>
    </row>
    <row r="191" spans="4:14">
      <c r="D191" s="175" t="s">
        <v>835</v>
      </c>
      <c r="E191" s="220" t="s">
        <v>845</v>
      </c>
      <c r="F191" s="220" t="s">
        <v>858</v>
      </c>
      <c r="G191" s="220"/>
      <c r="H191" s="220"/>
      <c r="I191" s="220"/>
      <c r="J191" s="220"/>
      <c r="K191" s="220">
        <v>-2268378.7466000002</v>
      </c>
      <c r="L191" s="220"/>
      <c r="M191" s="220"/>
      <c r="N191" s="220">
        <v>-2268378.7466000002</v>
      </c>
    </row>
    <row r="192" spans="4:14">
      <c r="D192" s="175" t="s">
        <v>838</v>
      </c>
      <c r="E192" s="220" t="s">
        <v>848</v>
      </c>
      <c r="F192" s="220" t="s">
        <v>861</v>
      </c>
      <c r="G192" s="220">
        <v>-10547262.59</v>
      </c>
      <c r="H192" s="220">
        <v>-6352.6</v>
      </c>
      <c r="I192" s="220">
        <v>-1679416.1085389</v>
      </c>
      <c r="J192" s="220">
        <v>-81274954.560169503</v>
      </c>
      <c r="K192" s="220">
        <v>-6444059.6535400003</v>
      </c>
      <c r="L192" s="220">
        <v>-1446713.21</v>
      </c>
      <c r="M192" s="220">
        <v>-1198425.7263275001</v>
      </c>
      <c r="N192" s="220">
        <v>-102597184.4485759</v>
      </c>
    </row>
    <row r="193" spans="4:14">
      <c r="D193" s="175" t="s">
        <v>841</v>
      </c>
      <c r="E193" s="220" t="s">
        <v>851</v>
      </c>
      <c r="F193" s="220" t="s">
        <v>864</v>
      </c>
      <c r="G193" s="220">
        <v>0</v>
      </c>
      <c r="H193" s="220">
        <v>0</v>
      </c>
      <c r="I193" s="220">
        <v>-6.1708100000000002E-2</v>
      </c>
      <c r="J193" s="220"/>
      <c r="K193" s="220"/>
      <c r="L193" s="220">
        <v>-3205376.87</v>
      </c>
      <c r="M193" s="220"/>
      <c r="N193" s="220">
        <v>-3205376.9317080998</v>
      </c>
    </row>
    <row r="194" spans="4:14">
      <c r="D194" s="175" t="s">
        <v>844</v>
      </c>
      <c r="E194" s="220" t="s">
        <v>854</v>
      </c>
      <c r="F194" s="220" t="s">
        <v>867</v>
      </c>
      <c r="G194" s="220">
        <v>-316893.19</v>
      </c>
      <c r="H194" s="220">
        <v>-4720207.08</v>
      </c>
      <c r="I194" s="220"/>
      <c r="J194" s="220"/>
      <c r="K194" s="220"/>
      <c r="L194" s="220">
        <v>-494728.15</v>
      </c>
      <c r="M194" s="220"/>
      <c r="N194" s="220">
        <v>-5531828.4199999999</v>
      </c>
    </row>
    <row r="195" spans="4:14">
      <c r="D195" s="175" t="s">
        <v>847</v>
      </c>
      <c r="E195" s="226" t="s">
        <v>857</v>
      </c>
      <c r="F195" s="226" t="s">
        <v>870</v>
      </c>
      <c r="G195" s="226">
        <v>-919595389.79999995</v>
      </c>
      <c r="H195" s="226">
        <v>-43142288.289999999</v>
      </c>
      <c r="I195" s="226">
        <v>-78406669.223450601</v>
      </c>
      <c r="J195" s="226">
        <v>-1013006187.9543279</v>
      </c>
      <c r="K195" s="226">
        <v>-221434528.63953999</v>
      </c>
      <c r="L195" s="226">
        <v>-200016118.81999999</v>
      </c>
      <c r="M195" s="226">
        <v>-113792483.2853325</v>
      </c>
      <c r="N195" s="226">
        <v>-2457174871.0713434</v>
      </c>
    </row>
    <row r="196" spans="4:14">
      <c r="D196" s="175" t="s">
        <v>850</v>
      </c>
      <c r="E196" s="220" t="s">
        <v>860</v>
      </c>
      <c r="F196" s="220" t="s">
        <v>199</v>
      </c>
      <c r="G196" s="220">
        <v>-32582238.93</v>
      </c>
      <c r="H196" s="220"/>
      <c r="I196" s="220"/>
      <c r="J196" s="220"/>
      <c r="K196" s="220"/>
      <c r="L196" s="220"/>
      <c r="M196" s="220"/>
      <c r="N196" s="220">
        <v>-32582238.93</v>
      </c>
    </row>
    <row r="197" spans="4:14">
      <c r="D197" s="175" t="s">
        <v>853</v>
      </c>
      <c r="E197" s="226" t="s">
        <v>863</v>
      </c>
      <c r="F197" s="226" t="s">
        <v>875</v>
      </c>
      <c r="G197" s="226">
        <v>-32582238.93</v>
      </c>
      <c r="H197" s="226"/>
      <c r="I197" s="226"/>
      <c r="J197" s="226"/>
      <c r="K197" s="226"/>
      <c r="L197" s="226"/>
      <c r="M197" s="226"/>
      <c r="N197" s="226">
        <v>-32582238.93</v>
      </c>
    </row>
    <row r="198" spans="4:14">
      <c r="D198" s="175" t="s">
        <v>856</v>
      </c>
      <c r="E198" s="222" t="s">
        <v>866</v>
      </c>
      <c r="F198" s="222" t="s">
        <v>878</v>
      </c>
      <c r="G198" s="222">
        <v>-5057820534.6700001</v>
      </c>
      <c r="H198" s="222">
        <v>-45014096.659999996</v>
      </c>
      <c r="I198" s="222">
        <v>-78406669.223450601</v>
      </c>
      <c r="J198" s="222">
        <v>-2790720723.5975289</v>
      </c>
      <c r="K198" s="222">
        <v>-848935945.22836101</v>
      </c>
      <c r="L198" s="222">
        <v>-697036488.82000005</v>
      </c>
      <c r="M198" s="222">
        <v>-1310397677.0752504</v>
      </c>
      <c r="N198" s="222">
        <v>-10204244695.498398</v>
      </c>
    </row>
    <row r="199" spans="4:14" s="128" customFormat="1">
      <c r="D199" s="203" t="s">
        <v>859</v>
      </c>
      <c r="E199" s="250" t="s">
        <v>869</v>
      </c>
      <c r="F199" s="250" t="s">
        <v>881</v>
      </c>
      <c r="G199" s="250"/>
      <c r="H199" s="250"/>
      <c r="I199" s="250"/>
      <c r="J199" s="250">
        <v>-1246902210.1819921</v>
      </c>
      <c r="K199" s="250">
        <v>-125899628</v>
      </c>
      <c r="L199" s="250"/>
      <c r="M199" s="250"/>
      <c r="N199" s="250">
        <v>-1372801838.1819921</v>
      </c>
    </row>
    <row r="200" spans="4:14">
      <c r="D200" s="175" t="s">
        <v>862</v>
      </c>
      <c r="E200" s="222" t="s">
        <v>872</v>
      </c>
      <c r="F200" s="222" t="s">
        <v>884</v>
      </c>
      <c r="G200" s="222"/>
      <c r="H200" s="222"/>
      <c r="I200" s="222"/>
      <c r="J200" s="222">
        <v>-1246902210.1819921</v>
      </c>
      <c r="K200" s="222">
        <v>-125899628</v>
      </c>
      <c r="L200" s="222"/>
      <c r="M200" s="222"/>
      <c r="N200" s="222">
        <v>-1372801838.1819921</v>
      </c>
    </row>
    <row r="201" spans="4:14">
      <c r="D201" s="175" t="s">
        <v>865</v>
      </c>
      <c r="E201" s="220" t="s">
        <v>874</v>
      </c>
      <c r="F201" s="220" t="s">
        <v>887</v>
      </c>
      <c r="G201" s="220">
        <v>-79141053.200000003</v>
      </c>
      <c r="H201" s="220">
        <v>-1889700</v>
      </c>
      <c r="I201" s="220"/>
      <c r="J201" s="220">
        <v>-19393441.365126401</v>
      </c>
      <c r="K201" s="220">
        <v>-3952204.3003349998</v>
      </c>
      <c r="L201" s="220">
        <v>-11798850.76</v>
      </c>
      <c r="M201" s="220">
        <v>-1941775.7039999999</v>
      </c>
      <c r="N201" s="220">
        <v>-114412665.3294614</v>
      </c>
    </row>
    <row r="202" spans="4:14">
      <c r="D202" s="175" t="s">
        <v>868</v>
      </c>
      <c r="E202" s="220" t="s">
        <v>877</v>
      </c>
      <c r="F202" s="220" t="s">
        <v>890</v>
      </c>
      <c r="G202" s="220">
        <v>22786771.140000001</v>
      </c>
      <c r="H202" s="220">
        <v>414441.21</v>
      </c>
      <c r="I202" s="220"/>
      <c r="J202" s="220"/>
      <c r="K202" s="220">
        <v>3388119.7775190002</v>
      </c>
      <c r="L202" s="220">
        <v>449529.79</v>
      </c>
      <c r="M202" s="220">
        <v>117034.72476300001</v>
      </c>
      <c r="N202" s="220">
        <v>26741675.432282001</v>
      </c>
    </row>
    <row r="203" spans="4:14" s="128" customFormat="1">
      <c r="D203" s="203" t="s">
        <v>871</v>
      </c>
      <c r="E203" s="234" t="s">
        <v>880</v>
      </c>
      <c r="F203" s="234" t="s">
        <v>211</v>
      </c>
      <c r="G203" s="234">
        <v>-56354282.060000002</v>
      </c>
      <c r="H203" s="234">
        <v>-1475258.79</v>
      </c>
      <c r="I203" s="234"/>
      <c r="J203" s="234">
        <v>-19393441.365126401</v>
      </c>
      <c r="K203" s="234">
        <v>-564084.52281600004</v>
      </c>
      <c r="L203" s="234">
        <v>-11349320.970000001</v>
      </c>
      <c r="M203" s="234">
        <v>-1824740.979237</v>
      </c>
      <c r="N203" s="234">
        <v>-87670989.897179395</v>
      </c>
    </row>
    <row r="204" spans="4:14">
      <c r="D204" s="175" t="s">
        <v>873</v>
      </c>
      <c r="E204" s="220" t="s">
        <v>883</v>
      </c>
      <c r="F204" s="220" t="s">
        <v>895</v>
      </c>
      <c r="G204" s="220">
        <v>-29553332425.289997</v>
      </c>
      <c r="H204" s="220">
        <v>-119022566.91</v>
      </c>
      <c r="I204" s="220">
        <v>-4969834204.9690828</v>
      </c>
      <c r="J204" s="220"/>
      <c r="K204" s="220"/>
      <c r="L204" s="220"/>
      <c r="M204" s="220"/>
      <c r="N204" s="220">
        <v>-29672354992.200001</v>
      </c>
    </row>
    <row r="205" spans="4:14">
      <c r="D205" s="175" t="s">
        <v>876</v>
      </c>
      <c r="E205" s="222" t="s">
        <v>886</v>
      </c>
      <c r="F205" s="222" t="s">
        <v>898</v>
      </c>
      <c r="G205" s="222">
        <v>-29553332425.289997</v>
      </c>
      <c r="H205" s="222">
        <v>-119022566.91</v>
      </c>
      <c r="I205" s="222">
        <v>-4969834204.9690828</v>
      </c>
      <c r="J205" s="222"/>
      <c r="K205" s="222"/>
      <c r="L205" s="222"/>
      <c r="M205" s="222"/>
      <c r="N205" s="222">
        <v>-29672354992.200001</v>
      </c>
    </row>
    <row r="206" spans="4:14" s="128" customFormat="1">
      <c r="D206" s="203" t="s">
        <v>879</v>
      </c>
      <c r="E206" s="250" t="s">
        <v>889</v>
      </c>
      <c r="F206" s="250" t="s">
        <v>210</v>
      </c>
      <c r="G206" s="250">
        <v>-254450764.96000001</v>
      </c>
      <c r="H206" s="250">
        <v>-401922.81</v>
      </c>
      <c r="I206" s="250"/>
      <c r="J206" s="250">
        <v>-90305734.781261995</v>
      </c>
      <c r="K206" s="250">
        <v>-23999784.275883999</v>
      </c>
      <c r="L206" s="250">
        <v>-37396284.210000001</v>
      </c>
      <c r="M206" s="250">
        <v>-87518731.335777506</v>
      </c>
      <c r="N206" s="250">
        <v>-494073222.37292349</v>
      </c>
    </row>
    <row r="207" spans="4:14" s="143" customFormat="1">
      <c r="D207" s="251" t="s">
        <v>882</v>
      </c>
      <c r="E207" s="252" t="s">
        <v>892</v>
      </c>
      <c r="F207" s="252" t="s">
        <v>210</v>
      </c>
      <c r="G207" s="252">
        <v>-254450764.96000001</v>
      </c>
      <c r="H207" s="252">
        <v>-401922.81</v>
      </c>
      <c r="I207" s="252"/>
      <c r="J207" s="252">
        <v>-90305734.781261995</v>
      </c>
      <c r="K207" s="252">
        <v>-23999784.275883999</v>
      </c>
      <c r="L207" s="252">
        <v>-37396284.210000001</v>
      </c>
      <c r="M207" s="252">
        <v>-87518731.335777506</v>
      </c>
      <c r="N207" s="252">
        <v>-494073222.37292349</v>
      </c>
    </row>
    <row r="208" spans="4:14">
      <c r="D208" s="175" t="s">
        <v>885</v>
      </c>
      <c r="E208" s="220" t="s">
        <v>894</v>
      </c>
      <c r="F208" s="220" t="s">
        <v>905</v>
      </c>
      <c r="G208" s="220">
        <v>-25267068</v>
      </c>
      <c r="H208" s="220"/>
      <c r="I208" s="220"/>
      <c r="J208" s="220"/>
      <c r="K208" s="220"/>
      <c r="L208" s="220">
        <v>-3637328</v>
      </c>
      <c r="M208" s="220"/>
      <c r="N208" s="220">
        <v>-28904396</v>
      </c>
    </row>
    <row r="209" spans="4:64">
      <c r="D209" s="175" t="s">
        <v>888</v>
      </c>
      <c r="E209" s="220" t="s">
        <v>897</v>
      </c>
      <c r="F209" s="220" t="s">
        <v>908</v>
      </c>
      <c r="G209" s="220">
        <v>-25267068</v>
      </c>
      <c r="H209" s="220"/>
      <c r="I209" s="220"/>
      <c r="J209" s="220"/>
      <c r="K209" s="220"/>
      <c r="L209" s="220">
        <v>-3637328</v>
      </c>
      <c r="M209" s="220"/>
      <c r="N209" s="220">
        <v>-28904396</v>
      </c>
    </row>
    <row r="210" spans="4:64">
      <c r="D210" s="175" t="s">
        <v>891</v>
      </c>
      <c r="E210" s="226" t="s">
        <v>900</v>
      </c>
      <c r="F210" s="226" t="s">
        <v>911</v>
      </c>
      <c r="G210" s="226"/>
      <c r="H210" s="226"/>
      <c r="I210" s="226">
        <v>-1197684136.1933739</v>
      </c>
      <c r="J210" s="226"/>
      <c r="K210" s="226"/>
      <c r="L210" s="226"/>
      <c r="M210" s="226"/>
      <c r="N210" s="226">
        <v>6.6259999999999999E-3</v>
      </c>
    </row>
    <row r="211" spans="4:64">
      <c r="D211" s="175" t="s">
        <v>893</v>
      </c>
      <c r="E211" s="220" t="s">
        <v>902</v>
      </c>
      <c r="F211" s="220" t="s">
        <v>914</v>
      </c>
      <c r="G211" s="220"/>
      <c r="H211" s="220"/>
      <c r="I211" s="220">
        <v>-1197684136.1933739</v>
      </c>
      <c r="J211" s="220"/>
      <c r="K211" s="220"/>
      <c r="L211" s="220"/>
      <c r="M211" s="220"/>
      <c r="N211" s="220">
        <v>6.6259999999999999E-3</v>
      </c>
    </row>
    <row r="212" spans="4:64">
      <c r="D212" s="175" t="s">
        <v>896</v>
      </c>
      <c r="E212" s="226" t="s">
        <v>904</v>
      </c>
      <c r="F212" s="226" t="s">
        <v>917</v>
      </c>
      <c r="G212" s="226">
        <v>-17659352.949999999</v>
      </c>
      <c r="H212" s="226"/>
      <c r="I212" s="226"/>
      <c r="J212" s="226">
        <v>-24818586.164914101</v>
      </c>
      <c r="K212" s="226">
        <v>-14029021.74935</v>
      </c>
      <c r="L212" s="226">
        <v>-1954.41</v>
      </c>
      <c r="M212" s="226"/>
      <c r="N212" s="226">
        <v>-56508915.274264097</v>
      </c>
    </row>
    <row r="213" spans="4:64">
      <c r="D213" s="175" t="s">
        <v>899</v>
      </c>
      <c r="E213" s="220" t="s">
        <v>1757</v>
      </c>
      <c r="F213" s="220" t="s">
        <v>920</v>
      </c>
      <c r="G213" s="220">
        <v>-17659352.949999999</v>
      </c>
      <c r="H213" s="220"/>
      <c r="I213" s="220"/>
      <c r="J213" s="220">
        <v>-24818586.164914101</v>
      </c>
      <c r="K213" s="220">
        <v>-14029021.74935</v>
      </c>
      <c r="L213" s="220">
        <v>-1954.41</v>
      </c>
      <c r="M213" s="220"/>
      <c r="N213" s="220">
        <v>-56508915.274264097</v>
      </c>
    </row>
    <row r="214" spans="4:64">
      <c r="D214" s="175" t="s">
        <v>901</v>
      </c>
      <c r="E214" s="226" t="s">
        <v>907</v>
      </c>
      <c r="F214" s="226" t="s">
        <v>923</v>
      </c>
      <c r="G214" s="226"/>
      <c r="H214" s="226"/>
      <c r="I214" s="226"/>
      <c r="J214" s="226">
        <v>-15585337.824470701</v>
      </c>
      <c r="K214" s="226"/>
      <c r="L214" s="226"/>
      <c r="M214" s="226"/>
      <c r="N214" s="226">
        <v>-15585337.824470701</v>
      </c>
    </row>
    <row r="215" spans="4:64">
      <c r="D215" s="175" t="s">
        <v>903</v>
      </c>
      <c r="E215" s="220" t="s">
        <v>910</v>
      </c>
      <c r="F215" s="220" t="s">
        <v>923</v>
      </c>
      <c r="G215" s="220"/>
      <c r="H215" s="220"/>
      <c r="I215" s="220"/>
      <c r="J215" s="220">
        <v>-15585337.824470701</v>
      </c>
      <c r="K215" s="220"/>
      <c r="L215" s="220"/>
      <c r="M215" s="220"/>
      <c r="N215" s="220">
        <v>-15585337.824470701</v>
      </c>
    </row>
    <row r="216" spans="4:64">
      <c r="D216" s="175" t="s">
        <v>906</v>
      </c>
      <c r="E216" s="226" t="s">
        <v>913</v>
      </c>
      <c r="F216" s="226" t="s">
        <v>196</v>
      </c>
      <c r="G216" s="226">
        <v>-42926420.950000003</v>
      </c>
      <c r="H216" s="226"/>
      <c r="I216" s="226">
        <v>-1197684136.1933739</v>
      </c>
      <c r="J216" s="226">
        <v>-40403923.9893848</v>
      </c>
      <c r="K216" s="226">
        <v>-14029021.74935</v>
      </c>
      <c r="L216" s="226">
        <v>-3639282.41</v>
      </c>
      <c r="M216" s="226"/>
      <c r="N216" s="226">
        <v>-100998649.0921088</v>
      </c>
    </row>
    <row r="217" spans="4:64">
      <c r="D217" s="175" t="s">
        <v>909</v>
      </c>
      <c r="E217" s="222" t="s">
        <v>916</v>
      </c>
      <c r="F217" s="222" t="s">
        <v>939</v>
      </c>
      <c r="G217" s="222"/>
      <c r="H217" s="222"/>
      <c r="I217" s="222"/>
      <c r="J217" s="222"/>
      <c r="K217" s="222"/>
      <c r="L217" s="222"/>
      <c r="M217" s="222"/>
      <c r="N217" s="222">
        <v>-52389494.959083103</v>
      </c>
      <c r="BL217">
        <v>3570.6</v>
      </c>
    </row>
    <row r="218" spans="4:64">
      <c r="D218" s="175" t="s">
        <v>912</v>
      </c>
      <c r="E218" s="220" t="s">
        <v>919</v>
      </c>
      <c r="F218" s="220" t="s">
        <v>942</v>
      </c>
      <c r="G218" s="220"/>
      <c r="H218" s="220"/>
      <c r="I218" s="220"/>
      <c r="J218" s="220"/>
      <c r="K218" s="220"/>
      <c r="L218" s="220"/>
      <c r="M218" s="220"/>
      <c r="N218" s="220">
        <v>-52389494.959083103</v>
      </c>
    </row>
    <row r="219" spans="4:64">
      <c r="D219" s="175" t="s">
        <v>915</v>
      </c>
      <c r="E219" s="220" t="s">
        <v>922</v>
      </c>
      <c r="F219" s="220" t="s">
        <v>945</v>
      </c>
      <c r="G219" s="220">
        <v>-34964884427.93</v>
      </c>
      <c r="H219" s="220">
        <v>-165913845.16999999</v>
      </c>
      <c r="I219" s="220">
        <v>-6245925010.3859081</v>
      </c>
      <c r="J219" s="220">
        <v>-12130447187.360294</v>
      </c>
      <c r="K219" s="220">
        <v>-1013428463.7764111</v>
      </c>
      <c r="L219" s="220">
        <v>-749421376.40999997</v>
      </c>
      <c r="M219" s="220">
        <v>-2346287337.5833206</v>
      </c>
      <c r="N219" s="220">
        <v>-50873801223.839737</v>
      </c>
    </row>
    <row r="220" spans="4:64">
      <c r="D220" s="175" t="s">
        <v>918</v>
      </c>
      <c r="E220" s="222" t="s">
        <v>925</v>
      </c>
      <c r="F220" s="222" t="s">
        <v>948</v>
      </c>
      <c r="G220" s="222"/>
      <c r="H220" s="222"/>
      <c r="I220" s="222"/>
      <c r="J220" s="222">
        <v>-5617894503.535903</v>
      </c>
      <c r="K220" s="222">
        <v>-407460372</v>
      </c>
      <c r="L220" s="222"/>
      <c r="M220" s="222"/>
      <c r="N220" s="222">
        <v>-6025354875.535903</v>
      </c>
    </row>
    <row r="221" spans="4:64">
      <c r="D221" s="175" t="s">
        <v>921</v>
      </c>
      <c r="E221" s="223" t="s">
        <v>927</v>
      </c>
      <c r="F221" s="223" t="s">
        <v>951</v>
      </c>
      <c r="G221" s="223"/>
      <c r="H221" s="223"/>
      <c r="I221" s="223"/>
      <c r="J221" s="223">
        <v>-5617894503.535903</v>
      </c>
      <c r="K221" s="223">
        <v>-407460372</v>
      </c>
      <c r="L221" s="223"/>
      <c r="M221" s="223"/>
      <c r="N221" s="223">
        <v>-6025354875.535903</v>
      </c>
    </row>
    <row r="222" spans="4:64">
      <c r="D222" s="175" t="s">
        <v>924</v>
      </c>
      <c r="E222" s="220" t="s">
        <v>938</v>
      </c>
      <c r="F222" s="220" t="s">
        <v>954</v>
      </c>
      <c r="G222" s="220">
        <v>-956691533.63</v>
      </c>
      <c r="H222" s="220">
        <v>-17702999.899999999</v>
      </c>
      <c r="I222" s="220"/>
      <c r="J222" s="220">
        <v>-7209597.6126330001</v>
      </c>
      <c r="K222" s="220">
        <v>-440144327.76274902</v>
      </c>
      <c r="L222" s="220">
        <v>-10275887.800000001</v>
      </c>
      <c r="M222" s="220">
        <v>-970887.85199999996</v>
      </c>
      <c r="N222" s="220">
        <v>-1415757994.5373819</v>
      </c>
    </row>
    <row r="223" spans="4:64">
      <c r="D223" s="175" t="s">
        <v>926</v>
      </c>
      <c r="E223" s="222" t="s">
        <v>941</v>
      </c>
      <c r="F223" s="222" t="s">
        <v>957</v>
      </c>
      <c r="G223" s="222">
        <v>434823175.22000003</v>
      </c>
      <c r="H223" s="222">
        <v>7688631.7199999997</v>
      </c>
      <c r="I223" s="222"/>
      <c r="J223" s="222"/>
      <c r="K223" s="222">
        <v>323443257.34096599</v>
      </c>
      <c r="L223" s="222">
        <v>270155.09999999998</v>
      </c>
      <c r="M223" s="222">
        <v>17543.854234499999</v>
      </c>
      <c r="N223" s="222">
        <v>758598420.57520056</v>
      </c>
      <c r="BL223">
        <v>1157864.8999999999</v>
      </c>
    </row>
    <row r="224" spans="4:64">
      <c r="D224" s="175" t="s">
        <v>928</v>
      </c>
      <c r="E224" s="220" t="s">
        <v>944</v>
      </c>
      <c r="F224" s="220" t="s">
        <v>205</v>
      </c>
      <c r="G224" s="220">
        <v>-521868358.41000003</v>
      </c>
      <c r="H224" s="220">
        <v>-10014368.18</v>
      </c>
      <c r="I224" s="220"/>
      <c r="J224" s="220">
        <v>-7209597.6126330001</v>
      </c>
      <c r="K224" s="220">
        <v>-116701070.421783</v>
      </c>
      <c r="L224" s="220">
        <v>-10005732.699999999</v>
      </c>
      <c r="M224" s="220">
        <v>-953343.99776549998</v>
      </c>
      <c r="N224" s="220">
        <v>-657159573.96218145</v>
      </c>
      <c r="BL224">
        <v>1678291.54</v>
      </c>
    </row>
    <row r="225" spans="4:14">
      <c r="D225" s="175" t="s">
        <v>931</v>
      </c>
      <c r="E225" s="220" t="s">
        <v>947</v>
      </c>
      <c r="F225" s="220" t="s">
        <v>962</v>
      </c>
      <c r="G225" s="220"/>
      <c r="H225" s="220"/>
      <c r="I225" s="220"/>
      <c r="J225" s="220"/>
      <c r="K225" s="220"/>
      <c r="L225" s="220">
        <v>-794661.55</v>
      </c>
      <c r="M225" s="220"/>
      <c r="N225" s="220">
        <v>-794661.55</v>
      </c>
    </row>
    <row r="226" spans="4:14">
      <c r="D226" s="175" t="s">
        <v>934</v>
      </c>
      <c r="E226" s="222" t="s">
        <v>950</v>
      </c>
      <c r="F226" s="222" t="s">
        <v>965</v>
      </c>
      <c r="G226" s="222">
        <v>-1674445.85</v>
      </c>
      <c r="H226" s="222"/>
      <c r="I226" s="222"/>
      <c r="J226" s="222"/>
      <c r="K226" s="222">
        <v>-2334697.8957250002</v>
      </c>
      <c r="L226" s="222">
        <v>-454907.18</v>
      </c>
      <c r="M226" s="222"/>
      <c r="N226" s="222">
        <v>-4464050.925725</v>
      </c>
    </row>
    <row r="227" spans="4:14">
      <c r="D227" s="175" t="s">
        <v>937</v>
      </c>
      <c r="E227" s="220" t="s">
        <v>953</v>
      </c>
      <c r="F227" s="220" t="s">
        <v>968</v>
      </c>
      <c r="G227" s="220">
        <v>-1674445.85</v>
      </c>
      <c r="H227" s="220"/>
      <c r="I227" s="220"/>
      <c r="J227" s="220"/>
      <c r="K227" s="220">
        <v>-2334697.8957250002</v>
      </c>
      <c r="L227" s="220">
        <v>-1249568.73</v>
      </c>
      <c r="M227" s="220"/>
      <c r="N227" s="220">
        <v>-5258712.4757249998</v>
      </c>
    </row>
    <row r="228" spans="4:14">
      <c r="D228" s="175" t="s">
        <v>940</v>
      </c>
      <c r="E228" s="220" t="s">
        <v>956</v>
      </c>
      <c r="F228" s="220" t="s">
        <v>971</v>
      </c>
      <c r="G228" s="220">
        <v>-1674445.85</v>
      </c>
      <c r="H228" s="220"/>
      <c r="I228" s="220"/>
      <c r="J228" s="220"/>
      <c r="K228" s="220">
        <v>-2334697.8957250002</v>
      </c>
      <c r="L228" s="220">
        <v>-1249568.73</v>
      </c>
      <c r="M228" s="220"/>
      <c r="N228" s="220">
        <v>-5258712.4757249998</v>
      </c>
    </row>
    <row r="229" spans="4:14">
      <c r="D229" s="175" t="s">
        <v>943</v>
      </c>
      <c r="E229" s="226" t="s">
        <v>959</v>
      </c>
      <c r="F229" s="226" t="s">
        <v>974</v>
      </c>
      <c r="G229" s="226">
        <v>-2508620.29</v>
      </c>
      <c r="H229" s="226"/>
      <c r="I229" s="226"/>
      <c r="J229" s="226"/>
      <c r="K229" s="226"/>
      <c r="L229" s="226"/>
      <c r="M229" s="226"/>
      <c r="N229" s="226">
        <v>-2508620.29</v>
      </c>
    </row>
    <row r="230" spans="4:14">
      <c r="D230" s="175" t="s">
        <v>946</v>
      </c>
      <c r="E230" s="222" t="s">
        <v>961</v>
      </c>
      <c r="F230" s="222" t="s">
        <v>977</v>
      </c>
      <c r="G230" s="222">
        <v>-74108051.390000001</v>
      </c>
      <c r="H230" s="222"/>
      <c r="I230" s="222"/>
      <c r="J230" s="222"/>
      <c r="K230" s="222"/>
      <c r="L230" s="222"/>
      <c r="M230" s="222"/>
      <c r="N230" s="222">
        <v>0</v>
      </c>
    </row>
    <row r="231" spans="4:14">
      <c r="D231" s="175" t="s">
        <v>949</v>
      </c>
      <c r="E231" s="220" t="s">
        <v>964</v>
      </c>
      <c r="F231" s="220" t="s">
        <v>742</v>
      </c>
      <c r="G231" s="220">
        <v>-254745191.08000001</v>
      </c>
      <c r="H231" s="220"/>
      <c r="I231" s="220"/>
      <c r="J231" s="220">
        <v>-1099631193.8357902</v>
      </c>
      <c r="K231" s="220"/>
      <c r="L231" s="220">
        <v>-39323961.990000002</v>
      </c>
      <c r="M231" s="220"/>
      <c r="N231" s="220">
        <v>-1089954410.8634837</v>
      </c>
    </row>
    <row r="232" spans="4:14">
      <c r="D232" s="175" t="s">
        <v>952</v>
      </c>
      <c r="E232" s="220" t="s">
        <v>967</v>
      </c>
      <c r="F232" s="220" t="s">
        <v>982</v>
      </c>
      <c r="G232" s="220"/>
      <c r="H232" s="220"/>
      <c r="I232" s="220"/>
      <c r="J232" s="220">
        <v>-577941.69015569997</v>
      </c>
      <c r="K232" s="220"/>
      <c r="L232" s="220"/>
      <c r="M232" s="220"/>
      <c r="N232" s="220">
        <v>-577941.69015569997</v>
      </c>
    </row>
    <row r="233" spans="4:14">
      <c r="D233" s="175" t="s">
        <v>955</v>
      </c>
      <c r="E233" s="220" t="s">
        <v>970</v>
      </c>
      <c r="F233" s="220" t="s">
        <v>754</v>
      </c>
      <c r="G233" s="220">
        <v>-9859062.2899999991</v>
      </c>
      <c r="H233" s="220"/>
      <c r="I233" s="220"/>
      <c r="J233" s="220"/>
      <c r="K233" s="220">
        <v>-812357.28249999997</v>
      </c>
      <c r="L233" s="220">
        <v>-187786.74</v>
      </c>
      <c r="M233" s="220"/>
      <c r="N233" s="220">
        <v>-10859206.3125</v>
      </c>
    </row>
    <row r="234" spans="4:14">
      <c r="D234" s="175" t="s">
        <v>958</v>
      </c>
      <c r="E234" s="220" t="s">
        <v>1813</v>
      </c>
      <c r="F234" s="220" t="s">
        <v>760</v>
      </c>
      <c r="G234" s="220">
        <v>-3380830.33</v>
      </c>
      <c r="H234" s="220"/>
      <c r="I234" s="220"/>
      <c r="J234" s="220">
        <v>-1831022.7768949999</v>
      </c>
      <c r="K234" s="220">
        <v>-8302905.5578549998</v>
      </c>
      <c r="L234" s="220"/>
      <c r="M234" s="220"/>
      <c r="N234" s="220">
        <v>-1575030671.54475</v>
      </c>
    </row>
    <row r="235" spans="4:14">
      <c r="D235" s="175" t="s">
        <v>960</v>
      </c>
      <c r="E235" s="220" t="s">
        <v>1814</v>
      </c>
      <c r="F235" s="220" t="s">
        <v>989</v>
      </c>
      <c r="G235" s="220">
        <v>220984224.27000001</v>
      </c>
      <c r="H235" s="220"/>
      <c r="I235" s="220"/>
      <c r="J235" s="220">
        <v>213751913.9687126</v>
      </c>
      <c r="K235" s="220">
        <v>9115262.8403549995</v>
      </c>
      <c r="L235" s="220">
        <v>39511748.729999997</v>
      </c>
      <c r="M235" s="220"/>
      <c r="N235" s="220">
        <v>483363149.80906761</v>
      </c>
    </row>
    <row r="236" spans="4:14">
      <c r="D236" s="175" t="s">
        <v>963</v>
      </c>
      <c r="E236" s="220" t="s">
        <v>973</v>
      </c>
      <c r="F236" s="220" t="s">
        <v>992</v>
      </c>
      <c r="G236" s="220">
        <v>-0.01</v>
      </c>
      <c r="H236" s="220"/>
      <c r="I236" s="220"/>
      <c r="J236" s="220"/>
      <c r="K236" s="220"/>
      <c r="L236" s="220"/>
      <c r="M236" s="220"/>
      <c r="N236" s="220">
        <v>-0.01</v>
      </c>
    </row>
    <row r="237" spans="4:14">
      <c r="D237" s="175" t="s">
        <v>966</v>
      </c>
      <c r="E237" s="220" t="s">
        <v>976</v>
      </c>
      <c r="F237" s="220" t="s">
        <v>217</v>
      </c>
      <c r="G237" s="220">
        <v>-123617531.12</v>
      </c>
      <c r="H237" s="220"/>
      <c r="I237" s="220"/>
      <c r="J237" s="220">
        <v>-888288244.33412826</v>
      </c>
      <c r="K237" s="220">
        <v>0</v>
      </c>
      <c r="L237" s="220">
        <v>0</v>
      </c>
      <c r="M237" s="220"/>
      <c r="N237" s="220">
        <v>-2195567700.9018216</v>
      </c>
    </row>
    <row r="238" spans="4:14">
      <c r="D238" s="175" t="s">
        <v>969</v>
      </c>
      <c r="E238" s="220" t="s">
        <v>979</v>
      </c>
      <c r="F238" s="220" t="s">
        <v>997</v>
      </c>
      <c r="G238" s="220">
        <v>-567450223.79999995</v>
      </c>
      <c r="H238" s="220"/>
      <c r="I238" s="220"/>
      <c r="J238" s="220"/>
      <c r="K238" s="220">
        <v>-171575614.05845201</v>
      </c>
      <c r="L238" s="220">
        <v>-110918839.04000001</v>
      </c>
      <c r="M238" s="220"/>
      <c r="N238" s="220">
        <v>-849944676.89845204</v>
      </c>
    </row>
    <row r="239" spans="4:14">
      <c r="D239" s="175" t="s">
        <v>972</v>
      </c>
      <c r="E239" s="220" t="s">
        <v>981</v>
      </c>
      <c r="F239" s="220" t="s">
        <v>1000</v>
      </c>
      <c r="G239" s="220">
        <v>-23110468.039999999</v>
      </c>
      <c r="H239" s="220"/>
      <c r="I239" s="220"/>
      <c r="J239" s="220"/>
      <c r="K239" s="220"/>
      <c r="L239" s="220">
        <v>-6532019.4299999997</v>
      </c>
      <c r="M239" s="220"/>
      <c r="N239" s="220">
        <v>-29642487.469999999</v>
      </c>
    </row>
    <row r="240" spans="4:14">
      <c r="D240" s="175" t="s">
        <v>975</v>
      </c>
      <c r="E240" s="222" t="s">
        <v>984</v>
      </c>
      <c r="F240" s="222" t="s">
        <v>1003</v>
      </c>
      <c r="G240" s="222"/>
      <c r="H240" s="222"/>
      <c r="I240" s="222"/>
      <c r="J240" s="222">
        <v>-801736544.36535919</v>
      </c>
      <c r="K240" s="222"/>
      <c r="L240" s="222"/>
      <c r="M240" s="222"/>
      <c r="N240" s="222">
        <v>-801736544.36535919</v>
      </c>
    </row>
    <row r="241" spans="4:14">
      <c r="D241" s="175" t="s">
        <v>978</v>
      </c>
      <c r="E241" s="220" t="s">
        <v>986</v>
      </c>
      <c r="F241" s="220" t="s">
        <v>1006</v>
      </c>
      <c r="G241" s="220">
        <v>-590560691.84000003</v>
      </c>
      <c r="H241" s="220"/>
      <c r="I241" s="220"/>
      <c r="J241" s="220">
        <v>-801736544.36535919</v>
      </c>
      <c r="K241" s="220">
        <v>-171575614.05845201</v>
      </c>
      <c r="L241" s="220">
        <v>-117450858.47</v>
      </c>
      <c r="M241" s="220"/>
      <c r="N241" s="220">
        <v>-1681323708.7338111</v>
      </c>
    </row>
    <row r="242" spans="4:14">
      <c r="D242" s="175" t="s">
        <v>980</v>
      </c>
      <c r="E242" s="220" t="s">
        <v>988</v>
      </c>
      <c r="F242" s="220" t="s">
        <v>1009</v>
      </c>
      <c r="G242" s="220"/>
      <c r="H242" s="220"/>
      <c r="I242" s="220"/>
      <c r="J242" s="220">
        <v>-95600823.526318505</v>
      </c>
      <c r="K242" s="220"/>
      <c r="L242" s="220"/>
      <c r="M242" s="220"/>
      <c r="N242" s="220">
        <v>-95600823.526318505</v>
      </c>
    </row>
    <row r="243" spans="4:14">
      <c r="D243" s="175" t="s">
        <v>983</v>
      </c>
      <c r="E243" s="220" t="s">
        <v>994</v>
      </c>
      <c r="F243" s="220" t="s">
        <v>1012</v>
      </c>
      <c r="G243" s="220"/>
      <c r="H243" s="220"/>
      <c r="I243" s="220"/>
      <c r="J243" s="220">
        <v>-95600823.526318505</v>
      </c>
      <c r="K243" s="220"/>
      <c r="L243" s="220"/>
      <c r="M243" s="220"/>
      <c r="N243" s="220">
        <v>-95600823.526318505</v>
      </c>
    </row>
    <row r="244" spans="4:14">
      <c r="D244" s="175" t="s">
        <v>985</v>
      </c>
      <c r="E244" s="222" t="s">
        <v>996</v>
      </c>
      <c r="F244" s="222" t="s">
        <v>1015</v>
      </c>
      <c r="G244" s="222"/>
      <c r="H244" s="222"/>
      <c r="I244" s="222">
        <v>-41171475.503295697</v>
      </c>
      <c r="J244" s="222"/>
      <c r="K244" s="222"/>
      <c r="L244" s="222"/>
      <c r="M244" s="222"/>
      <c r="N244" s="222">
        <v>-3.2956999999999999E-3</v>
      </c>
    </row>
    <row r="245" spans="4:14">
      <c r="D245" s="175" t="s">
        <v>987</v>
      </c>
      <c r="E245" s="220" t="s">
        <v>999</v>
      </c>
      <c r="F245" s="220" t="s">
        <v>1018</v>
      </c>
      <c r="G245" s="220"/>
      <c r="H245" s="220"/>
      <c r="I245" s="220">
        <v>-41171475.503295697</v>
      </c>
      <c r="J245" s="220"/>
      <c r="K245" s="220"/>
      <c r="L245" s="220"/>
      <c r="M245" s="220"/>
      <c r="N245" s="220">
        <v>-3.2956999999999999E-3</v>
      </c>
    </row>
    <row r="246" spans="4:14">
      <c r="D246" s="175" t="s">
        <v>990</v>
      </c>
      <c r="E246" s="226" t="s">
        <v>1002</v>
      </c>
      <c r="F246" s="226" t="s">
        <v>214</v>
      </c>
      <c r="G246" s="226"/>
      <c r="H246" s="226"/>
      <c r="I246" s="226">
        <v>-41171475.503295697</v>
      </c>
      <c r="J246" s="226">
        <v>-95600823.526318505</v>
      </c>
      <c r="K246" s="226"/>
      <c r="L246" s="226"/>
      <c r="M246" s="226"/>
      <c r="N246" s="226">
        <v>-95600823.529614195</v>
      </c>
    </row>
    <row r="247" spans="4:14">
      <c r="D247" s="175" t="s">
        <v>993</v>
      </c>
      <c r="E247" s="220" t="s">
        <v>1005</v>
      </c>
      <c r="F247" s="220" t="s">
        <v>1023</v>
      </c>
      <c r="G247" s="220">
        <v>-1237721027.22</v>
      </c>
      <c r="H247" s="220">
        <v>-10014368.18</v>
      </c>
      <c r="I247" s="220">
        <v>-41171475.503295697</v>
      </c>
      <c r="J247" s="220">
        <v>-7410729713.374342</v>
      </c>
      <c r="K247" s="220">
        <v>-698071754.37595999</v>
      </c>
      <c r="L247" s="220">
        <v>-128706159.90000001</v>
      </c>
      <c r="M247" s="220">
        <v>-953343.99776549998</v>
      </c>
      <c r="N247" s="220">
        <v>-10660265395.139055</v>
      </c>
    </row>
    <row r="248" spans="4:14" s="192" customFormat="1">
      <c r="D248" s="193" t="s">
        <v>995</v>
      </c>
      <c r="E248" s="253" t="s">
        <v>1008</v>
      </c>
      <c r="F248" s="253" t="s">
        <v>1026</v>
      </c>
      <c r="G248" s="253">
        <v>-36202605455.150002</v>
      </c>
      <c r="H248" s="253">
        <v>-175928213.34999999</v>
      </c>
      <c r="I248" s="253">
        <v>-6287096485.8892031</v>
      </c>
      <c r="J248" s="253">
        <v>-19541176900.734638</v>
      </c>
      <c r="K248" s="253">
        <v>-1711500218.1523709</v>
      </c>
      <c r="L248" s="253">
        <v>-878127536.30999994</v>
      </c>
      <c r="M248" s="253">
        <v>-2347240681.5810866</v>
      </c>
      <c r="N248" s="253">
        <v>-61534066618.978806</v>
      </c>
    </row>
    <row r="249" spans="4:14">
      <c r="D249" s="175" t="s">
        <v>998</v>
      </c>
      <c r="E249" s="222" t="s">
        <v>1011</v>
      </c>
      <c r="F249" s="222" t="s">
        <v>148</v>
      </c>
      <c r="G249" s="222"/>
      <c r="H249" s="222"/>
      <c r="I249" s="222"/>
      <c r="J249" s="222"/>
      <c r="K249" s="222">
        <v>-4102014069.4277401</v>
      </c>
      <c r="L249" s="222"/>
      <c r="M249" s="222"/>
      <c r="N249" s="222">
        <v>-4102014069.4277401</v>
      </c>
    </row>
    <row r="250" spans="4:14">
      <c r="D250" s="175" t="s">
        <v>1001</v>
      </c>
      <c r="E250" s="223" t="s">
        <v>1014</v>
      </c>
      <c r="F250" s="223" t="s">
        <v>148</v>
      </c>
      <c r="G250" s="223"/>
      <c r="H250" s="223"/>
      <c r="I250" s="223"/>
      <c r="J250" s="223"/>
      <c r="K250" s="223">
        <v>-4102014069.4277401</v>
      </c>
      <c r="L250" s="223"/>
      <c r="M250" s="223"/>
      <c r="N250" s="223">
        <v>-4102014069.4277401</v>
      </c>
    </row>
    <row r="251" spans="4:14">
      <c r="D251" s="175" t="s">
        <v>1004</v>
      </c>
      <c r="E251" s="224" t="s">
        <v>1017</v>
      </c>
      <c r="F251" s="224" t="s">
        <v>149</v>
      </c>
      <c r="G251" s="224">
        <v>-3450000000</v>
      </c>
      <c r="H251" s="224">
        <v>-890000000</v>
      </c>
      <c r="I251" s="224">
        <v>-21735991497.939995</v>
      </c>
      <c r="J251" s="224">
        <v>-2712544855.1300001</v>
      </c>
      <c r="K251" s="224">
        <v>-1465647156.52192</v>
      </c>
      <c r="L251" s="224">
        <v>-3582537210</v>
      </c>
      <c r="M251" s="224">
        <v>-6069471142.8599997</v>
      </c>
      <c r="N251" s="224">
        <v>-9388184366.0919209</v>
      </c>
    </row>
    <row r="252" spans="4:14">
      <c r="D252" s="175" t="s">
        <v>1007</v>
      </c>
      <c r="E252" s="220" t="s">
        <v>1020</v>
      </c>
      <c r="F252" s="220" t="s">
        <v>149</v>
      </c>
      <c r="G252" s="220">
        <v>-3450000000</v>
      </c>
      <c r="H252" s="220">
        <v>-890000000</v>
      </c>
      <c r="I252" s="220">
        <v>-21735991497.939995</v>
      </c>
      <c r="J252" s="220">
        <v>-2712544855.1300001</v>
      </c>
      <c r="K252" s="220">
        <v>-1465647156.52192</v>
      </c>
      <c r="L252" s="220">
        <v>-3582537210</v>
      </c>
      <c r="M252" s="220">
        <v>-6069471142.8599997</v>
      </c>
      <c r="N252" s="220">
        <v>-9388184366.0919209</v>
      </c>
    </row>
    <row r="253" spans="4:14">
      <c r="D253" s="175" t="s">
        <v>1010</v>
      </c>
      <c r="E253" s="222" t="s">
        <v>1022</v>
      </c>
      <c r="F253" s="222" t="s">
        <v>150</v>
      </c>
      <c r="G253" s="222"/>
      <c r="H253" s="222"/>
      <c r="I253" s="222"/>
      <c r="J253" s="222"/>
      <c r="K253" s="222">
        <v>-1297266915.6468</v>
      </c>
      <c r="L253" s="222"/>
      <c r="M253" s="222"/>
      <c r="N253" s="241">
        <v>-1297266915.6468</v>
      </c>
    </row>
    <row r="254" spans="4:14">
      <c r="D254" s="175" t="s">
        <v>1013</v>
      </c>
      <c r="E254" s="220" t="s">
        <v>1025</v>
      </c>
      <c r="F254" s="220" t="s">
        <v>150</v>
      </c>
      <c r="G254" s="220"/>
      <c r="H254" s="220"/>
      <c r="I254" s="220"/>
      <c r="J254" s="220"/>
      <c r="K254" s="220">
        <v>-1297266915.6468</v>
      </c>
      <c r="L254" s="220"/>
      <c r="M254" s="220"/>
      <c r="N254" s="220">
        <v>-1297266915.6468</v>
      </c>
    </row>
    <row r="255" spans="4:14">
      <c r="D255" s="175" t="s">
        <v>1016</v>
      </c>
      <c r="E255" s="222" t="s">
        <v>1028</v>
      </c>
      <c r="F255" s="222" t="s">
        <v>151</v>
      </c>
      <c r="G255" s="222"/>
      <c r="H255" s="222"/>
      <c r="I255" s="222"/>
      <c r="J255" s="222">
        <v>-7795857.5</v>
      </c>
      <c r="K255" s="222">
        <v>-1350254152.5448201</v>
      </c>
      <c r="L255" s="222">
        <v>-355000000</v>
      </c>
      <c r="M255" s="222"/>
      <c r="N255" s="241">
        <v>2285219338.4351802</v>
      </c>
    </row>
    <row r="256" spans="4:14">
      <c r="D256" s="175" t="s">
        <v>1019</v>
      </c>
      <c r="E256" s="220" t="s">
        <v>1030</v>
      </c>
      <c r="F256" s="220" t="s">
        <v>151</v>
      </c>
      <c r="G256" s="220"/>
      <c r="H256" s="220"/>
      <c r="I256" s="220"/>
      <c r="J256" s="220">
        <v>-7795857.5</v>
      </c>
      <c r="K256" s="220">
        <v>-1350254152.5448201</v>
      </c>
      <c r="L256" s="220">
        <v>-355000000</v>
      </c>
      <c r="M256" s="220"/>
      <c r="N256" s="220">
        <v>2285219338.4351802</v>
      </c>
    </row>
    <row r="257" spans="4:14">
      <c r="D257" s="175" t="s">
        <v>1021</v>
      </c>
      <c r="E257" s="241" t="s">
        <v>1032</v>
      </c>
      <c r="F257" s="241" t="s">
        <v>159</v>
      </c>
      <c r="G257" s="241"/>
      <c r="H257" s="241"/>
      <c r="I257" s="241"/>
      <c r="J257" s="241"/>
      <c r="K257" s="241"/>
      <c r="L257" s="241"/>
      <c r="M257" s="241"/>
      <c r="N257" s="241">
        <v>-1238855611.7</v>
      </c>
    </row>
    <row r="258" spans="4:14">
      <c r="D258" s="175" t="s">
        <v>1024</v>
      </c>
      <c r="E258" s="220" t="s">
        <v>1034</v>
      </c>
      <c r="F258" s="220" t="s">
        <v>159</v>
      </c>
      <c r="G258" s="220"/>
      <c r="H258" s="220"/>
      <c r="I258" s="220"/>
      <c r="J258" s="220"/>
      <c r="K258" s="220"/>
      <c r="L258" s="220"/>
      <c r="M258" s="220"/>
      <c r="N258" s="220">
        <v>-1238855611.7</v>
      </c>
    </row>
    <row r="259" spans="4:14">
      <c r="D259" s="175" t="s">
        <v>1027</v>
      </c>
      <c r="E259" s="241" t="s">
        <v>1036</v>
      </c>
      <c r="F259" s="241" t="s">
        <v>157</v>
      </c>
      <c r="G259" s="241">
        <v>-345000000</v>
      </c>
      <c r="H259" s="241"/>
      <c r="I259" s="241"/>
      <c r="J259" s="241">
        <v>-3936080</v>
      </c>
      <c r="K259" s="241"/>
      <c r="L259" s="241">
        <v>-322203140.97000003</v>
      </c>
      <c r="M259" s="241"/>
      <c r="N259" s="241">
        <v>-667203140.97000003</v>
      </c>
    </row>
    <row r="260" spans="4:14">
      <c r="D260" s="175" t="s">
        <v>1029</v>
      </c>
      <c r="E260" s="220" t="s">
        <v>1038</v>
      </c>
      <c r="F260" s="220" t="s">
        <v>157</v>
      </c>
      <c r="G260" s="220">
        <v>-345000000</v>
      </c>
      <c r="H260" s="220"/>
      <c r="I260" s="220"/>
      <c r="J260" s="220">
        <v>-3936080</v>
      </c>
      <c r="K260" s="220"/>
      <c r="L260" s="220">
        <v>-322203140.97000003</v>
      </c>
      <c r="M260" s="220"/>
      <c r="N260" s="220">
        <v>-667203140.97000003</v>
      </c>
    </row>
    <row r="261" spans="4:14">
      <c r="D261" s="175" t="s">
        <v>1031</v>
      </c>
      <c r="E261" s="241" t="s">
        <v>1040</v>
      </c>
      <c r="F261" s="241" t="s">
        <v>1053</v>
      </c>
      <c r="G261" s="241">
        <v>-14226972386.370001</v>
      </c>
      <c r="H261" s="241">
        <v>-600478332.13999999</v>
      </c>
      <c r="I261" s="241">
        <v>-483773415.62787861</v>
      </c>
      <c r="J261" s="241">
        <v>-4623478580.6095343</v>
      </c>
      <c r="K261" s="241">
        <v>966270681.85674584</v>
      </c>
      <c r="L261" s="241">
        <v>-1965532435.96</v>
      </c>
      <c r="M261" s="241">
        <v>-2924227505.3107424</v>
      </c>
      <c r="N261" s="241">
        <v>-18451655473.086048</v>
      </c>
    </row>
    <row r="262" spans="4:14">
      <c r="D262" s="175" t="s">
        <v>1033</v>
      </c>
      <c r="E262" s="220" t="s">
        <v>1042</v>
      </c>
      <c r="F262" s="220" t="s">
        <v>1056</v>
      </c>
      <c r="G262" s="220"/>
      <c r="H262" s="220"/>
      <c r="I262" s="220"/>
      <c r="J262" s="220">
        <v>-570.21192299999996</v>
      </c>
      <c r="K262" s="220">
        <v>8.3674000000000005E-3</v>
      </c>
      <c r="L262" s="220"/>
      <c r="M262" s="220"/>
      <c r="N262" s="220">
        <v>-247502240.55355561</v>
      </c>
    </row>
    <row r="263" spans="4:14">
      <c r="D263" s="175" t="s">
        <v>1035</v>
      </c>
      <c r="E263" s="220" t="s">
        <v>1044</v>
      </c>
      <c r="F263" s="220" t="s">
        <v>1059</v>
      </c>
      <c r="G263" s="220">
        <v>-3213304860.25</v>
      </c>
      <c r="H263" s="220">
        <v>-219837982.13</v>
      </c>
      <c r="I263" s="220">
        <v>-161794536.36645031</v>
      </c>
      <c r="J263" s="220">
        <v>-1121532863.1059062</v>
      </c>
      <c r="K263" s="220">
        <v>-243023798.58636361</v>
      </c>
      <c r="L263" s="220">
        <v>-486629397.56</v>
      </c>
      <c r="M263" s="220">
        <v>-736738235.97963345</v>
      </c>
      <c r="N263" s="220">
        <v>-4719462036.6617165</v>
      </c>
    </row>
    <row r="264" spans="4:14">
      <c r="D264" s="175" t="s">
        <v>1037</v>
      </c>
      <c r="E264" s="220" t="s">
        <v>1046</v>
      </c>
      <c r="F264" s="220" t="s">
        <v>1151</v>
      </c>
      <c r="G264" s="220">
        <v>1897500000</v>
      </c>
      <c r="H264" s="220"/>
      <c r="I264" s="220"/>
      <c r="J264" s="220">
        <v>375454664.78381401</v>
      </c>
      <c r="K264" s="220"/>
      <c r="L264" s="220">
        <v>1433014884</v>
      </c>
      <c r="M264" s="220">
        <v>172928000</v>
      </c>
      <c r="N264" s="220">
        <v>3330514884</v>
      </c>
    </row>
    <row r="265" spans="4:14">
      <c r="D265" s="175" t="s">
        <v>1039</v>
      </c>
      <c r="E265" s="220" t="s">
        <v>1048</v>
      </c>
      <c r="F265" s="220" t="s">
        <v>1153</v>
      </c>
      <c r="G265" s="220"/>
      <c r="H265" s="220"/>
      <c r="I265" s="220"/>
      <c r="J265" s="220">
        <v>432920</v>
      </c>
      <c r="K265" s="220"/>
      <c r="L265" s="220"/>
      <c r="M265" s="220"/>
      <c r="N265" s="220">
        <v>0</v>
      </c>
    </row>
    <row r="266" spans="4:14">
      <c r="D266" s="175" t="s">
        <v>1041</v>
      </c>
      <c r="E266" s="220" t="s">
        <v>1050</v>
      </c>
      <c r="F266" s="220" t="s">
        <v>1143</v>
      </c>
      <c r="G266" s="220"/>
      <c r="H266" s="220"/>
      <c r="I266" s="220"/>
      <c r="J266" s="220">
        <v>-19750070.428802099</v>
      </c>
      <c r="K266" s="220">
        <v>23908232.687421001</v>
      </c>
      <c r="L266" s="220"/>
      <c r="M266" s="220"/>
      <c r="N266" s="220">
        <v>6966246.6755144</v>
      </c>
    </row>
    <row r="267" spans="4:14">
      <c r="D267" s="175" t="s">
        <v>1043</v>
      </c>
      <c r="E267" s="220" t="s">
        <v>1052</v>
      </c>
      <c r="F267" s="220" t="s">
        <v>158</v>
      </c>
      <c r="G267" s="220">
        <v>-15542777246.620001</v>
      </c>
      <c r="H267" s="220">
        <v>-820316314.26999998</v>
      </c>
      <c r="I267" s="220">
        <v>-645567951.99432886</v>
      </c>
      <c r="J267" s="220">
        <v>-5388874499.5723515</v>
      </c>
      <c r="K267" s="220">
        <v>747155115.96617055</v>
      </c>
      <c r="L267" s="220">
        <v>-1019146949.52</v>
      </c>
      <c r="M267" s="220">
        <v>-3488037741.2903762</v>
      </c>
      <c r="N267" s="220">
        <v>-20081138619.625805</v>
      </c>
    </row>
    <row r="268" spans="4:14">
      <c r="D268" s="175" t="s">
        <v>1045</v>
      </c>
      <c r="E268" s="241" t="s">
        <v>1055</v>
      </c>
      <c r="F268" s="241" t="s">
        <v>1064</v>
      </c>
      <c r="G268" s="241"/>
      <c r="H268" s="241"/>
      <c r="I268" s="241">
        <v>-2176300783.6597352</v>
      </c>
      <c r="J268" s="241">
        <v>-665255568.47865033</v>
      </c>
      <c r="K268" s="234">
        <v>463944363.1770243</v>
      </c>
      <c r="L268" s="241"/>
      <c r="M268" s="241">
        <v>686695371.66662908</v>
      </c>
      <c r="N268" s="241">
        <v>-391583752.4923473</v>
      </c>
    </row>
    <row r="269" spans="4:14">
      <c r="D269" s="175" t="s">
        <v>1047</v>
      </c>
      <c r="E269" s="220" t="s">
        <v>1058</v>
      </c>
      <c r="F269" s="220" t="s">
        <v>1067</v>
      </c>
      <c r="G269" s="220"/>
      <c r="H269" s="220"/>
      <c r="I269" s="220"/>
      <c r="J269" s="220"/>
      <c r="K269" s="250"/>
      <c r="L269" s="220"/>
      <c r="M269" s="220"/>
      <c r="N269" s="220">
        <v>742264089.95646667</v>
      </c>
    </row>
    <row r="270" spans="4:14">
      <c r="D270" s="175" t="s">
        <v>1049</v>
      </c>
      <c r="E270" s="220" t="s">
        <v>1150</v>
      </c>
      <c r="F270" s="220" t="s">
        <v>152</v>
      </c>
      <c r="G270" s="220"/>
      <c r="H270" s="220"/>
      <c r="I270" s="220">
        <v>-2176300783.6597352</v>
      </c>
      <c r="J270" s="220">
        <v>-665255568.47865033</v>
      </c>
      <c r="K270" s="250">
        <v>463944363.1770243</v>
      </c>
      <c r="L270" s="220"/>
      <c r="M270" s="220">
        <v>686695371.66662908</v>
      </c>
      <c r="N270" s="220">
        <v>350680337.46411937</v>
      </c>
    </row>
    <row r="271" spans="4:14">
      <c r="D271" s="175" t="s">
        <v>1051</v>
      </c>
      <c r="E271" s="241" t="s">
        <v>1152</v>
      </c>
      <c r="F271" s="241" t="s">
        <v>1072</v>
      </c>
      <c r="G271" s="241">
        <v>-370540256.95999998</v>
      </c>
      <c r="H271" s="241"/>
      <c r="I271" s="241"/>
      <c r="J271" s="241"/>
      <c r="K271" s="234"/>
      <c r="L271" s="241"/>
      <c r="M271" s="241"/>
      <c r="N271" s="241">
        <v>6186820.3099999996</v>
      </c>
    </row>
    <row r="272" spans="4:14">
      <c r="D272" s="175" t="s">
        <v>1054</v>
      </c>
      <c r="E272" s="220" t="s">
        <v>1142</v>
      </c>
      <c r="F272" s="220" t="s">
        <v>1075</v>
      </c>
      <c r="G272" s="220">
        <v>74108051.390000001</v>
      </c>
      <c r="H272" s="220"/>
      <c r="I272" s="220"/>
      <c r="J272" s="220"/>
      <c r="K272" s="250"/>
      <c r="L272" s="220"/>
      <c r="M272" s="220"/>
      <c r="N272" s="220">
        <v>0</v>
      </c>
    </row>
    <row r="273" spans="4:62">
      <c r="D273" s="175" t="s">
        <v>1057</v>
      </c>
      <c r="E273" s="220" t="s">
        <v>1061</v>
      </c>
      <c r="F273" s="220" t="s">
        <v>1078</v>
      </c>
      <c r="G273" s="220"/>
      <c r="H273" s="220"/>
      <c r="I273" s="220"/>
      <c r="J273" s="220"/>
      <c r="K273" s="250"/>
      <c r="L273" s="220"/>
      <c r="M273" s="220"/>
      <c r="N273" s="220">
        <v>367697.65</v>
      </c>
    </row>
    <row r="274" spans="4:62">
      <c r="D274" s="175" t="s">
        <v>1060</v>
      </c>
      <c r="E274" s="220" t="s">
        <v>1063</v>
      </c>
      <c r="F274" s="220" t="s">
        <v>154</v>
      </c>
      <c r="G274" s="220">
        <v>-296432205.56999999</v>
      </c>
      <c r="H274" s="220"/>
      <c r="I274" s="220"/>
      <c r="J274" s="220"/>
      <c r="K274" s="220"/>
      <c r="L274" s="220"/>
      <c r="M274" s="220"/>
      <c r="N274" s="220">
        <v>6554517.96</v>
      </c>
    </row>
    <row r="275" spans="4:62">
      <c r="D275" s="175" t="s">
        <v>1062</v>
      </c>
      <c r="E275" s="241" t="s">
        <v>1066</v>
      </c>
      <c r="F275" s="241" t="s">
        <v>153</v>
      </c>
      <c r="G275" s="241"/>
      <c r="H275" s="241"/>
      <c r="I275" s="241"/>
      <c r="J275" s="241"/>
      <c r="K275" s="241"/>
      <c r="L275" s="241"/>
      <c r="M275" s="241"/>
      <c r="N275" s="241">
        <v>0</v>
      </c>
    </row>
    <row r="276" spans="4:62">
      <c r="D276" s="175" t="s">
        <v>1065</v>
      </c>
      <c r="E276" s="220" t="s">
        <v>1069</v>
      </c>
      <c r="F276" s="220" t="s">
        <v>1083</v>
      </c>
      <c r="G276" s="220"/>
      <c r="H276" s="220"/>
      <c r="I276" s="220"/>
      <c r="J276" s="220"/>
      <c r="K276" s="220"/>
      <c r="L276" s="220"/>
      <c r="M276" s="220"/>
      <c r="N276" s="220">
        <v>-1.049E-3</v>
      </c>
    </row>
    <row r="277" spans="4:62">
      <c r="D277" s="175" t="s">
        <v>1068</v>
      </c>
      <c r="E277" s="220" t="s">
        <v>1071</v>
      </c>
      <c r="F277" s="220" t="s">
        <v>1086</v>
      </c>
      <c r="G277" s="220"/>
      <c r="H277" s="220"/>
      <c r="I277" s="220"/>
      <c r="J277" s="220"/>
      <c r="K277" s="220"/>
      <c r="L277" s="220"/>
      <c r="M277" s="220"/>
      <c r="N277" s="220">
        <v>-1.049E-3</v>
      </c>
    </row>
    <row r="278" spans="4:62">
      <c r="D278" s="175" t="s">
        <v>1070</v>
      </c>
      <c r="E278" s="226" t="s">
        <v>1074</v>
      </c>
      <c r="F278" s="226" t="s">
        <v>1089</v>
      </c>
      <c r="G278" s="226"/>
      <c r="H278" s="226"/>
      <c r="I278" s="226"/>
      <c r="J278" s="226"/>
      <c r="K278" s="226"/>
      <c r="L278" s="226"/>
      <c r="M278" s="226"/>
      <c r="N278" s="226">
        <v>75215211.260000005</v>
      </c>
    </row>
    <row r="279" spans="4:62">
      <c r="D279" s="175" t="s">
        <v>1073</v>
      </c>
      <c r="E279" s="220" t="s">
        <v>1077</v>
      </c>
      <c r="F279" s="220" t="s">
        <v>156</v>
      </c>
      <c r="G279" s="220"/>
      <c r="H279" s="220"/>
      <c r="I279" s="220"/>
      <c r="J279" s="220"/>
      <c r="K279" s="220"/>
      <c r="L279" s="220"/>
      <c r="M279" s="220"/>
      <c r="N279" s="220">
        <v>75215211.260000005</v>
      </c>
    </row>
    <row r="280" spans="4:62">
      <c r="D280" s="175" t="s">
        <v>1076</v>
      </c>
      <c r="E280" s="241" t="s">
        <v>1080</v>
      </c>
      <c r="F280" s="241" t="s">
        <v>1094</v>
      </c>
      <c r="G280" s="241">
        <v>-296432205.56999999</v>
      </c>
      <c r="H280" s="241"/>
      <c r="I280" s="241">
        <v>-2176300783.6597352</v>
      </c>
      <c r="J280" s="241">
        <v>-665255568.47865033</v>
      </c>
      <c r="K280" s="241">
        <v>463944363.1770243</v>
      </c>
      <c r="L280" s="241"/>
      <c r="M280" s="241">
        <v>686695371.66662908</v>
      </c>
      <c r="N280" s="241">
        <v>432450066.68307042</v>
      </c>
    </row>
    <row r="281" spans="4:62">
      <c r="D281" s="175" t="s">
        <v>1079</v>
      </c>
      <c r="E281" s="222" t="s">
        <v>1965</v>
      </c>
      <c r="F281" s="222" t="s">
        <v>1097</v>
      </c>
      <c r="G281" s="222"/>
      <c r="H281" s="222"/>
      <c r="I281" s="222"/>
      <c r="J281" s="222"/>
      <c r="K281" s="222"/>
      <c r="L281" s="222"/>
      <c r="M281" s="222"/>
      <c r="N281" s="222">
        <v>4.8532999999999996E-3</v>
      </c>
    </row>
    <row r="282" spans="4:62">
      <c r="D282" s="175" t="s">
        <v>1081</v>
      </c>
      <c r="E282" s="220" t="s">
        <v>1082</v>
      </c>
      <c r="F282" s="220" t="s">
        <v>1100</v>
      </c>
      <c r="G282" s="220"/>
      <c r="H282" s="220"/>
      <c r="I282" s="220"/>
      <c r="J282" s="220"/>
      <c r="K282" s="220"/>
      <c r="L282" s="220"/>
      <c r="M282" s="220"/>
      <c r="N282" s="220">
        <v>4.8532999999999996E-3</v>
      </c>
    </row>
    <row r="283" spans="4:62">
      <c r="D283" s="175" t="s">
        <v>1084</v>
      </c>
      <c r="E283" s="222" t="s">
        <v>1085</v>
      </c>
      <c r="F283" s="222" t="s">
        <v>160</v>
      </c>
      <c r="G283" s="222">
        <v>-19634209452.189999</v>
      </c>
      <c r="H283" s="222">
        <v>-1710316314.27</v>
      </c>
      <c r="I283" s="222">
        <v>-24557860233.594059</v>
      </c>
      <c r="J283" s="222">
        <v>-8778406860.6810017</v>
      </c>
      <c r="K283" s="222">
        <v>-7004082814.998085</v>
      </c>
      <c r="L283" s="222">
        <v>-5278887300.4899998</v>
      </c>
      <c r="M283" s="222">
        <v>-8870813512.4837475</v>
      </c>
      <c r="N283" s="222">
        <v>-34056993318.339161</v>
      </c>
    </row>
    <row r="284" spans="4:62">
      <c r="D284" s="175" t="s">
        <v>1087</v>
      </c>
      <c r="E284" s="223" t="s">
        <v>1088</v>
      </c>
      <c r="F284" s="223" t="s">
        <v>161</v>
      </c>
      <c r="G284" s="223"/>
      <c r="H284" s="223"/>
      <c r="I284" s="223"/>
      <c r="J284" s="223">
        <v>-158.3610822</v>
      </c>
      <c r="K284" s="223"/>
      <c r="L284" s="223"/>
      <c r="M284" s="223"/>
      <c r="N284" s="223">
        <v>-9156934295.42589</v>
      </c>
    </row>
    <row r="285" spans="4:62">
      <c r="D285" s="175" t="s">
        <v>1090</v>
      </c>
      <c r="E285" s="220" t="s">
        <v>1091</v>
      </c>
      <c r="F285" s="220" t="s">
        <v>161</v>
      </c>
      <c r="G285" s="220"/>
      <c r="H285" s="220"/>
      <c r="I285" s="220"/>
      <c r="J285" s="220">
        <v>-158.3610822</v>
      </c>
      <c r="K285" s="220"/>
      <c r="L285" s="220"/>
      <c r="M285" s="220"/>
      <c r="N285" s="220">
        <v>-9156934295.42589</v>
      </c>
      <c r="BJ285">
        <v>-24000</v>
      </c>
    </row>
    <row r="286" spans="4:62">
      <c r="D286" s="175" t="s">
        <v>1092</v>
      </c>
      <c r="E286" s="226" t="s">
        <v>1093</v>
      </c>
      <c r="F286" s="226" t="s">
        <v>162</v>
      </c>
      <c r="G286" s="226"/>
      <c r="H286" s="226"/>
      <c r="I286" s="226"/>
      <c r="J286" s="226"/>
      <c r="K286" s="226"/>
      <c r="L286" s="226"/>
      <c r="M286" s="226"/>
      <c r="N286" s="226">
        <v>-1304552470.5161569</v>
      </c>
    </row>
    <row r="287" spans="4:62">
      <c r="D287" s="175" t="s">
        <v>1095</v>
      </c>
      <c r="E287" s="220" t="s">
        <v>1096</v>
      </c>
      <c r="F287" s="220" t="s">
        <v>162</v>
      </c>
      <c r="G287" s="220"/>
      <c r="H287" s="220"/>
      <c r="I287" s="220"/>
      <c r="J287" s="220"/>
      <c r="K287" s="220"/>
      <c r="L287" s="220"/>
      <c r="M287" s="220"/>
      <c r="N287" s="220">
        <v>-1304552470.5161569</v>
      </c>
    </row>
    <row r="288" spans="4:62">
      <c r="D288" s="175" t="s">
        <v>1098</v>
      </c>
      <c r="E288" s="226" t="s">
        <v>1099</v>
      </c>
      <c r="F288" s="226" t="s">
        <v>163</v>
      </c>
      <c r="G288" s="226"/>
      <c r="H288" s="226"/>
      <c r="I288" s="226"/>
      <c r="J288" s="226"/>
      <c r="K288" s="226"/>
      <c r="L288" s="226"/>
      <c r="M288" s="226"/>
      <c r="N288" s="226">
        <v>718630084.684551</v>
      </c>
    </row>
    <row r="289" spans="4:62">
      <c r="D289" s="175" t="s">
        <v>1101</v>
      </c>
      <c r="E289" s="220" t="s">
        <v>1102</v>
      </c>
      <c r="F289" s="220" t="s">
        <v>163</v>
      </c>
      <c r="G289" s="220"/>
      <c r="H289" s="220"/>
      <c r="I289" s="220"/>
      <c r="J289" s="220"/>
      <c r="K289" s="220"/>
      <c r="L289" s="220"/>
      <c r="M289" s="220"/>
      <c r="N289" s="249">
        <v>718630084.684551</v>
      </c>
    </row>
    <row r="290" spans="4:62">
      <c r="D290" s="175" t="s">
        <v>1103</v>
      </c>
      <c r="E290" s="226" t="s">
        <v>1104</v>
      </c>
      <c r="F290" s="226" t="s">
        <v>1117</v>
      </c>
      <c r="G290" s="226"/>
      <c r="H290" s="226"/>
      <c r="I290" s="226"/>
      <c r="J290" s="226"/>
      <c r="K290" s="226"/>
      <c r="L290" s="226"/>
      <c r="M290" s="226"/>
      <c r="N290" s="226">
        <v>-742696635.78646672</v>
      </c>
    </row>
    <row r="291" spans="4:62">
      <c r="D291" s="175" t="s">
        <v>1105</v>
      </c>
      <c r="E291" s="220" t="s">
        <v>1106</v>
      </c>
      <c r="F291" s="220" t="s">
        <v>164</v>
      </c>
      <c r="G291" s="220"/>
      <c r="H291" s="220"/>
      <c r="I291" s="220"/>
      <c r="J291" s="220"/>
      <c r="K291" s="220"/>
      <c r="L291" s="220"/>
      <c r="M291" s="220"/>
      <c r="N291" s="220">
        <v>-742696635.78646672</v>
      </c>
    </row>
    <row r="292" spans="4:62">
      <c r="D292" s="175" t="s">
        <v>1107</v>
      </c>
      <c r="E292" s="226" t="s">
        <v>1108</v>
      </c>
      <c r="F292" s="226" t="s">
        <v>1122</v>
      </c>
      <c r="G292" s="226"/>
      <c r="H292" s="226"/>
      <c r="I292" s="226"/>
      <c r="J292" s="226"/>
      <c r="K292" s="226"/>
      <c r="L292" s="226"/>
      <c r="M292" s="226"/>
      <c r="N292" s="226">
        <v>23209</v>
      </c>
    </row>
    <row r="293" spans="4:62">
      <c r="D293" s="175" t="s">
        <v>1109</v>
      </c>
      <c r="E293" s="220" t="s">
        <v>1110</v>
      </c>
      <c r="F293" s="220" t="s">
        <v>1125</v>
      </c>
      <c r="G293" s="220"/>
      <c r="H293" s="220"/>
      <c r="I293" s="220"/>
      <c r="J293" s="220"/>
      <c r="K293" s="220"/>
      <c r="L293" s="220"/>
      <c r="M293" s="220"/>
      <c r="N293" s="220">
        <v>9856440.5940627009</v>
      </c>
      <c r="BJ293">
        <v>153225.84</v>
      </c>
    </row>
    <row r="294" spans="4:62">
      <c r="D294" s="175" t="s">
        <v>1111</v>
      </c>
      <c r="E294" s="220" t="s">
        <v>1112</v>
      </c>
      <c r="F294" s="220" t="s">
        <v>1128</v>
      </c>
      <c r="G294" s="220"/>
      <c r="H294" s="220"/>
      <c r="I294" s="220"/>
      <c r="J294" s="220"/>
      <c r="K294" s="220"/>
      <c r="L294" s="220"/>
      <c r="M294" s="220"/>
      <c r="N294" s="220">
        <v>-390906.64895100001</v>
      </c>
      <c r="BJ294">
        <v>-23900</v>
      </c>
    </row>
    <row r="295" spans="4:62">
      <c r="D295" s="175" t="s">
        <v>1113</v>
      </c>
      <c r="E295" s="220" t="s">
        <v>1114</v>
      </c>
      <c r="F295" s="220" t="s">
        <v>166</v>
      </c>
      <c r="G295" s="220"/>
      <c r="H295" s="220"/>
      <c r="I295" s="220"/>
      <c r="J295" s="220"/>
      <c r="K295" s="220"/>
      <c r="L295" s="220"/>
      <c r="M295" s="220"/>
      <c r="N295" s="220">
        <v>9488742.9451116994</v>
      </c>
    </row>
    <row r="296" spans="4:62">
      <c r="D296" s="175" t="s">
        <v>1115</v>
      </c>
      <c r="E296" s="226" t="s">
        <v>1116</v>
      </c>
      <c r="F296" s="226" t="s">
        <v>1132</v>
      </c>
      <c r="G296" s="226"/>
      <c r="H296" s="226"/>
      <c r="I296" s="226"/>
      <c r="J296" s="226">
        <v>-158.3610822</v>
      </c>
      <c r="K296" s="226"/>
      <c r="L296" s="226"/>
      <c r="M296" s="226"/>
      <c r="N296" s="226">
        <v>-10476064574.09885</v>
      </c>
    </row>
    <row r="297" spans="4:62">
      <c r="D297" s="175" t="s">
        <v>1118</v>
      </c>
      <c r="E297" s="222" t="s">
        <v>1119</v>
      </c>
      <c r="F297" s="222" t="s">
        <v>167</v>
      </c>
      <c r="G297" s="222"/>
      <c r="H297" s="222"/>
      <c r="I297" s="222"/>
      <c r="J297" s="222">
        <v>-158.3610822</v>
      </c>
      <c r="K297" s="222"/>
      <c r="L297" s="222"/>
      <c r="M297" s="222"/>
      <c r="N297" s="222">
        <v>-10476064574.09885</v>
      </c>
    </row>
    <row r="298" spans="4:62">
      <c r="D298" s="175" t="s">
        <v>1120</v>
      </c>
      <c r="E298" s="223" t="s">
        <v>1121</v>
      </c>
      <c r="F298" s="223" t="s">
        <v>168</v>
      </c>
      <c r="G298" s="223">
        <v>-19634209452.189999</v>
      </c>
      <c r="H298" s="223">
        <v>-1710316314.27</v>
      </c>
      <c r="I298" s="223">
        <v>-24557860233.594059</v>
      </c>
      <c r="J298" s="223">
        <v>-8778407019.0420837</v>
      </c>
      <c r="K298" s="223">
        <v>-7004082814.998085</v>
      </c>
      <c r="L298" s="223">
        <v>-5278887300.4899998</v>
      </c>
      <c r="M298" s="223">
        <v>-8870813512.4837475</v>
      </c>
      <c r="N298" s="223">
        <v>-44533057892.438011</v>
      </c>
    </row>
    <row r="299" spans="4:62">
      <c r="D299" s="175" t="s">
        <v>1123</v>
      </c>
      <c r="E299" s="224" t="s">
        <v>1124</v>
      </c>
      <c r="F299" s="224" t="s">
        <v>1136</v>
      </c>
      <c r="G299" s="224">
        <v>-55836814907.339996</v>
      </c>
      <c r="H299" s="224">
        <v>-1886244527.6199999</v>
      </c>
      <c r="I299" s="224">
        <v>-30844956719.483265</v>
      </c>
      <c r="J299" s="224">
        <v>-28319583919.776718</v>
      </c>
      <c r="K299" s="224">
        <v>-8715583033.1504555</v>
      </c>
      <c r="L299" s="224">
        <v>-6157014836.8000002</v>
      </c>
      <c r="M299" s="224">
        <v>-11218054194.064833</v>
      </c>
      <c r="N299" s="224">
        <v>-106067124511.41681</v>
      </c>
    </row>
    <row r="300" spans="4:62">
      <c r="D300" s="175" t="s">
        <v>1126</v>
      </c>
      <c r="E300" s="225" t="s">
        <v>1127</v>
      </c>
      <c r="F300" s="225" t="s">
        <v>1138</v>
      </c>
      <c r="G300" s="225">
        <v>0</v>
      </c>
      <c r="H300" s="225">
        <v>0</v>
      </c>
      <c r="I300" s="225">
        <v>4.3999999999999999E-5</v>
      </c>
      <c r="J300" s="225">
        <v>0</v>
      </c>
      <c r="K300" s="225">
        <v>2.9999999999999999E-7</v>
      </c>
      <c r="L300" s="225">
        <v>0</v>
      </c>
      <c r="M300" s="225">
        <v>0</v>
      </c>
      <c r="N300" s="225">
        <v>4.4299999999999999E-5</v>
      </c>
    </row>
    <row r="301" spans="4:62">
      <c r="D301" s="175" t="s">
        <v>1129</v>
      </c>
      <c r="E301" s="227" t="s">
        <v>1130</v>
      </c>
      <c r="F301" s="227"/>
      <c r="G301" s="227"/>
      <c r="H301" s="227"/>
      <c r="I301" s="227"/>
      <c r="J301" s="227"/>
      <c r="K301" s="227"/>
      <c r="L301" s="227"/>
      <c r="M301" s="227"/>
      <c r="N301" s="227"/>
    </row>
    <row r="302" spans="4:62">
      <c r="E302" s="196" t="s">
        <v>1131</v>
      </c>
      <c r="F302" s="197"/>
      <c r="G302" s="197"/>
      <c r="H302" s="197"/>
      <c r="I302" s="197"/>
      <c r="J302" s="197"/>
      <c r="K302" s="197"/>
      <c r="L302" s="197"/>
      <c r="M302" s="197"/>
    </row>
    <row r="303" spans="4:62">
      <c r="E303" s="196" t="s">
        <v>1133</v>
      </c>
      <c r="F303" s="197"/>
      <c r="G303" s="197"/>
      <c r="H303" s="197"/>
      <c r="I303" s="197"/>
      <c r="J303" s="197"/>
      <c r="K303" s="197"/>
      <c r="L303" s="197"/>
      <c r="M303" s="197"/>
      <c r="N303" s="248"/>
    </row>
    <row r="304" spans="4:62">
      <c r="E304" s="196" t="s">
        <v>1134</v>
      </c>
      <c r="F304" s="197"/>
      <c r="G304" s="197"/>
      <c r="H304" s="197"/>
      <c r="I304" s="197"/>
      <c r="J304" s="197"/>
      <c r="K304" s="197"/>
      <c r="L304" s="197"/>
      <c r="M304" s="197"/>
    </row>
    <row r="305" spans="5:5">
      <c r="E305" t="s">
        <v>1135</v>
      </c>
    </row>
    <row r="306" spans="5:5">
      <c r="E306" t="s">
        <v>1137</v>
      </c>
    </row>
    <row r="307" spans="5:5">
      <c r="E307" t="s">
        <v>2046</v>
      </c>
    </row>
    <row r="308" spans="5:5">
      <c r="E308" t="s">
        <v>1158</v>
      </c>
    </row>
    <row r="309" spans="5:5">
      <c r="E309" t="s">
        <v>2038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H662"/>
  <sheetViews>
    <sheetView topLeftCell="F3" zoomScale="85" zoomScaleNormal="85" workbookViewId="0">
      <pane xSplit="1" ySplit="2" topLeftCell="G83" activePane="bottomRight" state="frozen"/>
      <selection pane="topRight" activeCell="I83" sqref="I83"/>
      <selection pane="bottomLeft" activeCell="I83" sqref="I83"/>
      <selection pane="bottomRight" activeCell="I83" sqref="I83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7" width="17.42578125" customWidth="1"/>
    <col min="8" max="8" width="15.7109375" customWidth="1"/>
    <col min="9" max="9" width="20.42578125" customWidth="1"/>
    <col min="10" max="10" width="18.140625" bestFit="1" customWidth="1"/>
    <col min="11" max="11" width="18" customWidth="1"/>
    <col min="12" max="12" width="15.7109375" customWidth="1"/>
    <col min="13" max="13" width="18.4257812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4"/>
      <c r="H1" s="164"/>
      <c r="I1" s="164"/>
      <c r="J1" s="164"/>
      <c r="K1" s="164"/>
      <c r="L1" s="164"/>
      <c r="M1" s="164"/>
    </row>
    <row r="2" spans="1:86" ht="15.75" hidden="1">
      <c r="A2" t="s">
        <v>263</v>
      </c>
      <c r="D2" s="164"/>
      <c r="E2" s="164" t="s">
        <v>264</v>
      </c>
      <c r="F2" s="164"/>
      <c r="G2" s="164" t="s">
        <v>1145</v>
      </c>
      <c r="H2" s="164"/>
      <c r="I2" s="164"/>
      <c r="J2" s="164"/>
      <c r="K2" s="164"/>
      <c r="L2" s="164"/>
      <c r="M2" s="164"/>
    </row>
    <row r="3" spans="1:86" ht="78.75">
      <c r="D3" s="169"/>
      <c r="E3" s="219" t="s">
        <v>266</v>
      </c>
      <c r="F3" s="219"/>
      <c r="G3" s="219" t="s">
        <v>267</v>
      </c>
      <c r="H3" s="219" t="s">
        <v>268</v>
      </c>
      <c r="I3" s="219" t="s">
        <v>269</v>
      </c>
      <c r="J3" s="219" t="s">
        <v>270</v>
      </c>
      <c r="K3" s="219" t="s">
        <v>271</v>
      </c>
      <c r="L3" s="219" t="s">
        <v>272</v>
      </c>
      <c r="M3" s="219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219" t="s">
        <v>278</v>
      </c>
      <c r="H4" s="219" t="s">
        <v>278</v>
      </c>
      <c r="I4" s="219" t="s">
        <v>278</v>
      </c>
      <c r="J4" s="219" t="s">
        <v>278</v>
      </c>
      <c r="K4" s="219" t="s">
        <v>278</v>
      </c>
      <c r="L4" s="219" t="s">
        <v>278</v>
      </c>
      <c r="M4" s="219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3467487.8581540999</v>
      </c>
      <c r="K5" s="220">
        <v>187810825.94174999</v>
      </c>
      <c r="L5" s="220"/>
      <c r="M5" s="220">
        <v>409702.65840000001</v>
      </c>
      <c r="N5" s="220">
        <v>191688016.45830411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56955880.810000002</v>
      </c>
      <c r="H6" s="220">
        <v>26822.66</v>
      </c>
      <c r="I6" s="220">
        <v>306684909.9606517</v>
      </c>
      <c r="J6" s="220">
        <v>379441515.60689771</v>
      </c>
      <c r="K6" s="220">
        <v>31428098.370625</v>
      </c>
      <c r="L6" s="220">
        <v>37616570.310000002</v>
      </c>
      <c r="M6" s="220">
        <v>192045593.12326199</v>
      </c>
      <c r="N6" s="220">
        <v>1004199390.8414364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34.799999999999997</v>
      </c>
      <c r="H7" s="220"/>
      <c r="I7" s="220"/>
      <c r="J7" s="220"/>
      <c r="K7" s="220">
        <v>27078648.098549999</v>
      </c>
      <c r="L7" s="220">
        <v>98082702.790000007</v>
      </c>
      <c r="M7" s="220"/>
      <c r="N7" s="220">
        <v>125161385.68855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56955915.609999999</v>
      </c>
      <c r="H8" s="222">
        <v>26822.66</v>
      </c>
      <c r="I8" s="222">
        <v>306684909.9606517</v>
      </c>
      <c r="J8" s="222">
        <v>382909003.46505177</v>
      </c>
      <c r="K8" s="222">
        <v>246317572.410925</v>
      </c>
      <c r="L8" s="222">
        <v>135699273.09999999</v>
      </c>
      <c r="M8" s="222">
        <v>192455295.78166199</v>
      </c>
      <c r="N8" s="222">
        <v>1321048792.9882903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300</v>
      </c>
      <c r="G9" s="220">
        <v>0</v>
      </c>
      <c r="H9" s="220"/>
      <c r="I9" s="220"/>
      <c r="J9" s="220"/>
      <c r="K9" s="220">
        <v>184954.22501250001</v>
      </c>
      <c r="L9" s="220">
        <v>0</v>
      </c>
      <c r="M9" s="220"/>
      <c r="N9" s="220">
        <v>184954.22501250001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304</v>
      </c>
      <c r="G10" s="222"/>
      <c r="H10" s="222"/>
      <c r="I10" s="222"/>
      <c r="J10" s="222"/>
      <c r="K10" s="222">
        <v>449811199.15628749</v>
      </c>
      <c r="L10" s="222"/>
      <c r="M10" s="222">
        <v>760770000</v>
      </c>
      <c r="N10" s="222">
        <v>1210581199.1562877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309</v>
      </c>
      <c r="G11" s="223">
        <v>0</v>
      </c>
      <c r="H11" s="223"/>
      <c r="I11" s="223"/>
      <c r="J11" s="223"/>
      <c r="K11" s="223">
        <v>449996153.38129997</v>
      </c>
      <c r="L11" s="223">
        <v>0</v>
      </c>
      <c r="M11" s="223">
        <v>760770000</v>
      </c>
      <c r="N11" s="223">
        <v>1210766153.3813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314</v>
      </c>
      <c r="G12" s="220">
        <v>56955915.609999999</v>
      </c>
      <c r="H12" s="220">
        <v>26822.66</v>
      </c>
      <c r="I12" s="254">
        <v>306684909.9606517</v>
      </c>
      <c r="J12" s="220">
        <v>382909003.46505177</v>
      </c>
      <c r="K12" s="220">
        <v>696313725.792225</v>
      </c>
      <c r="L12" s="220">
        <v>135699273.09999999</v>
      </c>
      <c r="M12" s="220">
        <v>953225295.78166199</v>
      </c>
      <c r="N12" s="220">
        <v>2531814946.3695903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322</v>
      </c>
      <c r="F13" s="220" t="s">
        <v>318</v>
      </c>
      <c r="G13" s="220">
        <v>2057022309.26</v>
      </c>
      <c r="H13" s="220">
        <v>8840888.4900000002</v>
      </c>
      <c r="I13" s="220"/>
      <c r="J13" s="220">
        <v>1038094993.14388</v>
      </c>
      <c r="K13" s="220"/>
      <c r="L13" s="220">
        <v>557811672.75</v>
      </c>
      <c r="M13" s="220">
        <v>510304908.03489</v>
      </c>
      <c r="N13" s="220">
        <v>3640500176.2469201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325</v>
      </c>
      <c r="F14" s="220" t="s">
        <v>323</v>
      </c>
      <c r="G14" s="220">
        <v>3037495864.6799998</v>
      </c>
      <c r="H14" s="220">
        <v>38269275.810000002</v>
      </c>
      <c r="I14" s="220"/>
      <c r="J14" s="220">
        <v>3565921026.6826224</v>
      </c>
      <c r="K14" s="220">
        <v>732033510.74161255</v>
      </c>
      <c r="L14" s="220">
        <v>465987452.19999999</v>
      </c>
      <c r="M14" s="220">
        <v>917982395.56013405</v>
      </c>
      <c r="N14" s="220">
        <v>8757689525.6743679</v>
      </c>
    </row>
    <row r="15" spans="1:86">
      <c r="D15" s="175" t="s">
        <v>324</v>
      </c>
      <c r="E15" s="220" t="s">
        <v>328</v>
      </c>
      <c r="F15" s="220" t="s">
        <v>326</v>
      </c>
      <c r="G15" s="220">
        <v>-75479223.079999998</v>
      </c>
      <c r="H15" s="220"/>
      <c r="I15" s="220"/>
      <c r="J15" s="220">
        <v>-71902.607081800001</v>
      </c>
      <c r="K15" s="220">
        <v>-26737541.453299999</v>
      </c>
      <c r="L15" s="220">
        <v>-4502988.46</v>
      </c>
      <c r="M15" s="220"/>
      <c r="N15" s="220">
        <v>-106791655.60038181</v>
      </c>
    </row>
    <row r="16" spans="1:86">
      <c r="D16" s="175" t="s">
        <v>327</v>
      </c>
      <c r="E16" s="220" t="s">
        <v>331</v>
      </c>
      <c r="F16" s="220" t="s">
        <v>329</v>
      </c>
      <c r="G16" s="220">
        <v>9548893.0600000005</v>
      </c>
      <c r="H16" s="220"/>
      <c r="I16" s="220"/>
      <c r="J16" s="220"/>
      <c r="K16" s="220"/>
      <c r="L16" s="220"/>
      <c r="M16" s="220"/>
      <c r="N16" s="220">
        <v>9548893.0600000005</v>
      </c>
    </row>
    <row r="17" spans="1:14">
      <c r="D17" s="175" t="s">
        <v>330</v>
      </c>
      <c r="E17" s="222" t="s">
        <v>334</v>
      </c>
      <c r="F17" s="222" t="s">
        <v>332</v>
      </c>
      <c r="G17" s="222">
        <v>5028587843.9200001</v>
      </c>
      <c r="H17" s="222">
        <v>47110164.299999997</v>
      </c>
      <c r="I17" s="222"/>
      <c r="J17" s="222">
        <v>4603944117.2194204</v>
      </c>
      <c r="K17" s="222">
        <v>705295969.28831255</v>
      </c>
      <c r="L17" s="222">
        <v>1019296136.49</v>
      </c>
      <c r="M17" s="222">
        <v>1428287303.5950241</v>
      </c>
      <c r="N17" s="222">
        <v>12300946939.380907</v>
      </c>
    </row>
    <row r="18" spans="1:14">
      <c r="D18" s="175" t="s">
        <v>333</v>
      </c>
      <c r="E18" s="220" t="s">
        <v>337</v>
      </c>
      <c r="F18" s="220" t="s">
        <v>335</v>
      </c>
      <c r="G18" s="220">
        <v>1697140.73</v>
      </c>
      <c r="H18" s="220">
        <v>54500</v>
      </c>
      <c r="I18" s="220">
        <v>23.999999800000001</v>
      </c>
      <c r="J18" s="220">
        <v>22649</v>
      </c>
      <c r="K18" s="220">
        <v>649994.57886250003</v>
      </c>
      <c r="L18" s="220">
        <v>394599.17</v>
      </c>
      <c r="M18" s="220">
        <v>373275</v>
      </c>
      <c r="N18" s="220">
        <v>3192158.2588622998</v>
      </c>
    </row>
    <row r="19" spans="1:14">
      <c r="D19" s="175" t="s">
        <v>336</v>
      </c>
      <c r="E19" s="220" t="s">
        <v>340</v>
      </c>
      <c r="F19" s="220" t="s">
        <v>338</v>
      </c>
      <c r="G19" s="220">
        <v>375302250.94999999</v>
      </c>
      <c r="H19" s="220">
        <v>19130.07</v>
      </c>
      <c r="I19" s="220"/>
      <c r="J19" s="220">
        <v>1724457.6748718</v>
      </c>
      <c r="K19" s="220">
        <v>2089827.5412999999</v>
      </c>
      <c r="L19" s="220">
        <v>41500875.859999999</v>
      </c>
      <c r="M19" s="220">
        <v>66322.080000000002</v>
      </c>
      <c r="N19" s="220">
        <v>229904147.8851468</v>
      </c>
    </row>
    <row r="20" spans="1:14">
      <c r="D20" s="175" t="s">
        <v>339</v>
      </c>
      <c r="E20" s="220" t="s">
        <v>344</v>
      </c>
      <c r="F20" s="220" t="s">
        <v>341</v>
      </c>
      <c r="G20" s="220">
        <v>-18243446.059999999</v>
      </c>
      <c r="H20" s="220"/>
      <c r="I20" s="220"/>
      <c r="J20" s="220"/>
      <c r="K20" s="220">
        <v>-65125.358187500002</v>
      </c>
      <c r="L20" s="220"/>
      <c r="M20" s="220"/>
      <c r="N20" s="220">
        <v>-18308571.418187499</v>
      </c>
    </row>
    <row r="21" spans="1:14">
      <c r="A21" s="271" t="s">
        <v>342</v>
      </c>
      <c r="B21" s="272"/>
      <c r="D21" s="175" t="s">
        <v>343</v>
      </c>
      <c r="E21" s="220" t="s">
        <v>348</v>
      </c>
      <c r="F21" s="220" t="s">
        <v>345</v>
      </c>
      <c r="G21" s="220">
        <v>3083041.65</v>
      </c>
      <c r="H21" s="220"/>
      <c r="I21" s="220">
        <v>2019928.8936977</v>
      </c>
      <c r="J21" s="220"/>
      <c r="K21" s="220">
        <v>20972599.859787501</v>
      </c>
      <c r="L21" s="220"/>
      <c r="M21" s="220"/>
      <c r="N21" s="220">
        <v>22992528.753485199</v>
      </c>
    </row>
    <row r="22" spans="1:14">
      <c r="A22" s="270" t="s">
        <v>346</v>
      </c>
      <c r="B22" s="270"/>
      <c r="D22" s="175" t="s">
        <v>347</v>
      </c>
      <c r="E22" s="220" t="s">
        <v>353</v>
      </c>
      <c r="F22" s="220" t="s">
        <v>349</v>
      </c>
      <c r="G22" s="220">
        <v>11398247.880000001</v>
      </c>
      <c r="H22" s="220"/>
      <c r="I22" s="220"/>
      <c r="J22" s="220"/>
      <c r="K22" s="220"/>
      <c r="L22" s="220"/>
      <c r="M22" s="220"/>
      <c r="N22" s="220">
        <v>10858618.41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356</v>
      </c>
      <c r="F23" s="220" t="s">
        <v>354</v>
      </c>
      <c r="G23" s="220">
        <v>13291871.279999999</v>
      </c>
      <c r="H23" s="220">
        <v>11000</v>
      </c>
      <c r="I23" s="220"/>
      <c r="J23" s="220"/>
      <c r="K23" s="220">
        <v>2572255.6189000001</v>
      </c>
      <c r="L23" s="220">
        <v>3581714.24</v>
      </c>
      <c r="M23" s="220">
        <v>3624491.3952060002</v>
      </c>
      <c r="N23" s="220">
        <v>23081332.534106001</v>
      </c>
    </row>
    <row r="24" spans="1:14">
      <c r="A24" s="99"/>
      <c r="B24" s="99"/>
      <c r="D24" s="175" t="s">
        <v>355</v>
      </c>
      <c r="E24" s="220" t="s">
        <v>359</v>
      </c>
      <c r="F24" s="220" t="s">
        <v>357</v>
      </c>
      <c r="G24" s="220">
        <v>132961.51999999999</v>
      </c>
      <c r="H24" s="220">
        <v>2718.09</v>
      </c>
      <c r="I24" s="220"/>
      <c r="J24" s="220"/>
      <c r="K24" s="220">
        <v>3921422.2010750002</v>
      </c>
      <c r="L24" s="220">
        <v>516.29999999999995</v>
      </c>
      <c r="M24" s="220"/>
      <c r="N24" s="220">
        <v>4057618.1110749999</v>
      </c>
    </row>
    <row r="25" spans="1:14">
      <c r="A25" s="99"/>
      <c r="B25" s="99"/>
      <c r="D25" s="175" t="s">
        <v>358</v>
      </c>
      <c r="E25" s="220" t="s">
        <v>362</v>
      </c>
      <c r="F25" s="220" t="s">
        <v>360</v>
      </c>
      <c r="G25" s="220">
        <v>345345.67</v>
      </c>
      <c r="H25" s="220">
        <v>0</v>
      </c>
      <c r="I25" s="220"/>
      <c r="J25" s="220">
        <v>28299146.5080291</v>
      </c>
      <c r="K25" s="220"/>
      <c r="L25" s="220">
        <v>289665.44</v>
      </c>
      <c r="M25" s="220"/>
      <c r="N25" s="220">
        <v>28934157.618029099</v>
      </c>
    </row>
    <row r="26" spans="1:14">
      <c r="A26" s="99"/>
      <c r="B26" s="99"/>
      <c r="D26" s="175" t="s">
        <v>361</v>
      </c>
      <c r="E26" s="220" t="s">
        <v>365</v>
      </c>
      <c r="F26" s="220" t="s">
        <v>363</v>
      </c>
      <c r="G26" s="220">
        <v>46562348.020000003</v>
      </c>
      <c r="H26" s="220">
        <v>731934.8</v>
      </c>
      <c r="I26" s="220"/>
      <c r="J26" s="220">
        <v>83678291.627623007</v>
      </c>
      <c r="K26" s="220">
        <v>9066642.1421499997</v>
      </c>
      <c r="L26" s="220">
        <v>11528300.07</v>
      </c>
      <c r="M26" s="220">
        <v>6796058.848704</v>
      </c>
      <c r="N26" s="220">
        <v>158363575.508477</v>
      </c>
    </row>
    <row r="27" spans="1:14">
      <c r="D27" s="175" t="s">
        <v>364</v>
      </c>
      <c r="E27" s="220" t="s">
        <v>368</v>
      </c>
      <c r="F27" s="220" t="s">
        <v>366</v>
      </c>
      <c r="G27" s="220">
        <v>758863.48</v>
      </c>
      <c r="H27" s="220">
        <v>87827.41</v>
      </c>
      <c r="I27" s="220"/>
      <c r="J27" s="220"/>
      <c r="K27" s="220"/>
      <c r="L27" s="220">
        <v>97862.24</v>
      </c>
      <c r="M27" s="220">
        <v>26378678.92464</v>
      </c>
      <c r="N27" s="220">
        <v>27323232.054639999</v>
      </c>
    </row>
    <row r="28" spans="1:14">
      <c r="D28" s="175" t="s">
        <v>367</v>
      </c>
      <c r="E28" s="220" t="s">
        <v>372</v>
      </c>
      <c r="F28" s="220" t="s">
        <v>369</v>
      </c>
      <c r="G28" s="220">
        <v>15586317.92</v>
      </c>
      <c r="H28" s="220"/>
      <c r="I28" s="220"/>
      <c r="J28" s="220">
        <v>89902285.008840695</v>
      </c>
      <c r="K28" s="220">
        <v>60391514.447562501</v>
      </c>
      <c r="L28" s="220">
        <v>5383244.1299999999</v>
      </c>
      <c r="M28" s="220">
        <v>52458179.522310004</v>
      </c>
      <c r="N28" s="220">
        <v>223721541.0287132</v>
      </c>
    </row>
    <row r="29" spans="1:14">
      <c r="A29" s="271" t="s">
        <v>370</v>
      </c>
      <c r="B29" s="272"/>
      <c r="D29" s="175" t="s">
        <v>371</v>
      </c>
      <c r="E29" s="220" t="s">
        <v>376</v>
      </c>
      <c r="F29" s="220" t="s">
        <v>373</v>
      </c>
      <c r="G29" s="220"/>
      <c r="H29" s="220"/>
      <c r="I29" s="220"/>
      <c r="J29" s="220">
        <v>16013963.017963899</v>
      </c>
      <c r="K29" s="220"/>
      <c r="L29" s="220"/>
      <c r="M29" s="220"/>
      <c r="N29" s="220">
        <v>16013963.017963899</v>
      </c>
    </row>
    <row r="30" spans="1:14">
      <c r="A30" s="270" t="s">
        <v>374</v>
      </c>
      <c r="B30" s="270"/>
      <c r="D30" s="175" t="s">
        <v>375</v>
      </c>
      <c r="E30" s="220" t="s">
        <v>381</v>
      </c>
      <c r="F30" s="220" t="s">
        <v>377</v>
      </c>
      <c r="G30" s="220">
        <v>1122000</v>
      </c>
      <c r="H30" s="220"/>
      <c r="I30" s="220"/>
      <c r="J30" s="220"/>
      <c r="K30" s="220"/>
      <c r="L30" s="220">
        <v>166000</v>
      </c>
      <c r="M30" s="220"/>
      <c r="N30" s="220">
        <v>1288000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386</v>
      </c>
      <c r="F31" s="220" t="s">
        <v>382</v>
      </c>
      <c r="G31" s="220">
        <v>888799.04</v>
      </c>
      <c r="H31" s="220">
        <v>246198.3</v>
      </c>
      <c r="I31" s="220"/>
      <c r="J31" s="220"/>
      <c r="K31" s="220"/>
      <c r="L31" s="220">
        <v>119971.76</v>
      </c>
      <c r="M31" s="220"/>
      <c r="N31" s="220">
        <v>1254969.1000000001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389</v>
      </c>
      <c r="F32" s="220" t="s">
        <v>387</v>
      </c>
      <c r="G32" s="220">
        <v>13127781.390000001</v>
      </c>
      <c r="H32" s="220">
        <v>0</v>
      </c>
      <c r="I32" s="220">
        <v>0</v>
      </c>
      <c r="J32" s="220"/>
      <c r="K32" s="220">
        <v>423199158.29303747</v>
      </c>
      <c r="L32" s="220">
        <v>0</v>
      </c>
      <c r="M32" s="220">
        <v>269863581.03219002</v>
      </c>
      <c r="N32" s="220">
        <v>706190520.71522748</v>
      </c>
    </row>
    <row r="33" spans="1:14">
      <c r="A33" s="99"/>
      <c r="B33" s="185"/>
      <c r="D33" s="175" t="s">
        <v>388</v>
      </c>
      <c r="E33" s="220" t="s">
        <v>392</v>
      </c>
      <c r="F33" s="220" t="s">
        <v>390</v>
      </c>
      <c r="G33" s="220">
        <v>11722103.390000001</v>
      </c>
      <c r="H33" s="220">
        <v>2295022.46</v>
      </c>
      <c r="I33" s="220"/>
      <c r="J33" s="220">
        <v>419741504.15439773</v>
      </c>
      <c r="K33" s="220">
        <v>6143825.7273375001</v>
      </c>
      <c r="L33" s="220">
        <v>1010630.24</v>
      </c>
      <c r="M33" s="220">
        <v>1871896.7866859999</v>
      </c>
      <c r="N33" s="220">
        <v>442784982.75842118</v>
      </c>
    </row>
    <row r="34" spans="1:14">
      <c r="A34" s="99"/>
      <c r="B34" s="185"/>
      <c r="D34" s="175" t="s">
        <v>391</v>
      </c>
      <c r="E34" s="220" t="s">
        <v>395</v>
      </c>
      <c r="F34" s="220" t="s">
        <v>393</v>
      </c>
      <c r="G34" s="220"/>
      <c r="H34" s="220"/>
      <c r="I34" s="220"/>
      <c r="J34" s="220"/>
      <c r="K34" s="220"/>
      <c r="L34" s="220"/>
      <c r="M34" s="220">
        <v>282995.41239000001</v>
      </c>
      <c r="N34" s="220">
        <v>282995.41239000001</v>
      </c>
    </row>
    <row r="35" spans="1:14">
      <c r="D35" s="175" t="s">
        <v>394</v>
      </c>
      <c r="E35" s="220" t="s">
        <v>398</v>
      </c>
      <c r="F35" s="220" t="s">
        <v>396</v>
      </c>
      <c r="G35" s="220">
        <v>3643931.15</v>
      </c>
      <c r="H35" s="220"/>
      <c r="I35" s="220"/>
      <c r="J35" s="220"/>
      <c r="K35" s="220"/>
      <c r="L35" s="220"/>
      <c r="M35" s="220"/>
      <c r="N35" s="220">
        <v>3643931.15</v>
      </c>
    </row>
    <row r="36" spans="1:14">
      <c r="D36" s="175" t="s">
        <v>397</v>
      </c>
      <c r="E36" s="222" t="s">
        <v>401</v>
      </c>
      <c r="F36" s="222" t="s">
        <v>399</v>
      </c>
      <c r="G36" s="222">
        <v>480419558.00999999</v>
      </c>
      <c r="H36" s="222">
        <v>3448331.13</v>
      </c>
      <c r="I36" s="222">
        <v>2019952.8936975</v>
      </c>
      <c r="J36" s="222">
        <v>639382296.99172616</v>
      </c>
      <c r="K36" s="222">
        <v>528942115.05182499</v>
      </c>
      <c r="L36" s="222">
        <v>64073379.450000003</v>
      </c>
      <c r="M36" s="222">
        <v>361715479.00212598</v>
      </c>
      <c r="N36" s="222">
        <v>1885579700.8983495</v>
      </c>
    </row>
    <row r="37" spans="1:14">
      <c r="D37" s="175" t="s">
        <v>400</v>
      </c>
      <c r="E37" s="220" t="s">
        <v>405</v>
      </c>
      <c r="F37" s="220" t="s">
        <v>402</v>
      </c>
      <c r="G37" s="220">
        <v>10003629.76</v>
      </c>
      <c r="H37" s="220">
        <v>32886565.210000001</v>
      </c>
      <c r="I37" s="220"/>
      <c r="J37" s="220"/>
      <c r="K37" s="220"/>
      <c r="L37" s="220">
        <v>10626234.25</v>
      </c>
      <c r="M37" s="220"/>
      <c r="N37" s="220">
        <v>48090762.219999999</v>
      </c>
    </row>
    <row r="38" spans="1:14">
      <c r="A38" s="271" t="s">
        <v>403</v>
      </c>
      <c r="B38" s="272"/>
      <c r="D38" s="175" t="s">
        <v>404</v>
      </c>
      <c r="E38" s="222" t="s">
        <v>408</v>
      </c>
      <c r="F38" s="222" t="s">
        <v>406</v>
      </c>
      <c r="G38" s="222">
        <v>10003629.76</v>
      </c>
      <c r="H38" s="222">
        <v>32886565.210000001</v>
      </c>
      <c r="I38" s="222"/>
      <c r="J38" s="222"/>
      <c r="K38" s="222"/>
      <c r="L38" s="222">
        <v>10626234.25</v>
      </c>
      <c r="M38" s="222"/>
      <c r="N38" s="222">
        <v>48090762.219999999</v>
      </c>
    </row>
    <row r="39" spans="1:14">
      <c r="A39" s="270" t="s">
        <v>374</v>
      </c>
      <c r="B39" s="270"/>
      <c r="D39" s="175" t="s">
        <v>407</v>
      </c>
      <c r="E39" s="223" t="s">
        <v>412</v>
      </c>
      <c r="F39" s="223" t="s">
        <v>409</v>
      </c>
      <c r="G39" s="223">
        <v>5519011031.6899996</v>
      </c>
      <c r="H39" s="223">
        <v>83445060.640000001</v>
      </c>
      <c r="I39" s="223">
        <v>2019952.8936975</v>
      </c>
      <c r="J39" s="223">
        <v>5243326414.2111473</v>
      </c>
      <c r="K39" s="223">
        <v>1234238084.3401375</v>
      </c>
      <c r="L39" s="223">
        <v>1093995750.1900001</v>
      </c>
      <c r="M39" s="223">
        <v>1790002782.5971501</v>
      </c>
      <c r="N39" s="223">
        <v>14234617402.499258</v>
      </c>
    </row>
    <row r="40" spans="1:14">
      <c r="A40" s="99" t="s">
        <v>378</v>
      </c>
      <c r="B40" s="185" t="s">
        <v>410</v>
      </c>
      <c r="D40" s="175" t="s">
        <v>411</v>
      </c>
      <c r="E40" s="220" t="s">
        <v>416</v>
      </c>
      <c r="F40" s="220" t="s">
        <v>413</v>
      </c>
      <c r="G40" s="220">
        <v>4809018180.75</v>
      </c>
      <c r="H40" s="220"/>
      <c r="I40" s="254">
        <v>636663078.67608893</v>
      </c>
      <c r="J40" s="220"/>
      <c r="K40" s="220"/>
      <c r="L40" s="220"/>
      <c r="M40" s="220"/>
      <c r="N40" s="220">
        <v>636663078.67608893</v>
      </c>
    </row>
    <row r="41" spans="1:14">
      <c r="A41" s="99" t="s">
        <v>383</v>
      </c>
      <c r="B41" s="185" t="s">
        <v>414</v>
      </c>
      <c r="D41" s="175" t="s">
        <v>415</v>
      </c>
      <c r="E41" s="222" t="s">
        <v>419</v>
      </c>
      <c r="F41" s="222" t="s">
        <v>417</v>
      </c>
      <c r="G41" s="222">
        <v>4809018180.75</v>
      </c>
      <c r="H41" s="222"/>
      <c r="I41" s="222">
        <v>636663078.67608893</v>
      </c>
      <c r="J41" s="222"/>
      <c r="K41" s="222"/>
      <c r="L41" s="222"/>
      <c r="M41" s="222"/>
      <c r="N41" s="222">
        <v>636663078.67608893</v>
      </c>
    </row>
    <row r="42" spans="1:14">
      <c r="A42" s="99"/>
      <c r="B42" s="185"/>
      <c r="D42" s="175" t="s">
        <v>418</v>
      </c>
      <c r="E42" s="223" t="s">
        <v>422</v>
      </c>
      <c r="F42" s="223" t="s">
        <v>420</v>
      </c>
      <c r="G42" s="223">
        <v>4809018180.75</v>
      </c>
      <c r="H42" s="223"/>
      <c r="I42" s="223">
        <v>636663078.67608893</v>
      </c>
      <c r="J42" s="223"/>
      <c r="K42" s="223"/>
      <c r="L42" s="223"/>
      <c r="M42" s="223"/>
      <c r="N42" s="223">
        <v>636663078.67608893</v>
      </c>
    </row>
    <row r="43" spans="1:14">
      <c r="A43" s="99"/>
      <c r="B43" s="185"/>
      <c r="D43" s="175" t="s">
        <v>421</v>
      </c>
      <c r="E43" s="220" t="s">
        <v>425</v>
      </c>
      <c r="F43" s="220" t="s">
        <v>423</v>
      </c>
      <c r="G43" s="220">
        <v>1011646728.8200001</v>
      </c>
      <c r="H43" s="220"/>
      <c r="I43" s="220"/>
      <c r="J43" s="220">
        <v>911275539.42735076</v>
      </c>
      <c r="K43" s="220">
        <v>85238411.980275005</v>
      </c>
      <c r="L43" s="220">
        <v>390043294.20999998</v>
      </c>
      <c r="M43" s="220">
        <v>461617686.67424399</v>
      </c>
      <c r="N43" s="220">
        <v>2859821661.1118698</v>
      </c>
    </row>
    <row r="44" spans="1:14">
      <c r="D44" s="175" t="s">
        <v>424</v>
      </c>
      <c r="E44" s="220" t="s">
        <v>428</v>
      </c>
      <c r="F44" s="220" t="s">
        <v>426</v>
      </c>
      <c r="G44" s="220">
        <v>-3601123.24</v>
      </c>
      <c r="H44" s="220"/>
      <c r="I44" s="220"/>
      <c r="J44" s="220">
        <v>-41861191.073007897</v>
      </c>
      <c r="K44" s="220"/>
      <c r="L44" s="220">
        <v>-70375.16</v>
      </c>
      <c r="M44" s="220"/>
      <c r="N44" s="220">
        <v>-45532689.473007903</v>
      </c>
    </row>
    <row r="45" spans="1:14">
      <c r="D45" s="175" t="s">
        <v>427</v>
      </c>
      <c r="E45" s="222" t="s">
        <v>430</v>
      </c>
      <c r="F45" s="222" t="s">
        <v>423</v>
      </c>
      <c r="G45" s="222">
        <v>1008045605.58</v>
      </c>
      <c r="H45" s="222"/>
      <c r="I45" s="222"/>
      <c r="J45" s="222">
        <v>869414348.35434306</v>
      </c>
      <c r="K45" s="222">
        <v>85238411.980275005</v>
      </c>
      <c r="L45" s="222">
        <v>389972919.05000001</v>
      </c>
      <c r="M45" s="222">
        <v>461617686.67424399</v>
      </c>
      <c r="N45" s="222">
        <v>2814288971.6388621</v>
      </c>
    </row>
    <row r="46" spans="1:14">
      <c r="D46" s="175" t="s">
        <v>429</v>
      </c>
      <c r="E46" s="220" t="s">
        <v>433</v>
      </c>
      <c r="F46" s="220" t="s">
        <v>431</v>
      </c>
      <c r="G46" s="220">
        <v>77953260.340000004</v>
      </c>
      <c r="H46" s="220"/>
      <c r="I46" s="220"/>
      <c r="J46" s="220">
        <v>18001861.870455101</v>
      </c>
      <c r="K46" s="220">
        <v>107326947.15846249</v>
      </c>
      <c r="L46" s="220">
        <v>494868</v>
      </c>
      <c r="M46" s="220">
        <v>4675238.2275120001</v>
      </c>
      <c r="N46" s="220">
        <v>208452175.59642959</v>
      </c>
    </row>
    <row r="47" spans="1:14">
      <c r="D47" s="175" t="s">
        <v>432</v>
      </c>
      <c r="E47" s="220" t="s">
        <v>436</v>
      </c>
      <c r="F47" s="220" t="s">
        <v>434</v>
      </c>
      <c r="G47" s="220">
        <v>-363635.95</v>
      </c>
      <c r="H47" s="220"/>
      <c r="I47" s="220"/>
      <c r="J47" s="220"/>
      <c r="K47" s="220"/>
      <c r="L47" s="220"/>
      <c r="M47" s="220"/>
      <c r="N47" s="220">
        <v>-363635.95</v>
      </c>
    </row>
    <row r="48" spans="1:14">
      <c r="D48" s="175" t="s">
        <v>435</v>
      </c>
      <c r="E48" s="222" t="s">
        <v>438</v>
      </c>
      <c r="F48" s="222" t="s">
        <v>431</v>
      </c>
      <c r="G48" s="222">
        <v>77589624.390000001</v>
      </c>
      <c r="H48" s="222"/>
      <c r="I48" s="222"/>
      <c r="J48" s="222">
        <v>18001861.870455101</v>
      </c>
      <c r="K48" s="222">
        <v>107326947.15846249</v>
      </c>
      <c r="L48" s="222">
        <v>494868</v>
      </c>
      <c r="M48" s="222">
        <v>4675238.2275120001</v>
      </c>
      <c r="N48" s="222">
        <v>208088539.6464296</v>
      </c>
    </row>
    <row r="49" spans="4:16">
      <c r="D49" s="175" t="s">
        <v>437</v>
      </c>
      <c r="E49" s="220" t="s">
        <v>441</v>
      </c>
      <c r="F49" s="220" t="s">
        <v>439</v>
      </c>
      <c r="G49" s="220">
        <v>994275418.21000004</v>
      </c>
      <c r="H49" s="220"/>
      <c r="I49" s="220"/>
      <c r="J49" s="220">
        <v>2036215217.1796172</v>
      </c>
      <c r="K49" s="220">
        <v>157236859.96621251</v>
      </c>
      <c r="L49" s="220">
        <v>432189639.36000001</v>
      </c>
      <c r="M49" s="220">
        <v>492655243.183146</v>
      </c>
      <c r="N49" s="220">
        <v>4111326888.3289762</v>
      </c>
    </row>
    <row r="50" spans="4:16">
      <c r="D50" s="175" t="s">
        <v>440</v>
      </c>
      <c r="E50" s="220" t="s">
        <v>444</v>
      </c>
      <c r="F50" s="220" t="s">
        <v>442</v>
      </c>
      <c r="G50" s="220">
        <v>-14343.9</v>
      </c>
      <c r="H50" s="220"/>
      <c r="I50" s="220"/>
      <c r="J50" s="220">
        <v>-6298052.8344502999</v>
      </c>
      <c r="K50" s="220">
        <v>-399740.64301250002</v>
      </c>
      <c r="L50" s="220"/>
      <c r="M50" s="220"/>
      <c r="N50" s="220">
        <v>-6712137.3774627997</v>
      </c>
    </row>
    <row r="51" spans="4:16">
      <c r="D51" s="175" t="s">
        <v>443</v>
      </c>
      <c r="E51" s="222" t="s">
        <v>446</v>
      </c>
      <c r="F51" s="222" t="s">
        <v>439</v>
      </c>
      <c r="G51" s="222">
        <v>994261074.30999994</v>
      </c>
      <c r="H51" s="222"/>
      <c r="I51" s="222"/>
      <c r="J51" s="222">
        <v>2029917164.3451667</v>
      </c>
      <c r="K51" s="222">
        <v>156837119.32319999</v>
      </c>
      <c r="L51" s="222">
        <v>432189639.36000001</v>
      </c>
      <c r="M51" s="222">
        <v>492655243.183146</v>
      </c>
      <c r="N51" s="222">
        <v>4104614750.9515128</v>
      </c>
    </row>
    <row r="52" spans="4:16">
      <c r="D52" s="175" t="s">
        <v>445</v>
      </c>
      <c r="E52" s="220" t="s">
        <v>1224</v>
      </c>
      <c r="F52" s="220" t="s">
        <v>447</v>
      </c>
      <c r="G52" s="220">
        <v>307068991.07999998</v>
      </c>
      <c r="H52" s="220">
        <v>31966973.75</v>
      </c>
      <c r="I52" s="220"/>
      <c r="J52" s="220">
        <v>536588878.74130988</v>
      </c>
      <c r="K52" s="220">
        <v>135963769.735475</v>
      </c>
      <c r="L52" s="220">
        <v>86301679.230000004</v>
      </c>
      <c r="M52" s="220">
        <v>247225329.18835199</v>
      </c>
      <c r="N52" s="220">
        <v>1345115621.7251368</v>
      </c>
    </row>
    <row r="53" spans="4:16">
      <c r="D53" s="175" t="s">
        <v>448</v>
      </c>
      <c r="E53" s="220" t="s">
        <v>449</v>
      </c>
      <c r="F53" s="220" t="s">
        <v>1225</v>
      </c>
      <c r="G53" s="220"/>
      <c r="H53" s="220"/>
      <c r="I53" s="220"/>
      <c r="J53" s="220">
        <v>-16702067.849558299</v>
      </c>
      <c r="K53" s="220"/>
      <c r="L53" s="220"/>
      <c r="M53" s="220"/>
      <c r="N53" s="220">
        <v>-16702067.849558299</v>
      </c>
    </row>
    <row r="54" spans="4:16">
      <c r="D54" s="175" t="s">
        <v>451</v>
      </c>
      <c r="E54" s="222" t="s">
        <v>452</v>
      </c>
      <c r="F54" s="222" t="s">
        <v>450</v>
      </c>
      <c r="G54" s="222">
        <v>-22159812.84</v>
      </c>
      <c r="H54" s="222"/>
      <c r="I54" s="222"/>
      <c r="J54" s="222"/>
      <c r="K54" s="222"/>
      <c r="L54" s="222">
        <v>-6713037.71</v>
      </c>
      <c r="M54" s="222"/>
      <c r="N54" s="222">
        <v>-28872850.550000001</v>
      </c>
    </row>
    <row r="55" spans="4:16">
      <c r="D55" s="175" t="s">
        <v>453</v>
      </c>
      <c r="E55" s="220" t="s">
        <v>454</v>
      </c>
      <c r="F55" s="220" t="s">
        <v>447</v>
      </c>
      <c r="G55" s="220">
        <v>284909178.24000001</v>
      </c>
      <c r="H55" s="220">
        <v>31966973.75</v>
      </c>
      <c r="I55" s="220"/>
      <c r="J55" s="220">
        <v>519886810.89175159</v>
      </c>
      <c r="K55" s="220">
        <v>135963769.735475</v>
      </c>
      <c r="L55" s="220">
        <v>79588641.519999996</v>
      </c>
      <c r="M55" s="220">
        <v>247225329.18835199</v>
      </c>
      <c r="N55" s="220">
        <v>1299540703.3255787</v>
      </c>
      <c r="P55">
        <v>780478.08</v>
      </c>
    </row>
    <row r="56" spans="4:16">
      <c r="D56" s="175" t="s">
        <v>456</v>
      </c>
      <c r="E56" s="220" t="s">
        <v>457</v>
      </c>
      <c r="F56" s="220" t="s">
        <v>455</v>
      </c>
      <c r="G56" s="220">
        <v>333194985.19</v>
      </c>
      <c r="H56" s="220"/>
      <c r="I56" s="220"/>
      <c r="J56" s="220">
        <v>38369792.044971198</v>
      </c>
      <c r="K56" s="220">
        <v>92453394.573887497</v>
      </c>
      <c r="L56" s="220">
        <v>64743207.719999999</v>
      </c>
      <c r="M56" s="220">
        <v>155571043.890744</v>
      </c>
      <c r="N56" s="220">
        <v>684332423.41960275</v>
      </c>
    </row>
    <row r="57" spans="4:16">
      <c r="D57" s="175" t="s">
        <v>459</v>
      </c>
      <c r="E57" s="220" t="s">
        <v>460</v>
      </c>
      <c r="F57" s="220" t="s">
        <v>458</v>
      </c>
      <c r="G57" s="220"/>
      <c r="H57" s="220"/>
      <c r="I57" s="220"/>
      <c r="J57" s="220"/>
      <c r="K57" s="220">
        <v>-447186.76492500002</v>
      </c>
      <c r="L57" s="220"/>
      <c r="M57" s="220"/>
      <c r="N57" s="220">
        <v>-447186.76492500002</v>
      </c>
      <c r="P57">
        <v>781774.08</v>
      </c>
    </row>
    <row r="58" spans="4:16">
      <c r="D58" s="175" t="s">
        <v>462</v>
      </c>
      <c r="E58" s="222" t="s">
        <v>463</v>
      </c>
      <c r="F58" s="222" t="s">
        <v>461</v>
      </c>
      <c r="G58" s="222">
        <v>-220748.67</v>
      </c>
      <c r="H58" s="222"/>
      <c r="I58" s="222"/>
      <c r="J58" s="222"/>
      <c r="K58" s="222"/>
      <c r="L58" s="222">
        <v>-97946.69</v>
      </c>
      <c r="M58" s="222"/>
      <c r="N58" s="222">
        <v>-318695.36</v>
      </c>
    </row>
    <row r="59" spans="4:16">
      <c r="D59" s="175" t="s">
        <v>464</v>
      </c>
      <c r="E59" s="220" t="s">
        <v>465</v>
      </c>
      <c r="F59" s="220" t="s">
        <v>455</v>
      </c>
      <c r="G59" s="220">
        <v>332974236.51999998</v>
      </c>
      <c r="H59" s="220"/>
      <c r="I59" s="220"/>
      <c r="J59" s="220">
        <v>38369792.044971198</v>
      </c>
      <c r="K59" s="220">
        <v>92006207.808962494</v>
      </c>
      <c r="L59" s="220">
        <v>64645261.030000001</v>
      </c>
      <c r="M59" s="220">
        <v>155571043.890744</v>
      </c>
      <c r="N59" s="220">
        <v>683566541.29467773</v>
      </c>
    </row>
    <row r="60" spans="4:16">
      <c r="D60" s="175" t="s">
        <v>467</v>
      </c>
      <c r="E60" s="222" t="s">
        <v>468</v>
      </c>
      <c r="F60" s="222" t="s">
        <v>466</v>
      </c>
      <c r="G60" s="222">
        <v>1167838172.53</v>
      </c>
      <c r="H60" s="222"/>
      <c r="I60" s="222"/>
      <c r="J60" s="222">
        <v>476753408.3321262</v>
      </c>
      <c r="K60" s="222">
        <v>49359824.960950002</v>
      </c>
      <c r="L60" s="222">
        <v>118421563.43000001</v>
      </c>
      <c r="M60" s="222">
        <v>535969585.844172</v>
      </c>
      <c r="N60" s="222">
        <v>2348342555.0972481</v>
      </c>
    </row>
    <row r="61" spans="4:16">
      <c r="D61" s="175" t="s">
        <v>469</v>
      </c>
      <c r="E61" s="223" t="s">
        <v>470</v>
      </c>
      <c r="F61" s="223" t="s">
        <v>466</v>
      </c>
      <c r="G61" s="223">
        <v>1167838172.53</v>
      </c>
      <c r="H61" s="223"/>
      <c r="I61" s="223"/>
      <c r="J61" s="223">
        <v>476753408.3321262</v>
      </c>
      <c r="K61" s="223">
        <v>49359824.960950002</v>
      </c>
      <c r="L61" s="223">
        <v>118421563.43000001</v>
      </c>
      <c r="M61" s="223">
        <v>535969585.844172</v>
      </c>
      <c r="N61" s="223">
        <v>2348342555.0972481</v>
      </c>
    </row>
    <row r="62" spans="4:16">
      <c r="D62" s="175" t="s">
        <v>472</v>
      </c>
      <c r="E62" s="220" t="s">
        <v>473</v>
      </c>
      <c r="F62" s="220" t="s">
        <v>471</v>
      </c>
      <c r="G62" s="220">
        <v>3865617891.5700002</v>
      </c>
      <c r="H62" s="220">
        <v>31966973.75</v>
      </c>
      <c r="I62" s="220"/>
      <c r="J62" s="220">
        <v>3952343385.8388138</v>
      </c>
      <c r="K62" s="220">
        <v>626732280.96732497</v>
      </c>
      <c r="L62" s="220">
        <v>1085312892.3900001</v>
      </c>
      <c r="M62" s="220">
        <v>1897714127.0081699</v>
      </c>
      <c r="N62" s="220">
        <v>11458442061.954309</v>
      </c>
    </row>
    <row r="63" spans="4:16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>
        <v>325625000</v>
      </c>
      <c r="L63" s="222"/>
      <c r="M63" s="222">
        <v>1593268222.6184759</v>
      </c>
      <c r="N63" s="222">
        <v>1918893222.6184759</v>
      </c>
    </row>
    <row r="64" spans="4:16">
      <c r="D64" s="175" t="s">
        <v>477</v>
      </c>
      <c r="E64" s="220" t="s">
        <v>478</v>
      </c>
      <c r="F64" s="220" t="s">
        <v>474</v>
      </c>
      <c r="G64" s="220"/>
      <c r="H64" s="220"/>
      <c r="I64" s="220"/>
      <c r="J64" s="220"/>
      <c r="K64" s="220">
        <v>325625000</v>
      </c>
      <c r="L64" s="220"/>
      <c r="M64" s="220">
        <v>1593268222.6184759</v>
      </c>
      <c r="N64" s="220">
        <v>1918893222.6184759</v>
      </c>
      <c r="P64">
        <v>6592901702.2600002</v>
      </c>
    </row>
    <row r="65" spans="4:16">
      <c r="D65" s="175" t="s">
        <v>480</v>
      </c>
      <c r="E65" s="222" t="s">
        <v>484</v>
      </c>
      <c r="F65" s="222" t="s">
        <v>479</v>
      </c>
      <c r="G65" s="222">
        <v>18653390.890000001</v>
      </c>
      <c r="H65" s="222"/>
      <c r="I65" s="222"/>
      <c r="J65" s="222">
        <v>1765793.0986927</v>
      </c>
      <c r="K65" s="222">
        <v>9975322.5143500008</v>
      </c>
      <c r="L65" s="222">
        <v>190297.94</v>
      </c>
      <c r="M65" s="222"/>
      <c r="N65" s="222">
        <v>30584804.443042699</v>
      </c>
      <c r="P65">
        <v>48949946.780000001</v>
      </c>
    </row>
    <row r="66" spans="4:16">
      <c r="D66" s="175" t="s">
        <v>483</v>
      </c>
      <c r="E66" s="223" t="s">
        <v>487</v>
      </c>
      <c r="F66" s="223" t="s">
        <v>485</v>
      </c>
      <c r="G66" s="223">
        <v>18653390.890000001</v>
      </c>
      <c r="H66" s="223"/>
      <c r="I66" s="223"/>
      <c r="J66" s="223">
        <v>1765793.0986927</v>
      </c>
      <c r="K66" s="223">
        <v>9975322.5143500008</v>
      </c>
      <c r="L66" s="223">
        <v>190297.94</v>
      </c>
      <c r="M66" s="223"/>
      <c r="N66" s="223">
        <v>30584804.443042699</v>
      </c>
      <c r="P66">
        <v>-420062.2</v>
      </c>
    </row>
    <row r="67" spans="4:16">
      <c r="D67" s="175" t="s">
        <v>486</v>
      </c>
      <c r="E67" s="220" t="s">
        <v>490</v>
      </c>
      <c r="F67" s="220" t="s">
        <v>488</v>
      </c>
      <c r="G67" s="220">
        <v>18653390.890000001</v>
      </c>
      <c r="H67" s="220"/>
      <c r="I67" s="220"/>
      <c r="J67" s="220">
        <v>1765793.0986927</v>
      </c>
      <c r="K67" s="220">
        <v>335600322.51435</v>
      </c>
      <c r="L67" s="220">
        <v>190297.94</v>
      </c>
      <c r="M67" s="220">
        <v>1593268222.6184759</v>
      </c>
      <c r="N67" s="220">
        <v>1949478027.0615189</v>
      </c>
    </row>
    <row r="68" spans="4:16">
      <c r="D68" s="175" t="s">
        <v>489</v>
      </c>
      <c r="E68" s="220" t="s">
        <v>493</v>
      </c>
      <c r="F68" s="220" t="s">
        <v>491</v>
      </c>
      <c r="G68" s="220">
        <v>0</v>
      </c>
      <c r="H68" s="220">
        <v>0</v>
      </c>
      <c r="I68" s="220"/>
      <c r="J68" s="220"/>
      <c r="K68" s="220">
        <v>7624281.5937999999</v>
      </c>
      <c r="L68" s="220">
        <v>0</v>
      </c>
      <c r="M68" s="220"/>
      <c r="N68" s="220">
        <v>7624281.5937999999</v>
      </c>
    </row>
    <row r="69" spans="4:16">
      <c r="D69" s="175" t="s">
        <v>492</v>
      </c>
      <c r="E69" s="222" t="s">
        <v>496</v>
      </c>
      <c r="F69" s="222" t="s">
        <v>494</v>
      </c>
      <c r="G69" s="222"/>
      <c r="H69" s="222"/>
      <c r="I69" s="222"/>
      <c r="J69" s="222">
        <v>1358135.9605</v>
      </c>
      <c r="K69" s="222"/>
      <c r="L69" s="222"/>
      <c r="M69" s="222"/>
      <c r="N69" s="222">
        <v>1358135.9605</v>
      </c>
      <c r="P69">
        <v>48535894.579999998</v>
      </c>
    </row>
    <row r="70" spans="4:16">
      <c r="D70" s="175" t="s">
        <v>495</v>
      </c>
      <c r="E70" s="223" t="s">
        <v>499</v>
      </c>
      <c r="F70" s="223" t="s">
        <v>497</v>
      </c>
      <c r="G70" s="223">
        <v>0</v>
      </c>
      <c r="H70" s="223">
        <v>0</v>
      </c>
      <c r="I70" s="223"/>
      <c r="J70" s="223">
        <v>1358135.9605</v>
      </c>
      <c r="K70" s="223">
        <v>7624281.5937999999</v>
      </c>
      <c r="L70" s="223">
        <v>0</v>
      </c>
      <c r="M70" s="223"/>
      <c r="N70" s="223">
        <v>8982417.5543000009</v>
      </c>
      <c r="P70">
        <v>-42116121.969999999</v>
      </c>
    </row>
    <row r="71" spans="4:16">
      <c r="D71" s="175" t="s">
        <v>498</v>
      </c>
      <c r="E71" s="220" t="s">
        <v>502</v>
      </c>
      <c r="F71" s="220" t="s">
        <v>500</v>
      </c>
      <c r="G71" s="220">
        <v>0</v>
      </c>
      <c r="H71" s="220">
        <v>0</v>
      </c>
      <c r="I71" s="220"/>
      <c r="J71" s="220">
        <v>1358135.9605</v>
      </c>
      <c r="K71" s="220">
        <v>7624281.5937999999</v>
      </c>
      <c r="L71" s="220">
        <v>0</v>
      </c>
      <c r="M71" s="220"/>
      <c r="N71" s="220">
        <v>8982417.5543000009</v>
      </c>
      <c r="P71">
        <v>-42116121.969999999</v>
      </c>
    </row>
    <row r="72" spans="4:16">
      <c r="D72" s="175" t="s">
        <v>501</v>
      </c>
      <c r="E72" s="220" t="s">
        <v>508</v>
      </c>
      <c r="F72" s="220" t="s">
        <v>503</v>
      </c>
      <c r="G72" s="220"/>
      <c r="H72" s="220"/>
      <c r="I72" s="220"/>
      <c r="J72" s="220"/>
      <c r="K72" s="220"/>
      <c r="L72" s="220"/>
      <c r="M72" s="220"/>
      <c r="N72" s="220">
        <v>0</v>
      </c>
      <c r="P72">
        <v>-174955.49</v>
      </c>
    </row>
    <row r="73" spans="4:16">
      <c r="D73" s="175" t="s">
        <v>504</v>
      </c>
      <c r="E73" s="220" t="s">
        <v>511</v>
      </c>
      <c r="F73" s="220" t="s">
        <v>509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3" t="s">
        <v>514</v>
      </c>
      <c r="F74" s="223" t="s">
        <v>512</v>
      </c>
      <c r="G74" s="223"/>
      <c r="H74" s="223"/>
      <c r="I74" s="223"/>
      <c r="J74" s="223"/>
      <c r="K74" s="223"/>
      <c r="L74" s="223"/>
      <c r="M74" s="223"/>
      <c r="N74" s="223">
        <v>0</v>
      </c>
      <c r="P74">
        <v>-174955.49</v>
      </c>
    </row>
    <row r="75" spans="4:16">
      <c r="D75" s="175" t="s">
        <v>510</v>
      </c>
      <c r="E75" s="224" t="s">
        <v>517</v>
      </c>
      <c r="F75" s="224" t="s">
        <v>515</v>
      </c>
      <c r="G75" s="224"/>
      <c r="H75" s="224"/>
      <c r="I75" s="224"/>
      <c r="J75" s="224"/>
      <c r="K75" s="224"/>
      <c r="L75" s="224"/>
      <c r="M75" s="224"/>
      <c r="N75" s="224">
        <v>0</v>
      </c>
    </row>
    <row r="76" spans="4:16">
      <c r="D76" s="175" t="s">
        <v>513</v>
      </c>
      <c r="E76" s="220" t="s">
        <v>520</v>
      </c>
      <c r="F76" s="220" t="s">
        <v>518</v>
      </c>
      <c r="G76" s="220">
        <v>14269256410.51</v>
      </c>
      <c r="H76" s="220">
        <v>115438857.05</v>
      </c>
      <c r="I76" s="220">
        <v>945367941.53043795</v>
      </c>
      <c r="J76" s="220">
        <v>9581702732.5742054</v>
      </c>
      <c r="K76" s="220">
        <v>2900508695.2078376</v>
      </c>
      <c r="L76" s="220">
        <v>2315198213.6199999</v>
      </c>
      <c r="M76" s="220">
        <v>6234210428.0054579</v>
      </c>
      <c r="N76" s="220">
        <v>30819997934.115067</v>
      </c>
    </row>
    <row r="77" spans="4:16">
      <c r="D77" s="175" t="s">
        <v>516</v>
      </c>
      <c r="E77" s="220" t="s">
        <v>523</v>
      </c>
      <c r="F77" s="220" t="s">
        <v>521</v>
      </c>
      <c r="G77" s="220">
        <v>806957866.96000004</v>
      </c>
      <c r="H77" s="220"/>
      <c r="I77" s="220"/>
      <c r="J77" s="220"/>
      <c r="K77" s="220">
        <v>13738774.656437499</v>
      </c>
      <c r="L77" s="220"/>
      <c r="M77" s="220"/>
      <c r="N77" s="220">
        <v>13738774.656437499</v>
      </c>
    </row>
    <row r="78" spans="4:16">
      <c r="D78" s="175" t="s">
        <v>519</v>
      </c>
      <c r="E78" s="222" t="s">
        <v>526</v>
      </c>
      <c r="F78" s="222" t="s">
        <v>524</v>
      </c>
      <c r="G78" s="222">
        <v>343934902.69</v>
      </c>
      <c r="H78" s="222"/>
      <c r="I78" s="222"/>
      <c r="J78" s="222"/>
      <c r="K78" s="222"/>
      <c r="L78" s="222"/>
      <c r="M78" s="222"/>
      <c r="N78" s="222">
        <v>-6043447.9199999999</v>
      </c>
    </row>
    <row r="79" spans="4:16">
      <c r="D79" s="175" t="s">
        <v>522</v>
      </c>
      <c r="E79" s="220" t="s">
        <v>1168</v>
      </c>
      <c r="F79" s="220" t="s">
        <v>521</v>
      </c>
      <c r="G79" s="220">
        <v>1150892769.6500001</v>
      </c>
      <c r="H79" s="220"/>
      <c r="I79" s="220"/>
      <c r="J79" s="220"/>
      <c r="K79" s="220">
        <v>13738774.656437499</v>
      </c>
      <c r="L79" s="220"/>
      <c r="M79" s="220"/>
      <c r="N79" s="220">
        <v>7695326.7364375005</v>
      </c>
    </row>
    <row r="80" spans="4:16">
      <c r="D80" s="175" t="s">
        <v>525</v>
      </c>
      <c r="E80" s="222" t="s">
        <v>531</v>
      </c>
      <c r="F80" s="222" t="s">
        <v>1169</v>
      </c>
      <c r="G80" s="222"/>
      <c r="H80" s="222"/>
      <c r="I80" s="222"/>
      <c r="J80" s="222">
        <v>7946068.9384548999</v>
      </c>
      <c r="K80" s="222"/>
      <c r="L80" s="222"/>
      <c r="M80" s="222"/>
      <c r="N80" s="222">
        <v>7946068.9384548999</v>
      </c>
    </row>
    <row r="81" spans="4:14">
      <c r="D81" s="175" t="s">
        <v>527</v>
      </c>
      <c r="E81" s="223" t="s">
        <v>534</v>
      </c>
      <c r="F81" s="223" t="s">
        <v>532</v>
      </c>
      <c r="G81" s="223"/>
      <c r="H81" s="223"/>
      <c r="I81" s="223"/>
      <c r="J81" s="223">
        <v>7946068.9384548999</v>
      </c>
      <c r="K81" s="223"/>
      <c r="L81" s="223"/>
      <c r="M81" s="223"/>
      <c r="N81" s="223">
        <v>7946068.9384548999</v>
      </c>
    </row>
    <row r="82" spans="4:14">
      <c r="D82" s="175" t="s">
        <v>530</v>
      </c>
      <c r="E82" s="220" t="s">
        <v>537</v>
      </c>
      <c r="F82" s="220" t="s">
        <v>535</v>
      </c>
      <c r="G82" s="220">
        <v>1150892769.6500001</v>
      </c>
      <c r="H82" s="220"/>
      <c r="I82" s="220"/>
      <c r="J82" s="220">
        <v>7946068.9384548999</v>
      </c>
      <c r="K82" s="220">
        <v>13738774.656437499</v>
      </c>
      <c r="L82" s="220"/>
      <c r="M82" s="220"/>
      <c r="N82" s="220">
        <v>15641395.674892399</v>
      </c>
    </row>
    <row r="83" spans="4:14">
      <c r="D83" s="175" t="s">
        <v>533</v>
      </c>
      <c r="E83" s="222" t="s">
        <v>540</v>
      </c>
      <c r="F83" s="222" t="s">
        <v>538</v>
      </c>
      <c r="G83" s="222">
        <v>23659679688.91</v>
      </c>
      <c r="H83" s="222"/>
      <c r="I83" s="222">
        <v>28500314709.251225</v>
      </c>
      <c r="J83" s="222"/>
      <c r="K83" s="222"/>
      <c r="L83" s="222"/>
      <c r="M83" s="222"/>
      <c r="N83" s="222">
        <v>806957866.76829875</v>
      </c>
    </row>
    <row r="84" spans="4:14">
      <c r="D84" s="175" t="s">
        <v>536</v>
      </c>
      <c r="E84" s="223" t="s">
        <v>543</v>
      </c>
      <c r="F84" s="223" t="s">
        <v>541</v>
      </c>
      <c r="G84" s="223">
        <v>23659679688.91</v>
      </c>
      <c r="H84" s="223"/>
      <c r="I84" s="223">
        <v>28500314709.251225</v>
      </c>
      <c r="J84" s="223"/>
      <c r="K84" s="223"/>
      <c r="L84" s="223"/>
      <c r="M84" s="223"/>
      <c r="N84" s="223">
        <v>806957866.76829875</v>
      </c>
    </row>
    <row r="85" spans="4:14">
      <c r="D85" s="175" t="s">
        <v>539</v>
      </c>
      <c r="E85" s="220" t="s">
        <v>546</v>
      </c>
      <c r="F85" s="220" t="s">
        <v>544</v>
      </c>
      <c r="G85" s="220">
        <v>23659679688.91</v>
      </c>
      <c r="H85" s="220"/>
      <c r="I85" s="220">
        <v>28500314709.251225</v>
      </c>
      <c r="J85" s="220"/>
      <c r="K85" s="220"/>
      <c r="L85" s="220"/>
      <c r="M85" s="220"/>
      <c r="N85" s="220">
        <v>806957866.76829875</v>
      </c>
    </row>
    <row r="86" spans="4:14">
      <c r="D86" s="175" t="s">
        <v>542</v>
      </c>
      <c r="E86" s="220" t="s">
        <v>549</v>
      </c>
      <c r="F86" s="220" t="s">
        <v>547</v>
      </c>
      <c r="G86" s="220"/>
      <c r="H86" s="220"/>
      <c r="I86" s="220"/>
      <c r="J86" s="220"/>
      <c r="K86" s="220">
        <v>84011250</v>
      </c>
      <c r="L86" s="220"/>
      <c r="M86" s="220"/>
      <c r="N86" s="220">
        <v>84011250</v>
      </c>
    </row>
    <row r="87" spans="4:14">
      <c r="D87" s="175" t="s">
        <v>545</v>
      </c>
      <c r="E87" s="220" t="s">
        <v>552</v>
      </c>
      <c r="F87" s="220" t="s">
        <v>550</v>
      </c>
      <c r="G87" s="220">
        <v>48216751.609999999</v>
      </c>
      <c r="H87" s="220"/>
      <c r="I87" s="220"/>
      <c r="J87" s="220"/>
      <c r="K87" s="220">
        <v>7858184.2702749996</v>
      </c>
      <c r="L87" s="220">
        <v>12453956.57</v>
      </c>
      <c r="M87" s="220">
        <v>11986149.551634001</v>
      </c>
      <c r="N87" s="220">
        <v>80515042.001909003</v>
      </c>
    </row>
    <row r="88" spans="4:14">
      <c r="D88" s="175" t="s">
        <v>548</v>
      </c>
      <c r="E88" s="220" t="s">
        <v>555</v>
      </c>
      <c r="F88" s="220" t="s">
        <v>553</v>
      </c>
      <c r="G88" s="220"/>
      <c r="H88" s="220"/>
      <c r="I88" s="220"/>
      <c r="J88" s="220">
        <v>346142.14390139998</v>
      </c>
      <c r="K88" s="220"/>
      <c r="L88" s="220"/>
      <c r="M88" s="220"/>
      <c r="N88" s="220">
        <v>346142.14390139998</v>
      </c>
    </row>
    <row r="89" spans="4:14">
      <c r="D89" s="175" t="s">
        <v>551</v>
      </c>
      <c r="E89" s="220" t="s">
        <v>558</v>
      </c>
      <c r="F89" s="220" t="s">
        <v>556</v>
      </c>
      <c r="G89" s="220"/>
      <c r="H89" s="220"/>
      <c r="I89" s="220"/>
      <c r="J89" s="220"/>
      <c r="K89" s="220"/>
      <c r="L89" s="220"/>
      <c r="M89" s="220">
        <v>24104030.499954</v>
      </c>
      <c r="N89" s="220">
        <v>24104030.499954</v>
      </c>
    </row>
    <row r="90" spans="4:14">
      <c r="D90" s="175" t="s">
        <v>554</v>
      </c>
      <c r="E90" s="220" t="s">
        <v>561</v>
      </c>
      <c r="F90" s="220" t="s">
        <v>559</v>
      </c>
      <c r="G90" s="220"/>
      <c r="H90" s="220">
        <v>556304</v>
      </c>
      <c r="I90" s="220"/>
      <c r="J90" s="220"/>
      <c r="K90" s="220"/>
      <c r="L90" s="220"/>
      <c r="M90" s="220"/>
      <c r="N90" s="220">
        <v>556304</v>
      </c>
    </row>
    <row r="91" spans="4:14">
      <c r="D91" s="175" t="s">
        <v>557</v>
      </c>
      <c r="E91" s="220" t="s">
        <v>564</v>
      </c>
      <c r="F91" s="220" t="s">
        <v>562</v>
      </c>
      <c r="G91" s="220">
        <v>1597552.73</v>
      </c>
      <c r="H91" s="220"/>
      <c r="I91" s="220">
        <v>117169.3198252</v>
      </c>
      <c r="J91" s="220">
        <v>57771478.6762399</v>
      </c>
      <c r="K91" s="220">
        <v>46044021.007437497</v>
      </c>
      <c r="L91" s="220">
        <v>45480</v>
      </c>
      <c r="M91" s="220">
        <v>2419050.8168640002</v>
      </c>
      <c r="N91" s="220">
        <v>107994752.5503666</v>
      </c>
    </row>
    <row r="92" spans="4:14">
      <c r="D92" s="175" t="s">
        <v>560</v>
      </c>
      <c r="E92" s="222" t="s">
        <v>567</v>
      </c>
      <c r="F92" s="222" t="s">
        <v>565</v>
      </c>
      <c r="G92" s="222"/>
      <c r="H92" s="222">
        <v>3863.4</v>
      </c>
      <c r="I92" s="222"/>
      <c r="J92" s="222"/>
      <c r="K92" s="222"/>
      <c r="L92" s="222"/>
      <c r="M92" s="222"/>
      <c r="N92" s="222">
        <v>3863.4</v>
      </c>
    </row>
    <row r="93" spans="4:14">
      <c r="D93" s="175" t="s">
        <v>563</v>
      </c>
      <c r="E93" s="223" t="s">
        <v>570</v>
      </c>
      <c r="F93" s="223" t="s">
        <v>568</v>
      </c>
      <c r="G93" s="223">
        <v>49814304.340000004</v>
      </c>
      <c r="H93" s="223">
        <v>560167.4</v>
      </c>
      <c r="I93" s="223">
        <v>117169.3198252</v>
      </c>
      <c r="J93" s="223">
        <v>58117620.820141301</v>
      </c>
      <c r="K93" s="223">
        <v>137913455.27771249</v>
      </c>
      <c r="L93" s="223">
        <v>12499436.57</v>
      </c>
      <c r="M93" s="223">
        <v>38509230.868451998</v>
      </c>
      <c r="N93" s="223">
        <v>297531384.59613103</v>
      </c>
    </row>
    <row r="94" spans="4:14">
      <c r="D94" s="175" t="s">
        <v>566</v>
      </c>
      <c r="E94" s="220" t="s">
        <v>573</v>
      </c>
      <c r="F94" s="220" t="s">
        <v>571</v>
      </c>
      <c r="G94" s="220">
        <v>49814304.340000004</v>
      </c>
      <c r="H94" s="220">
        <v>560167.4</v>
      </c>
      <c r="I94" s="220">
        <v>117169.3198252</v>
      </c>
      <c r="J94" s="220">
        <v>58117620.820141301</v>
      </c>
      <c r="K94" s="220">
        <v>137913455.27771249</v>
      </c>
      <c r="L94" s="220">
        <v>12499436.57</v>
      </c>
      <c r="M94" s="220">
        <v>38509230.868451998</v>
      </c>
      <c r="N94" s="220">
        <v>297531384.59613103</v>
      </c>
    </row>
    <row r="95" spans="4:14">
      <c r="D95" s="175" t="s">
        <v>569</v>
      </c>
      <c r="E95" s="220" t="s">
        <v>576</v>
      </c>
      <c r="F95" s="220" t="s">
        <v>574</v>
      </c>
      <c r="G95" s="220">
        <v>83405443.469999999</v>
      </c>
      <c r="H95" s="220"/>
      <c r="I95" s="220"/>
      <c r="J95" s="220"/>
      <c r="K95" s="220"/>
      <c r="L95" s="220">
        <v>33861797.5</v>
      </c>
      <c r="M95" s="220"/>
      <c r="N95" s="220">
        <v>109781150.55</v>
      </c>
    </row>
    <row r="96" spans="4:14">
      <c r="D96" s="175" t="s">
        <v>572</v>
      </c>
      <c r="E96" s="222" t="s">
        <v>579</v>
      </c>
      <c r="F96" s="222" t="s">
        <v>577</v>
      </c>
      <c r="G96" s="222">
        <v>-50066377.759999998</v>
      </c>
      <c r="H96" s="222"/>
      <c r="I96" s="222"/>
      <c r="J96" s="222"/>
      <c r="K96" s="222"/>
      <c r="L96" s="222"/>
      <c r="M96" s="222"/>
      <c r="N96" s="222">
        <v>-50066377.759999998</v>
      </c>
    </row>
    <row r="97" spans="4:14">
      <c r="D97" s="175" t="s">
        <v>575</v>
      </c>
      <c r="E97" s="223" t="s">
        <v>581</v>
      </c>
      <c r="F97" s="223" t="s">
        <v>574</v>
      </c>
      <c r="G97" s="223">
        <v>33339065.710000001</v>
      </c>
      <c r="H97" s="223"/>
      <c r="I97" s="223"/>
      <c r="J97" s="223"/>
      <c r="K97" s="223"/>
      <c r="L97" s="223">
        <v>33861797.5</v>
      </c>
      <c r="M97" s="223"/>
      <c r="N97" s="223">
        <v>59714772.789999999</v>
      </c>
    </row>
    <row r="98" spans="4:14">
      <c r="D98" s="175" t="s">
        <v>578</v>
      </c>
      <c r="E98" s="220" t="s">
        <v>584</v>
      </c>
      <c r="F98" s="220" t="s">
        <v>582</v>
      </c>
      <c r="G98" s="220">
        <v>33339065.710000001</v>
      </c>
      <c r="H98" s="220"/>
      <c r="I98" s="220"/>
      <c r="J98" s="220"/>
      <c r="K98" s="220"/>
      <c r="L98" s="220">
        <v>33861797.5</v>
      </c>
      <c r="M98" s="220"/>
      <c r="N98" s="220">
        <v>59714772.789999999</v>
      </c>
    </row>
    <row r="99" spans="4:14">
      <c r="D99" s="175" t="s">
        <v>580</v>
      </c>
      <c r="E99" s="220" t="s">
        <v>587</v>
      </c>
      <c r="F99" s="220" t="s">
        <v>585</v>
      </c>
      <c r="G99" s="220">
        <v>17685578.43</v>
      </c>
      <c r="H99" s="220"/>
      <c r="I99" s="220"/>
      <c r="J99" s="220">
        <v>991688638.61320555</v>
      </c>
      <c r="K99" s="220"/>
      <c r="L99" s="220">
        <v>95396081.400000006</v>
      </c>
      <c r="M99" s="220"/>
      <c r="N99" s="220">
        <v>3830498383.5359554</v>
      </c>
    </row>
    <row r="100" spans="4:14">
      <c r="D100" s="175" t="s">
        <v>583</v>
      </c>
      <c r="E100" s="220" t="s">
        <v>590</v>
      </c>
      <c r="F100" s="220" t="s">
        <v>588</v>
      </c>
      <c r="G100" s="220">
        <v>831958656.62</v>
      </c>
      <c r="H100" s="220">
        <v>20110116.260000002</v>
      </c>
      <c r="I100" s="220"/>
      <c r="J100" s="220"/>
      <c r="K100" s="220">
        <v>74168461.093775004</v>
      </c>
      <c r="L100" s="220">
        <v>358667431</v>
      </c>
      <c r="M100" s="220"/>
      <c r="N100" s="220">
        <v>1284904664.9737749</v>
      </c>
    </row>
    <row r="101" spans="4:14">
      <c r="D101" s="175" t="s">
        <v>586</v>
      </c>
      <c r="E101" s="222" t="s">
        <v>593</v>
      </c>
      <c r="F101" s="222" t="s">
        <v>591</v>
      </c>
      <c r="G101" s="222">
        <v>-418161362.44999999</v>
      </c>
      <c r="H101" s="222">
        <v>-2997079.69</v>
      </c>
      <c r="I101" s="222"/>
      <c r="J101" s="222"/>
      <c r="K101" s="222">
        <v>-60824663.486175001</v>
      </c>
      <c r="L101" s="222">
        <v>-220311744</v>
      </c>
      <c r="M101" s="222"/>
      <c r="N101" s="222">
        <v>-702294849.62617505</v>
      </c>
    </row>
    <row r="102" spans="4:14">
      <c r="D102" s="175" t="s">
        <v>589</v>
      </c>
      <c r="E102" s="220" t="s">
        <v>596</v>
      </c>
      <c r="F102" s="220" t="s">
        <v>594</v>
      </c>
      <c r="G102" s="220">
        <v>431482872.60000002</v>
      </c>
      <c r="H102" s="220">
        <v>17113036.57</v>
      </c>
      <c r="I102" s="220"/>
      <c r="J102" s="220">
        <v>991688638.61320555</v>
      </c>
      <c r="K102" s="220">
        <v>13343797.6076</v>
      </c>
      <c r="L102" s="220">
        <v>233751768.40000001</v>
      </c>
      <c r="M102" s="220"/>
      <c r="N102" s="220">
        <v>4413108198.8835554</v>
      </c>
    </row>
    <row r="103" spans="4:14">
      <c r="D103" s="175" t="s">
        <v>592</v>
      </c>
      <c r="E103" s="220" t="s">
        <v>599</v>
      </c>
      <c r="F103" s="220" t="s">
        <v>597</v>
      </c>
      <c r="G103" s="220">
        <v>5349868344.71</v>
      </c>
      <c r="H103" s="220">
        <v>219932985.41</v>
      </c>
      <c r="I103" s="220"/>
      <c r="J103" s="220">
        <v>2335599699.0687065</v>
      </c>
      <c r="K103" s="220">
        <v>575732845.22923756</v>
      </c>
      <c r="L103" s="220">
        <v>1409980828.4100001</v>
      </c>
      <c r="M103" s="220">
        <v>1427943266.8773839</v>
      </c>
      <c r="N103" s="220">
        <v>11479036143.741142</v>
      </c>
    </row>
    <row r="104" spans="4:14">
      <c r="D104" s="175" t="s">
        <v>595</v>
      </c>
      <c r="E104" s="222" t="s">
        <v>602</v>
      </c>
      <c r="F104" s="222" t="s">
        <v>600</v>
      </c>
      <c r="G104" s="222">
        <v>-2870842499.1199999</v>
      </c>
      <c r="H104" s="222">
        <v>-18376327.399999999</v>
      </c>
      <c r="I104" s="222"/>
      <c r="J104" s="222">
        <v>-814636765.90440321</v>
      </c>
      <c r="K104" s="222">
        <v>-507882030.42852497</v>
      </c>
      <c r="L104" s="222">
        <v>-972932145.11000001</v>
      </c>
      <c r="M104" s="222">
        <v>-503131290.08128202</v>
      </c>
      <c r="N104" s="222">
        <v>-5746287915.3551188</v>
      </c>
    </row>
    <row r="105" spans="4:14">
      <c r="D105" s="175" t="s">
        <v>598</v>
      </c>
      <c r="E105" s="220" t="s">
        <v>604</v>
      </c>
      <c r="F105" s="220" t="s">
        <v>597</v>
      </c>
      <c r="G105" s="220">
        <v>2479025845.5900002</v>
      </c>
      <c r="H105" s="220">
        <v>201556658.00999999</v>
      </c>
      <c r="I105" s="220"/>
      <c r="J105" s="220">
        <v>1520962933.1643033</v>
      </c>
      <c r="K105" s="220">
        <v>67850814.800712496</v>
      </c>
      <c r="L105" s="220">
        <v>437048683.30000001</v>
      </c>
      <c r="M105" s="220">
        <v>924811976.79610205</v>
      </c>
      <c r="N105" s="220">
        <v>5732748228.3860245</v>
      </c>
    </row>
    <row r="106" spans="4:14">
      <c r="D106" s="175" t="s">
        <v>601</v>
      </c>
      <c r="E106" s="220" t="s">
        <v>607</v>
      </c>
      <c r="F106" s="220" t="s">
        <v>605</v>
      </c>
      <c r="G106" s="220">
        <v>33287713079.119999</v>
      </c>
      <c r="H106" s="220">
        <v>1500270197.5</v>
      </c>
      <c r="I106" s="220"/>
      <c r="J106" s="220">
        <v>20007195171.398811</v>
      </c>
      <c r="K106" s="220">
        <v>5135797978.0855627</v>
      </c>
      <c r="L106" s="220">
        <v>10157209854.73</v>
      </c>
      <c r="M106" s="220">
        <v>7483861972.5584946</v>
      </c>
      <c r="N106" s="220">
        <v>84500159522.689957</v>
      </c>
    </row>
    <row r="107" spans="4:14">
      <c r="D107" s="175" t="s">
        <v>603</v>
      </c>
      <c r="E107" s="220" t="s">
        <v>610</v>
      </c>
      <c r="F107" s="220" t="s">
        <v>608</v>
      </c>
      <c r="G107" s="220">
        <v>-21844321242.849998</v>
      </c>
      <c r="H107" s="220">
        <v>-194660940.61000001</v>
      </c>
      <c r="I107" s="220"/>
      <c r="J107" s="220">
        <v>-7272493296.7250719</v>
      </c>
      <c r="K107" s="220">
        <v>-4390572689.3175745</v>
      </c>
      <c r="L107" s="220">
        <v>-7204908073.7799997</v>
      </c>
      <c r="M107" s="220">
        <v>-4518521143.1667719</v>
      </c>
      <c r="N107" s="220">
        <v>-46610083949.565033</v>
      </c>
    </row>
    <row r="108" spans="4:14">
      <c r="D108" s="175" t="s">
        <v>606</v>
      </c>
      <c r="E108" s="222" t="s">
        <v>613</v>
      </c>
      <c r="F108" s="222" t="s">
        <v>611</v>
      </c>
      <c r="G108" s="222"/>
      <c r="H108" s="222"/>
      <c r="I108" s="222"/>
      <c r="J108" s="222"/>
      <c r="K108" s="222"/>
      <c r="L108" s="222">
        <v>-16117535.210000001</v>
      </c>
      <c r="M108" s="222"/>
      <c r="N108" s="222">
        <v>-16117535.210000001</v>
      </c>
    </row>
    <row r="109" spans="4:14">
      <c r="D109" s="175" t="s">
        <v>609</v>
      </c>
      <c r="E109" s="220" t="s">
        <v>615</v>
      </c>
      <c r="F109" s="220" t="s">
        <v>605</v>
      </c>
      <c r="G109" s="220">
        <v>11443391836.27</v>
      </c>
      <c r="H109" s="220">
        <v>1305609256.8900001</v>
      </c>
      <c r="I109" s="220"/>
      <c r="J109" s="220">
        <v>12734701874.673738</v>
      </c>
      <c r="K109" s="220">
        <v>745225288.76798761</v>
      </c>
      <c r="L109" s="220">
        <v>2936184245.7399998</v>
      </c>
      <c r="M109" s="220">
        <v>2965340829.3917222</v>
      </c>
      <c r="N109" s="220">
        <v>37873958037.914925</v>
      </c>
    </row>
    <row r="110" spans="4:14">
      <c r="D110" s="175" t="s">
        <v>612</v>
      </c>
      <c r="E110" s="220" t="s">
        <v>618</v>
      </c>
      <c r="F110" s="220" t="s">
        <v>616</v>
      </c>
      <c r="G110" s="220">
        <v>71836850.689999998</v>
      </c>
      <c r="H110" s="220"/>
      <c r="I110" s="220"/>
      <c r="J110" s="220">
        <v>161995327.28569961</v>
      </c>
      <c r="K110" s="220">
        <v>9472663.8569625001</v>
      </c>
      <c r="L110" s="220">
        <v>56128506.409999996</v>
      </c>
      <c r="M110" s="220">
        <v>5333357.2384799998</v>
      </c>
      <c r="N110" s="220">
        <v>311124815.42093247</v>
      </c>
    </row>
    <row r="111" spans="4:14">
      <c r="D111" s="175" t="s">
        <v>614</v>
      </c>
      <c r="E111" s="222" t="s">
        <v>621</v>
      </c>
      <c r="F111" s="222" t="s">
        <v>619</v>
      </c>
      <c r="G111" s="222">
        <v>-58592324.990000002</v>
      </c>
      <c r="H111" s="222"/>
      <c r="I111" s="222"/>
      <c r="J111" s="222">
        <v>-148243669.5439381</v>
      </c>
      <c r="K111" s="222">
        <v>-5385962.7874750001</v>
      </c>
      <c r="L111" s="222">
        <v>-48559729.960000001</v>
      </c>
      <c r="M111" s="222">
        <v>-5312919.3970140005</v>
      </c>
      <c r="N111" s="222">
        <v>-270613875.90066749</v>
      </c>
    </row>
    <row r="112" spans="4:14">
      <c r="D112" s="175" t="s">
        <v>617</v>
      </c>
      <c r="E112" s="220" t="s">
        <v>623</v>
      </c>
      <c r="F112" s="220" t="s">
        <v>616</v>
      </c>
      <c r="G112" s="220">
        <v>13244525.699999999</v>
      </c>
      <c r="H112" s="220"/>
      <c r="I112" s="220"/>
      <c r="J112" s="220">
        <v>13751657.7417615</v>
      </c>
      <c r="K112" s="220">
        <v>4086701.0694875</v>
      </c>
      <c r="L112" s="220">
        <v>7568776.4500000002</v>
      </c>
      <c r="M112" s="220">
        <v>20437.841466000002</v>
      </c>
      <c r="N112" s="220">
        <v>40510939.520264998</v>
      </c>
    </row>
    <row r="113" spans="4:14">
      <c r="D113" s="175" t="s">
        <v>620</v>
      </c>
      <c r="E113" s="220" t="s">
        <v>626</v>
      </c>
      <c r="F113" s="220" t="s">
        <v>624</v>
      </c>
      <c r="G113" s="220">
        <v>662309843.52999997</v>
      </c>
      <c r="H113" s="220">
        <v>6826407.46</v>
      </c>
      <c r="I113" s="220"/>
      <c r="J113" s="220">
        <v>176744534.00038931</v>
      </c>
      <c r="K113" s="220">
        <v>71990111.692874998</v>
      </c>
      <c r="L113" s="220">
        <v>183166425.06999999</v>
      </c>
      <c r="M113" s="220">
        <v>10270902.83175</v>
      </c>
      <c r="N113" s="220">
        <v>1131753999.5333383</v>
      </c>
    </row>
    <row r="114" spans="4:14">
      <c r="D114" s="175" t="s">
        <v>622</v>
      </c>
      <c r="E114" s="222" t="s">
        <v>629</v>
      </c>
      <c r="F114" s="222" t="s">
        <v>627</v>
      </c>
      <c r="G114" s="222">
        <v>-544639426.74000001</v>
      </c>
      <c r="H114" s="222">
        <v>-2539757.7000000002</v>
      </c>
      <c r="I114" s="222"/>
      <c r="J114" s="222">
        <v>-127846838.6995811</v>
      </c>
      <c r="K114" s="222">
        <v>-65134037.135750003</v>
      </c>
      <c r="L114" s="222">
        <v>-145650535.43000001</v>
      </c>
      <c r="M114" s="222">
        <v>-3493471.5715859998</v>
      </c>
      <c r="N114" s="222">
        <v>-901809037.83182836</v>
      </c>
    </row>
    <row r="115" spans="4:14">
      <c r="D115" s="175" t="s">
        <v>625</v>
      </c>
      <c r="E115" s="220" t="s">
        <v>631</v>
      </c>
      <c r="F115" s="220" t="s">
        <v>624</v>
      </c>
      <c r="G115" s="220">
        <v>117670416.79000001</v>
      </c>
      <c r="H115" s="220">
        <v>4286649.76</v>
      </c>
      <c r="I115" s="220"/>
      <c r="J115" s="220">
        <v>48897695.300808199</v>
      </c>
      <c r="K115" s="220">
        <v>6856074.5571250003</v>
      </c>
      <c r="L115" s="220">
        <v>37515889.640000001</v>
      </c>
      <c r="M115" s="220">
        <v>6777431.2601640001</v>
      </c>
      <c r="N115" s="220">
        <v>229944961.7015098</v>
      </c>
    </row>
    <row r="116" spans="4:14">
      <c r="D116" s="175" t="s">
        <v>628</v>
      </c>
      <c r="E116" s="222" t="s">
        <v>634</v>
      </c>
      <c r="F116" s="222" t="s">
        <v>632</v>
      </c>
      <c r="G116" s="222">
        <v>871368388.77999997</v>
      </c>
      <c r="H116" s="222">
        <v>188174614.68000001</v>
      </c>
      <c r="I116" s="222"/>
      <c r="J116" s="222">
        <v>1386926342.2675056</v>
      </c>
      <c r="K116" s="222">
        <v>4504987323.2829247</v>
      </c>
      <c r="L116" s="222">
        <v>215738305.44</v>
      </c>
      <c r="M116" s="222">
        <v>219425955.90713999</v>
      </c>
      <c r="N116" s="222">
        <v>7386620930.3575716</v>
      </c>
    </row>
    <row r="117" spans="4:14">
      <c r="D117" s="175" t="s">
        <v>630</v>
      </c>
      <c r="E117" s="220" t="s">
        <v>636</v>
      </c>
      <c r="F117" s="220" t="s">
        <v>632</v>
      </c>
      <c r="G117" s="220">
        <v>871368388.77999997</v>
      </c>
      <c r="H117" s="220">
        <v>188174614.68000001</v>
      </c>
      <c r="I117" s="220"/>
      <c r="J117" s="220">
        <v>1386926342.2675056</v>
      </c>
      <c r="K117" s="220">
        <v>4504987323.2829247</v>
      </c>
      <c r="L117" s="220">
        <v>215738305.44</v>
      </c>
      <c r="M117" s="220">
        <v>219425955.90713999</v>
      </c>
      <c r="N117" s="220">
        <v>7386620930.3575716</v>
      </c>
    </row>
    <row r="118" spans="4:14">
      <c r="D118" s="175" t="s">
        <v>633</v>
      </c>
      <c r="E118" s="220" t="s">
        <v>639</v>
      </c>
      <c r="F118" s="220" t="s">
        <v>637</v>
      </c>
      <c r="G118" s="220">
        <v>489074711.17000002</v>
      </c>
      <c r="H118" s="220">
        <v>10150335.33</v>
      </c>
      <c r="I118" s="220"/>
      <c r="J118" s="220"/>
      <c r="K118" s="220">
        <v>107056071.20901249</v>
      </c>
      <c r="L118" s="220"/>
      <c r="M118" s="220">
        <v>86629326.444971994</v>
      </c>
      <c r="N118" s="220">
        <v>682760108.8239845</v>
      </c>
    </row>
    <row r="119" spans="4:14">
      <c r="D119" s="175" t="s">
        <v>635</v>
      </c>
      <c r="E119" s="222" t="s">
        <v>642</v>
      </c>
      <c r="F119" s="222" t="s">
        <v>640</v>
      </c>
      <c r="G119" s="222">
        <v>-27440310.710000001</v>
      </c>
      <c r="H119" s="222">
        <v>-820911.37</v>
      </c>
      <c r="I119" s="222"/>
      <c r="J119" s="222"/>
      <c r="K119" s="222">
        <v>-7929669.6773499995</v>
      </c>
      <c r="L119" s="222"/>
      <c r="M119" s="222">
        <v>-4008419.3679300002</v>
      </c>
      <c r="N119" s="222">
        <v>-39378399.755280003</v>
      </c>
    </row>
    <row r="120" spans="4:14">
      <c r="D120" s="175" t="s">
        <v>638</v>
      </c>
      <c r="E120" s="220" t="s">
        <v>644</v>
      </c>
      <c r="F120" s="220" t="s">
        <v>637</v>
      </c>
      <c r="G120" s="220">
        <v>461634400.45999998</v>
      </c>
      <c r="H120" s="220">
        <v>9329423.9600000009</v>
      </c>
      <c r="I120" s="220"/>
      <c r="J120" s="220"/>
      <c r="K120" s="220">
        <v>99126401.531662494</v>
      </c>
      <c r="L120" s="220"/>
      <c r="M120" s="220">
        <v>82620907.077041999</v>
      </c>
      <c r="N120" s="220">
        <v>643381709.06870449</v>
      </c>
    </row>
    <row r="121" spans="4:14">
      <c r="D121" s="175" t="s">
        <v>641</v>
      </c>
      <c r="E121" s="220" t="s">
        <v>647</v>
      </c>
      <c r="F121" s="220" t="s">
        <v>645</v>
      </c>
      <c r="G121" s="220">
        <v>94375671.739999995</v>
      </c>
      <c r="H121" s="220">
        <v>1314674.71</v>
      </c>
      <c r="I121" s="220"/>
      <c r="J121" s="220">
        <v>339988323.83308101</v>
      </c>
      <c r="K121" s="220">
        <v>15054351.3787125</v>
      </c>
      <c r="L121" s="220"/>
      <c r="M121" s="220">
        <v>5457739.4561879998</v>
      </c>
      <c r="N121" s="220">
        <v>450057154.72798151</v>
      </c>
    </row>
    <row r="122" spans="4:14">
      <c r="D122" s="175" t="s">
        <v>643</v>
      </c>
      <c r="E122" s="222" t="s">
        <v>650</v>
      </c>
      <c r="F122" s="222" t="s">
        <v>648</v>
      </c>
      <c r="G122" s="222">
        <v>-35011973.130000003</v>
      </c>
      <c r="H122" s="222">
        <v>-274493.45</v>
      </c>
      <c r="I122" s="222"/>
      <c r="J122" s="222">
        <v>-89544392.568269104</v>
      </c>
      <c r="K122" s="222">
        <v>-6338674.2177625</v>
      </c>
      <c r="L122" s="222"/>
      <c r="M122" s="222">
        <v>-2802498.5872980002</v>
      </c>
      <c r="N122" s="222">
        <v>-131451096.2233296</v>
      </c>
    </row>
    <row r="123" spans="4:14">
      <c r="D123" s="175" t="s">
        <v>646</v>
      </c>
      <c r="E123" s="220" t="s">
        <v>652</v>
      </c>
      <c r="F123" s="220" t="s">
        <v>645</v>
      </c>
      <c r="G123" s="220">
        <v>59363698.609999999</v>
      </c>
      <c r="H123" s="220">
        <v>1040181.26</v>
      </c>
      <c r="I123" s="220"/>
      <c r="J123" s="220">
        <v>250443931.2648119</v>
      </c>
      <c r="K123" s="220">
        <v>8715677.1609499995</v>
      </c>
      <c r="L123" s="220"/>
      <c r="M123" s="220">
        <v>2655240.86889</v>
      </c>
      <c r="N123" s="220">
        <v>318606058.5046519</v>
      </c>
    </row>
    <row r="124" spans="4:14">
      <c r="D124" s="175" t="s">
        <v>649</v>
      </c>
      <c r="E124" s="220" t="s">
        <v>655</v>
      </c>
      <c r="F124" s="220" t="s">
        <v>653</v>
      </c>
      <c r="G124" s="220">
        <v>15008774.630000001</v>
      </c>
      <c r="H124" s="220"/>
      <c r="I124" s="220"/>
      <c r="J124" s="220"/>
      <c r="K124" s="220"/>
      <c r="L124" s="220">
        <v>10731889.439999999</v>
      </c>
      <c r="M124" s="220"/>
      <c r="N124" s="220">
        <v>25740664.07</v>
      </c>
    </row>
    <row r="125" spans="4:14">
      <c r="D125" s="175" t="s">
        <v>651</v>
      </c>
      <c r="E125" s="222" t="s">
        <v>658</v>
      </c>
      <c r="F125" s="222" t="s">
        <v>656</v>
      </c>
      <c r="G125" s="222">
        <v>-5548127.1600000001</v>
      </c>
      <c r="H125" s="222"/>
      <c r="I125" s="222"/>
      <c r="J125" s="222"/>
      <c r="K125" s="222"/>
      <c r="L125" s="222">
        <v>-4109380.64</v>
      </c>
      <c r="M125" s="222"/>
      <c r="N125" s="222">
        <v>-9657507.8000000007</v>
      </c>
    </row>
    <row r="126" spans="4:14">
      <c r="D126" s="175" t="s">
        <v>654</v>
      </c>
      <c r="E126" s="220" t="s">
        <v>660</v>
      </c>
      <c r="F126" s="220" t="s">
        <v>653</v>
      </c>
      <c r="G126" s="220">
        <v>9460647.4700000007</v>
      </c>
      <c r="H126" s="220"/>
      <c r="I126" s="220"/>
      <c r="J126" s="220"/>
      <c r="K126" s="220"/>
      <c r="L126" s="220">
        <v>6622508.7999999998</v>
      </c>
      <c r="M126" s="220"/>
      <c r="N126" s="220">
        <v>16083156.27</v>
      </c>
    </row>
    <row r="127" spans="4:14">
      <c r="D127" s="175" t="s">
        <v>657</v>
      </c>
      <c r="E127" s="220" t="s">
        <v>663</v>
      </c>
      <c r="F127" s="220" t="s">
        <v>661</v>
      </c>
      <c r="G127" s="220">
        <v>78210837.030000001</v>
      </c>
      <c r="H127" s="220">
        <v>1209151</v>
      </c>
      <c r="I127" s="220"/>
      <c r="J127" s="220">
        <v>11567755.804475199</v>
      </c>
      <c r="K127" s="220"/>
      <c r="L127" s="220">
        <v>26364674.510000002</v>
      </c>
      <c r="M127" s="220"/>
      <c r="N127" s="220">
        <v>117352418.34447519</v>
      </c>
    </row>
    <row r="128" spans="4:14">
      <c r="D128" s="175" t="s">
        <v>659</v>
      </c>
      <c r="E128" s="222" t="s">
        <v>666</v>
      </c>
      <c r="F128" s="222" t="s">
        <v>664</v>
      </c>
      <c r="G128" s="222">
        <v>-38528661.490000002</v>
      </c>
      <c r="H128" s="222">
        <v>-166870.73000000001</v>
      </c>
      <c r="I128" s="222"/>
      <c r="J128" s="222">
        <v>-3274787.8197177001</v>
      </c>
      <c r="K128" s="222"/>
      <c r="L128" s="222">
        <v>-13328844.99</v>
      </c>
      <c r="M128" s="222"/>
      <c r="N128" s="222">
        <v>-55299165.029717699</v>
      </c>
    </row>
    <row r="129" spans="4:14">
      <c r="D129" s="175" t="s">
        <v>662</v>
      </c>
      <c r="E129" s="220" t="s">
        <v>668</v>
      </c>
      <c r="F129" s="220" t="s">
        <v>661</v>
      </c>
      <c r="G129" s="220">
        <v>39682175.539999999</v>
      </c>
      <c r="H129" s="220">
        <v>1042280.27</v>
      </c>
      <c r="I129" s="220"/>
      <c r="J129" s="220">
        <v>8292967.9847574998</v>
      </c>
      <c r="K129" s="220"/>
      <c r="L129" s="220">
        <v>13035829.52</v>
      </c>
      <c r="M129" s="220"/>
      <c r="N129" s="220">
        <v>62053253.314757504</v>
      </c>
    </row>
    <row r="130" spans="4:14">
      <c r="D130" s="175" t="s">
        <v>665</v>
      </c>
      <c r="E130" s="220" t="s">
        <v>671</v>
      </c>
      <c r="F130" s="220" t="s">
        <v>669</v>
      </c>
      <c r="G130" s="220">
        <v>16319658.66</v>
      </c>
      <c r="H130" s="220"/>
      <c r="I130" s="220"/>
      <c r="J130" s="220"/>
      <c r="K130" s="220"/>
      <c r="L130" s="220">
        <v>3679625.73</v>
      </c>
      <c r="M130" s="220"/>
      <c r="N130" s="220">
        <v>19999284.390000001</v>
      </c>
    </row>
    <row r="131" spans="4:14">
      <c r="D131" s="175" t="s">
        <v>667</v>
      </c>
      <c r="E131" s="222" t="s">
        <v>674</v>
      </c>
      <c r="F131" s="222" t="s">
        <v>672</v>
      </c>
      <c r="G131" s="222">
        <v>-5525164.2599999998</v>
      </c>
      <c r="H131" s="222"/>
      <c r="I131" s="222"/>
      <c r="J131" s="222"/>
      <c r="K131" s="222"/>
      <c r="L131" s="222">
        <v>-483757.03</v>
      </c>
      <c r="M131" s="222"/>
      <c r="N131" s="222">
        <v>-6008921.29</v>
      </c>
    </row>
    <row r="132" spans="4:14">
      <c r="D132" s="175" t="s">
        <v>670</v>
      </c>
      <c r="E132" s="223" t="s">
        <v>676</v>
      </c>
      <c r="F132" s="223" t="s">
        <v>669</v>
      </c>
      <c r="G132" s="223">
        <v>10794494.4</v>
      </c>
      <c r="H132" s="223"/>
      <c r="I132" s="223"/>
      <c r="J132" s="223"/>
      <c r="K132" s="223"/>
      <c r="L132" s="223">
        <v>3195868.7</v>
      </c>
      <c r="M132" s="223"/>
      <c r="N132" s="223">
        <v>13990363.1</v>
      </c>
    </row>
    <row r="133" spans="4:14">
      <c r="D133" s="175" t="s">
        <v>673</v>
      </c>
      <c r="E133" s="220" t="s">
        <v>679</v>
      </c>
      <c r="F133" s="220" t="s">
        <v>677</v>
      </c>
      <c r="G133" s="220">
        <v>15937119302.209999</v>
      </c>
      <c r="H133" s="220">
        <v>1728152101.4000001</v>
      </c>
      <c r="I133" s="220"/>
      <c r="J133" s="220">
        <v>16955666041.010893</v>
      </c>
      <c r="K133" s="220">
        <v>5450192078.77845</v>
      </c>
      <c r="L133" s="220">
        <v>3890661875.9899998</v>
      </c>
      <c r="M133" s="220">
        <v>4201652779.1425266</v>
      </c>
      <c r="N133" s="220">
        <v>56731005837.021965</v>
      </c>
    </row>
    <row r="134" spans="4:14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>
        <v>12988961433.631546</v>
      </c>
    </row>
    <row r="135" spans="4:14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>
        <v>12988961433.631546</v>
      </c>
    </row>
    <row r="136" spans="4:14">
      <c r="D136" s="175" t="s">
        <v>681</v>
      </c>
      <c r="E136" s="220" t="s">
        <v>686</v>
      </c>
      <c r="F136" s="220" t="s">
        <v>680</v>
      </c>
      <c r="G136" s="220"/>
      <c r="H136" s="220"/>
      <c r="I136" s="220"/>
      <c r="J136" s="220"/>
      <c r="K136" s="220"/>
      <c r="L136" s="220"/>
      <c r="M136" s="220"/>
      <c r="N136" s="220">
        <v>12988961433.631546</v>
      </c>
    </row>
    <row r="137" spans="4:14">
      <c r="D137" s="175" t="s">
        <v>683</v>
      </c>
      <c r="E137" s="220" t="s">
        <v>689</v>
      </c>
      <c r="F137" s="220" t="s">
        <v>687</v>
      </c>
      <c r="G137" s="220">
        <v>420355216.14999998</v>
      </c>
      <c r="H137" s="220">
        <v>192880</v>
      </c>
      <c r="I137" s="220"/>
      <c r="J137" s="220">
        <v>78261304.661219895</v>
      </c>
      <c r="K137" s="220">
        <v>6395899.9525250001</v>
      </c>
      <c r="L137" s="220">
        <v>90410739.359999999</v>
      </c>
      <c r="M137" s="220">
        <v>18254944.795662001</v>
      </c>
      <c r="N137" s="220">
        <v>613870984.91940689</v>
      </c>
    </row>
    <row r="138" spans="4:14">
      <c r="D138" s="175" t="s">
        <v>685</v>
      </c>
      <c r="E138" s="222" t="s">
        <v>692</v>
      </c>
      <c r="F138" s="222" t="s">
        <v>690</v>
      </c>
      <c r="G138" s="222">
        <v>-341360232.00999999</v>
      </c>
      <c r="H138" s="222">
        <v>-94319.61</v>
      </c>
      <c r="I138" s="222"/>
      <c r="J138" s="222">
        <v>-70635439.099416405</v>
      </c>
      <c r="K138" s="222">
        <v>-4821798.3347375002</v>
      </c>
      <c r="L138" s="222">
        <v>-76744965.430000007</v>
      </c>
      <c r="M138" s="222">
        <v>-10930352.35266</v>
      </c>
      <c r="N138" s="222">
        <v>-504587106.83681393</v>
      </c>
    </row>
    <row r="139" spans="4:14">
      <c r="D139" s="175" t="s">
        <v>688</v>
      </c>
      <c r="E139" s="220" t="s">
        <v>694</v>
      </c>
      <c r="F139" s="220" t="s">
        <v>687</v>
      </c>
      <c r="G139" s="220">
        <v>78994984.140000001</v>
      </c>
      <c r="H139" s="220">
        <v>98560.39</v>
      </c>
      <c r="I139" s="220"/>
      <c r="J139" s="220">
        <v>7625865.5618035002</v>
      </c>
      <c r="K139" s="220">
        <v>1574101.6177874999</v>
      </c>
      <c r="L139" s="220">
        <v>13665773.93</v>
      </c>
      <c r="M139" s="220">
        <v>7324592.4430020005</v>
      </c>
      <c r="N139" s="220">
        <v>109283878.08259299</v>
      </c>
    </row>
    <row r="140" spans="4:14">
      <c r="D140" s="175" t="s">
        <v>691</v>
      </c>
      <c r="E140" s="220" t="s">
        <v>697</v>
      </c>
      <c r="F140" s="220" t="s">
        <v>695</v>
      </c>
      <c r="G140" s="220">
        <v>2100000</v>
      </c>
      <c r="H140" s="220"/>
      <c r="I140" s="220"/>
      <c r="J140" s="220"/>
      <c r="K140" s="220"/>
      <c r="L140" s="220"/>
      <c r="M140" s="220"/>
      <c r="N140" s="220">
        <v>2100000</v>
      </c>
    </row>
    <row r="141" spans="4:14">
      <c r="D141" s="175" t="s">
        <v>693</v>
      </c>
      <c r="E141" s="222" t="s">
        <v>700</v>
      </c>
      <c r="F141" s="222" t="s">
        <v>698</v>
      </c>
      <c r="G141" s="222">
        <v>-804328.77</v>
      </c>
      <c r="H141" s="222"/>
      <c r="I141" s="222"/>
      <c r="J141" s="222"/>
      <c r="K141" s="222"/>
      <c r="L141" s="222"/>
      <c r="M141" s="222"/>
      <c r="N141" s="222">
        <v>-804328.77</v>
      </c>
    </row>
    <row r="142" spans="4:14">
      <c r="D142" s="175" t="s">
        <v>696</v>
      </c>
      <c r="E142" s="220" t="s">
        <v>710</v>
      </c>
      <c r="F142" s="220" t="s">
        <v>695</v>
      </c>
      <c r="G142" s="220">
        <v>1295671.23</v>
      </c>
      <c r="H142" s="220"/>
      <c r="I142" s="220"/>
      <c r="J142" s="220"/>
      <c r="K142" s="220"/>
      <c r="L142" s="220"/>
      <c r="M142" s="220"/>
      <c r="N142" s="220">
        <v>1295671.23</v>
      </c>
    </row>
    <row r="143" spans="4:14">
      <c r="D143" s="175" t="s">
        <v>699</v>
      </c>
      <c r="E143" s="222" t="s">
        <v>713</v>
      </c>
      <c r="F143" s="222" t="s">
        <v>711</v>
      </c>
      <c r="G143" s="222">
        <v>3537765.48</v>
      </c>
      <c r="H143" s="222"/>
      <c r="I143" s="222"/>
      <c r="J143" s="222"/>
      <c r="K143" s="222"/>
      <c r="L143" s="222"/>
      <c r="M143" s="222"/>
      <c r="N143" s="222">
        <v>3537765.48</v>
      </c>
    </row>
    <row r="144" spans="4:14">
      <c r="D144" s="175" t="s">
        <v>701</v>
      </c>
      <c r="E144" s="220" t="s">
        <v>716</v>
      </c>
      <c r="F144" s="220" t="s">
        <v>714</v>
      </c>
      <c r="G144" s="220">
        <v>-60093.55</v>
      </c>
      <c r="H144" s="220"/>
      <c r="I144" s="220"/>
      <c r="J144" s="220"/>
      <c r="K144" s="220"/>
      <c r="L144" s="220"/>
      <c r="M144" s="220"/>
      <c r="N144" s="220">
        <v>-60093.55</v>
      </c>
    </row>
    <row r="145" spans="4:16">
      <c r="D145" s="175" t="s">
        <v>704</v>
      </c>
      <c r="E145" s="220" t="s">
        <v>718</v>
      </c>
      <c r="F145" s="220" t="s">
        <v>711</v>
      </c>
      <c r="G145" s="220">
        <v>3477671.93</v>
      </c>
      <c r="H145" s="220"/>
      <c r="I145" s="220"/>
      <c r="J145" s="220"/>
      <c r="K145" s="220"/>
      <c r="L145" s="220"/>
      <c r="M145" s="220"/>
      <c r="N145" s="220">
        <v>3477671.93</v>
      </c>
    </row>
    <row r="146" spans="4:16">
      <c r="D146" s="175" t="s">
        <v>707</v>
      </c>
      <c r="E146" s="222" t="s">
        <v>721</v>
      </c>
      <c r="F146" s="222" t="s">
        <v>719</v>
      </c>
      <c r="G146" s="222">
        <v>72523978.859999999</v>
      </c>
      <c r="H146" s="222">
        <v>1894800</v>
      </c>
      <c r="I146" s="222"/>
      <c r="J146" s="222"/>
      <c r="K146" s="222"/>
      <c r="L146" s="222">
        <v>8632032.2300000004</v>
      </c>
      <c r="M146" s="222"/>
      <c r="N146" s="222">
        <v>83050811.090000004</v>
      </c>
    </row>
    <row r="147" spans="4:16">
      <c r="D147" s="175" t="s">
        <v>709</v>
      </c>
      <c r="E147" s="223" t="s">
        <v>723</v>
      </c>
      <c r="F147" s="223" t="s">
        <v>719</v>
      </c>
      <c r="G147" s="223">
        <v>72523978.859999999</v>
      </c>
      <c r="H147" s="223">
        <v>1894800</v>
      </c>
      <c r="I147" s="223"/>
      <c r="J147" s="223"/>
      <c r="K147" s="223"/>
      <c r="L147" s="223">
        <v>8632032.2300000004</v>
      </c>
      <c r="M147" s="223"/>
      <c r="N147" s="223">
        <v>83050811.090000004</v>
      </c>
    </row>
    <row r="148" spans="4:16">
      <c r="D148" s="175" t="s">
        <v>712</v>
      </c>
      <c r="E148" s="220" t="s">
        <v>726</v>
      </c>
      <c r="F148" s="220" t="s">
        <v>724</v>
      </c>
      <c r="G148" s="220">
        <v>1000000</v>
      </c>
      <c r="H148" s="220"/>
      <c r="I148" s="220"/>
      <c r="J148" s="220"/>
      <c r="K148" s="220"/>
      <c r="L148" s="220"/>
      <c r="M148" s="220"/>
      <c r="N148" s="220">
        <v>1000000</v>
      </c>
      <c r="P148">
        <v>24000</v>
      </c>
    </row>
    <row r="149" spans="4:16">
      <c r="D149" s="175" t="s">
        <v>715</v>
      </c>
      <c r="E149" s="220" t="s">
        <v>729</v>
      </c>
      <c r="F149" s="220" t="s">
        <v>727</v>
      </c>
      <c r="G149" s="220">
        <v>-250138.9</v>
      </c>
      <c r="H149" s="220"/>
      <c r="I149" s="220"/>
      <c r="J149" s="220"/>
      <c r="K149" s="220"/>
      <c r="L149" s="220"/>
      <c r="M149" s="220"/>
      <c r="N149" s="220">
        <v>-250138.9</v>
      </c>
    </row>
    <row r="150" spans="4:16">
      <c r="D150" s="175" t="s">
        <v>717</v>
      </c>
      <c r="E150" s="220" t="s">
        <v>732</v>
      </c>
      <c r="F150" s="220" t="s">
        <v>730</v>
      </c>
      <c r="G150" s="220">
        <v>749861.1</v>
      </c>
      <c r="H150" s="220"/>
      <c r="I150" s="220"/>
      <c r="J150" s="220"/>
      <c r="K150" s="220"/>
      <c r="L150" s="220"/>
      <c r="M150" s="220"/>
      <c r="N150" s="220">
        <v>749861.1</v>
      </c>
    </row>
    <row r="151" spans="4:16">
      <c r="D151" s="175" t="s">
        <v>720</v>
      </c>
      <c r="E151" s="220" t="s">
        <v>735</v>
      </c>
      <c r="F151" s="220" t="s">
        <v>733</v>
      </c>
      <c r="G151" s="220">
        <v>157042167.25999999</v>
      </c>
      <c r="H151" s="220">
        <v>1993360.39</v>
      </c>
      <c r="I151" s="220"/>
      <c r="J151" s="220">
        <v>7625865.5618035002</v>
      </c>
      <c r="K151" s="220">
        <v>1574101.6177874999</v>
      </c>
      <c r="L151" s="220">
        <v>22297806.16</v>
      </c>
      <c r="M151" s="220">
        <v>7324592.4430020005</v>
      </c>
      <c r="N151" s="220">
        <v>197857893.43259299</v>
      </c>
    </row>
    <row r="152" spans="4:16">
      <c r="D152" s="175" t="s">
        <v>722</v>
      </c>
      <c r="E152" s="220" t="s">
        <v>738</v>
      </c>
      <c r="F152" s="220" t="s">
        <v>736</v>
      </c>
      <c r="G152" s="220">
        <v>18744533.829999998</v>
      </c>
      <c r="H152" s="220"/>
      <c r="I152" s="220"/>
      <c r="J152" s="220"/>
      <c r="K152" s="220"/>
      <c r="L152" s="220">
        <v>900597.69</v>
      </c>
      <c r="M152" s="220"/>
      <c r="N152" s="220">
        <v>19645131.52</v>
      </c>
    </row>
    <row r="153" spans="4:16">
      <c r="D153" s="175" t="s">
        <v>725</v>
      </c>
      <c r="E153" s="220" t="s">
        <v>741</v>
      </c>
      <c r="F153" s="220" t="s">
        <v>739</v>
      </c>
      <c r="G153" s="220">
        <v>5271932.92</v>
      </c>
      <c r="H153" s="220"/>
      <c r="I153" s="220"/>
      <c r="J153" s="220">
        <v>7872691.0729037998</v>
      </c>
      <c r="K153" s="220"/>
      <c r="L153" s="220">
        <v>1376271.91</v>
      </c>
      <c r="M153" s="220"/>
      <c r="N153" s="220">
        <v>14168722.142903799</v>
      </c>
    </row>
    <row r="154" spans="4:16">
      <c r="D154" s="175" t="s">
        <v>728</v>
      </c>
      <c r="E154" s="220" t="s">
        <v>1683</v>
      </c>
      <c r="F154" s="220" t="s">
        <v>742</v>
      </c>
      <c r="G154" s="220"/>
      <c r="H154" s="220"/>
      <c r="I154" s="220"/>
      <c r="J154" s="220">
        <v>-27305558.462432802</v>
      </c>
      <c r="K154" s="220"/>
      <c r="L154" s="220">
        <v>2463852.59</v>
      </c>
      <c r="M154" s="220"/>
      <c r="N154" s="220">
        <v>-24841705.872432798</v>
      </c>
    </row>
    <row r="155" spans="4:16">
      <c r="D155" s="175" t="s">
        <v>731</v>
      </c>
      <c r="E155" s="220" t="s">
        <v>744</v>
      </c>
      <c r="F155" s="220" t="s">
        <v>982</v>
      </c>
      <c r="G155" s="220"/>
      <c r="H155" s="220"/>
      <c r="I155" s="220"/>
      <c r="J155" s="220">
        <v>-302294.8395302</v>
      </c>
      <c r="K155" s="220"/>
      <c r="L155" s="220"/>
      <c r="M155" s="220"/>
      <c r="N155" s="220">
        <v>-302294.8395302</v>
      </c>
    </row>
    <row r="156" spans="4:16">
      <c r="D156" s="175" t="s">
        <v>734</v>
      </c>
      <c r="E156" s="220" t="s">
        <v>747</v>
      </c>
      <c r="F156" s="220" t="s">
        <v>745</v>
      </c>
      <c r="G156" s="220">
        <v>123510973.51000001</v>
      </c>
      <c r="H156" s="220"/>
      <c r="I156" s="220"/>
      <c r="J156" s="220">
        <v>2637218.3474130998</v>
      </c>
      <c r="K156" s="220">
        <v>22999304.037500001</v>
      </c>
      <c r="L156" s="220">
        <v>24101535.690000001</v>
      </c>
      <c r="M156" s="220">
        <v>114916.191228</v>
      </c>
      <c r="N156" s="220">
        <v>173363947.77614111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748</v>
      </c>
      <c r="G157" s="220">
        <v>56537282.75</v>
      </c>
      <c r="H157" s="220"/>
      <c r="I157" s="220"/>
      <c r="J157" s="220"/>
      <c r="K157" s="220"/>
      <c r="L157" s="220">
        <v>6265757.4400000004</v>
      </c>
      <c r="M157" s="220"/>
      <c r="N157" s="220">
        <v>62803040.189999998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751</v>
      </c>
      <c r="G158" s="220">
        <v>2204487.35</v>
      </c>
      <c r="H158" s="220">
        <v>59327.58</v>
      </c>
      <c r="I158" s="220"/>
      <c r="J158" s="220"/>
      <c r="K158" s="220"/>
      <c r="L158" s="220">
        <v>192894.99</v>
      </c>
      <c r="M158" s="220"/>
      <c r="N158" s="220">
        <v>2401021.2599999998</v>
      </c>
    </row>
    <row r="159" spans="4:16">
      <c r="D159" s="175" t="s">
        <v>743</v>
      </c>
      <c r="E159" s="222" t="s">
        <v>756</v>
      </c>
      <c r="F159" s="222" t="s">
        <v>754</v>
      </c>
      <c r="G159" s="222">
        <v>4220395.4800000004</v>
      </c>
      <c r="H159" s="222"/>
      <c r="I159" s="222"/>
      <c r="J159" s="222"/>
      <c r="K159" s="222"/>
      <c r="L159" s="222">
        <v>214824.68</v>
      </c>
      <c r="M159" s="222"/>
      <c r="N159" s="222">
        <v>4435220.16</v>
      </c>
    </row>
    <row r="160" spans="4:16">
      <c r="D160" s="175" t="s">
        <v>746</v>
      </c>
      <c r="E160" s="223" t="s">
        <v>759</v>
      </c>
      <c r="F160" s="223" t="s">
        <v>757</v>
      </c>
      <c r="G160" s="223"/>
      <c r="H160" s="223"/>
      <c r="I160" s="223"/>
      <c r="J160" s="223">
        <v>184153474.08993921</v>
      </c>
      <c r="K160" s="223"/>
      <c r="L160" s="223"/>
      <c r="M160" s="223"/>
      <c r="N160" s="223">
        <v>184153474.08993921</v>
      </c>
    </row>
    <row r="161" spans="4:16">
      <c r="D161" s="175" t="s">
        <v>749</v>
      </c>
      <c r="E161" s="224" t="s">
        <v>762</v>
      </c>
      <c r="F161" s="224" t="s">
        <v>760</v>
      </c>
      <c r="G161" s="224"/>
      <c r="H161" s="224"/>
      <c r="I161" s="224"/>
      <c r="J161" s="224">
        <v>1194999.0706247</v>
      </c>
      <c r="K161" s="224"/>
      <c r="L161" s="224"/>
      <c r="M161" s="224"/>
      <c r="N161" s="224">
        <v>1547172.8306247001</v>
      </c>
      <c r="P161">
        <v>516856.04</v>
      </c>
    </row>
    <row r="162" spans="4:16">
      <c r="D162" s="175" t="s">
        <v>752</v>
      </c>
      <c r="E162" s="225" t="s">
        <v>765</v>
      </c>
      <c r="F162" s="225" t="s">
        <v>763</v>
      </c>
      <c r="G162" s="225">
        <v>-210489605.84</v>
      </c>
      <c r="H162" s="225"/>
      <c r="I162" s="225"/>
      <c r="J162" s="225"/>
      <c r="K162" s="225">
        <v>-8904027.1858124994</v>
      </c>
      <c r="L162" s="225">
        <v>-35515734.990000002</v>
      </c>
      <c r="M162" s="225"/>
      <c r="N162" s="225">
        <v>-254909368.01581249</v>
      </c>
      <c r="P162">
        <v>516856.04</v>
      </c>
    </row>
    <row r="163" spans="4:16">
      <c r="D163" s="175" t="s">
        <v>755</v>
      </c>
      <c r="E163" s="220" t="s">
        <v>768</v>
      </c>
      <c r="F163" s="220" t="s">
        <v>766</v>
      </c>
      <c r="G163" s="220">
        <v>0</v>
      </c>
      <c r="H163" s="220">
        <v>59327.58</v>
      </c>
      <c r="I163" s="220"/>
      <c r="J163" s="220">
        <v>168250529.27891779</v>
      </c>
      <c r="K163" s="220">
        <v>14095276.8516875</v>
      </c>
      <c r="L163" s="220">
        <v>0</v>
      </c>
      <c r="M163" s="220">
        <v>114916.191228</v>
      </c>
      <c r="N163" s="220">
        <v>182464361.2418333</v>
      </c>
    </row>
    <row r="164" spans="4:16">
      <c r="D164" s="175" t="s">
        <v>758</v>
      </c>
      <c r="E164" s="226" t="s">
        <v>770</v>
      </c>
      <c r="F164" s="226" t="s">
        <v>766</v>
      </c>
      <c r="G164" s="226">
        <v>0</v>
      </c>
      <c r="H164" s="226">
        <v>59327.58</v>
      </c>
      <c r="I164" s="226"/>
      <c r="J164" s="226">
        <v>168250529.27891779</v>
      </c>
      <c r="K164" s="226">
        <v>14095276.8516875</v>
      </c>
      <c r="L164" s="226">
        <v>0</v>
      </c>
      <c r="M164" s="226">
        <v>114916.191228</v>
      </c>
      <c r="N164" s="226">
        <v>182464361.2418333</v>
      </c>
      <c r="P164">
        <v>1151935.78</v>
      </c>
    </row>
    <row r="165" spans="4:16">
      <c r="D165" s="175" t="s">
        <v>761</v>
      </c>
      <c r="E165" s="222" t="s">
        <v>773</v>
      </c>
      <c r="F165" s="222" t="s">
        <v>771</v>
      </c>
      <c r="G165" s="222">
        <v>40987887298.080002</v>
      </c>
      <c r="H165" s="222">
        <v>1730764956.77</v>
      </c>
      <c r="I165" s="222">
        <v>28500431878.571053</v>
      </c>
      <c r="J165" s="222">
        <v>17197606125.61021</v>
      </c>
      <c r="K165" s="222">
        <v>5617513687.1820755</v>
      </c>
      <c r="L165" s="222">
        <v>3959320916.2199998</v>
      </c>
      <c r="M165" s="222">
        <v>4247601518.6452079</v>
      </c>
      <c r="N165" s="222">
        <v>71280134945.157257</v>
      </c>
      <c r="P165">
        <v>1200.1600000000001</v>
      </c>
    </row>
    <row r="166" spans="4:16">
      <c r="D166" s="175" t="s">
        <v>764</v>
      </c>
      <c r="E166" s="220" t="s">
        <v>776</v>
      </c>
      <c r="F166" s="220" t="s">
        <v>774</v>
      </c>
      <c r="G166" s="220">
        <v>55257143708.590004</v>
      </c>
      <c r="H166" s="220">
        <v>1846203813.8199999</v>
      </c>
      <c r="I166" s="220">
        <v>29445799820.10149</v>
      </c>
      <c r="J166" s="220">
        <v>26779308858.184418</v>
      </c>
      <c r="K166" s="220">
        <v>8518022382.3899117</v>
      </c>
      <c r="L166" s="220">
        <v>6274519129.8400002</v>
      </c>
      <c r="M166" s="220">
        <v>10481811946.650665</v>
      </c>
      <c r="N166" s="220">
        <v>102100132879.27232</v>
      </c>
      <c r="P166">
        <v>4728.96</v>
      </c>
    </row>
    <row r="167" spans="4:16">
      <c r="D167" s="175" t="s">
        <v>767</v>
      </c>
      <c r="E167" s="220" t="s">
        <v>782</v>
      </c>
      <c r="F167" s="220" t="s">
        <v>777</v>
      </c>
      <c r="G167" s="220"/>
      <c r="H167" s="220"/>
      <c r="I167" s="220"/>
      <c r="J167" s="220">
        <v>-7416658073.7700005</v>
      </c>
      <c r="K167" s="220"/>
      <c r="L167" s="220"/>
      <c r="M167" s="220">
        <v>-796978448.21818805</v>
      </c>
      <c r="N167" s="220">
        <v>-8213636521.9881887</v>
      </c>
    </row>
    <row r="168" spans="4:16" s="128" customFormat="1">
      <c r="D168" s="203" t="s">
        <v>769</v>
      </c>
      <c r="E168" s="234" t="s">
        <v>784</v>
      </c>
      <c r="F168" s="234" t="s">
        <v>777</v>
      </c>
      <c r="G168" s="234"/>
      <c r="H168" s="234"/>
      <c r="I168" s="234"/>
      <c r="J168" s="234">
        <v>-7416658073.7700005</v>
      </c>
      <c r="K168" s="234"/>
      <c r="L168" s="234"/>
      <c r="M168" s="234">
        <v>-796978448.21818805</v>
      </c>
      <c r="N168" s="234">
        <v>-8213636521.9881887</v>
      </c>
    </row>
    <row r="169" spans="4:16">
      <c r="D169" s="175" t="s">
        <v>772</v>
      </c>
      <c r="E169" s="220" t="s">
        <v>787</v>
      </c>
      <c r="F169" s="220" t="s">
        <v>785</v>
      </c>
      <c r="G169" s="220">
        <v>0</v>
      </c>
      <c r="H169" s="220"/>
      <c r="I169" s="220"/>
      <c r="J169" s="220">
        <v>-7416658073.7700005</v>
      </c>
      <c r="K169" s="220"/>
      <c r="L169" s="220"/>
      <c r="M169" s="220">
        <v>-796978448.21818805</v>
      </c>
      <c r="N169" s="220">
        <v>-8213636521.9881887</v>
      </c>
      <c r="P169">
        <v>3570.6</v>
      </c>
    </row>
    <row r="170" spans="4:16">
      <c r="D170" s="175" t="s">
        <v>775</v>
      </c>
      <c r="E170" s="220" t="s">
        <v>789</v>
      </c>
      <c r="F170" s="220" t="s">
        <v>191</v>
      </c>
      <c r="G170" s="220">
        <v>-1324817161.4000001</v>
      </c>
      <c r="H170" s="220"/>
      <c r="I170" s="220"/>
      <c r="J170" s="220">
        <v>-24924164.778203901</v>
      </c>
      <c r="K170" s="220">
        <v>-93338281.338475004</v>
      </c>
      <c r="L170" s="220">
        <v>-172229945.41999999</v>
      </c>
      <c r="M170" s="220">
        <v>-330105483.54687601</v>
      </c>
      <c r="N170" s="220">
        <v>-1401727506.3790314</v>
      </c>
    </row>
    <row r="171" spans="4:16">
      <c r="D171" s="175" t="s">
        <v>778</v>
      </c>
      <c r="E171" s="220" t="s">
        <v>791</v>
      </c>
      <c r="F171" s="220" t="s">
        <v>207</v>
      </c>
      <c r="G171" s="220">
        <v>-1970237626.27</v>
      </c>
      <c r="H171" s="220">
        <v>-204156</v>
      </c>
      <c r="I171" s="220"/>
      <c r="J171" s="220">
        <v>-1587930933.1176467</v>
      </c>
      <c r="K171" s="220">
        <v>-427547383.07542503</v>
      </c>
      <c r="L171" s="220">
        <v>-298078735.64999998</v>
      </c>
      <c r="M171" s="220">
        <v>-686790470.50666201</v>
      </c>
      <c r="N171" s="220">
        <v>-4970789304.6197338</v>
      </c>
    </row>
    <row r="172" spans="4:16">
      <c r="D172" s="175" t="s">
        <v>781</v>
      </c>
      <c r="E172" s="220" t="s">
        <v>794</v>
      </c>
      <c r="F172" s="220" t="s">
        <v>792</v>
      </c>
      <c r="G172" s="220">
        <v>-3295054787.6700001</v>
      </c>
      <c r="H172" s="220">
        <v>-204156</v>
      </c>
      <c r="I172" s="220"/>
      <c r="J172" s="220">
        <v>-1612855097.8958507</v>
      </c>
      <c r="K172" s="220">
        <v>-520885664.41390002</v>
      </c>
      <c r="L172" s="220">
        <v>-470308681.06999999</v>
      </c>
      <c r="M172" s="220">
        <v>-1016895954.053538</v>
      </c>
      <c r="N172" s="220">
        <v>-6372516810.998765</v>
      </c>
    </row>
    <row r="173" spans="4:16">
      <c r="D173" s="175" t="s">
        <v>783</v>
      </c>
      <c r="E173" s="220" t="s">
        <v>797</v>
      </c>
      <c r="F173" s="220" t="s">
        <v>795</v>
      </c>
      <c r="G173" s="220">
        <v>-54770260.030000001</v>
      </c>
      <c r="H173" s="220">
        <v>-27065275.5</v>
      </c>
      <c r="I173" s="220"/>
      <c r="J173" s="220"/>
      <c r="K173" s="220">
        <v>-107075965.15116251</v>
      </c>
      <c r="L173" s="220">
        <v>-18874251.829999998</v>
      </c>
      <c r="M173" s="220">
        <v>-27795501.561996002</v>
      </c>
      <c r="N173" s="220">
        <v>-234732684.44065851</v>
      </c>
    </row>
    <row r="174" spans="4:16">
      <c r="D174" s="175" t="s">
        <v>786</v>
      </c>
      <c r="E174" s="220" t="s">
        <v>800</v>
      </c>
      <c r="F174" s="220" t="s">
        <v>798</v>
      </c>
      <c r="G174" s="220">
        <v>-247185766.40000001</v>
      </c>
      <c r="H174" s="220">
        <v>-8727539.0800000001</v>
      </c>
      <c r="I174" s="220"/>
      <c r="J174" s="220">
        <v>-209912961.3866384</v>
      </c>
      <c r="K174" s="220">
        <v>-19605983.808850002</v>
      </c>
      <c r="L174" s="220">
        <v>-132551358.28</v>
      </c>
      <c r="M174" s="220">
        <v>-44313242.983704001</v>
      </c>
      <c r="N174" s="220">
        <v>-483236281.44708377</v>
      </c>
    </row>
    <row r="175" spans="4:16">
      <c r="D175" s="175" t="s">
        <v>788</v>
      </c>
      <c r="E175" s="220" t="s">
        <v>1148</v>
      </c>
      <c r="F175" s="220" t="s">
        <v>801</v>
      </c>
      <c r="G175" s="220">
        <v>-1939714.53</v>
      </c>
      <c r="H175" s="220"/>
      <c r="I175" s="220"/>
      <c r="J175" s="220"/>
      <c r="K175" s="220">
        <v>-259075.98977499999</v>
      </c>
      <c r="L175" s="220">
        <v>-4154698.14</v>
      </c>
      <c r="M175" s="220">
        <v>-100825.34011200001</v>
      </c>
      <c r="N175" s="220">
        <v>-6454313.9998869998</v>
      </c>
    </row>
    <row r="176" spans="4:16">
      <c r="D176" s="175" t="s">
        <v>790</v>
      </c>
      <c r="E176" s="220" t="s">
        <v>803</v>
      </c>
      <c r="F176" s="220" t="s">
        <v>804</v>
      </c>
      <c r="G176" s="220">
        <v>-13116107.83</v>
      </c>
      <c r="H176" s="220">
        <v>-55849.57</v>
      </c>
      <c r="I176" s="220">
        <v>-3114335.7263572002</v>
      </c>
      <c r="J176" s="220">
        <v>-40441187.899087802</v>
      </c>
      <c r="K176" s="220">
        <v>-2087609.9047999999</v>
      </c>
      <c r="L176" s="220"/>
      <c r="M176" s="220"/>
      <c r="N176" s="220">
        <v>-55700755.203887798</v>
      </c>
    </row>
    <row r="177" spans="4:14">
      <c r="D177" s="175" t="s">
        <v>793</v>
      </c>
      <c r="E177" s="220" t="s">
        <v>806</v>
      </c>
      <c r="F177" s="220" t="s">
        <v>807</v>
      </c>
      <c r="G177" s="220">
        <v>-1866033.29</v>
      </c>
      <c r="H177" s="220">
        <v>-16231.57</v>
      </c>
      <c r="I177" s="220"/>
      <c r="J177" s="220"/>
      <c r="K177" s="220"/>
      <c r="L177" s="220">
        <v>-21030</v>
      </c>
      <c r="M177" s="220"/>
      <c r="N177" s="220">
        <v>-1890492.42</v>
      </c>
    </row>
    <row r="178" spans="4:14">
      <c r="D178" s="175" t="s">
        <v>796</v>
      </c>
      <c r="E178" s="220" t="s">
        <v>809</v>
      </c>
      <c r="F178" s="220" t="s">
        <v>810</v>
      </c>
      <c r="G178" s="220">
        <v>-292073599.30000001</v>
      </c>
      <c r="H178" s="220"/>
      <c r="I178" s="220"/>
      <c r="J178" s="220">
        <v>-84186514.955271304</v>
      </c>
      <c r="K178" s="220">
        <v>-29458666.589737501</v>
      </c>
      <c r="L178" s="220">
        <v>-57331104.710000001</v>
      </c>
      <c r="M178" s="220">
        <v>-21490566.779520001</v>
      </c>
      <c r="N178" s="220">
        <v>-484540452.3345288</v>
      </c>
    </row>
    <row r="179" spans="4:14">
      <c r="D179" s="175" t="s">
        <v>799</v>
      </c>
      <c r="E179" s="220" t="s">
        <v>812</v>
      </c>
      <c r="F179" s="220" t="s">
        <v>813</v>
      </c>
      <c r="G179" s="220">
        <v>-3341445.99</v>
      </c>
      <c r="H179" s="220"/>
      <c r="I179" s="220"/>
      <c r="J179" s="220">
        <v>-18516875.603852998</v>
      </c>
      <c r="K179" s="220">
        <v>-354730.82130000001</v>
      </c>
      <c r="L179" s="220">
        <v>-4382483.96</v>
      </c>
      <c r="M179" s="220">
        <v>-195264.30473999999</v>
      </c>
      <c r="N179" s="220">
        <v>-26790800.679892998</v>
      </c>
    </row>
    <row r="180" spans="4:14">
      <c r="D180" s="175" t="s">
        <v>802</v>
      </c>
      <c r="E180" s="220" t="s">
        <v>815</v>
      </c>
      <c r="F180" s="220" t="s">
        <v>816</v>
      </c>
      <c r="G180" s="220">
        <v>-94680920.340000004</v>
      </c>
      <c r="H180" s="220"/>
      <c r="I180" s="220"/>
      <c r="J180" s="220">
        <v>-174351999.3115637</v>
      </c>
      <c r="K180" s="220">
        <v>-8775618.3346874993</v>
      </c>
      <c r="L180" s="220"/>
      <c r="M180" s="220"/>
      <c r="N180" s="220">
        <v>-277808537.98625118</v>
      </c>
    </row>
    <row r="181" spans="4:14">
      <c r="D181" s="175" t="s">
        <v>805</v>
      </c>
      <c r="E181" s="220" t="s">
        <v>818</v>
      </c>
      <c r="F181" s="220" t="s">
        <v>819</v>
      </c>
      <c r="G181" s="220">
        <v>-37101388.130000003</v>
      </c>
      <c r="H181" s="220"/>
      <c r="I181" s="220"/>
      <c r="J181" s="220"/>
      <c r="K181" s="220"/>
      <c r="L181" s="220"/>
      <c r="M181" s="220"/>
      <c r="N181" s="220">
        <v>-37101388.130000003</v>
      </c>
    </row>
    <row r="182" spans="4:14">
      <c r="D182" s="175" t="s">
        <v>808</v>
      </c>
      <c r="E182" s="220" t="s">
        <v>821</v>
      </c>
      <c r="F182" s="220" t="s">
        <v>822</v>
      </c>
      <c r="G182" s="220">
        <v>-10525833.470000001</v>
      </c>
      <c r="H182" s="220"/>
      <c r="I182" s="220"/>
      <c r="J182" s="220">
        <v>-8495078.8729455005</v>
      </c>
      <c r="K182" s="220"/>
      <c r="L182" s="220"/>
      <c r="M182" s="220">
        <v>-4406639.0151420003</v>
      </c>
      <c r="N182" s="220">
        <v>-23427551.358087499</v>
      </c>
    </row>
    <row r="183" spans="4:14">
      <c r="D183" s="175" t="s">
        <v>811</v>
      </c>
      <c r="E183" s="220" t="s">
        <v>824</v>
      </c>
      <c r="F183" s="220" t="s">
        <v>825</v>
      </c>
      <c r="G183" s="220">
        <v>-5956336.1100000003</v>
      </c>
      <c r="H183" s="220"/>
      <c r="I183" s="220"/>
      <c r="J183" s="220">
        <v>-202601859.6024808</v>
      </c>
      <c r="K183" s="220">
        <v>-2354927.0855999999</v>
      </c>
      <c r="L183" s="220">
        <v>-299464.34000000003</v>
      </c>
      <c r="M183" s="220"/>
      <c r="N183" s="220">
        <v>-211212587.13808081</v>
      </c>
    </row>
    <row r="184" spans="4:14">
      <c r="D184" s="175" t="s">
        <v>814</v>
      </c>
      <c r="E184" s="220" t="s">
        <v>827</v>
      </c>
      <c r="F184" s="220" t="s">
        <v>828</v>
      </c>
      <c r="G184" s="220">
        <v>-675333.36</v>
      </c>
      <c r="H184" s="220">
        <v>-242666.64</v>
      </c>
      <c r="I184" s="220">
        <v>-361308.56785190001</v>
      </c>
      <c r="J184" s="220">
        <v>-1356156.9860058001</v>
      </c>
      <c r="K184" s="220">
        <v>-2039485.2845874999</v>
      </c>
      <c r="L184" s="220">
        <v>-682500</v>
      </c>
      <c r="M184" s="220">
        <v>-457277.28094800003</v>
      </c>
      <c r="N184" s="220">
        <v>-5814728.1193931997</v>
      </c>
    </row>
    <row r="185" spans="4:14">
      <c r="D185" s="175" t="s">
        <v>817</v>
      </c>
      <c r="E185" s="220" t="s">
        <v>830</v>
      </c>
      <c r="F185" s="220" t="s">
        <v>831</v>
      </c>
      <c r="G185" s="220"/>
      <c r="H185" s="220"/>
      <c r="I185" s="220"/>
      <c r="J185" s="220"/>
      <c r="K185" s="220"/>
      <c r="L185" s="220"/>
      <c r="M185" s="220">
        <v>-746170.17526799999</v>
      </c>
      <c r="N185" s="220">
        <v>-746170.17526799999</v>
      </c>
    </row>
    <row r="186" spans="4:14">
      <c r="D186" s="175" t="s">
        <v>820</v>
      </c>
      <c r="E186" s="220" t="s">
        <v>833</v>
      </c>
      <c r="F186" s="220" t="s">
        <v>834</v>
      </c>
      <c r="G186" s="220">
        <v>-1929677.89</v>
      </c>
      <c r="H186" s="220"/>
      <c r="I186" s="220"/>
      <c r="J186" s="220">
        <v>-3496207.7391471998</v>
      </c>
      <c r="K186" s="220">
        <v>-183727.39374999999</v>
      </c>
      <c r="L186" s="220">
        <v>-347098.56</v>
      </c>
      <c r="M186" s="220">
        <v>-14709208.366314</v>
      </c>
      <c r="N186" s="220">
        <v>-20665919.949211199</v>
      </c>
    </row>
    <row r="187" spans="4:14">
      <c r="D187" s="175" t="s">
        <v>823</v>
      </c>
      <c r="E187" s="220" t="s">
        <v>1738</v>
      </c>
      <c r="F187" s="220" t="s">
        <v>837</v>
      </c>
      <c r="G187" s="220"/>
      <c r="H187" s="220"/>
      <c r="I187" s="220"/>
      <c r="J187" s="220"/>
      <c r="K187" s="220">
        <v>-2307817.3278000001</v>
      </c>
      <c r="L187" s="220"/>
      <c r="M187" s="220">
        <v>-1625970.932028</v>
      </c>
      <c r="N187" s="220">
        <v>-3933788.2598279999</v>
      </c>
    </row>
    <row r="188" spans="4:14">
      <c r="D188" s="175" t="s">
        <v>826</v>
      </c>
      <c r="E188" s="220" t="s">
        <v>836</v>
      </c>
      <c r="F188" s="220" t="s">
        <v>840</v>
      </c>
      <c r="G188" s="220">
        <v>-29429098.57</v>
      </c>
      <c r="H188" s="220">
        <v>-1927800</v>
      </c>
      <c r="I188" s="220"/>
      <c r="J188" s="220">
        <v>-11461262.9017062</v>
      </c>
      <c r="K188" s="220">
        <v>-22867577.914250001</v>
      </c>
      <c r="L188" s="220">
        <v>-3878569.21</v>
      </c>
      <c r="M188" s="220"/>
      <c r="N188" s="220">
        <v>-64717936.455093697</v>
      </c>
    </row>
    <row r="189" spans="4:14">
      <c r="D189" s="175" t="s">
        <v>829</v>
      </c>
      <c r="E189" s="220" t="s">
        <v>839</v>
      </c>
      <c r="F189" s="220" t="s">
        <v>843</v>
      </c>
      <c r="G189" s="220">
        <v>-2516338.21</v>
      </c>
      <c r="H189" s="220">
        <v>-238301.35</v>
      </c>
      <c r="I189" s="220">
        <v>-65819767.502380602</v>
      </c>
      <c r="J189" s="220">
        <v>-97037756.327425107</v>
      </c>
      <c r="K189" s="220">
        <v>-355498.39106250001</v>
      </c>
      <c r="L189" s="220"/>
      <c r="M189" s="220">
        <v>-3056217.9049260002</v>
      </c>
      <c r="N189" s="220">
        <v>-169027139.5057942</v>
      </c>
    </row>
    <row r="190" spans="4:14">
      <c r="D190" s="175" t="s">
        <v>832</v>
      </c>
      <c r="E190" s="220" t="s">
        <v>842</v>
      </c>
      <c r="F190" s="220" t="s">
        <v>846</v>
      </c>
      <c r="G190" s="220">
        <v>-2402900</v>
      </c>
      <c r="H190" s="220"/>
      <c r="I190" s="220"/>
      <c r="J190" s="220"/>
      <c r="K190" s="220"/>
      <c r="L190" s="220">
        <v>-309000</v>
      </c>
      <c r="M190" s="220"/>
      <c r="N190" s="220">
        <v>-2711900</v>
      </c>
    </row>
    <row r="191" spans="4:14">
      <c r="D191" s="175" t="s">
        <v>835</v>
      </c>
      <c r="E191" s="220" t="s">
        <v>845</v>
      </c>
      <c r="F191" s="220" t="s">
        <v>849</v>
      </c>
      <c r="G191" s="220">
        <v>-17747198.859999999</v>
      </c>
      <c r="H191" s="220">
        <v>-6187.09</v>
      </c>
      <c r="I191" s="220"/>
      <c r="J191" s="220"/>
      <c r="K191" s="220">
        <v>-2621673.9081624998</v>
      </c>
      <c r="L191" s="220">
        <v>-222000</v>
      </c>
      <c r="M191" s="220"/>
      <c r="N191" s="220">
        <v>-20597059.8581625</v>
      </c>
    </row>
    <row r="192" spans="4:14">
      <c r="D192" s="175" t="s">
        <v>838</v>
      </c>
      <c r="E192" s="220" t="s">
        <v>848</v>
      </c>
      <c r="F192" s="220" t="s">
        <v>852</v>
      </c>
      <c r="G192" s="220">
        <v>-46666.64</v>
      </c>
      <c r="H192" s="220"/>
      <c r="I192" s="220"/>
      <c r="J192" s="220">
        <v>-119662.2227064</v>
      </c>
      <c r="K192" s="220"/>
      <c r="L192" s="220">
        <v>-97000</v>
      </c>
      <c r="M192" s="220"/>
      <c r="N192" s="220">
        <v>-119662.2227064</v>
      </c>
    </row>
    <row r="193" spans="4:14">
      <c r="D193" s="175" t="s">
        <v>841</v>
      </c>
      <c r="E193" s="220" t="s">
        <v>851</v>
      </c>
      <c r="F193" s="220" t="s">
        <v>855</v>
      </c>
      <c r="G193" s="220">
        <v>-5115297.87</v>
      </c>
      <c r="H193" s="220"/>
      <c r="I193" s="220"/>
      <c r="J193" s="220"/>
      <c r="K193" s="220"/>
      <c r="L193" s="220">
        <v>-1072350.78</v>
      </c>
      <c r="M193" s="220">
        <v>-1629811.270548</v>
      </c>
      <c r="N193" s="220">
        <v>-7817459.9205480004</v>
      </c>
    </row>
    <row r="194" spans="4:14">
      <c r="D194" s="175" t="s">
        <v>844</v>
      </c>
      <c r="E194" s="220" t="s">
        <v>854</v>
      </c>
      <c r="F194" s="220" t="s">
        <v>858</v>
      </c>
      <c r="G194" s="220"/>
      <c r="H194" s="220"/>
      <c r="I194" s="220"/>
      <c r="J194" s="220"/>
      <c r="K194" s="220">
        <v>-1964809.3842249999</v>
      </c>
      <c r="L194" s="220"/>
      <c r="M194" s="220"/>
      <c r="N194" s="220">
        <v>-1964809.3842249999</v>
      </c>
    </row>
    <row r="195" spans="4:14">
      <c r="D195" s="175" t="s">
        <v>847</v>
      </c>
      <c r="E195" s="226" t="s">
        <v>857</v>
      </c>
      <c r="F195" s="226" t="s">
        <v>861</v>
      </c>
      <c r="G195" s="226">
        <v>-10582570.4</v>
      </c>
      <c r="H195" s="226">
        <v>-2935.25</v>
      </c>
      <c r="I195" s="226">
        <v>-1603337.5780739</v>
      </c>
      <c r="J195" s="226">
        <v>-73748280.218354493</v>
      </c>
      <c r="K195" s="226">
        <v>-11222308.414375</v>
      </c>
      <c r="L195" s="226">
        <v>-1824649.97</v>
      </c>
      <c r="M195" s="226">
        <v>-830828.96802000003</v>
      </c>
      <c r="N195" s="226">
        <v>-99814910.798823401</v>
      </c>
    </row>
    <row r="196" spans="4:14">
      <c r="D196" s="175" t="s">
        <v>850</v>
      </c>
      <c r="E196" s="220" t="s">
        <v>860</v>
      </c>
      <c r="F196" s="220" t="s">
        <v>864</v>
      </c>
      <c r="G196" s="220">
        <v>0</v>
      </c>
      <c r="H196" s="220">
        <v>-2399277.2999999998</v>
      </c>
      <c r="I196" s="220">
        <v>-5.8912600000000002E-2</v>
      </c>
      <c r="J196" s="220"/>
      <c r="K196" s="220"/>
      <c r="L196" s="220">
        <v>-10107784.07</v>
      </c>
      <c r="M196" s="220"/>
      <c r="N196" s="220">
        <v>-12507061.428912601</v>
      </c>
    </row>
    <row r="197" spans="4:14">
      <c r="D197" s="175" t="s">
        <v>853</v>
      </c>
      <c r="E197" s="226" t="s">
        <v>863</v>
      </c>
      <c r="F197" s="226" t="s">
        <v>867</v>
      </c>
      <c r="G197" s="226">
        <v>-491424.44</v>
      </c>
      <c r="H197" s="226">
        <v>-2525606.17</v>
      </c>
      <c r="I197" s="226"/>
      <c r="J197" s="226"/>
      <c r="K197" s="226"/>
      <c r="L197" s="226">
        <v>-452976.26</v>
      </c>
      <c r="M197" s="226"/>
      <c r="N197" s="226">
        <v>-3470006.87</v>
      </c>
    </row>
    <row r="198" spans="4:14">
      <c r="D198" s="175" t="s">
        <v>856</v>
      </c>
      <c r="E198" s="222" t="s">
        <v>866</v>
      </c>
      <c r="F198" s="222" t="s">
        <v>870</v>
      </c>
      <c r="G198" s="222">
        <v>-833493911.65999997</v>
      </c>
      <c r="H198" s="222">
        <v>-43207669.520000003</v>
      </c>
      <c r="I198" s="222">
        <v>-70898749.433576196</v>
      </c>
      <c r="J198" s="222">
        <v>-925725804.02718556</v>
      </c>
      <c r="K198" s="222">
        <v>-213535475.70412499</v>
      </c>
      <c r="L198" s="222">
        <v>-236608320.11000001</v>
      </c>
      <c r="M198" s="222">
        <v>-121357524.883266</v>
      </c>
      <c r="N198" s="222">
        <v>-2256804398.0863247</v>
      </c>
    </row>
    <row r="199" spans="4:14" s="128" customFormat="1">
      <c r="D199" s="203" t="s">
        <v>859</v>
      </c>
      <c r="E199" s="250" t="s">
        <v>869</v>
      </c>
      <c r="F199" s="250" t="s">
        <v>199</v>
      </c>
      <c r="G199" s="250">
        <v>-80203914.180000007</v>
      </c>
      <c r="H199" s="250"/>
      <c r="I199" s="250"/>
      <c r="J199" s="250"/>
      <c r="K199" s="250">
        <v>-554248.89796249999</v>
      </c>
      <c r="L199" s="250"/>
      <c r="M199" s="250"/>
      <c r="N199" s="250">
        <v>-80758163.077962503</v>
      </c>
    </row>
    <row r="200" spans="4:14">
      <c r="D200" s="175" t="s">
        <v>862</v>
      </c>
      <c r="E200" s="222" t="s">
        <v>872</v>
      </c>
      <c r="F200" s="222" t="s">
        <v>875</v>
      </c>
      <c r="G200" s="222">
        <v>-80203914.180000007</v>
      </c>
      <c r="H200" s="222"/>
      <c r="I200" s="222"/>
      <c r="J200" s="222"/>
      <c r="K200" s="222">
        <v>-554248.89796249999</v>
      </c>
      <c r="L200" s="222"/>
      <c r="M200" s="222"/>
      <c r="N200" s="222">
        <v>-80758163.077962503</v>
      </c>
    </row>
    <row r="201" spans="4:14">
      <c r="D201" s="175" t="s">
        <v>865</v>
      </c>
      <c r="E201" s="220" t="s">
        <v>874</v>
      </c>
      <c r="F201" s="220" t="s">
        <v>878</v>
      </c>
      <c r="G201" s="220">
        <v>-4208752613.5100002</v>
      </c>
      <c r="H201" s="220">
        <v>-43411825.520000003</v>
      </c>
      <c r="I201" s="220">
        <v>-70898749.433576196</v>
      </c>
      <c r="J201" s="220">
        <v>-2538580901.9230366</v>
      </c>
      <c r="K201" s="220">
        <v>-734975389.01598752</v>
      </c>
      <c r="L201" s="220">
        <v>-706917001.17999995</v>
      </c>
      <c r="M201" s="220">
        <v>-1138253478.9368041</v>
      </c>
      <c r="N201" s="220">
        <v>-8710079372.1630535</v>
      </c>
    </row>
    <row r="202" spans="4:14">
      <c r="D202" s="175" t="s">
        <v>868</v>
      </c>
      <c r="E202" s="220" t="s">
        <v>877</v>
      </c>
      <c r="F202" s="220" t="s">
        <v>881</v>
      </c>
      <c r="G202" s="220"/>
      <c r="H202" s="220"/>
      <c r="I202" s="220"/>
      <c r="J202" s="220">
        <v>-1195259100.9376612</v>
      </c>
      <c r="K202" s="220">
        <v>-205039550</v>
      </c>
      <c r="L202" s="220"/>
      <c r="M202" s="220"/>
      <c r="N202" s="220">
        <v>-1400298650.9376612</v>
      </c>
    </row>
    <row r="203" spans="4:14" s="128" customFormat="1">
      <c r="D203" s="203" t="s">
        <v>871</v>
      </c>
      <c r="E203" s="234" t="s">
        <v>880</v>
      </c>
      <c r="F203" s="234" t="s">
        <v>884</v>
      </c>
      <c r="G203" s="234"/>
      <c r="H203" s="234"/>
      <c r="I203" s="234"/>
      <c r="J203" s="234">
        <v>-1195259100.9376612</v>
      </c>
      <c r="K203" s="234">
        <v>-205039550</v>
      </c>
      <c r="L203" s="234"/>
      <c r="M203" s="234"/>
      <c r="N203" s="234">
        <v>-1400298650.9376612</v>
      </c>
    </row>
    <row r="204" spans="4:14">
      <c r="D204" s="175" t="s">
        <v>873</v>
      </c>
      <c r="E204" s="220" t="s">
        <v>883</v>
      </c>
      <c r="F204" s="220" t="s">
        <v>887</v>
      </c>
      <c r="G204" s="220">
        <v>-82835831.799999997</v>
      </c>
      <c r="H204" s="220">
        <v>-1889700</v>
      </c>
      <c r="I204" s="220"/>
      <c r="J204" s="220">
        <v>-18280278.324530199</v>
      </c>
      <c r="K204" s="220">
        <v>-5147488.7267500004</v>
      </c>
      <c r="L204" s="220">
        <v>-11898764.460000001</v>
      </c>
      <c r="M204" s="220">
        <v>-1852536.0959999999</v>
      </c>
      <c r="N204" s="220">
        <v>-118200239.40728021</v>
      </c>
    </row>
    <row r="205" spans="4:14">
      <c r="D205" s="175" t="s">
        <v>876</v>
      </c>
      <c r="E205" s="222" t="s">
        <v>886</v>
      </c>
      <c r="F205" s="222" t="s">
        <v>890</v>
      </c>
      <c r="G205" s="222">
        <v>22989207.379999999</v>
      </c>
      <c r="H205" s="222">
        <v>415931.11</v>
      </c>
      <c r="I205" s="222"/>
      <c r="J205" s="222"/>
      <c r="K205" s="222">
        <v>4412805.3373875003</v>
      </c>
      <c r="L205" s="222">
        <v>473938.28</v>
      </c>
      <c r="M205" s="222">
        <v>128982.14739</v>
      </c>
      <c r="N205" s="222">
        <v>27969074.234777499</v>
      </c>
    </row>
    <row r="206" spans="4:14" s="128" customFormat="1">
      <c r="D206" s="203" t="s">
        <v>879</v>
      </c>
      <c r="E206" s="250" t="s">
        <v>889</v>
      </c>
      <c r="F206" s="250" t="s">
        <v>211</v>
      </c>
      <c r="G206" s="250">
        <v>-59846624.420000002</v>
      </c>
      <c r="H206" s="250">
        <v>-1473768.89</v>
      </c>
      <c r="I206" s="250"/>
      <c r="J206" s="250">
        <v>-18280278.324530199</v>
      </c>
      <c r="K206" s="250">
        <v>-734683.38936250005</v>
      </c>
      <c r="L206" s="250">
        <v>-11424826.18</v>
      </c>
      <c r="M206" s="250">
        <v>-1723553.9486100001</v>
      </c>
      <c r="N206" s="250">
        <v>-90231165.172502697</v>
      </c>
    </row>
    <row r="207" spans="4:14" s="143" customFormat="1">
      <c r="D207" s="251" t="s">
        <v>882</v>
      </c>
      <c r="E207" s="252" t="s">
        <v>892</v>
      </c>
      <c r="F207" s="252" t="s">
        <v>895</v>
      </c>
      <c r="G207" s="252">
        <v>-29694247434.740002</v>
      </c>
      <c r="H207" s="252">
        <v>-96208098.930000007</v>
      </c>
      <c r="I207" s="252">
        <v>-4857831594.6644993</v>
      </c>
      <c r="J207" s="252"/>
      <c r="K207" s="252"/>
      <c r="L207" s="252"/>
      <c r="M207" s="252"/>
      <c r="N207" s="252">
        <v>-29790455533.670002</v>
      </c>
    </row>
    <row r="208" spans="4:14">
      <c r="D208" s="175" t="s">
        <v>885</v>
      </c>
      <c r="E208" s="220" t="s">
        <v>894</v>
      </c>
      <c r="F208" s="220" t="s">
        <v>898</v>
      </c>
      <c r="G208" s="220">
        <v>-29694247434.740002</v>
      </c>
      <c r="H208" s="220">
        <v>-96208098.930000007</v>
      </c>
      <c r="I208" s="220">
        <v>-4857831594.6644993</v>
      </c>
      <c r="J208" s="220"/>
      <c r="K208" s="220"/>
      <c r="L208" s="220"/>
      <c r="M208" s="220"/>
      <c r="N208" s="220">
        <v>-29790455533.670002</v>
      </c>
    </row>
    <row r="209" spans="4:64">
      <c r="D209" s="175" t="s">
        <v>888</v>
      </c>
      <c r="E209" s="220" t="s">
        <v>897</v>
      </c>
      <c r="F209" s="220" t="s">
        <v>210</v>
      </c>
      <c r="G209" s="220">
        <v>-680175675.61000001</v>
      </c>
      <c r="H209" s="220">
        <v>-1497494.47</v>
      </c>
      <c r="I209" s="220"/>
      <c r="J209" s="220">
        <v>-118649891.3064564</v>
      </c>
      <c r="K209" s="220">
        <v>-27464388.559812501</v>
      </c>
      <c r="L209" s="220">
        <v>-123810722.61</v>
      </c>
      <c r="M209" s="220">
        <v>-82975825.500371993</v>
      </c>
      <c r="N209" s="220">
        <v>-1034573998.0566407</v>
      </c>
    </row>
    <row r="210" spans="4:64">
      <c r="D210" s="175" t="s">
        <v>891</v>
      </c>
      <c r="E210" s="226" t="s">
        <v>900</v>
      </c>
      <c r="F210" s="226" t="s">
        <v>210</v>
      </c>
      <c r="G210" s="226">
        <v>-680175675.61000001</v>
      </c>
      <c r="H210" s="226">
        <v>-1497494.47</v>
      </c>
      <c r="I210" s="226"/>
      <c r="J210" s="226">
        <v>-118649891.3064564</v>
      </c>
      <c r="K210" s="226">
        <v>-27464388.559812501</v>
      </c>
      <c r="L210" s="226">
        <v>-123810722.61</v>
      </c>
      <c r="M210" s="226">
        <v>-82975825.500371993</v>
      </c>
      <c r="N210" s="226">
        <v>-1034573998.0566407</v>
      </c>
    </row>
    <row r="211" spans="4:64">
      <c r="D211" s="175" t="s">
        <v>893</v>
      </c>
      <c r="E211" s="220" t="s">
        <v>902</v>
      </c>
      <c r="F211" s="220" t="s">
        <v>905</v>
      </c>
      <c r="G211" s="220">
        <v>-25267068</v>
      </c>
      <c r="H211" s="220"/>
      <c r="I211" s="220"/>
      <c r="J211" s="220"/>
      <c r="K211" s="220"/>
      <c r="L211" s="220">
        <v>-3637328</v>
      </c>
      <c r="M211" s="220"/>
      <c r="N211" s="220">
        <v>-28904396</v>
      </c>
    </row>
    <row r="212" spans="4:64">
      <c r="D212" s="175" t="s">
        <v>896</v>
      </c>
      <c r="E212" s="226" t="s">
        <v>904</v>
      </c>
      <c r="F212" s="226" t="s">
        <v>908</v>
      </c>
      <c r="G212" s="226">
        <v>-25267068</v>
      </c>
      <c r="H212" s="226"/>
      <c r="I212" s="226"/>
      <c r="J212" s="226"/>
      <c r="K212" s="226"/>
      <c r="L212" s="226">
        <v>-3637328</v>
      </c>
      <c r="M212" s="226"/>
      <c r="N212" s="226">
        <v>-28904396</v>
      </c>
    </row>
    <row r="213" spans="4:64">
      <c r="D213" s="175" t="s">
        <v>899</v>
      </c>
      <c r="E213" s="220" t="s">
        <v>1757</v>
      </c>
      <c r="F213" s="220" t="s">
        <v>911</v>
      </c>
      <c r="G213" s="220"/>
      <c r="H213" s="220"/>
      <c r="I213" s="220">
        <v>-1170692541.7008564</v>
      </c>
      <c r="J213" s="220"/>
      <c r="K213" s="220"/>
      <c r="L213" s="220"/>
      <c r="M213" s="220"/>
      <c r="N213" s="220">
        <v>-8.5630000000000005E-4</v>
      </c>
    </row>
    <row r="214" spans="4:64">
      <c r="D214" s="175" t="s">
        <v>901</v>
      </c>
      <c r="E214" s="226" t="s">
        <v>907</v>
      </c>
      <c r="F214" s="226" t="s">
        <v>914</v>
      </c>
      <c r="G214" s="226"/>
      <c r="H214" s="226"/>
      <c r="I214" s="226">
        <v>-1170692541.7008564</v>
      </c>
      <c r="J214" s="226"/>
      <c r="K214" s="226"/>
      <c r="L214" s="226"/>
      <c r="M214" s="226"/>
      <c r="N214" s="226">
        <v>-8.5630000000000005E-4</v>
      </c>
    </row>
    <row r="215" spans="4:64">
      <c r="D215" s="175" t="s">
        <v>903</v>
      </c>
      <c r="E215" s="220" t="s">
        <v>910</v>
      </c>
      <c r="F215" s="220" t="s">
        <v>917</v>
      </c>
      <c r="G215" s="220">
        <v>-21101977.41</v>
      </c>
      <c r="H215" s="220"/>
      <c r="I215" s="220"/>
      <c r="J215" s="220">
        <v>-26126252.8069015</v>
      </c>
      <c r="K215" s="220">
        <v>-13703915.425625</v>
      </c>
      <c r="L215" s="220">
        <v>-1074123.42</v>
      </c>
      <c r="M215" s="220"/>
      <c r="N215" s="220">
        <v>-62006269.062526502</v>
      </c>
    </row>
    <row r="216" spans="4:64">
      <c r="D216" s="175" t="s">
        <v>906</v>
      </c>
      <c r="E216" s="226" t="s">
        <v>913</v>
      </c>
      <c r="F216" s="226" t="s">
        <v>920</v>
      </c>
      <c r="G216" s="226">
        <v>-21101977.41</v>
      </c>
      <c r="H216" s="226"/>
      <c r="I216" s="226"/>
      <c r="J216" s="226">
        <v>-26126252.8069015</v>
      </c>
      <c r="K216" s="226">
        <v>-13703915.425625</v>
      </c>
      <c r="L216" s="226">
        <v>-1074123.42</v>
      </c>
      <c r="M216" s="226"/>
      <c r="N216" s="226">
        <v>-62006269.062526502</v>
      </c>
    </row>
    <row r="217" spans="4:64">
      <c r="D217" s="175" t="s">
        <v>909</v>
      </c>
      <c r="E217" s="222" t="s">
        <v>916</v>
      </c>
      <c r="F217" s="222" t="s">
        <v>923</v>
      </c>
      <c r="G217" s="222"/>
      <c r="H217" s="222"/>
      <c r="I217" s="222"/>
      <c r="J217" s="222">
        <v>-14630945.0178122</v>
      </c>
      <c r="K217" s="222"/>
      <c r="L217" s="222"/>
      <c r="M217" s="222"/>
      <c r="N217" s="222">
        <v>-14630945.0178122</v>
      </c>
      <c r="BL217">
        <v>3570.6</v>
      </c>
    </row>
    <row r="218" spans="4:64">
      <c r="D218" s="175" t="s">
        <v>912</v>
      </c>
      <c r="E218" s="220" t="s">
        <v>919</v>
      </c>
      <c r="F218" s="220" t="s">
        <v>923</v>
      </c>
      <c r="G218" s="220"/>
      <c r="H218" s="220"/>
      <c r="I218" s="220"/>
      <c r="J218" s="220">
        <v>-14630945.0178122</v>
      </c>
      <c r="K218" s="220"/>
      <c r="L218" s="220"/>
      <c r="M218" s="220"/>
      <c r="N218" s="220">
        <v>-14630945.0178122</v>
      </c>
    </row>
    <row r="219" spans="4:64">
      <c r="D219" s="175" t="s">
        <v>915</v>
      </c>
      <c r="E219" s="220" t="s">
        <v>922</v>
      </c>
      <c r="F219" s="220" t="s">
        <v>196</v>
      </c>
      <c r="G219" s="220">
        <v>-46369045.409999996</v>
      </c>
      <c r="H219" s="220"/>
      <c r="I219" s="220">
        <v>-1170692541.7008564</v>
      </c>
      <c r="J219" s="220">
        <v>-40757197.8247137</v>
      </c>
      <c r="K219" s="220">
        <v>-13703915.425625</v>
      </c>
      <c r="L219" s="220">
        <v>-4711451.42</v>
      </c>
      <c r="M219" s="220"/>
      <c r="N219" s="220">
        <v>-105541610.081195</v>
      </c>
    </row>
    <row r="220" spans="4:64">
      <c r="D220" s="175" t="s">
        <v>918</v>
      </c>
      <c r="E220" s="222" t="s">
        <v>925</v>
      </c>
      <c r="F220" s="222" t="s">
        <v>930</v>
      </c>
      <c r="G220" s="222"/>
      <c r="H220" s="222"/>
      <c r="I220" s="222"/>
      <c r="J220" s="222"/>
      <c r="K220" s="222"/>
      <c r="L220" s="222"/>
      <c r="M220" s="222"/>
      <c r="N220" s="222">
        <v>-135728.21261429999</v>
      </c>
    </row>
    <row r="221" spans="4:64">
      <c r="D221" s="175" t="s">
        <v>921</v>
      </c>
      <c r="E221" s="223" t="s">
        <v>927</v>
      </c>
      <c r="F221" s="223" t="s">
        <v>933</v>
      </c>
      <c r="G221" s="223"/>
      <c r="H221" s="223"/>
      <c r="I221" s="223"/>
      <c r="J221" s="223"/>
      <c r="K221" s="223"/>
      <c r="L221" s="223"/>
      <c r="M221" s="223"/>
      <c r="N221" s="223">
        <v>-4.0862500000000003E-2</v>
      </c>
    </row>
    <row r="222" spans="4:64">
      <c r="D222" s="175" t="s">
        <v>924</v>
      </c>
      <c r="E222" s="220" t="s">
        <v>938</v>
      </c>
      <c r="F222" s="220" t="s">
        <v>939</v>
      </c>
      <c r="G222" s="220"/>
      <c r="H222" s="220"/>
      <c r="I222" s="220"/>
      <c r="J222" s="220"/>
      <c r="K222" s="220"/>
      <c r="L222" s="220"/>
      <c r="M222" s="220"/>
      <c r="N222" s="220">
        <v>-48813413.914499298</v>
      </c>
    </row>
    <row r="223" spans="4:64">
      <c r="D223" s="175" t="s">
        <v>926</v>
      </c>
      <c r="E223" s="222" t="s">
        <v>941</v>
      </c>
      <c r="F223" s="222" t="s">
        <v>942</v>
      </c>
      <c r="G223" s="222"/>
      <c r="H223" s="222"/>
      <c r="I223" s="222"/>
      <c r="J223" s="222"/>
      <c r="K223" s="222"/>
      <c r="L223" s="222"/>
      <c r="M223" s="222"/>
      <c r="N223" s="222">
        <v>-48949142.167976104</v>
      </c>
      <c r="BL223">
        <v>1157864.8999999999</v>
      </c>
    </row>
    <row r="224" spans="4:64">
      <c r="D224" s="175" t="s">
        <v>928</v>
      </c>
      <c r="E224" s="220" t="s">
        <v>944</v>
      </c>
      <c r="F224" s="220" t="s">
        <v>945</v>
      </c>
      <c r="G224" s="220">
        <v>-34689391393.689995</v>
      </c>
      <c r="H224" s="220">
        <v>-142591187.81</v>
      </c>
      <c r="I224" s="220">
        <v>-6099422885.7989321</v>
      </c>
      <c r="J224" s="220">
        <v>-11328185444.086399</v>
      </c>
      <c r="K224" s="220">
        <v>-981917926.3907876</v>
      </c>
      <c r="L224" s="220">
        <v>-846864001.38999999</v>
      </c>
      <c r="M224" s="220">
        <v>-2019931306.6039741</v>
      </c>
      <c r="N224" s="220">
        <v>-49393765994.237213</v>
      </c>
      <c r="BL224">
        <v>1678291.54</v>
      </c>
    </row>
    <row r="225" spans="4:14">
      <c r="D225" s="175" t="s">
        <v>931</v>
      </c>
      <c r="E225" s="220" t="s">
        <v>947</v>
      </c>
      <c r="F225" s="220" t="s">
        <v>948</v>
      </c>
      <c r="G225" s="220"/>
      <c r="H225" s="220"/>
      <c r="I225" s="220"/>
      <c r="J225" s="220">
        <v>-5489353847.7915182</v>
      </c>
      <c r="K225" s="220">
        <v>-398017950</v>
      </c>
      <c r="L225" s="220"/>
      <c r="M225" s="220"/>
      <c r="N225" s="220">
        <v>-5887371797.7915182</v>
      </c>
    </row>
    <row r="226" spans="4:14">
      <c r="D226" s="175" t="s">
        <v>934</v>
      </c>
      <c r="E226" s="222" t="s">
        <v>950</v>
      </c>
      <c r="F226" s="222" t="s">
        <v>951</v>
      </c>
      <c r="G226" s="222"/>
      <c r="H226" s="222"/>
      <c r="I226" s="222"/>
      <c r="J226" s="222">
        <v>-5489353847.7915182</v>
      </c>
      <c r="K226" s="222">
        <v>-398017950</v>
      </c>
      <c r="L226" s="222"/>
      <c r="M226" s="222"/>
      <c r="N226" s="222">
        <v>-5887371797.7915182</v>
      </c>
    </row>
    <row r="227" spans="4:14">
      <c r="D227" s="175" t="s">
        <v>937</v>
      </c>
      <c r="E227" s="220" t="s">
        <v>953</v>
      </c>
      <c r="F227" s="220" t="s">
        <v>954</v>
      </c>
      <c r="G227" s="220">
        <v>-966131626.51999998</v>
      </c>
      <c r="H227" s="220">
        <v>-17762499.899999999</v>
      </c>
      <c r="I227" s="220"/>
      <c r="J227" s="220">
        <v>-6578704.1672759</v>
      </c>
      <c r="K227" s="220">
        <v>-429944492.95858753</v>
      </c>
      <c r="L227" s="220">
        <v>-12638562.050000001</v>
      </c>
      <c r="M227" s="220">
        <v>-1080646.0560000001</v>
      </c>
      <c r="N227" s="220">
        <v>-1416675011.6318634</v>
      </c>
    </row>
    <row r="228" spans="4:14">
      <c r="D228" s="175" t="s">
        <v>940</v>
      </c>
      <c r="E228" s="220" t="s">
        <v>956</v>
      </c>
      <c r="F228" s="220" t="s">
        <v>957</v>
      </c>
      <c r="G228" s="220">
        <v>436767528.88999999</v>
      </c>
      <c r="H228" s="220">
        <v>7724651.9500000002</v>
      </c>
      <c r="I228" s="220"/>
      <c r="J228" s="220"/>
      <c r="K228" s="220">
        <v>315947834.62322497</v>
      </c>
      <c r="L228" s="220">
        <v>298291.59000000003</v>
      </c>
      <c r="M228" s="220">
        <v>13354.239474</v>
      </c>
      <c r="N228" s="220">
        <v>753104899.93269897</v>
      </c>
    </row>
    <row r="229" spans="4:14">
      <c r="D229" s="175" t="s">
        <v>943</v>
      </c>
      <c r="E229" s="226" t="s">
        <v>959</v>
      </c>
      <c r="F229" s="226" t="s">
        <v>205</v>
      </c>
      <c r="G229" s="226">
        <v>-529364097.63</v>
      </c>
      <c r="H229" s="226">
        <v>-10037847.949999999</v>
      </c>
      <c r="I229" s="226"/>
      <c r="J229" s="226">
        <v>-6578704.1672759</v>
      </c>
      <c r="K229" s="226">
        <v>-113996658.33536249</v>
      </c>
      <c r="L229" s="226">
        <v>-12340270.460000001</v>
      </c>
      <c r="M229" s="226">
        <v>-1067291.8165259999</v>
      </c>
      <c r="N229" s="226">
        <v>-663570111.69916439</v>
      </c>
    </row>
    <row r="230" spans="4:14">
      <c r="D230" s="175" t="s">
        <v>946</v>
      </c>
      <c r="E230" s="222" t="s">
        <v>961</v>
      </c>
      <c r="F230" s="222" t="s">
        <v>962</v>
      </c>
      <c r="G230" s="222"/>
      <c r="H230" s="222"/>
      <c r="I230" s="222"/>
      <c r="J230" s="222"/>
      <c r="K230" s="222"/>
      <c r="L230" s="222">
        <v>-794661.55</v>
      </c>
      <c r="M230" s="222"/>
      <c r="N230" s="222">
        <v>-794661.55</v>
      </c>
    </row>
    <row r="231" spans="4:14">
      <c r="D231" s="175" t="s">
        <v>949</v>
      </c>
      <c r="E231" s="220" t="s">
        <v>964</v>
      </c>
      <c r="F231" s="220" t="s">
        <v>965</v>
      </c>
      <c r="G231" s="220">
        <v>-2104394.5299999998</v>
      </c>
      <c r="H231" s="220"/>
      <c r="I231" s="220"/>
      <c r="J231" s="220"/>
      <c r="K231" s="220">
        <v>-2703580.8521874999</v>
      </c>
      <c r="L231" s="220">
        <v>-449612.37</v>
      </c>
      <c r="M231" s="220"/>
      <c r="N231" s="220">
        <v>-5257587.7521874998</v>
      </c>
    </row>
    <row r="232" spans="4:14">
      <c r="D232" s="175" t="s">
        <v>952</v>
      </c>
      <c r="E232" s="220" t="s">
        <v>967</v>
      </c>
      <c r="F232" s="220" t="s">
        <v>968</v>
      </c>
      <c r="G232" s="220">
        <v>-2104394.5299999998</v>
      </c>
      <c r="H232" s="220"/>
      <c r="I232" s="220"/>
      <c r="J232" s="220"/>
      <c r="K232" s="220">
        <v>-2703580.8521874999</v>
      </c>
      <c r="L232" s="220">
        <v>-1244273.92</v>
      </c>
      <c r="M232" s="220"/>
      <c r="N232" s="220">
        <v>-6052249.3021874996</v>
      </c>
    </row>
    <row r="233" spans="4:14">
      <c r="D233" s="175" t="s">
        <v>955</v>
      </c>
      <c r="E233" s="220" t="s">
        <v>970</v>
      </c>
      <c r="F233" s="220" t="s">
        <v>971</v>
      </c>
      <c r="G233" s="220">
        <v>-2104394.5299999998</v>
      </c>
      <c r="H233" s="220"/>
      <c r="I233" s="220"/>
      <c r="J233" s="220"/>
      <c r="K233" s="220">
        <v>-2703580.8521874999</v>
      </c>
      <c r="L233" s="220">
        <v>-1244273.92</v>
      </c>
      <c r="M233" s="220"/>
      <c r="N233" s="220">
        <v>-6052249.3021874996</v>
      </c>
    </row>
    <row r="234" spans="4:14">
      <c r="D234" s="175" t="s">
        <v>958</v>
      </c>
      <c r="E234" s="220" t="s">
        <v>1813</v>
      </c>
      <c r="F234" s="220" t="s">
        <v>736</v>
      </c>
      <c r="G234" s="220"/>
      <c r="H234" s="220"/>
      <c r="I234" s="220"/>
      <c r="J234" s="220">
        <v>15818.5734674</v>
      </c>
      <c r="K234" s="220"/>
      <c r="L234" s="220"/>
      <c r="M234" s="220"/>
      <c r="N234" s="220">
        <v>15818.5734674</v>
      </c>
    </row>
    <row r="235" spans="4:14">
      <c r="D235" s="175" t="s">
        <v>960</v>
      </c>
      <c r="E235" s="220" t="s">
        <v>1814</v>
      </c>
      <c r="F235" s="220" t="s">
        <v>739</v>
      </c>
      <c r="G235" s="220"/>
      <c r="H235" s="220"/>
      <c r="I235" s="220"/>
      <c r="J235" s="220">
        <v>397800.80073030002</v>
      </c>
      <c r="K235" s="220"/>
      <c r="L235" s="220"/>
      <c r="M235" s="220"/>
      <c r="N235" s="220">
        <v>397800.80073030002</v>
      </c>
    </row>
    <row r="236" spans="4:14">
      <c r="D236" s="175" t="s">
        <v>963</v>
      </c>
      <c r="E236" s="220" t="s">
        <v>973</v>
      </c>
      <c r="F236" s="220" t="s">
        <v>974</v>
      </c>
      <c r="G236" s="220">
        <v>-2279649.58</v>
      </c>
      <c r="H236" s="220"/>
      <c r="I236" s="220"/>
      <c r="J236" s="220"/>
      <c r="K236" s="220"/>
      <c r="L236" s="220"/>
      <c r="M236" s="220"/>
      <c r="N236" s="220">
        <v>-2279649.58</v>
      </c>
    </row>
    <row r="237" spans="4:14">
      <c r="D237" s="175" t="s">
        <v>966</v>
      </c>
      <c r="E237" s="220" t="s">
        <v>976</v>
      </c>
      <c r="F237" s="220" t="s">
        <v>977</v>
      </c>
      <c r="G237" s="220">
        <v>-68786980.540000007</v>
      </c>
      <c r="H237" s="220"/>
      <c r="I237" s="220"/>
      <c r="J237" s="220"/>
      <c r="K237" s="220"/>
      <c r="L237" s="220"/>
      <c r="M237" s="220"/>
      <c r="N237" s="220">
        <v>0</v>
      </c>
    </row>
    <row r="238" spans="4:14">
      <c r="D238" s="175" t="s">
        <v>969</v>
      </c>
      <c r="E238" s="220" t="s">
        <v>979</v>
      </c>
      <c r="F238" s="220" t="s">
        <v>742</v>
      </c>
      <c r="G238" s="220"/>
      <c r="H238" s="220"/>
      <c r="I238" s="220"/>
      <c r="J238" s="220">
        <v>-1015363355.4815532</v>
      </c>
      <c r="K238" s="220"/>
      <c r="L238" s="220">
        <v>-39581789.5</v>
      </c>
      <c r="M238" s="220"/>
      <c r="N238" s="220">
        <v>-686697642.70067739</v>
      </c>
    </row>
    <row r="239" spans="4:14">
      <c r="D239" s="175" t="s">
        <v>972</v>
      </c>
      <c r="E239" s="220" t="s">
        <v>981</v>
      </c>
      <c r="F239" s="220" t="s">
        <v>982</v>
      </c>
      <c r="G239" s="220"/>
      <c r="H239" s="220"/>
      <c r="I239" s="220"/>
      <c r="J239" s="220">
        <v>-226198.8878732</v>
      </c>
      <c r="K239" s="220"/>
      <c r="L239" s="220"/>
      <c r="M239" s="220"/>
      <c r="N239" s="220">
        <v>-226198.8878732</v>
      </c>
    </row>
    <row r="240" spans="4:14">
      <c r="D240" s="175" t="s">
        <v>975</v>
      </c>
      <c r="E240" s="222" t="s">
        <v>984</v>
      </c>
      <c r="F240" s="222" t="s">
        <v>754</v>
      </c>
      <c r="G240" s="222">
        <v>-3730678.18</v>
      </c>
      <c r="H240" s="222"/>
      <c r="I240" s="222"/>
      <c r="J240" s="222"/>
      <c r="K240" s="222">
        <v>-793531.84375</v>
      </c>
      <c r="L240" s="222">
        <v>-38059.589999999997</v>
      </c>
      <c r="M240" s="222"/>
      <c r="N240" s="222">
        <v>-4562269.6137499996</v>
      </c>
    </row>
    <row r="241" spans="4:14">
      <c r="D241" s="175" t="s">
        <v>978</v>
      </c>
      <c r="E241" s="220" t="s">
        <v>986</v>
      </c>
      <c r="F241" s="220" t="s">
        <v>760</v>
      </c>
      <c r="G241" s="220">
        <v>-254357197.69</v>
      </c>
      <c r="H241" s="220"/>
      <c r="I241" s="220"/>
      <c r="J241" s="220">
        <v>158800980.3338519</v>
      </c>
      <c r="K241" s="220">
        <v>-8110495.3420625003</v>
      </c>
      <c r="L241" s="220"/>
      <c r="M241" s="220"/>
      <c r="N241" s="220">
        <v>-1665182625.5782106</v>
      </c>
    </row>
    <row r="242" spans="4:14">
      <c r="D242" s="175" t="s">
        <v>980</v>
      </c>
      <c r="E242" s="220" t="s">
        <v>988</v>
      </c>
      <c r="F242" s="220" t="s">
        <v>989</v>
      </c>
      <c r="G242" s="220">
        <v>210489605.84</v>
      </c>
      <c r="H242" s="220"/>
      <c r="I242" s="220"/>
      <c r="J242" s="220"/>
      <c r="K242" s="220">
        <v>8904027.1858124994</v>
      </c>
      <c r="L242" s="220">
        <v>35515734.990000002</v>
      </c>
      <c r="M242" s="220"/>
      <c r="N242" s="220">
        <v>254909368.01581249</v>
      </c>
    </row>
    <row r="243" spans="4:14">
      <c r="D243" s="175" t="s">
        <v>983</v>
      </c>
      <c r="E243" s="220" t="s">
        <v>994</v>
      </c>
      <c r="F243" s="220" t="s">
        <v>992</v>
      </c>
      <c r="G243" s="220">
        <v>-223132.22</v>
      </c>
      <c r="H243" s="220"/>
      <c r="I243" s="220"/>
      <c r="J243" s="220"/>
      <c r="K243" s="220"/>
      <c r="L243" s="220"/>
      <c r="M243" s="220"/>
      <c r="N243" s="220">
        <v>-223132.22</v>
      </c>
    </row>
    <row r="244" spans="4:14">
      <c r="D244" s="175" t="s">
        <v>985</v>
      </c>
      <c r="E244" s="222" t="s">
        <v>996</v>
      </c>
      <c r="F244" s="222" t="s">
        <v>217</v>
      </c>
      <c r="G244" s="222">
        <v>-118888032.37</v>
      </c>
      <c r="H244" s="222"/>
      <c r="I244" s="222"/>
      <c r="J244" s="222">
        <v>-856374954.66137671</v>
      </c>
      <c r="K244" s="222">
        <v>0</v>
      </c>
      <c r="L244" s="222">
        <v>-4104114.1</v>
      </c>
      <c r="M244" s="222"/>
      <c r="N244" s="222">
        <v>-2103848531.1905007</v>
      </c>
    </row>
    <row r="245" spans="4:14">
      <c r="D245" s="175" t="s">
        <v>987</v>
      </c>
      <c r="E245" s="220" t="s">
        <v>999</v>
      </c>
      <c r="F245" s="220" t="s">
        <v>997</v>
      </c>
      <c r="G245" s="220">
        <v>-564580108.25</v>
      </c>
      <c r="H245" s="220"/>
      <c r="I245" s="220"/>
      <c r="J245" s="220"/>
      <c r="K245" s="220">
        <v>-166724326.40353751</v>
      </c>
      <c r="L245" s="220">
        <v>-110366868.53</v>
      </c>
      <c r="M245" s="220"/>
      <c r="N245" s="220">
        <v>-841671303.18353748</v>
      </c>
    </row>
    <row r="246" spans="4:14">
      <c r="D246" s="175" t="s">
        <v>990</v>
      </c>
      <c r="E246" s="226" t="s">
        <v>1002</v>
      </c>
      <c r="F246" s="226" t="s">
        <v>1000</v>
      </c>
      <c r="G246" s="226">
        <v>-22995376.239999998</v>
      </c>
      <c r="H246" s="226"/>
      <c r="I246" s="226"/>
      <c r="J246" s="226"/>
      <c r="K246" s="226"/>
      <c r="L246" s="226">
        <v>-6503481.9299999997</v>
      </c>
      <c r="M246" s="226"/>
      <c r="N246" s="226">
        <v>-29498858.170000002</v>
      </c>
    </row>
    <row r="247" spans="4:14">
      <c r="D247" s="175" t="s">
        <v>993</v>
      </c>
      <c r="E247" s="220" t="s">
        <v>1005</v>
      </c>
      <c r="F247" s="220" t="s">
        <v>1003</v>
      </c>
      <c r="G247" s="220"/>
      <c r="H247" s="220"/>
      <c r="I247" s="220"/>
      <c r="J247" s="220">
        <v>-761332494.1278826</v>
      </c>
      <c r="K247" s="220"/>
      <c r="L247" s="220"/>
      <c r="M247" s="220"/>
      <c r="N247" s="220">
        <v>-761332494.1278826</v>
      </c>
    </row>
    <row r="248" spans="4:14">
      <c r="D248" s="175" t="s">
        <v>995</v>
      </c>
      <c r="E248" s="226" t="s">
        <v>1008</v>
      </c>
      <c r="F248" s="226" t="s">
        <v>1006</v>
      </c>
      <c r="G248" s="226">
        <v>-587575484.49000001</v>
      </c>
      <c r="H248" s="226"/>
      <c r="I248" s="226"/>
      <c r="J248" s="226">
        <v>-761332494.1278826</v>
      </c>
      <c r="K248" s="226">
        <v>-166724326.40353751</v>
      </c>
      <c r="L248" s="226">
        <v>-116870350.45999999</v>
      </c>
      <c r="M248" s="226"/>
      <c r="N248" s="226">
        <v>-1632502655.48142</v>
      </c>
    </row>
    <row r="249" spans="4:14">
      <c r="D249" s="175" t="s">
        <v>998</v>
      </c>
      <c r="E249" s="222" t="s">
        <v>1011</v>
      </c>
      <c r="F249" s="222" t="s">
        <v>1009</v>
      </c>
      <c r="G249" s="222"/>
      <c r="H249" s="222"/>
      <c r="I249" s="222"/>
      <c r="J249" s="222">
        <v>-97206615.478090793</v>
      </c>
      <c r="K249" s="222"/>
      <c r="L249" s="222"/>
      <c r="M249" s="222"/>
      <c r="N249" s="222">
        <v>-97206615.478090793</v>
      </c>
    </row>
    <row r="250" spans="4:14">
      <c r="D250" s="175" t="s">
        <v>1001</v>
      </c>
      <c r="E250" s="223" t="s">
        <v>1014</v>
      </c>
      <c r="F250" s="223" t="s">
        <v>1012</v>
      </c>
      <c r="G250" s="223"/>
      <c r="H250" s="223"/>
      <c r="I250" s="223"/>
      <c r="J250" s="223">
        <v>-97206615.478090793</v>
      </c>
      <c r="K250" s="223"/>
      <c r="L250" s="223"/>
      <c r="M250" s="223"/>
      <c r="N250" s="223">
        <v>-97206615.478090793</v>
      </c>
    </row>
    <row r="251" spans="4:14">
      <c r="D251" s="175" t="s">
        <v>1004</v>
      </c>
      <c r="E251" s="224" t="s">
        <v>1017</v>
      </c>
      <c r="F251" s="224" t="s">
        <v>1015</v>
      </c>
      <c r="G251" s="224"/>
      <c r="H251" s="224"/>
      <c r="I251" s="224">
        <v>-39595786.187648103</v>
      </c>
      <c r="J251" s="224"/>
      <c r="K251" s="224"/>
      <c r="L251" s="224"/>
      <c r="M251" s="224"/>
      <c r="N251" s="224">
        <v>1.2351900000000001E-2</v>
      </c>
    </row>
    <row r="252" spans="4:14">
      <c r="D252" s="175" t="s">
        <v>1007</v>
      </c>
      <c r="E252" s="220" t="s">
        <v>1020</v>
      </c>
      <c r="F252" s="220" t="s">
        <v>1018</v>
      </c>
      <c r="G252" s="220"/>
      <c r="H252" s="220"/>
      <c r="I252" s="220">
        <v>-39595786.187648103</v>
      </c>
      <c r="J252" s="220"/>
      <c r="K252" s="220"/>
      <c r="L252" s="220"/>
      <c r="M252" s="220"/>
      <c r="N252" s="220">
        <v>1.2351900000000001E-2</v>
      </c>
    </row>
    <row r="253" spans="4:14">
      <c r="D253" s="175" t="s">
        <v>1010</v>
      </c>
      <c r="E253" s="222" t="s">
        <v>1022</v>
      </c>
      <c r="F253" s="222" t="s">
        <v>214</v>
      </c>
      <c r="G253" s="222"/>
      <c r="H253" s="222"/>
      <c r="I253" s="222">
        <v>-39595786.187648103</v>
      </c>
      <c r="J253" s="222">
        <v>-97206615.478090793</v>
      </c>
      <c r="K253" s="222"/>
      <c r="L253" s="222"/>
      <c r="M253" s="222"/>
      <c r="N253" s="241">
        <v>-97206615.465738893</v>
      </c>
    </row>
    <row r="254" spans="4:14">
      <c r="D254" s="175" t="s">
        <v>1013</v>
      </c>
      <c r="E254" s="220" t="s">
        <v>1025</v>
      </c>
      <c r="F254" s="220" t="s">
        <v>1023</v>
      </c>
      <c r="G254" s="220">
        <v>-1237932009.02</v>
      </c>
      <c r="H254" s="220">
        <v>-10037847.949999999</v>
      </c>
      <c r="I254" s="220">
        <v>-39595786.187648103</v>
      </c>
      <c r="J254" s="220">
        <v>-7210846616.2261438</v>
      </c>
      <c r="K254" s="220">
        <v>-681442515.59108746</v>
      </c>
      <c r="L254" s="220">
        <v>-134559008.94</v>
      </c>
      <c r="M254" s="220">
        <v>-1067291.8165259999</v>
      </c>
      <c r="N254" s="220">
        <v>-10390551960.930531</v>
      </c>
    </row>
    <row r="255" spans="4:14">
      <c r="D255" s="175" t="s">
        <v>1016</v>
      </c>
      <c r="E255" s="222" t="s">
        <v>1028</v>
      </c>
      <c r="F255" s="222" t="s">
        <v>1026</v>
      </c>
      <c r="G255" s="222">
        <v>-35927323402.710007</v>
      </c>
      <c r="H255" s="222">
        <v>-152629035.75999999</v>
      </c>
      <c r="I255" s="222">
        <v>-6139018671.9865799</v>
      </c>
      <c r="J255" s="222">
        <v>-18539032060.312542</v>
      </c>
      <c r="K255" s="222">
        <v>-1663360441.9818749</v>
      </c>
      <c r="L255" s="222">
        <v>-981423010.33000004</v>
      </c>
      <c r="M255" s="222">
        <v>-2020998598.4205</v>
      </c>
      <c r="N255" s="241">
        <v>-59784317955.167747</v>
      </c>
    </row>
    <row r="256" spans="4:14">
      <c r="D256" s="175" t="s">
        <v>1019</v>
      </c>
      <c r="E256" s="220" t="s">
        <v>1030</v>
      </c>
      <c r="F256" s="220" t="s">
        <v>148</v>
      </c>
      <c r="G256" s="220"/>
      <c r="H256" s="220"/>
      <c r="I256" s="220"/>
      <c r="J256" s="220"/>
      <c r="K256" s="220">
        <v>-4102014069.4277401</v>
      </c>
      <c r="L256" s="220"/>
      <c r="M256" s="220"/>
      <c r="N256" s="220">
        <v>-4102014069.4277401</v>
      </c>
    </row>
    <row r="257" spans="4:14">
      <c r="D257" s="175" t="s">
        <v>1021</v>
      </c>
      <c r="E257" s="241" t="s">
        <v>1032</v>
      </c>
      <c r="F257" s="241" t="s">
        <v>148</v>
      </c>
      <c r="G257" s="241"/>
      <c r="H257" s="241"/>
      <c r="I257" s="241"/>
      <c r="J257" s="241"/>
      <c r="K257" s="241">
        <v>-4102014069.4277401</v>
      </c>
      <c r="L257" s="241"/>
      <c r="M257" s="241"/>
      <c r="N257" s="241">
        <v>-4102014069.4277401</v>
      </c>
    </row>
    <row r="258" spans="4:14">
      <c r="D258" s="175" t="s">
        <v>1024</v>
      </c>
      <c r="E258" s="220" t="s">
        <v>1034</v>
      </c>
      <c r="F258" s="220" t="s">
        <v>149</v>
      </c>
      <c r="G258" s="220">
        <v>-3450000000</v>
      </c>
      <c r="H258" s="220">
        <v>-890000000</v>
      </c>
      <c r="I258" s="220">
        <v>-21735991497.939995</v>
      </c>
      <c r="J258" s="220">
        <v>-2712544855.1300001</v>
      </c>
      <c r="K258" s="220">
        <v>-1465647156.52192</v>
      </c>
      <c r="L258" s="220">
        <v>-3582537210</v>
      </c>
      <c r="M258" s="220">
        <v>-6069471142.8599997</v>
      </c>
      <c r="N258" s="220">
        <v>-9388184366.0919209</v>
      </c>
    </row>
    <row r="259" spans="4:14">
      <c r="D259" s="175" t="s">
        <v>1027</v>
      </c>
      <c r="E259" s="241" t="s">
        <v>1036</v>
      </c>
      <c r="F259" s="241" t="s">
        <v>149</v>
      </c>
      <c r="G259" s="241">
        <v>-3450000000</v>
      </c>
      <c r="H259" s="241">
        <v>-890000000</v>
      </c>
      <c r="I259" s="241">
        <v>-21735991497.939995</v>
      </c>
      <c r="J259" s="241">
        <v>-2712544855.1300001</v>
      </c>
      <c r="K259" s="241">
        <v>-1465647156.52192</v>
      </c>
      <c r="L259" s="241">
        <v>-3582537210</v>
      </c>
      <c r="M259" s="241">
        <v>-6069471142.8599997</v>
      </c>
      <c r="N259" s="241">
        <v>-9388184366.0919209</v>
      </c>
    </row>
    <row r="260" spans="4:14">
      <c r="D260" s="175" t="s">
        <v>1029</v>
      </c>
      <c r="E260" s="220" t="s">
        <v>1038</v>
      </c>
      <c r="F260" s="220" t="s">
        <v>150</v>
      </c>
      <c r="G260" s="220"/>
      <c r="H260" s="220"/>
      <c r="I260" s="220"/>
      <c r="J260" s="220"/>
      <c r="K260" s="220">
        <v>-1297266915.6468</v>
      </c>
      <c r="L260" s="220"/>
      <c r="M260" s="220"/>
      <c r="N260" s="220">
        <v>-1297266915.6468</v>
      </c>
    </row>
    <row r="261" spans="4:14">
      <c r="D261" s="175" t="s">
        <v>1031</v>
      </c>
      <c r="E261" s="241" t="s">
        <v>1040</v>
      </c>
      <c r="F261" s="241" t="s">
        <v>150</v>
      </c>
      <c r="G261" s="241"/>
      <c r="H261" s="241"/>
      <c r="I261" s="241"/>
      <c r="J261" s="241"/>
      <c r="K261" s="241">
        <v>-1297266915.6468</v>
      </c>
      <c r="L261" s="241"/>
      <c r="M261" s="241"/>
      <c r="N261" s="241">
        <v>-1297266915.6468</v>
      </c>
    </row>
    <row r="262" spans="4:14">
      <c r="D262" s="175" t="s">
        <v>1033</v>
      </c>
      <c r="E262" s="220" t="s">
        <v>1042</v>
      </c>
      <c r="F262" s="220" t="s">
        <v>151</v>
      </c>
      <c r="G262" s="220"/>
      <c r="H262" s="220"/>
      <c r="I262" s="220"/>
      <c r="J262" s="220">
        <v>-7795857.5</v>
      </c>
      <c r="K262" s="220">
        <v>-1350254152.5448201</v>
      </c>
      <c r="L262" s="220">
        <v>-355000000</v>
      </c>
      <c r="M262" s="220"/>
      <c r="N262" s="220">
        <v>2285219338.4351802</v>
      </c>
    </row>
    <row r="263" spans="4:14">
      <c r="D263" s="175" t="s">
        <v>1035</v>
      </c>
      <c r="E263" s="220" t="s">
        <v>1044</v>
      </c>
      <c r="F263" s="220" t="s">
        <v>151</v>
      </c>
      <c r="G263" s="220"/>
      <c r="H263" s="220"/>
      <c r="I263" s="220"/>
      <c r="J263" s="220">
        <v>-7795857.5</v>
      </c>
      <c r="K263" s="220">
        <v>-1350254152.5448201</v>
      </c>
      <c r="L263" s="220">
        <v>-355000000</v>
      </c>
      <c r="M263" s="220"/>
      <c r="N263" s="220">
        <v>2285219338.4351802</v>
      </c>
    </row>
    <row r="264" spans="4:14">
      <c r="D264" s="175" t="s">
        <v>1037</v>
      </c>
      <c r="E264" s="220" t="s">
        <v>1046</v>
      </c>
      <c r="F264" s="220" t="s">
        <v>159</v>
      </c>
      <c r="G264" s="220"/>
      <c r="H264" s="220"/>
      <c r="I264" s="220"/>
      <c r="J264" s="220"/>
      <c r="K264" s="220"/>
      <c r="L264" s="220"/>
      <c r="M264" s="220"/>
      <c r="N264" s="220">
        <v>-1210288327.9000001</v>
      </c>
    </row>
    <row r="265" spans="4:14">
      <c r="D265" s="175" t="s">
        <v>1039</v>
      </c>
      <c r="E265" s="220" t="s">
        <v>1048</v>
      </c>
      <c r="F265" s="220" t="s">
        <v>159</v>
      </c>
      <c r="G265" s="220"/>
      <c r="H265" s="220"/>
      <c r="I265" s="220"/>
      <c r="J265" s="220"/>
      <c r="K265" s="220"/>
      <c r="L265" s="220"/>
      <c r="M265" s="220"/>
      <c r="N265" s="220">
        <v>-1210288327.9000001</v>
      </c>
    </row>
    <row r="266" spans="4:14">
      <c r="D266" s="175" t="s">
        <v>1041</v>
      </c>
      <c r="E266" s="220" t="s">
        <v>1050</v>
      </c>
      <c r="F266" s="220" t="s">
        <v>157</v>
      </c>
      <c r="G266" s="220">
        <v>-345000000</v>
      </c>
      <c r="H266" s="220"/>
      <c r="I266" s="220"/>
      <c r="J266" s="220">
        <v>-3936080</v>
      </c>
      <c r="K266" s="220"/>
      <c r="L266" s="220">
        <v>-322203140.97000003</v>
      </c>
      <c r="M266" s="220"/>
      <c r="N266" s="220">
        <v>-667203140.97000003</v>
      </c>
    </row>
    <row r="267" spans="4:14">
      <c r="D267" s="175" t="s">
        <v>1043</v>
      </c>
      <c r="E267" s="220" t="s">
        <v>1052</v>
      </c>
      <c r="F267" s="220" t="s">
        <v>157</v>
      </c>
      <c r="G267" s="220">
        <v>-345000000</v>
      </c>
      <c r="H267" s="220"/>
      <c r="I267" s="220"/>
      <c r="J267" s="220">
        <v>-3936080</v>
      </c>
      <c r="K267" s="220"/>
      <c r="L267" s="220">
        <v>-322203140.97000003</v>
      </c>
      <c r="M267" s="220"/>
      <c r="N267" s="220">
        <v>-667203140.97000003</v>
      </c>
    </row>
    <row r="268" spans="4:14">
      <c r="D268" s="175" t="s">
        <v>1045</v>
      </c>
      <c r="E268" s="241" t="s">
        <v>1055</v>
      </c>
      <c r="F268" s="241" t="s">
        <v>1053</v>
      </c>
      <c r="G268" s="241">
        <v>-14226972386.370001</v>
      </c>
      <c r="H268" s="241">
        <v>-600478332.13999999</v>
      </c>
      <c r="I268" s="241">
        <v>-483773415.62787861</v>
      </c>
      <c r="J268" s="241">
        <v>-4623478580.6095343</v>
      </c>
      <c r="K268" s="234">
        <v>966270681.85674596</v>
      </c>
      <c r="L268" s="241">
        <v>-1965532435.96</v>
      </c>
      <c r="M268" s="241">
        <v>-2924227505.3107424</v>
      </c>
      <c r="N268" s="241">
        <v>-18451655473.086048</v>
      </c>
    </row>
    <row r="269" spans="4:14">
      <c r="D269" s="175" t="s">
        <v>1047</v>
      </c>
      <c r="E269" s="220" t="s">
        <v>1058</v>
      </c>
      <c r="F269" s="220" t="s">
        <v>1056</v>
      </c>
      <c r="G269" s="220"/>
      <c r="H269" s="220"/>
      <c r="I269" s="220"/>
      <c r="J269" s="220">
        <v>-570.21192299999996</v>
      </c>
      <c r="K269" s="250">
        <v>8.3674000000000005E-3</v>
      </c>
      <c r="L269" s="220"/>
      <c r="M269" s="220"/>
      <c r="N269" s="220">
        <v>38323716.1964444</v>
      </c>
    </row>
    <row r="270" spans="4:14">
      <c r="D270" s="175" t="s">
        <v>1049</v>
      </c>
      <c r="E270" s="220" t="s">
        <v>1150</v>
      </c>
      <c r="F270" s="220" t="s">
        <v>1059</v>
      </c>
      <c r="G270" s="220">
        <v>-2930199997.3600001</v>
      </c>
      <c r="H270" s="220">
        <v>-203096445.91999999</v>
      </c>
      <c r="I270" s="220">
        <v>-20444016.8469414</v>
      </c>
      <c r="J270" s="220">
        <v>-968653505.55223656</v>
      </c>
      <c r="K270" s="250">
        <v>-256053973.04170451</v>
      </c>
      <c r="L270" s="220">
        <v>-500838216.57999998</v>
      </c>
      <c r="M270" s="220">
        <v>-734373277.89266253</v>
      </c>
      <c r="N270" s="220">
        <v>-4513876198.2029123</v>
      </c>
    </row>
    <row r="271" spans="4:14">
      <c r="D271" s="175" t="s">
        <v>1051</v>
      </c>
      <c r="E271" s="241" t="s">
        <v>1152</v>
      </c>
      <c r="F271" s="241" t="s">
        <v>1151</v>
      </c>
      <c r="G271" s="241">
        <v>1897500000</v>
      </c>
      <c r="H271" s="241"/>
      <c r="I271" s="241"/>
      <c r="J271" s="241">
        <v>375454664.78381401</v>
      </c>
      <c r="K271" s="234"/>
      <c r="L271" s="241">
        <v>1433014884</v>
      </c>
      <c r="M271" s="241">
        <v>172928000</v>
      </c>
      <c r="N271" s="241">
        <v>3330514884</v>
      </c>
    </row>
    <row r="272" spans="4:14">
      <c r="D272" s="175" t="s">
        <v>1054</v>
      </c>
      <c r="E272" s="220" t="s">
        <v>1142</v>
      </c>
      <c r="F272" s="220" t="s">
        <v>1153</v>
      </c>
      <c r="G272" s="220"/>
      <c r="H272" s="220"/>
      <c r="I272" s="220"/>
      <c r="J272" s="220">
        <v>432920</v>
      </c>
      <c r="K272" s="250"/>
      <c r="L272" s="220"/>
      <c r="M272" s="220"/>
      <c r="N272" s="220">
        <v>0</v>
      </c>
    </row>
    <row r="273" spans="4:62">
      <c r="D273" s="175" t="s">
        <v>1057</v>
      </c>
      <c r="E273" s="220" t="s">
        <v>1061</v>
      </c>
      <c r="F273" s="220" t="s">
        <v>1143</v>
      </c>
      <c r="G273" s="220"/>
      <c r="H273" s="220"/>
      <c r="I273" s="220"/>
      <c r="J273" s="220">
        <v>-19750070.428802099</v>
      </c>
      <c r="K273" s="250">
        <v>23908232.687421001</v>
      </c>
      <c r="L273" s="220"/>
      <c r="M273" s="220"/>
      <c r="N273" s="220">
        <v>6966246.6755144</v>
      </c>
    </row>
    <row r="274" spans="4:62">
      <c r="D274" s="175" t="s">
        <v>1060</v>
      </c>
      <c r="E274" s="220" t="s">
        <v>1063</v>
      </c>
      <c r="F274" s="220" t="s">
        <v>158</v>
      </c>
      <c r="G274" s="220">
        <v>-15259672383.73</v>
      </c>
      <c r="H274" s="220">
        <v>-803574778.05999994</v>
      </c>
      <c r="I274" s="220">
        <v>-504217432.47482002</v>
      </c>
      <c r="J274" s="220">
        <v>-5235995142.0186815</v>
      </c>
      <c r="K274" s="220">
        <v>734124941.51082981</v>
      </c>
      <c r="L274" s="220">
        <v>-1033355768.54</v>
      </c>
      <c r="M274" s="220">
        <v>-3485672783.2034054</v>
      </c>
      <c r="N274" s="220">
        <v>-19589726824.417</v>
      </c>
    </row>
    <row r="275" spans="4:62">
      <c r="D275" s="175" t="s">
        <v>1062</v>
      </c>
      <c r="E275" s="241" t="s">
        <v>1066</v>
      </c>
      <c r="F275" s="241" t="s">
        <v>1064</v>
      </c>
      <c r="G275" s="241"/>
      <c r="H275" s="241"/>
      <c r="I275" s="241">
        <v>-1066572217.700056</v>
      </c>
      <c r="J275" s="241">
        <v>-280004723.57239938</v>
      </c>
      <c r="K275" s="241">
        <v>626395412.22892523</v>
      </c>
      <c r="L275" s="241"/>
      <c r="M275" s="241">
        <v>1094330577.8332393</v>
      </c>
      <c r="N275" s="241">
        <v>1249596250.1555324</v>
      </c>
    </row>
    <row r="276" spans="4:62">
      <c r="D276" s="175" t="s">
        <v>1065</v>
      </c>
      <c r="E276" s="220" t="s">
        <v>1069</v>
      </c>
      <c r="F276" s="220" t="s">
        <v>1067</v>
      </c>
      <c r="G276" s="220"/>
      <c r="H276" s="220"/>
      <c r="I276" s="220"/>
      <c r="J276" s="220"/>
      <c r="K276" s="220"/>
      <c r="L276" s="220"/>
      <c r="M276" s="220"/>
      <c r="N276" s="220">
        <v>260499975.71274611</v>
      </c>
    </row>
    <row r="277" spans="4:62">
      <c r="D277" s="175" t="s">
        <v>1068</v>
      </c>
      <c r="E277" s="220" t="s">
        <v>1071</v>
      </c>
      <c r="F277" s="220" t="s">
        <v>152</v>
      </c>
      <c r="G277" s="220"/>
      <c r="H277" s="220"/>
      <c r="I277" s="220">
        <v>-1066572217.700056</v>
      </c>
      <c r="J277" s="220">
        <v>-280004723.57239938</v>
      </c>
      <c r="K277" s="220">
        <v>626395412.22892523</v>
      </c>
      <c r="L277" s="220"/>
      <c r="M277" s="220">
        <v>1094330577.8332393</v>
      </c>
      <c r="N277" s="220">
        <v>1510096225.8682785</v>
      </c>
    </row>
    <row r="278" spans="4:62">
      <c r="D278" s="175" t="s">
        <v>1070</v>
      </c>
      <c r="E278" s="226" t="s">
        <v>1074</v>
      </c>
      <c r="F278" s="226" t="s">
        <v>1072</v>
      </c>
      <c r="G278" s="226">
        <v>-343934902.69</v>
      </c>
      <c r="H278" s="226"/>
      <c r="I278" s="226"/>
      <c r="J278" s="226"/>
      <c r="K278" s="226"/>
      <c r="L278" s="226"/>
      <c r="M278" s="226"/>
      <c r="N278" s="226">
        <v>6043447.9199999999</v>
      </c>
    </row>
    <row r="279" spans="4:62">
      <c r="D279" s="175" t="s">
        <v>1073</v>
      </c>
      <c r="E279" s="220" t="s">
        <v>1077</v>
      </c>
      <c r="F279" s="220" t="s">
        <v>1075</v>
      </c>
      <c r="G279" s="220">
        <v>68786980.540000007</v>
      </c>
      <c r="H279" s="220"/>
      <c r="I279" s="220"/>
      <c r="J279" s="220"/>
      <c r="K279" s="220"/>
      <c r="L279" s="220"/>
      <c r="M279" s="220"/>
      <c r="N279" s="220">
        <v>0</v>
      </c>
    </row>
    <row r="280" spans="4:62">
      <c r="D280" s="175" t="s">
        <v>1076</v>
      </c>
      <c r="E280" s="241" t="s">
        <v>1080</v>
      </c>
      <c r="F280" s="241" t="s">
        <v>1078</v>
      </c>
      <c r="G280" s="241"/>
      <c r="H280" s="241"/>
      <c r="I280" s="241"/>
      <c r="J280" s="241"/>
      <c r="K280" s="241"/>
      <c r="L280" s="241"/>
      <c r="M280" s="241"/>
      <c r="N280" s="241">
        <v>403870.5</v>
      </c>
    </row>
    <row r="281" spans="4:62">
      <c r="D281" s="175" t="s">
        <v>1079</v>
      </c>
      <c r="E281" s="222" t="s">
        <v>1965</v>
      </c>
      <c r="F281" s="222" t="s">
        <v>154</v>
      </c>
      <c r="G281" s="222">
        <v>-275147922.14999998</v>
      </c>
      <c r="H281" s="222"/>
      <c r="I281" s="222"/>
      <c r="J281" s="222"/>
      <c r="K281" s="222"/>
      <c r="L281" s="222"/>
      <c r="M281" s="222"/>
      <c r="N281" s="222">
        <v>6447318.4199999999</v>
      </c>
    </row>
    <row r="282" spans="4:62">
      <c r="D282" s="175" t="s">
        <v>1081</v>
      </c>
      <c r="E282" s="220" t="s">
        <v>1082</v>
      </c>
      <c r="F282" s="220" t="s">
        <v>153</v>
      </c>
      <c r="G282" s="220"/>
      <c r="H282" s="220"/>
      <c r="I282" s="220"/>
      <c r="J282" s="220"/>
      <c r="K282" s="220"/>
      <c r="L282" s="220"/>
      <c r="M282" s="220"/>
      <c r="N282" s="220">
        <v>0</v>
      </c>
    </row>
    <row r="283" spans="4:62">
      <c r="D283" s="175" t="s">
        <v>1084</v>
      </c>
      <c r="E283" s="222" t="s">
        <v>1085</v>
      </c>
      <c r="F283" s="222" t="s">
        <v>1083</v>
      </c>
      <c r="G283" s="222"/>
      <c r="H283" s="222"/>
      <c r="I283" s="222"/>
      <c r="J283" s="222"/>
      <c r="K283" s="222"/>
      <c r="L283" s="222"/>
      <c r="M283" s="222"/>
      <c r="N283" s="222">
        <v>2.9480000000000001E-3</v>
      </c>
    </row>
    <row r="284" spans="4:62">
      <c r="D284" s="175" t="s">
        <v>1087</v>
      </c>
      <c r="E284" s="223" t="s">
        <v>1088</v>
      </c>
      <c r="F284" s="223" t="s">
        <v>1086</v>
      </c>
      <c r="G284" s="223"/>
      <c r="H284" s="223"/>
      <c r="I284" s="223"/>
      <c r="J284" s="223"/>
      <c r="K284" s="223"/>
      <c r="L284" s="223"/>
      <c r="M284" s="223"/>
      <c r="N284" s="223">
        <v>2.9480000000000001E-3</v>
      </c>
    </row>
    <row r="285" spans="4:62">
      <c r="D285" s="175" t="s">
        <v>1090</v>
      </c>
      <c r="E285" s="220" t="s">
        <v>1091</v>
      </c>
      <c r="F285" s="220" t="s">
        <v>1089</v>
      </c>
      <c r="G285" s="220"/>
      <c r="H285" s="220"/>
      <c r="I285" s="220"/>
      <c r="J285" s="220"/>
      <c r="K285" s="220"/>
      <c r="L285" s="220"/>
      <c r="M285" s="220"/>
      <c r="N285" s="220">
        <v>75215211.260000005</v>
      </c>
      <c r="BJ285">
        <v>-24000</v>
      </c>
    </row>
    <row r="286" spans="4:62">
      <c r="D286" s="175" t="s">
        <v>1092</v>
      </c>
      <c r="E286" s="226" t="s">
        <v>1093</v>
      </c>
      <c r="F286" s="226" t="s">
        <v>156</v>
      </c>
      <c r="G286" s="226"/>
      <c r="H286" s="226"/>
      <c r="I286" s="226"/>
      <c r="J286" s="226"/>
      <c r="K286" s="226"/>
      <c r="L286" s="226"/>
      <c r="M286" s="226"/>
      <c r="N286" s="226">
        <v>75215211.260000005</v>
      </c>
    </row>
    <row r="287" spans="4:62">
      <c r="D287" s="175" t="s">
        <v>1095</v>
      </c>
      <c r="E287" s="220" t="s">
        <v>1096</v>
      </c>
      <c r="F287" s="220" t="s">
        <v>1094</v>
      </c>
      <c r="G287" s="220">
        <v>-275147922.14999998</v>
      </c>
      <c r="H287" s="220"/>
      <c r="I287" s="220">
        <v>-1066572217.700056</v>
      </c>
      <c r="J287" s="220">
        <v>-280004723.57239938</v>
      </c>
      <c r="K287" s="220">
        <v>626395412.22892523</v>
      </c>
      <c r="L287" s="220"/>
      <c r="M287" s="220">
        <v>1094330577.8332393</v>
      </c>
      <c r="N287" s="220">
        <v>1591758755.5512264</v>
      </c>
    </row>
    <row r="288" spans="4:62">
      <c r="D288" s="175" t="s">
        <v>1098</v>
      </c>
      <c r="E288" s="226" t="s">
        <v>1099</v>
      </c>
      <c r="F288" s="226" t="s">
        <v>1097</v>
      </c>
      <c r="G288" s="226"/>
      <c r="H288" s="226"/>
      <c r="I288" s="226"/>
      <c r="J288" s="226"/>
      <c r="K288" s="226"/>
      <c r="L288" s="226"/>
      <c r="M288" s="226"/>
      <c r="N288" s="226">
        <v>4.8532999999999996E-3</v>
      </c>
    </row>
    <row r="289" spans="4:62">
      <c r="D289" s="175" t="s">
        <v>1101</v>
      </c>
      <c r="E289" s="220" t="s">
        <v>1102</v>
      </c>
      <c r="F289" s="220" t="s">
        <v>1100</v>
      </c>
      <c r="G289" s="220"/>
      <c r="H289" s="220"/>
      <c r="I289" s="220"/>
      <c r="J289" s="220"/>
      <c r="K289" s="220"/>
      <c r="L289" s="220"/>
      <c r="M289" s="220"/>
      <c r="N289" s="249">
        <v>4.8532999999999996E-3</v>
      </c>
    </row>
    <row r="290" spans="4:62">
      <c r="D290" s="175" t="s">
        <v>1103</v>
      </c>
      <c r="E290" s="226" t="s">
        <v>1104</v>
      </c>
      <c r="F290" s="226" t="s">
        <v>160</v>
      </c>
      <c r="G290" s="226">
        <v>-19329820305.880001</v>
      </c>
      <c r="H290" s="226">
        <v>-1693574778.0599999</v>
      </c>
      <c r="I290" s="226">
        <v>-23306781148.114872</v>
      </c>
      <c r="J290" s="226">
        <v>-8240276658.2210817</v>
      </c>
      <c r="K290" s="226">
        <v>-6854661940.4015245</v>
      </c>
      <c r="L290" s="226">
        <v>-5293096119.5100002</v>
      </c>
      <c r="M290" s="226">
        <v>-8460813348.2301664</v>
      </c>
      <c r="N290" s="226">
        <v>-32377705550.4622</v>
      </c>
    </row>
    <row r="291" spans="4:62">
      <c r="D291" s="175" t="s">
        <v>1105</v>
      </c>
      <c r="E291" s="220" t="s">
        <v>1106</v>
      </c>
      <c r="F291" s="220" t="s">
        <v>161</v>
      </c>
      <c r="G291" s="220"/>
      <c r="H291" s="220"/>
      <c r="I291" s="220"/>
      <c r="J291" s="220">
        <v>-139.65079259999999</v>
      </c>
      <c r="K291" s="220"/>
      <c r="L291" s="220"/>
      <c r="M291" s="220"/>
      <c r="N291" s="220">
        <v>-9156934276.7155991</v>
      </c>
    </row>
    <row r="292" spans="4:62">
      <c r="D292" s="175" t="s">
        <v>1107</v>
      </c>
      <c r="E292" s="226" t="s">
        <v>1108</v>
      </c>
      <c r="F292" s="226" t="s">
        <v>161</v>
      </c>
      <c r="G292" s="226"/>
      <c r="H292" s="226"/>
      <c r="I292" s="226"/>
      <c r="J292" s="226">
        <v>-139.65079259999999</v>
      </c>
      <c r="K292" s="226"/>
      <c r="L292" s="226"/>
      <c r="M292" s="226"/>
      <c r="N292" s="226">
        <v>-9156934276.7155991</v>
      </c>
    </row>
    <row r="293" spans="4:62">
      <c r="D293" s="175" t="s">
        <v>1109</v>
      </c>
      <c r="E293" s="220" t="s">
        <v>1110</v>
      </c>
      <c r="F293" s="220" t="s">
        <v>162</v>
      </c>
      <c r="G293" s="220"/>
      <c r="H293" s="220"/>
      <c r="I293" s="220"/>
      <c r="J293" s="220"/>
      <c r="K293" s="220"/>
      <c r="L293" s="220"/>
      <c r="M293" s="220"/>
      <c r="N293" s="220">
        <v>-1248325230.1531456</v>
      </c>
      <c r="BJ293">
        <v>153225.84</v>
      </c>
    </row>
    <row r="294" spans="4:62">
      <c r="D294" s="175" t="s">
        <v>1111</v>
      </c>
      <c r="E294" s="220" t="s">
        <v>1112</v>
      </c>
      <c r="F294" s="220" t="s">
        <v>162</v>
      </c>
      <c r="G294" s="220"/>
      <c r="H294" s="220"/>
      <c r="I294" s="220"/>
      <c r="J294" s="220"/>
      <c r="K294" s="220"/>
      <c r="L294" s="220"/>
      <c r="M294" s="220"/>
      <c r="N294" s="220">
        <v>-1248325230.1531456</v>
      </c>
      <c r="BJ294">
        <v>-23900</v>
      </c>
    </row>
    <row r="295" spans="4:62">
      <c r="D295" s="175" t="s">
        <v>1113</v>
      </c>
      <c r="E295" s="220" t="s">
        <v>1114</v>
      </c>
      <c r="F295" s="220" t="s">
        <v>163</v>
      </c>
      <c r="G295" s="220"/>
      <c r="H295" s="220"/>
      <c r="I295" s="220"/>
      <c r="J295" s="220"/>
      <c r="K295" s="220"/>
      <c r="L295" s="220"/>
      <c r="M295" s="220"/>
      <c r="N295" s="220">
        <v>718630084.684551</v>
      </c>
    </row>
    <row r="296" spans="4:62">
      <c r="D296" s="175" t="s">
        <v>1115</v>
      </c>
      <c r="E296" s="226" t="s">
        <v>1116</v>
      </c>
      <c r="F296" s="226" t="s">
        <v>163</v>
      </c>
      <c r="G296" s="226"/>
      <c r="H296" s="226"/>
      <c r="I296" s="226"/>
      <c r="J296" s="226"/>
      <c r="K296" s="226"/>
      <c r="L296" s="226"/>
      <c r="M296" s="226"/>
      <c r="N296" s="226">
        <v>718630084.684551</v>
      </c>
    </row>
    <row r="297" spans="4:62">
      <c r="D297" s="175" t="s">
        <v>1118</v>
      </c>
      <c r="E297" s="222" t="s">
        <v>1119</v>
      </c>
      <c r="F297" s="222" t="s">
        <v>1117</v>
      </c>
      <c r="G297" s="222"/>
      <c r="H297" s="222"/>
      <c r="I297" s="222"/>
      <c r="J297" s="222"/>
      <c r="K297" s="222"/>
      <c r="L297" s="222"/>
      <c r="M297" s="222"/>
      <c r="N297" s="222">
        <v>-260932521.5427461</v>
      </c>
    </row>
    <row r="298" spans="4:62">
      <c r="D298" s="175" t="s">
        <v>1120</v>
      </c>
      <c r="E298" s="223" t="s">
        <v>1121</v>
      </c>
      <c r="F298" s="223" t="s">
        <v>164</v>
      </c>
      <c r="G298" s="223"/>
      <c r="H298" s="223"/>
      <c r="I298" s="223"/>
      <c r="J298" s="223"/>
      <c r="K298" s="223"/>
      <c r="L298" s="223"/>
      <c r="M298" s="223"/>
      <c r="N298" s="223">
        <v>-260932521.5427461</v>
      </c>
    </row>
    <row r="299" spans="4:62">
      <c r="D299" s="175" t="s">
        <v>1123</v>
      </c>
      <c r="E299" s="224" t="s">
        <v>1124</v>
      </c>
      <c r="F299" s="224" t="s">
        <v>1122</v>
      </c>
      <c r="G299" s="224"/>
      <c r="H299" s="224"/>
      <c r="I299" s="224"/>
      <c r="J299" s="224"/>
      <c r="K299" s="224"/>
      <c r="L299" s="224"/>
      <c r="M299" s="224"/>
      <c r="N299" s="224">
        <v>23209</v>
      </c>
    </row>
    <row r="300" spans="4:62">
      <c r="D300" s="175" t="s">
        <v>1126</v>
      </c>
      <c r="E300" s="225" t="s">
        <v>1127</v>
      </c>
      <c r="F300" s="225" t="s">
        <v>1125</v>
      </c>
      <c r="G300" s="225"/>
      <c r="H300" s="225"/>
      <c r="I300" s="225"/>
      <c r="J300" s="225"/>
      <c r="K300" s="225"/>
      <c r="L300" s="225"/>
      <c r="M300" s="225"/>
      <c r="N300" s="225">
        <v>9856440.5940627009</v>
      </c>
    </row>
    <row r="301" spans="4:62">
      <c r="D301" s="175" t="s">
        <v>1129</v>
      </c>
      <c r="E301" s="227" t="s">
        <v>1130</v>
      </c>
      <c r="F301" s="227" t="s">
        <v>1128</v>
      </c>
      <c r="G301" s="227"/>
      <c r="H301" s="227"/>
      <c r="I301" s="227"/>
      <c r="J301" s="227"/>
      <c r="K301" s="227"/>
      <c r="L301" s="227"/>
      <c r="M301" s="227"/>
      <c r="N301" s="227">
        <v>-427079.50294799998</v>
      </c>
    </row>
    <row r="302" spans="4:62">
      <c r="E302" s="196" t="s">
        <v>1131</v>
      </c>
      <c r="F302" s="197" t="s">
        <v>166</v>
      </c>
      <c r="G302" s="197"/>
      <c r="H302" s="197"/>
      <c r="I302" s="197"/>
      <c r="J302" s="197"/>
      <c r="K302" s="197"/>
      <c r="L302" s="197"/>
      <c r="M302" s="197"/>
      <c r="N302">
        <v>9452570.0911146998</v>
      </c>
    </row>
    <row r="303" spans="4:62">
      <c r="E303" s="196" t="s">
        <v>1133</v>
      </c>
      <c r="F303" s="197" t="s">
        <v>1132</v>
      </c>
      <c r="G303" s="197"/>
      <c r="H303" s="197"/>
      <c r="I303" s="197"/>
      <c r="J303" s="197">
        <v>-139.65079259999999</v>
      </c>
      <c r="K303" s="197"/>
      <c r="L303" s="197"/>
      <c r="M303" s="197"/>
      <c r="N303" s="248">
        <v>-9938109373.6358261</v>
      </c>
    </row>
    <row r="304" spans="4:62">
      <c r="E304" s="196" t="s">
        <v>1134</v>
      </c>
      <c r="F304" s="197" t="s">
        <v>167</v>
      </c>
      <c r="G304" s="197"/>
      <c r="H304" s="197"/>
      <c r="I304" s="197"/>
      <c r="J304" s="197">
        <v>-139.65079259999999</v>
      </c>
      <c r="K304" s="197"/>
      <c r="L304" s="197"/>
      <c r="M304" s="197"/>
      <c r="N304">
        <v>-9938109373.6358261</v>
      </c>
    </row>
    <row r="305" spans="5:14">
      <c r="E305" t="s">
        <v>1135</v>
      </c>
      <c r="F305" t="s">
        <v>168</v>
      </c>
      <c r="G305">
        <v>-19329820305.880001</v>
      </c>
      <c r="H305">
        <v>-1693574778.0599999</v>
      </c>
      <c r="I305">
        <v>-23306781148.114872</v>
      </c>
      <c r="J305">
        <v>-8240276797.8718739</v>
      </c>
      <c r="K305">
        <v>-6854661940.4015245</v>
      </c>
      <c r="L305">
        <v>-5293096119.5100002</v>
      </c>
      <c r="M305">
        <v>-8460813348.2301664</v>
      </c>
      <c r="N305">
        <v>-42315814924.09803</v>
      </c>
    </row>
    <row r="306" spans="5:14">
      <c r="E306" t="s">
        <v>1137</v>
      </c>
      <c r="F306" t="s">
        <v>1136</v>
      </c>
      <c r="G306">
        <v>-55257143708.590004</v>
      </c>
      <c r="H306">
        <v>-1846203813.8199999</v>
      </c>
      <c r="I306">
        <v>-29445799820.101452</v>
      </c>
      <c r="J306">
        <v>-26779308858.184418</v>
      </c>
      <c r="K306">
        <v>-8518022382.3834</v>
      </c>
      <c r="L306">
        <v>-6274519129.8400002</v>
      </c>
      <c r="M306">
        <v>-10481811946.650665</v>
      </c>
      <c r="N306">
        <v>-102100132879.26576</v>
      </c>
    </row>
    <row r="307" spans="5:14">
      <c r="E307" t="s">
        <v>2046</v>
      </c>
      <c r="F307" t="s">
        <v>1138</v>
      </c>
      <c r="G307">
        <v>0</v>
      </c>
      <c r="H307">
        <v>0</v>
      </c>
      <c r="I307">
        <v>3.9100000000000002E-5</v>
      </c>
      <c r="J307">
        <v>0</v>
      </c>
      <c r="K307">
        <v>6.5126000000000003E-3</v>
      </c>
      <c r="L307">
        <v>0</v>
      </c>
      <c r="M307">
        <v>0</v>
      </c>
      <c r="N307">
        <v>6.5516999999999997E-3</v>
      </c>
    </row>
    <row r="308" spans="5:14">
      <c r="E308" t="s">
        <v>1158</v>
      </c>
    </row>
    <row r="309" spans="5:14">
      <c r="E309" t="s">
        <v>2038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H662"/>
  <sheetViews>
    <sheetView topLeftCell="F3" zoomScale="85" zoomScaleNormal="85" workbookViewId="0">
      <selection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2" width="15.7109375" customWidth="1"/>
    <col min="13" max="13" width="18.4257812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4"/>
      <c r="H1" s="164"/>
      <c r="I1" s="164"/>
      <c r="J1" s="164"/>
      <c r="K1" s="164"/>
      <c r="L1" s="164"/>
      <c r="M1" s="164"/>
    </row>
    <row r="2" spans="1:86" ht="15.75" hidden="1">
      <c r="A2" t="s">
        <v>263</v>
      </c>
      <c r="D2" s="164"/>
      <c r="E2" s="164" t="s">
        <v>264</v>
      </c>
      <c r="F2" s="164"/>
      <c r="G2" s="164" t="s">
        <v>1145</v>
      </c>
      <c r="H2" s="164"/>
      <c r="I2" s="164"/>
      <c r="J2" s="164"/>
      <c r="K2" s="164"/>
      <c r="L2" s="164"/>
      <c r="M2" s="164"/>
    </row>
    <row r="3" spans="1:86" ht="78.75">
      <c r="D3" s="169"/>
      <c r="E3" s="219" t="s">
        <v>266</v>
      </c>
      <c r="F3" s="219"/>
      <c r="G3" s="219" t="s">
        <v>267</v>
      </c>
      <c r="H3" s="219" t="s">
        <v>268</v>
      </c>
      <c r="I3" s="219" t="s">
        <v>269</v>
      </c>
      <c r="J3" s="219" t="s">
        <v>270</v>
      </c>
      <c r="K3" s="219" t="s">
        <v>271</v>
      </c>
      <c r="L3" s="219" t="s">
        <v>272</v>
      </c>
      <c r="M3" s="219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219" t="s">
        <v>278</v>
      </c>
      <c r="H4" s="219" t="s">
        <v>278</v>
      </c>
      <c r="I4" s="219" t="s">
        <v>278</v>
      </c>
      <c r="J4" s="219" t="s">
        <v>278</v>
      </c>
      <c r="K4" s="219" t="s">
        <v>278</v>
      </c>
      <c r="L4" s="219" t="s">
        <v>278</v>
      </c>
      <c r="M4" s="219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21845190.954443101</v>
      </c>
      <c r="K5" s="220">
        <v>199542450.03737</v>
      </c>
      <c r="L5" s="220"/>
      <c r="M5" s="220">
        <v>414101.37</v>
      </c>
      <c r="N5" s="220">
        <v>221801742.3618131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66866763.030000001</v>
      </c>
      <c r="H6" s="220">
        <v>93401.95</v>
      </c>
      <c r="I6" s="220">
        <v>949446223.35845518</v>
      </c>
      <c r="J6" s="220">
        <v>799113269.92342675</v>
      </c>
      <c r="K6" s="220">
        <v>89980851.013063997</v>
      </c>
      <c r="L6" s="220">
        <v>28660446.850000001</v>
      </c>
      <c r="M6" s="220">
        <v>224385599.45469749</v>
      </c>
      <c r="N6" s="220">
        <v>2158546555.5796437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111.88</v>
      </c>
      <c r="H7" s="220"/>
      <c r="I7" s="220"/>
      <c r="J7" s="220"/>
      <c r="K7" s="220">
        <v>30176274.116902001</v>
      </c>
      <c r="L7" s="220">
        <v>64550723.409999996</v>
      </c>
      <c r="M7" s="220"/>
      <c r="N7" s="220">
        <v>94727109.406902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66866874.909999996</v>
      </c>
      <c r="H8" s="222">
        <v>93401.95</v>
      </c>
      <c r="I8" s="222">
        <v>949446223.35845518</v>
      </c>
      <c r="J8" s="222">
        <v>820958460.87786984</v>
      </c>
      <c r="K8" s="222">
        <v>319699575.16733599</v>
      </c>
      <c r="L8" s="222">
        <v>93211170.260000005</v>
      </c>
      <c r="M8" s="222">
        <v>224799700.82469749</v>
      </c>
      <c r="N8" s="222">
        <v>2475075407.3483586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>
        <v>289846711.34934998</v>
      </c>
      <c r="L9" s="220"/>
      <c r="M9" s="220">
        <v>472725000</v>
      </c>
      <c r="N9" s="220">
        <v>762571711.34934998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>
        <v>289846711.34934998</v>
      </c>
      <c r="L10" s="222">
        <v>0</v>
      </c>
      <c r="M10" s="222">
        <v>472725000</v>
      </c>
      <c r="N10" s="222">
        <v>762571711.34934998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66866874.909999996</v>
      </c>
      <c r="H11" s="223">
        <v>93401.95</v>
      </c>
      <c r="I11" s="223">
        <v>949446223.35845518</v>
      </c>
      <c r="J11" s="223">
        <v>820958460.87786984</v>
      </c>
      <c r="K11" s="223">
        <v>609546286.51668596</v>
      </c>
      <c r="L11" s="223">
        <v>93211170.260000005</v>
      </c>
      <c r="M11" s="223">
        <v>697524700.82469749</v>
      </c>
      <c r="N11" s="223">
        <v>3237647118.6977086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2032926195.76</v>
      </c>
      <c r="H12" s="220">
        <v>17505168.359999999</v>
      </c>
      <c r="I12" s="220"/>
      <c r="J12" s="220">
        <v>642495271.15175354</v>
      </c>
      <c r="K12" s="220"/>
      <c r="L12" s="220">
        <v>497010043.04000002</v>
      </c>
      <c r="M12" s="220">
        <v>459070198.2005775</v>
      </c>
      <c r="N12" s="220">
        <v>3152368132.5687408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322</v>
      </c>
      <c r="F13" s="220" t="s">
        <v>323</v>
      </c>
      <c r="G13" s="220">
        <v>2856751754.0799999</v>
      </c>
      <c r="H13" s="220">
        <v>37347750.399999999</v>
      </c>
      <c r="I13" s="220"/>
      <c r="J13" s="220">
        <v>3815509918.4404192</v>
      </c>
      <c r="K13" s="220">
        <v>721270364.75202596</v>
      </c>
      <c r="L13" s="220">
        <v>508617911.18000001</v>
      </c>
      <c r="M13" s="220">
        <v>902177826.77054238</v>
      </c>
      <c r="N13" s="220">
        <v>8841675525.6229877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325</v>
      </c>
      <c r="F14" s="220" t="s">
        <v>326</v>
      </c>
      <c r="G14" s="220">
        <v>-75521564.840000004</v>
      </c>
      <c r="H14" s="220"/>
      <c r="I14" s="220"/>
      <c r="J14" s="220">
        <v>-58716.219960599999</v>
      </c>
      <c r="K14" s="220">
        <v>-26858655.844528001</v>
      </c>
      <c r="L14" s="220">
        <v>-4502988.46</v>
      </c>
      <c r="M14" s="220"/>
      <c r="N14" s="220">
        <v>-106941925.3644886</v>
      </c>
    </row>
    <row r="15" spans="1:86">
      <c r="D15" s="175" t="s">
        <v>324</v>
      </c>
      <c r="E15" s="220" t="s">
        <v>328</v>
      </c>
      <c r="F15" s="220" t="s">
        <v>329</v>
      </c>
      <c r="G15" s="220">
        <v>20145130.510000002</v>
      </c>
      <c r="H15" s="220"/>
      <c r="I15" s="220"/>
      <c r="J15" s="220"/>
      <c r="K15" s="220"/>
      <c r="L15" s="220"/>
      <c r="M15" s="220"/>
      <c r="N15" s="220">
        <v>20145130.510000002</v>
      </c>
    </row>
    <row r="16" spans="1:86">
      <c r="D16" s="175" t="s">
        <v>327</v>
      </c>
      <c r="E16" s="220" t="s">
        <v>331</v>
      </c>
      <c r="F16" s="220" t="s">
        <v>332</v>
      </c>
      <c r="G16" s="220">
        <v>4834301515.5100002</v>
      </c>
      <c r="H16" s="220">
        <v>54852918.759999998</v>
      </c>
      <c r="I16" s="220"/>
      <c r="J16" s="220">
        <v>4457946473.3722124</v>
      </c>
      <c r="K16" s="220">
        <v>694411708.907498</v>
      </c>
      <c r="L16" s="220">
        <v>1001124965.76</v>
      </c>
      <c r="M16" s="220">
        <v>1361248024.9711201</v>
      </c>
      <c r="N16" s="220">
        <v>11907246863.33724</v>
      </c>
    </row>
    <row r="17" spans="1:14">
      <c r="D17" s="175" t="s">
        <v>330</v>
      </c>
      <c r="E17" s="222" t="s">
        <v>334</v>
      </c>
      <c r="F17" s="222" t="s">
        <v>335</v>
      </c>
      <c r="G17" s="222">
        <v>2020491.51</v>
      </c>
      <c r="H17" s="222">
        <v>54500</v>
      </c>
      <c r="I17" s="222">
        <v>24.382503199999999</v>
      </c>
      <c r="J17" s="222">
        <v>25111.9</v>
      </c>
      <c r="K17" s="222">
        <v>671620.24694400001</v>
      </c>
      <c r="L17" s="222">
        <v>472122.28</v>
      </c>
      <c r="M17" s="222">
        <v>273750.75</v>
      </c>
      <c r="N17" s="222">
        <v>3517596.8494472001</v>
      </c>
    </row>
    <row r="18" spans="1:14">
      <c r="D18" s="175" t="s">
        <v>333</v>
      </c>
      <c r="E18" s="220" t="s">
        <v>337</v>
      </c>
      <c r="F18" s="220" t="s">
        <v>338</v>
      </c>
      <c r="G18" s="220">
        <v>347667174.94999999</v>
      </c>
      <c r="H18" s="220">
        <v>19130.07</v>
      </c>
      <c r="I18" s="220"/>
      <c r="J18" s="220">
        <v>2474746.6336388001</v>
      </c>
      <c r="K18" s="220">
        <v>2262197.2422819999</v>
      </c>
      <c r="L18" s="220">
        <v>17336216.43</v>
      </c>
      <c r="M18" s="220">
        <v>5042.3999999999996</v>
      </c>
      <c r="N18" s="220">
        <v>250051576.2699908</v>
      </c>
    </row>
    <row r="19" spans="1:14">
      <c r="D19" s="175" t="s">
        <v>336</v>
      </c>
      <c r="E19" s="220" t="s">
        <v>340</v>
      </c>
      <c r="F19" s="220" t="s">
        <v>341</v>
      </c>
      <c r="G19" s="220">
        <v>-18243446.059999999</v>
      </c>
      <c r="H19" s="220"/>
      <c r="I19" s="220"/>
      <c r="J19" s="220"/>
      <c r="K19" s="220">
        <v>-65420.359810000002</v>
      </c>
      <c r="L19" s="220"/>
      <c r="M19" s="220"/>
      <c r="N19" s="220">
        <v>-18308866.419810001</v>
      </c>
    </row>
    <row r="20" spans="1:14">
      <c r="D20" s="175" t="s">
        <v>339</v>
      </c>
      <c r="E20" s="220" t="s">
        <v>344</v>
      </c>
      <c r="F20" s="220" t="s">
        <v>345</v>
      </c>
      <c r="G20" s="220">
        <v>7755812.2300000004</v>
      </c>
      <c r="H20" s="220"/>
      <c r="I20" s="220"/>
      <c r="J20" s="220"/>
      <c r="K20" s="220">
        <v>21214061.681384001</v>
      </c>
      <c r="L20" s="220"/>
      <c r="M20" s="220"/>
      <c r="N20" s="220">
        <v>21214061.681384001</v>
      </c>
    </row>
    <row r="21" spans="1:14">
      <c r="A21" s="271" t="s">
        <v>342</v>
      </c>
      <c r="B21" s="272"/>
      <c r="D21" s="175" t="s">
        <v>343</v>
      </c>
      <c r="E21" s="220" t="s">
        <v>348</v>
      </c>
      <c r="F21" s="220" t="s">
        <v>349</v>
      </c>
      <c r="G21" s="220">
        <v>10424125.039999999</v>
      </c>
      <c r="H21" s="220"/>
      <c r="I21" s="220"/>
      <c r="J21" s="220"/>
      <c r="K21" s="220"/>
      <c r="L21" s="220"/>
      <c r="M21" s="220"/>
      <c r="N21" s="220">
        <v>9928016.9499999993</v>
      </c>
    </row>
    <row r="22" spans="1:14">
      <c r="A22" s="270" t="s">
        <v>346</v>
      </c>
      <c r="B22" s="270"/>
      <c r="D22" s="175" t="s">
        <v>347</v>
      </c>
      <c r="E22" s="220" t="s">
        <v>353</v>
      </c>
      <c r="F22" s="220" t="s">
        <v>354</v>
      </c>
      <c r="G22" s="220">
        <v>13291871.279999999</v>
      </c>
      <c r="H22" s="220">
        <v>11000</v>
      </c>
      <c r="I22" s="220"/>
      <c r="J22" s="220"/>
      <c r="K22" s="220">
        <v>2583907.2950240001</v>
      </c>
      <c r="L22" s="220">
        <v>3581714.24</v>
      </c>
      <c r="M22" s="220">
        <v>3707375.4480599998</v>
      </c>
      <c r="N22" s="220">
        <v>23175868.263084002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356</v>
      </c>
      <c r="F23" s="220" t="s">
        <v>357</v>
      </c>
      <c r="G23" s="220">
        <v>176268.21</v>
      </c>
      <c r="H23" s="220">
        <v>2718.09</v>
      </c>
      <c r="I23" s="220"/>
      <c r="J23" s="220"/>
      <c r="K23" s="220">
        <v>15779427.035394</v>
      </c>
      <c r="L23" s="220">
        <v>2275.1999999999998</v>
      </c>
      <c r="M23" s="220"/>
      <c r="N23" s="220">
        <v>15960688.535394</v>
      </c>
    </row>
    <row r="24" spans="1:14">
      <c r="A24" s="99"/>
      <c r="B24" s="99"/>
      <c r="D24" s="175" t="s">
        <v>355</v>
      </c>
      <c r="E24" s="220" t="s">
        <v>359</v>
      </c>
      <c r="F24" s="220" t="s">
        <v>360</v>
      </c>
      <c r="G24" s="220">
        <v>393677.1</v>
      </c>
      <c r="H24" s="220"/>
      <c r="I24" s="220"/>
      <c r="J24" s="220">
        <v>29518439.4193229</v>
      </c>
      <c r="K24" s="220"/>
      <c r="L24" s="220">
        <v>199993.89</v>
      </c>
      <c r="M24" s="220"/>
      <c r="N24" s="220">
        <v>30112110.409322899</v>
      </c>
    </row>
    <row r="25" spans="1:14">
      <c r="A25" s="99"/>
      <c r="B25" s="99"/>
      <c r="D25" s="175" t="s">
        <v>358</v>
      </c>
      <c r="E25" s="220" t="s">
        <v>362</v>
      </c>
      <c r="F25" s="220" t="s">
        <v>363</v>
      </c>
      <c r="G25" s="220">
        <v>36023393.909999996</v>
      </c>
      <c r="H25" s="220">
        <v>868560.05</v>
      </c>
      <c r="I25" s="220"/>
      <c r="J25" s="220">
        <v>78590674.7060619</v>
      </c>
      <c r="K25" s="220">
        <v>9879935.6832699999</v>
      </c>
      <c r="L25" s="220">
        <v>10078908.380000001</v>
      </c>
      <c r="M25" s="220">
        <v>7594331.7462449996</v>
      </c>
      <c r="N25" s="220">
        <v>143035804.47557691</v>
      </c>
    </row>
    <row r="26" spans="1:14">
      <c r="A26" s="99"/>
      <c r="B26" s="99"/>
      <c r="D26" s="175" t="s">
        <v>361</v>
      </c>
      <c r="E26" s="220" t="s">
        <v>365</v>
      </c>
      <c r="F26" s="220" t="s">
        <v>366</v>
      </c>
      <c r="G26" s="220">
        <v>724893.5</v>
      </c>
      <c r="H26" s="220">
        <v>87827.41</v>
      </c>
      <c r="I26" s="220"/>
      <c r="J26" s="220"/>
      <c r="K26" s="220"/>
      <c r="L26" s="220">
        <v>97862.24</v>
      </c>
      <c r="M26" s="220">
        <v>31270164.102060001</v>
      </c>
      <c r="N26" s="220">
        <v>32180747.25206</v>
      </c>
    </row>
    <row r="27" spans="1:14">
      <c r="D27" s="175" t="s">
        <v>364</v>
      </c>
      <c r="E27" s="220" t="s">
        <v>368</v>
      </c>
      <c r="F27" s="220" t="s">
        <v>369</v>
      </c>
      <c r="G27" s="220">
        <v>42867855.909999996</v>
      </c>
      <c r="H27" s="220"/>
      <c r="I27" s="220"/>
      <c r="J27" s="220">
        <v>82069754.6910505</v>
      </c>
      <c r="K27" s="220">
        <v>39059176.898578003</v>
      </c>
      <c r="L27" s="220">
        <v>5005327.29</v>
      </c>
      <c r="M27" s="220">
        <v>44675575.76946</v>
      </c>
      <c r="N27" s="220">
        <v>213677690.5590885</v>
      </c>
    </row>
    <row r="28" spans="1:14">
      <c r="D28" s="175" t="s">
        <v>367</v>
      </c>
      <c r="E28" s="220" t="s">
        <v>372</v>
      </c>
      <c r="F28" s="220" t="s">
        <v>373</v>
      </c>
      <c r="G28" s="220"/>
      <c r="H28" s="220"/>
      <c r="I28" s="220"/>
      <c r="J28" s="220">
        <v>2012511.9314309999</v>
      </c>
      <c r="K28" s="220"/>
      <c r="L28" s="220"/>
      <c r="M28" s="220"/>
      <c r="N28" s="220">
        <v>2012511.9314309999</v>
      </c>
    </row>
    <row r="29" spans="1:14">
      <c r="A29" s="271" t="s">
        <v>370</v>
      </c>
      <c r="B29" s="272"/>
      <c r="D29" s="175" t="s">
        <v>371</v>
      </c>
      <c r="E29" s="220" t="s">
        <v>376</v>
      </c>
      <c r="F29" s="220" t="s">
        <v>377</v>
      </c>
      <c r="G29" s="220">
        <v>1024000</v>
      </c>
      <c r="H29" s="220"/>
      <c r="I29" s="220"/>
      <c r="J29" s="220"/>
      <c r="K29" s="220"/>
      <c r="L29" s="220">
        <v>38000</v>
      </c>
      <c r="M29" s="220"/>
      <c r="N29" s="220">
        <v>1062000</v>
      </c>
    </row>
    <row r="30" spans="1:14">
      <c r="A30" s="270" t="s">
        <v>374</v>
      </c>
      <c r="B30" s="270"/>
      <c r="D30" s="175" t="s">
        <v>375</v>
      </c>
      <c r="E30" s="220" t="s">
        <v>381</v>
      </c>
      <c r="F30" s="220" t="s">
        <v>382</v>
      </c>
      <c r="G30" s="220">
        <v>162339.95000000001</v>
      </c>
      <c r="H30" s="220">
        <v>18247.849999999999</v>
      </c>
      <c r="I30" s="220"/>
      <c r="J30" s="220"/>
      <c r="K30" s="220"/>
      <c r="L30" s="220">
        <v>35897.94</v>
      </c>
      <c r="M30" s="220"/>
      <c r="N30" s="220">
        <v>216485.74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386</v>
      </c>
      <c r="F31" s="220" t="s">
        <v>387</v>
      </c>
      <c r="G31" s="220">
        <v>0</v>
      </c>
      <c r="H31" s="220">
        <v>0</v>
      </c>
      <c r="I31" s="220">
        <v>0</v>
      </c>
      <c r="J31" s="220"/>
      <c r="K31" s="220">
        <v>413109980.88583398</v>
      </c>
      <c r="L31" s="220">
        <v>84294.32</v>
      </c>
      <c r="M31" s="220">
        <v>234364788.41368499</v>
      </c>
      <c r="N31" s="220">
        <v>647559063.619519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389</v>
      </c>
      <c r="F32" s="220" t="s">
        <v>390</v>
      </c>
      <c r="G32" s="220">
        <v>12012020.15</v>
      </c>
      <c r="H32" s="220">
        <v>2101935.1</v>
      </c>
      <c r="I32" s="220"/>
      <c r="J32" s="220">
        <v>435894878.421332</v>
      </c>
      <c r="K32" s="220">
        <v>3732459.3408619999</v>
      </c>
      <c r="L32" s="220">
        <v>840170.32</v>
      </c>
      <c r="M32" s="220">
        <v>2536245.4400625001</v>
      </c>
      <c r="N32" s="220">
        <v>457117708.77225649</v>
      </c>
    </row>
    <row r="33" spans="1:14">
      <c r="A33" s="99"/>
      <c r="B33" s="185"/>
      <c r="D33" s="175" t="s">
        <v>388</v>
      </c>
      <c r="E33" s="220" t="s">
        <v>392</v>
      </c>
      <c r="F33" s="220" t="s">
        <v>393</v>
      </c>
      <c r="G33" s="220"/>
      <c r="H33" s="220"/>
      <c r="I33" s="220"/>
      <c r="J33" s="220"/>
      <c r="K33" s="220"/>
      <c r="L33" s="220"/>
      <c r="M33" s="220">
        <v>765067.07163749996</v>
      </c>
      <c r="N33" s="220">
        <v>765067.07163749996</v>
      </c>
    </row>
    <row r="34" spans="1:14">
      <c r="A34" s="99"/>
      <c r="B34" s="185"/>
      <c r="D34" s="175" t="s">
        <v>391</v>
      </c>
      <c r="E34" s="220" t="s">
        <v>395</v>
      </c>
      <c r="F34" s="220" t="s">
        <v>396</v>
      </c>
      <c r="G34" s="220">
        <v>2667582.54</v>
      </c>
      <c r="H34" s="220"/>
      <c r="I34" s="220"/>
      <c r="J34" s="220"/>
      <c r="K34" s="220"/>
      <c r="L34" s="220"/>
      <c r="M34" s="220"/>
      <c r="N34" s="220">
        <v>2667582.54</v>
      </c>
    </row>
    <row r="35" spans="1:14">
      <c r="D35" s="175" t="s">
        <v>394</v>
      </c>
      <c r="E35" s="220" t="s">
        <v>398</v>
      </c>
      <c r="F35" s="220" t="s">
        <v>399</v>
      </c>
      <c r="G35" s="220">
        <v>458968060.22000003</v>
      </c>
      <c r="H35" s="220">
        <v>3163918.57</v>
      </c>
      <c r="I35" s="220">
        <v>24.382503199999999</v>
      </c>
      <c r="J35" s="220">
        <v>630586117.70283711</v>
      </c>
      <c r="K35" s="220">
        <v>508227345.94976199</v>
      </c>
      <c r="L35" s="220">
        <v>37772782.530000001</v>
      </c>
      <c r="M35" s="220">
        <v>325192341.14121002</v>
      </c>
      <c r="N35" s="220">
        <v>1835945714.5003824</v>
      </c>
    </row>
    <row r="36" spans="1:14">
      <c r="D36" s="175" t="s">
        <v>397</v>
      </c>
      <c r="E36" s="222" t="s">
        <v>401</v>
      </c>
      <c r="F36" s="222" t="s">
        <v>402</v>
      </c>
      <c r="G36" s="222">
        <v>8007722.7199999997</v>
      </c>
      <c r="H36" s="222">
        <v>39551209.229999997</v>
      </c>
      <c r="I36" s="222"/>
      <c r="J36" s="222"/>
      <c r="K36" s="222"/>
      <c r="L36" s="222">
        <v>11394267.68</v>
      </c>
      <c r="M36" s="222"/>
      <c r="N36" s="222">
        <v>56825164.630000003</v>
      </c>
    </row>
    <row r="37" spans="1:14">
      <c r="D37" s="175" t="s">
        <v>400</v>
      </c>
      <c r="E37" s="220" t="s">
        <v>405</v>
      </c>
      <c r="F37" s="220" t="s">
        <v>406</v>
      </c>
      <c r="G37" s="220">
        <v>8007722.7199999997</v>
      </c>
      <c r="H37" s="220">
        <v>39551209.229999997</v>
      </c>
      <c r="I37" s="220"/>
      <c r="J37" s="220"/>
      <c r="K37" s="220"/>
      <c r="L37" s="220">
        <v>11394267.68</v>
      </c>
      <c r="M37" s="220"/>
      <c r="N37" s="220">
        <v>56825164.630000003</v>
      </c>
    </row>
    <row r="38" spans="1:14">
      <c r="A38" s="271" t="s">
        <v>403</v>
      </c>
      <c r="B38" s="272"/>
      <c r="D38" s="175" t="s">
        <v>404</v>
      </c>
      <c r="E38" s="222" t="s">
        <v>408</v>
      </c>
      <c r="F38" s="222" t="s">
        <v>409</v>
      </c>
      <c r="G38" s="222">
        <v>5301277298.4499998</v>
      </c>
      <c r="H38" s="222">
        <v>97568046.560000002</v>
      </c>
      <c r="I38" s="222">
        <v>24.382503199999999</v>
      </c>
      <c r="J38" s="222">
        <v>5088532591.0750494</v>
      </c>
      <c r="K38" s="222">
        <v>1202639054.85726</v>
      </c>
      <c r="L38" s="222">
        <v>1050292015.97</v>
      </c>
      <c r="M38" s="222">
        <v>1686440366.11233</v>
      </c>
      <c r="N38" s="222">
        <v>13800017742.467623</v>
      </c>
    </row>
    <row r="39" spans="1:14">
      <c r="A39" s="270" t="s">
        <v>374</v>
      </c>
      <c r="B39" s="270"/>
      <c r="D39" s="175" t="s">
        <v>407</v>
      </c>
      <c r="E39" s="223" t="s">
        <v>412</v>
      </c>
      <c r="F39" s="223" t="s">
        <v>413</v>
      </c>
      <c r="G39" s="223">
        <v>3574332571.5300002</v>
      </c>
      <c r="H39" s="223"/>
      <c r="I39" s="223"/>
      <c r="J39" s="223"/>
      <c r="K39" s="223"/>
      <c r="L39" s="223"/>
      <c r="M39" s="223"/>
      <c r="N39" s="223">
        <v>0</v>
      </c>
    </row>
    <row r="40" spans="1:14">
      <c r="A40" s="99" t="s">
        <v>378</v>
      </c>
      <c r="B40" s="185" t="s">
        <v>410</v>
      </c>
      <c r="D40" s="175" t="s">
        <v>411</v>
      </c>
      <c r="E40" s="220" t="s">
        <v>416</v>
      </c>
      <c r="F40" s="220" t="s">
        <v>417</v>
      </c>
      <c r="G40" s="220">
        <v>3574332571.5300002</v>
      </c>
      <c r="H40" s="220"/>
      <c r="I40" s="220"/>
      <c r="J40" s="220"/>
      <c r="K40" s="220"/>
      <c r="L40" s="220"/>
      <c r="M40" s="220"/>
      <c r="N40" s="220">
        <v>0</v>
      </c>
    </row>
    <row r="41" spans="1:14">
      <c r="A41" s="99" t="s">
        <v>383</v>
      </c>
      <c r="B41" s="185" t="s">
        <v>414</v>
      </c>
      <c r="D41" s="175" t="s">
        <v>415</v>
      </c>
      <c r="E41" s="222" t="s">
        <v>419</v>
      </c>
      <c r="F41" s="222" t="s">
        <v>420</v>
      </c>
      <c r="G41" s="222">
        <v>3574332571.5300002</v>
      </c>
      <c r="H41" s="222"/>
      <c r="I41" s="222"/>
      <c r="J41" s="222"/>
      <c r="K41" s="222"/>
      <c r="L41" s="222"/>
      <c r="M41" s="222"/>
      <c r="N41" s="222">
        <v>0</v>
      </c>
    </row>
    <row r="42" spans="1:14">
      <c r="A42" s="99"/>
      <c r="B42" s="185"/>
      <c r="D42" s="175" t="s">
        <v>418</v>
      </c>
      <c r="E42" s="223" t="s">
        <v>422</v>
      </c>
      <c r="F42" s="223" t="s">
        <v>423</v>
      </c>
      <c r="G42" s="223">
        <v>1012864909.24</v>
      </c>
      <c r="H42" s="223"/>
      <c r="I42" s="223"/>
      <c r="J42" s="223">
        <v>846290762.91047394</v>
      </c>
      <c r="K42" s="223">
        <v>41462195.944086</v>
      </c>
      <c r="L42" s="223">
        <v>378100729.55000001</v>
      </c>
      <c r="M42" s="223">
        <v>412958333.36690998</v>
      </c>
      <c r="N42" s="223">
        <v>2691676931.0114698</v>
      </c>
    </row>
    <row r="43" spans="1:14">
      <c r="A43" s="99"/>
      <c r="B43" s="185"/>
      <c r="D43" s="175" t="s">
        <v>421</v>
      </c>
      <c r="E43" s="220" t="s">
        <v>425</v>
      </c>
      <c r="F43" s="220" t="s">
        <v>426</v>
      </c>
      <c r="G43" s="220">
        <v>-3601123.24</v>
      </c>
      <c r="H43" s="220"/>
      <c r="I43" s="220"/>
      <c r="J43" s="220">
        <v>-42193877.478285901</v>
      </c>
      <c r="K43" s="220"/>
      <c r="L43" s="220">
        <v>-70375.16</v>
      </c>
      <c r="M43" s="220"/>
      <c r="N43" s="220">
        <v>-45865375.8782859</v>
      </c>
    </row>
    <row r="44" spans="1:14">
      <c r="D44" s="175" t="s">
        <v>424</v>
      </c>
      <c r="E44" s="220" t="s">
        <v>428</v>
      </c>
      <c r="F44" s="220" t="s">
        <v>423</v>
      </c>
      <c r="G44" s="220">
        <v>1009263786</v>
      </c>
      <c r="H44" s="220"/>
      <c r="I44" s="220"/>
      <c r="J44" s="220">
        <v>804096885.43218803</v>
      </c>
      <c r="K44" s="220">
        <v>41462195.944086</v>
      </c>
      <c r="L44" s="220">
        <v>378030354.38999999</v>
      </c>
      <c r="M44" s="220">
        <v>412958333.36690998</v>
      </c>
      <c r="N44" s="220">
        <v>2645811555.133184</v>
      </c>
    </row>
    <row r="45" spans="1:14">
      <c r="D45" s="175" t="s">
        <v>427</v>
      </c>
      <c r="E45" s="222" t="s">
        <v>430</v>
      </c>
      <c r="F45" s="222" t="s">
        <v>431</v>
      </c>
      <c r="G45" s="222">
        <v>68516858.480000004</v>
      </c>
      <c r="H45" s="222"/>
      <c r="I45" s="222"/>
      <c r="J45" s="222">
        <v>27417447.137337301</v>
      </c>
      <c r="K45" s="222">
        <v>77953413.877294004</v>
      </c>
      <c r="L45" s="222">
        <v>599946</v>
      </c>
      <c r="M45" s="222">
        <v>9851360.3973524999</v>
      </c>
      <c r="N45" s="222">
        <v>184339025.89198381</v>
      </c>
    </row>
    <row r="46" spans="1:14">
      <c r="D46" s="175" t="s">
        <v>429</v>
      </c>
      <c r="E46" s="220" t="s">
        <v>433</v>
      </c>
      <c r="F46" s="220" t="s">
        <v>434</v>
      </c>
      <c r="G46" s="220">
        <v>-363635.95</v>
      </c>
      <c r="H46" s="220"/>
      <c r="I46" s="220"/>
      <c r="J46" s="220"/>
      <c r="K46" s="220"/>
      <c r="L46" s="220"/>
      <c r="M46" s="220"/>
      <c r="N46" s="220">
        <v>-363635.95</v>
      </c>
    </row>
    <row r="47" spans="1:14">
      <c r="D47" s="175" t="s">
        <v>432</v>
      </c>
      <c r="E47" s="220" t="s">
        <v>436</v>
      </c>
      <c r="F47" s="220" t="s">
        <v>431</v>
      </c>
      <c r="G47" s="220">
        <v>68153222.530000001</v>
      </c>
      <c r="H47" s="220"/>
      <c r="I47" s="220"/>
      <c r="J47" s="220">
        <v>27417447.137337301</v>
      </c>
      <c r="K47" s="220">
        <v>77953413.877294004</v>
      </c>
      <c r="L47" s="220">
        <v>599946</v>
      </c>
      <c r="M47" s="220">
        <v>9851360.3973524999</v>
      </c>
      <c r="N47" s="220">
        <v>183975389.94198379</v>
      </c>
    </row>
    <row r="48" spans="1:14">
      <c r="D48" s="175" t="s">
        <v>435</v>
      </c>
      <c r="E48" s="222" t="s">
        <v>438</v>
      </c>
      <c r="F48" s="222" t="s">
        <v>439</v>
      </c>
      <c r="G48" s="222">
        <v>1108300058.3</v>
      </c>
      <c r="H48" s="222"/>
      <c r="I48" s="222"/>
      <c r="J48" s="222">
        <v>2032617104.4567387</v>
      </c>
      <c r="K48" s="222">
        <v>142796805.47109601</v>
      </c>
      <c r="L48" s="222">
        <v>383843040.42000002</v>
      </c>
      <c r="M48" s="222">
        <v>449740196.68962753</v>
      </c>
      <c r="N48" s="222">
        <v>4115710766.7534623</v>
      </c>
    </row>
    <row r="49" spans="4:16">
      <c r="D49" s="175" t="s">
        <v>437</v>
      </c>
      <c r="E49" s="220" t="s">
        <v>441</v>
      </c>
      <c r="F49" s="220" t="s">
        <v>442</v>
      </c>
      <c r="G49" s="220">
        <v>-14343.9</v>
      </c>
      <c r="H49" s="220"/>
      <c r="I49" s="220"/>
      <c r="J49" s="220">
        <v>-6348105.7952963002</v>
      </c>
      <c r="K49" s="220">
        <v>-235385.830988</v>
      </c>
      <c r="L49" s="220"/>
      <c r="M49" s="220"/>
      <c r="N49" s="220">
        <v>-6597835.5262842998</v>
      </c>
    </row>
    <row r="50" spans="4:16">
      <c r="D50" s="175" t="s">
        <v>440</v>
      </c>
      <c r="E50" s="220" t="s">
        <v>444</v>
      </c>
      <c r="F50" s="220" t="s">
        <v>439</v>
      </c>
      <c r="G50" s="220">
        <v>1108285714.4000001</v>
      </c>
      <c r="H50" s="220"/>
      <c r="I50" s="220"/>
      <c r="J50" s="220">
        <v>2026268998.6614425</v>
      </c>
      <c r="K50" s="220">
        <v>142561419.64010799</v>
      </c>
      <c r="L50" s="220">
        <v>383843040.42000002</v>
      </c>
      <c r="M50" s="220">
        <v>449740196.68962753</v>
      </c>
      <c r="N50" s="220">
        <v>4109112931.2271786</v>
      </c>
    </row>
    <row r="51" spans="4:16">
      <c r="D51" s="175" t="s">
        <v>443</v>
      </c>
      <c r="E51" s="222" t="s">
        <v>446</v>
      </c>
      <c r="F51" s="222" t="s">
        <v>447</v>
      </c>
      <c r="G51" s="222">
        <v>314408602.26999998</v>
      </c>
      <c r="H51" s="222">
        <v>31574581.010000002</v>
      </c>
      <c r="I51" s="222"/>
      <c r="J51" s="222">
        <v>548146533.31059051</v>
      </c>
      <c r="K51" s="222">
        <v>132477996.610376</v>
      </c>
      <c r="L51" s="222">
        <v>87847614.230000004</v>
      </c>
      <c r="M51" s="222">
        <v>251554872.16909501</v>
      </c>
      <c r="N51" s="222">
        <v>1366010199.6000617</v>
      </c>
    </row>
    <row r="52" spans="4:16">
      <c r="D52" s="175" t="s">
        <v>445</v>
      </c>
      <c r="E52" s="220" t="s">
        <v>1224</v>
      </c>
      <c r="F52" s="220" t="s">
        <v>1225</v>
      </c>
      <c r="G52" s="220"/>
      <c r="H52" s="220"/>
      <c r="I52" s="220"/>
      <c r="J52" s="220">
        <v>-16834805.374964301</v>
      </c>
      <c r="K52" s="220"/>
      <c r="L52" s="220"/>
      <c r="M52" s="220"/>
      <c r="N52" s="220">
        <v>-16834805.374964301</v>
      </c>
    </row>
    <row r="53" spans="4:16">
      <c r="D53" s="175" t="s">
        <v>448</v>
      </c>
      <c r="E53" s="220" t="s">
        <v>449</v>
      </c>
      <c r="F53" s="220" t="s">
        <v>450</v>
      </c>
      <c r="G53" s="220">
        <v>-22159812.84</v>
      </c>
      <c r="H53" s="220"/>
      <c r="I53" s="220"/>
      <c r="J53" s="220"/>
      <c r="K53" s="220"/>
      <c r="L53" s="220">
        <v>-6770550.9500000002</v>
      </c>
      <c r="M53" s="220"/>
      <c r="N53" s="220">
        <v>-28930363.789999999</v>
      </c>
    </row>
    <row r="54" spans="4:16">
      <c r="D54" s="175" t="s">
        <v>451</v>
      </c>
      <c r="E54" s="222" t="s">
        <v>452</v>
      </c>
      <c r="F54" s="222" t="s">
        <v>447</v>
      </c>
      <c r="G54" s="222">
        <v>292248789.43000001</v>
      </c>
      <c r="H54" s="222">
        <v>31574581.010000002</v>
      </c>
      <c r="I54" s="222"/>
      <c r="J54" s="222">
        <v>531311727.93562621</v>
      </c>
      <c r="K54" s="222">
        <v>132477996.610376</v>
      </c>
      <c r="L54" s="222">
        <v>81077063.280000001</v>
      </c>
      <c r="M54" s="222">
        <v>251554872.16909501</v>
      </c>
      <c r="N54" s="222">
        <v>1320245030.4350972</v>
      </c>
    </row>
    <row r="55" spans="4:16">
      <c r="D55" s="175" t="s">
        <v>453</v>
      </c>
      <c r="E55" s="220" t="s">
        <v>454</v>
      </c>
      <c r="F55" s="220" t="s">
        <v>455</v>
      </c>
      <c r="G55" s="220">
        <v>330515797.76999998</v>
      </c>
      <c r="H55" s="220"/>
      <c r="I55" s="220"/>
      <c r="J55" s="220">
        <v>43677337.454812601</v>
      </c>
      <c r="K55" s="220">
        <v>88601029.251424</v>
      </c>
      <c r="L55" s="220">
        <v>68473832.890000001</v>
      </c>
      <c r="M55" s="220">
        <v>156190904.19505501</v>
      </c>
      <c r="N55" s="220">
        <v>687458901.56129158</v>
      </c>
      <c r="P55">
        <v>780478.08</v>
      </c>
    </row>
    <row r="56" spans="4:16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>
        <v>-449212.40938799997</v>
      </c>
      <c r="L56" s="220"/>
      <c r="M56" s="220"/>
      <c r="N56" s="220">
        <v>-449212.40938799997</v>
      </c>
    </row>
    <row r="57" spans="4:16">
      <c r="D57" s="175" t="s">
        <v>459</v>
      </c>
      <c r="E57" s="220" t="s">
        <v>460</v>
      </c>
      <c r="F57" s="220" t="s">
        <v>461</v>
      </c>
      <c r="G57" s="220">
        <v>-220748.67</v>
      </c>
      <c r="H57" s="220"/>
      <c r="I57" s="220"/>
      <c r="J57" s="220"/>
      <c r="K57" s="220"/>
      <c r="L57" s="220">
        <v>-97946.69</v>
      </c>
      <c r="M57" s="220"/>
      <c r="N57" s="220">
        <v>-318695.36</v>
      </c>
      <c r="P57">
        <v>781774.08</v>
      </c>
    </row>
    <row r="58" spans="4:16">
      <c r="D58" s="175" t="s">
        <v>462</v>
      </c>
      <c r="E58" s="222" t="s">
        <v>463</v>
      </c>
      <c r="F58" s="222" t="s">
        <v>455</v>
      </c>
      <c r="G58" s="222">
        <v>330295049.10000002</v>
      </c>
      <c r="H58" s="222"/>
      <c r="I58" s="222"/>
      <c r="J58" s="222">
        <v>43677337.454812601</v>
      </c>
      <c r="K58" s="222">
        <v>88151816.842035994</v>
      </c>
      <c r="L58" s="222">
        <v>68375886.200000003</v>
      </c>
      <c r="M58" s="222">
        <v>156190904.19505501</v>
      </c>
      <c r="N58" s="222">
        <v>686690993.79190361</v>
      </c>
    </row>
    <row r="59" spans="4:16">
      <c r="D59" s="175" t="s">
        <v>464</v>
      </c>
      <c r="E59" s="220" t="s">
        <v>465</v>
      </c>
      <c r="F59" s="220" t="s">
        <v>466</v>
      </c>
      <c r="G59" s="220">
        <v>764804128.33000004</v>
      </c>
      <c r="H59" s="220"/>
      <c r="I59" s="220"/>
      <c r="J59" s="220">
        <v>566252255.63600409</v>
      </c>
      <c r="K59" s="220">
        <v>58509642.078876004</v>
      </c>
      <c r="L59" s="220">
        <v>128882207.59999999</v>
      </c>
      <c r="M59" s="220">
        <v>426058484.04021001</v>
      </c>
      <c r="N59" s="220">
        <v>1944506717.6850901</v>
      </c>
    </row>
    <row r="60" spans="4:16">
      <c r="D60" s="175" t="s">
        <v>467</v>
      </c>
      <c r="E60" s="222" t="s">
        <v>468</v>
      </c>
      <c r="F60" s="222" t="s">
        <v>466</v>
      </c>
      <c r="G60" s="222">
        <v>764804128.33000004</v>
      </c>
      <c r="H60" s="222"/>
      <c r="I60" s="222"/>
      <c r="J60" s="222">
        <v>566252255.63600409</v>
      </c>
      <c r="K60" s="222">
        <v>58509642.078876004</v>
      </c>
      <c r="L60" s="222">
        <v>128882207.59999999</v>
      </c>
      <c r="M60" s="222">
        <v>426058484.04021001</v>
      </c>
      <c r="N60" s="222">
        <v>1944506717.6850901</v>
      </c>
    </row>
    <row r="61" spans="4:16">
      <c r="D61" s="175" t="s">
        <v>469</v>
      </c>
      <c r="E61" s="223" t="s">
        <v>470</v>
      </c>
      <c r="F61" s="223" t="s">
        <v>471</v>
      </c>
      <c r="G61" s="223">
        <v>3573050689.79</v>
      </c>
      <c r="H61" s="223">
        <v>31574581.010000002</v>
      </c>
      <c r="I61" s="223"/>
      <c r="J61" s="223">
        <v>3999024652.257411</v>
      </c>
      <c r="K61" s="223">
        <v>541116484.99277604</v>
      </c>
      <c r="L61" s="223">
        <v>1040808497.89</v>
      </c>
      <c r="M61" s="223">
        <v>1706354150.8582499</v>
      </c>
      <c r="N61" s="223">
        <v>10890342618.214437</v>
      </c>
    </row>
    <row r="62" spans="4:16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>
        <v>659662715.37632406</v>
      </c>
      <c r="L62" s="220"/>
      <c r="M62" s="220">
        <v>2036215361.3930848</v>
      </c>
      <c r="N62" s="220">
        <v>2695878076.7694087</v>
      </c>
    </row>
    <row r="63" spans="4:16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>
        <v>659662715.37632406</v>
      </c>
      <c r="L63" s="222"/>
      <c r="M63" s="222">
        <v>2036215361.3930848</v>
      </c>
      <c r="N63" s="222">
        <v>2695878076.7694087</v>
      </c>
    </row>
    <row r="64" spans="4:16">
      <c r="D64" s="175" t="s">
        <v>477</v>
      </c>
      <c r="E64" s="220" t="s">
        <v>478</v>
      </c>
      <c r="F64" s="220" t="s">
        <v>479</v>
      </c>
      <c r="G64" s="220">
        <v>16041967.560000001</v>
      </c>
      <c r="H64" s="220"/>
      <c r="I64" s="220"/>
      <c r="J64" s="220">
        <v>4471334.4152782001</v>
      </c>
      <c r="K64" s="220">
        <v>10020508.236296</v>
      </c>
      <c r="L64" s="220">
        <v>1208743.3</v>
      </c>
      <c r="M64" s="220"/>
      <c r="N64" s="220">
        <v>31742553.511574201</v>
      </c>
      <c r="P64">
        <v>6592901702.2600002</v>
      </c>
    </row>
    <row r="65" spans="4:16">
      <c r="D65" s="175" t="s">
        <v>480</v>
      </c>
      <c r="E65" s="222" t="s">
        <v>484</v>
      </c>
      <c r="F65" s="222" t="s">
        <v>485</v>
      </c>
      <c r="G65" s="222">
        <v>16041967.560000001</v>
      </c>
      <c r="H65" s="222"/>
      <c r="I65" s="222"/>
      <c r="J65" s="222">
        <v>4471334.4152782001</v>
      </c>
      <c r="K65" s="222">
        <v>10020508.236296</v>
      </c>
      <c r="L65" s="222">
        <v>1208743.3</v>
      </c>
      <c r="M65" s="222"/>
      <c r="N65" s="222">
        <v>31742553.511574201</v>
      </c>
      <c r="P65">
        <v>48949946.780000001</v>
      </c>
    </row>
    <row r="66" spans="4:16">
      <c r="D66" s="175" t="s">
        <v>483</v>
      </c>
      <c r="E66" s="223" t="s">
        <v>487</v>
      </c>
      <c r="F66" s="223" t="s">
        <v>488</v>
      </c>
      <c r="G66" s="223">
        <v>16041967.560000001</v>
      </c>
      <c r="H66" s="223"/>
      <c r="I66" s="223"/>
      <c r="J66" s="223">
        <v>4471334.4152782001</v>
      </c>
      <c r="K66" s="223">
        <v>669683223.61262</v>
      </c>
      <c r="L66" s="223">
        <v>1208743.3</v>
      </c>
      <c r="M66" s="223">
        <v>2036215361.3930848</v>
      </c>
      <c r="N66" s="223">
        <v>2727620630.280983</v>
      </c>
      <c r="P66">
        <v>-420062.2</v>
      </c>
    </row>
    <row r="67" spans="4:16">
      <c r="D67" s="175" t="s">
        <v>486</v>
      </c>
      <c r="E67" s="220" t="s">
        <v>490</v>
      </c>
      <c r="F67" s="220" t="s">
        <v>491</v>
      </c>
      <c r="G67" s="220">
        <v>0</v>
      </c>
      <c r="H67" s="220">
        <v>0</v>
      </c>
      <c r="I67" s="220"/>
      <c r="J67" s="220">
        <v>536.25320999999997</v>
      </c>
      <c r="K67" s="220">
        <v>7778891.6419059997</v>
      </c>
      <c r="L67" s="220">
        <v>0</v>
      </c>
      <c r="M67" s="220"/>
      <c r="N67" s="220">
        <v>7779427.8951160004</v>
      </c>
    </row>
    <row r="68" spans="4:16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1368929.5704999999</v>
      </c>
      <c r="K68" s="220"/>
      <c r="L68" s="220"/>
      <c r="M68" s="220"/>
      <c r="N68" s="220">
        <v>1368929.5704999999</v>
      </c>
    </row>
    <row r="69" spans="4:16">
      <c r="D69" s="175" t="s">
        <v>492</v>
      </c>
      <c r="E69" s="222" t="s">
        <v>496</v>
      </c>
      <c r="F69" s="222" t="s">
        <v>497</v>
      </c>
      <c r="G69" s="222">
        <v>0</v>
      </c>
      <c r="H69" s="222">
        <v>0</v>
      </c>
      <c r="I69" s="222"/>
      <c r="J69" s="222">
        <v>1369465.8237099999</v>
      </c>
      <c r="K69" s="222">
        <v>7778891.6419059997</v>
      </c>
      <c r="L69" s="222">
        <v>0</v>
      </c>
      <c r="M69" s="222"/>
      <c r="N69" s="222">
        <v>9148357.4656160008</v>
      </c>
      <c r="P69">
        <v>48535894.579999998</v>
      </c>
    </row>
    <row r="70" spans="4:16">
      <c r="D70" s="175" t="s">
        <v>495</v>
      </c>
      <c r="E70" s="223" t="s">
        <v>499</v>
      </c>
      <c r="F70" s="223" t="s">
        <v>500</v>
      </c>
      <c r="G70" s="223">
        <v>0</v>
      </c>
      <c r="H70" s="223">
        <v>0</v>
      </c>
      <c r="I70" s="223"/>
      <c r="J70" s="223">
        <v>1369465.8237099999</v>
      </c>
      <c r="K70" s="223">
        <v>7778891.6419059997</v>
      </c>
      <c r="L70" s="223">
        <v>0</v>
      </c>
      <c r="M70" s="223"/>
      <c r="N70" s="223">
        <v>9148357.4656160008</v>
      </c>
      <c r="P70">
        <v>-42116121.969999999</v>
      </c>
    </row>
    <row r="71" spans="4:16">
      <c r="D71" s="175" t="s">
        <v>498</v>
      </c>
      <c r="E71" s="220" t="s">
        <v>502</v>
      </c>
      <c r="F71" s="220" t="s">
        <v>503</v>
      </c>
      <c r="G71" s="220"/>
      <c r="H71" s="220"/>
      <c r="I71" s="220"/>
      <c r="J71" s="220"/>
      <c r="K71" s="220"/>
      <c r="L71" s="220"/>
      <c r="M71" s="220"/>
      <c r="N71" s="220">
        <v>35930.735228999998</v>
      </c>
      <c r="P71">
        <v>-42116121.969999999</v>
      </c>
    </row>
    <row r="72" spans="4:16">
      <c r="D72" s="175" t="s">
        <v>501</v>
      </c>
      <c r="E72" s="220" t="s">
        <v>508</v>
      </c>
      <c r="F72" s="220" t="s">
        <v>509</v>
      </c>
      <c r="G72" s="220"/>
      <c r="H72" s="220"/>
      <c r="I72" s="220"/>
      <c r="J72" s="220"/>
      <c r="K72" s="220"/>
      <c r="L72" s="220"/>
      <c r="M72" s="220"/>
      <c r="N72" s="220">
        <v>282012.29703999998</v>
      </c>
      <c r="P72">
        <v>-174955.49</v>
      </c>
    </row>
    <row r="73" spans="4:16">
      <c r="D73" s="175" t="s">
        <v>504</v>
      </c>
      <c r="E73" s="220" t="s">
        <v>511</v>
      </c>
      <c r="F73" s="220" t="s">
        <v>512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3" t="s">
        <v>514</v>
      </c>
      <c r="F74" s="223" t="s">
        <v>515</v>
      </c>
      <c r="G74" s="223"/>
      <c r="H74" s="223"/>
      <c r="I74" s="223"/>
      <c r="J74" s="223"/>
      <c r="K74" s="223"/>
      <c r="L74" s="223"/>
      <c r="M74" s="223"/>
      <c r="N74" s="223">
        <v>317943.03226900002</v>
      </c>
      <c r="P74">
        <v>-174955.49</v>
      </c>
    </row>
    <row r="75" spans="4:16">
      <c r="D75" s="175" t="s">
        <v>510</v>
      </c>
      <c r="E75" s="224" t="s">
        <v>517</v>
      </c>
      <c r="F75" s="224" t="s">
        <v>518</v>
      </c>
      <c r="G75" s="224">
        <v>12531569402.24</v>
      </c>
      <c r="H75" s="224">
        <v>129236029.52</v>
      </c>
      <c r="I75" s="224">
        <v>949446247.74095845</v>
      </c>
      <c r="J75" s="224">
        <v>9914356504.4493179</v>
      </c>
      <c r="K75" s="224">
        <v>3030763941.6212478</v>
      </c>
      <c r="L75" s="224">
        <v>2185520427.4200001</v>
      </c>
      <c r="M75" s="224">
        <v>6126534579.1883621</v>
      </c>
      <c r="N75" s="224">
        <v>30665094410.158638</v>
      </c>
    </row>
    <row r="76" spans="4:16">
      <c r="D76" s="175" t="s">
        <v>513</v>
      </c>
      <c r="E76" s="220" t="s">
        <v>520</v>
      </c>
      <c r="F76" s="220" t="s">
        <v>521</v>
      </c>
      <c r="G76" s="220">
        <v>806957866.96000004</v>
      </c>
      <c r="H76" s="220"/>
      <c r="I76" s="220"/>
      <c r="J76" s="220"/>
      <c r="K76" s="220">
        <v>14449020.45393</v>
      </c>
      <c r="L76" s="220"/>
      <c r="M76" s="220"/>
      <c r="N76" s="220">
        <v>14449020.45393</v>
      </c>
    </row>
    <row r="77" spans="4:16">
      <c r="D77" s="175" t="s">
        <v>516</v>
      </c>
      <c r="E77" s="220" t="s">
        <v>523</v>
      </c>
      <c r="F77" s="220" t="s">
        <v>524</v>
      </c>
      <c r="G77" s="220">
        <v>343934902.69</v>
      </c>
      <c r="H77" s="220"/>
      <c r="I77" s="220"/>
      <c r="J77" s="220"/>
      <c r="K77" s="220"/>
      <c r="L77" s="220"/>
      <c r="M77" s="220"/>
      <c r="N77" s="220">
        <v>-6070823.2300000004</v>
      </c>
    </row>
    <row r="78" spans="4:16">
      <c r="D78" s="175" t="s">
        <v>519</v>
      </c>
      <c r="E78" s="222" t="s">
        <v>526</v>
      </c>
      <c r="F78" s="222" t="s">
        <v>521</v>
      </c>
      <c r="G78" s="222">
        <v>1150892769.6500001</v>
      </c>
      <c r="H78" s="222"/>
      <c r="I78" s="222"/>
      <c r="J78" s="222"/>
      <c r="K78" s="222">
        <v>14449020.45393</v>
      </c>
      <c r="L78" s="222"/>
      <c r="M78" s="222"/>
      <c r="N78" s="222">
        <v>8378197.2239300003</v>
      </c>
    </row>
    <row r="79" spans="4:16">
      <c r="D79" s="175" t="s">
        <v>522</v>
      </c>
      <c r="E79" s="220" t="s">
        <v>1168</v>
      </c>
      <c r="F79" s="220" t="s">
        <v>1169</v>
      </c>
      <c r="G79" s="220">
        <v>1491956.6</v>
      </c>
      <c r="H79" s="220"/>
      <c r="I79" s="220"/>
      <c r="J79" s="220">
        <v>7240946.8758068997</v>
      </c>
      <c r="K79" s="220"/>
      <c r="L79" s="220"/>
      <c r="M79" s="220"/>
      <c r="N79" s="220">
        <v>8732903.4758068994</v>
      </c>
    </row>
    <row r="80" spans="4:16">
      <c r="D80" s="175" t="s">
        <v>525</v>
      </c>
      <c r="E80" s="222" t="s">
        <v>531</v>
      </c>
      <c r="F80" s="222" t="s">
        <v>532</v>
      </c>
      <c r="G80" s="222">
        <v>1491956.6</v>
      </c>
      <c r="H80" s="222"/>
      <c r="I80" s="222"/>
      <c r="J80" s="222">
        <v>7240946.8758068997</v>
      </c>
      <c r="K80" s="222"/>
      <c r="L80" s="222"/>
      <c r="M80" s="222"/>
      <c r="N80" s="222">
        <v>8732903.4758068994</v>
      </c>
    </row>
    <row r="81" spans="4:14">
      <c r="D81" s="175" t="s">
        <v>527</v>
      </c>
      <c r="E81" s="223" t="s">
        <v>534</v>
      </c>
      <c r="F81" s="223" t="s">
        <v>535</v>
      </c>
      <c r="G81" s="223">
        <v>1152384726.25</v>
      </c>
      <c r="H81" s="223"/>
      <c r="I81" s="223"/>
      <c r="J81" s="223">
        <v>7240946.8758068997</v>
      </c>
      <c r="K81" s="223">
        <v>14449020.45393</v>
      </c>
      <c r="L81" s="223"/>
      <c r="M81" s="223"/>
      <c r="N81" s="223">
        <v>17111100.699736901</v>
      </c>
    </row>
    <row r="82" spans="4:14">
      <c r="D82" s="175" t="s">
        <v>530</v>
      </c>
      <c r="E82" s="220" t="s">
        <v>537</v>
      </c>
      <c r="F82" s="220" t="s">
        <v>538</v>
      </c>
      <c r="G82" s="220">
        <v>23659679688.91</v>
      </c>
      <c r="H82" s="220"/>
      <c r="I82" s="220">
        <v>28954542435.06702</v>
      </c>
      <c r="J82" s="220"/>
      <c r="K82" s="220"/>
      <c r="L82" s="220"/>
      <c r="M82" s="220"/>
      <c r="N82" s="220">
        <v>806957866.77266955</v>
      </c>
    </row>
    <row r="83" spans="4:14">
      <c r="D83" s="175" t="s">
        <v>533</v>
      </c>
      <c r="E83" s="222" t="s">
        <v>540</v>
      </c>
      <c r="F83" s="222" t="s">
        <v>541</v>
      </c>
      <c r="G83" s="222">
        <v>23659679688.91</v>
      </c>
      <c r="H83" s="222"/>
      <c r="I83" s="222">
        <v>28954542435.06702</v>
      </c>
      <c r="J83" s="222"/>
      <c r="K83" s="222"/>
      <c r="L83" s="222"/>
      <c r="M83" s="222"/>
      <c r="N83" s="222">
        <v>806957866.77266955</v>
      </c>
    </row>
    <row r="84" spans="4:14">
      <c r="D84" s="175" t="s">
        <v>536</v>
      </c>
      <c r="E84" s="223" t="s">
        <v>543</v>
      </c>
      <c r="F84" s="223" t="s">
        <v>544</v>
      </c>
      <c r="G84" s="223">
        <v>23659679688.91</v>
      </c>
      <c r="H84" s="223"/>
      <c r="I84" s="223">
        <v>28954542435.06702</v>
      </c>
      <c r="J84" s="223"/>
      <c r="K84" s="223"/>
      <c r="L84" s="223"/>
      <c r="M84" s="223"/>
      <c r="N84" s="223">
        <v>806957866.77266955</v>
      </c>
    </row>
    <row r="85" spans="4:14">
      <c r="D85" s="175" t="s">
        <v>539</v>
      </c>
      <c r="E85" s="220" t="s">
        <v>546</v>
      </c>
      <c r="F85" s="220" t="s">
        <v>547</v>
      </c>
      <c r="G85" s="220"/>
      <c r="H85" s="220"/>
      <c r="I85" s="220"/>
      <c r="J85" s="220"/>
      <c r="K85" s="220">
        <v>84391800</v>
      </c>
      <c r="L85" s="220"/>
      <c r="M85" s="220"/>
      <c r="N85" s="220">
        <v>84391800</v>
      </c>
    </row>
    <row r="86" spans="4:14">
      <c r="D86" s="175" t="s">
        <v>542</v>
      </c>
      <c r="E86" s="220" t="s">
        <v>549</v>
      </c>
      <c r="F86" s="220" t="s">
        <v>550</v>
      </c>
      <c r="G86" s="220">
        <v>49324407.549999997</v>
      </c>
      <c r="H86" s="220"/>
      <c r="I86" s="220"/>
      <c r="J86" s="220"/>
      <c r="K86" s="220">
        <v>8102440.6639320003</v>
      </c>
      <c r="L86" s="220">
        <v>12752432.76</v>
      </c>
      <c r="M86" s="220">
        <v>12360222.893692501</v>
      </c>
      <c r="N86" s="220">
        <v>82539503.867624506</v>
      </c>
    </row>
    <row r="87" spans="4:14">
      <c r="D87" s="175" t="s">
        <v>545</v>
      </c>
      <c r="E87" s="220" t="s">
        <v>552</v>
      </c>
      <c r="F87" s="220" t="s">
        <v>553</v>
      </c>
      <c r="G87" s="220"/>
      <c r="H87" s="220"/>
      <c r="I87" s="220"/>
      <c r="J87" s="220">
        <v>361883.43145620002</v>
      </c>
      <c r="K87" s="220"/>
      <c r="L87" s="220"/>
      <c r="M87" s="220"/>
      <c r="N87" s="220">
        <v>361883.43145620002</v>
      </c>
    </row>
    <row r="88" spans="4:14">
      <c r="D88" s="175" t="s">
        <v>548</v>
      </c>
      <c r="E88" s="220" t="s">
        <v>555</v>
      </c>
      <c r="F88" s="220" t="s">
        <v>556</v>
      </c>
      <c r="G88" s="220"/>
      <c r="H88" s="220"/>
      <c r="I88" s="220"/>
      <c r="J88" s="220">
        <v>35587.245256900002</v>
      </c>
      <c r="K88" s="220"/>
      <c r="L88" s="220"/>
      <c r="M88" s="220">
        <v>25282722.751334999</v>
      </c>
      <c r="N88" s="220">
        <v>25318309.9965919</v>
      </c>
    </row>
    <row r="89" spans="4:14">
      <c r="D89" s="175" t="s">
        <v>551</v>
      </c>
      <c r="E89" s="220" t="s">
        <v>558</v>
      </c>
      <c r="F89" s="220" t="s">
        <v>559</v>
      </c>
      <c r="G89" s="220"/>
      <c r="H89" s="220">
        <v>556304</v>
      </c>
      <c r="I89" s="220"/>
      <c r="J89" s="220"/>
      <c r="K89" s="220"/>
      <c r="L89" s="220"/>
      <c r="M89" s="220"/>
      <c r="N89" s="220">
        <v>556304</v>
      </c>
    </row>
    <row r="90" spans="4:14">
      <c r="D90" s="175" t="s">
        <v>554</v>
      </c>
      <c r="E90" s="220" t="s">
        <v>561</v>
      </c>
      <c r="F90" s="220" t="s">
        <v>562</v>
      </c>
      <c r="G90" s="220">
        <v>1597552.73</v>
      </c>
      <c r="H90" s="220"/>
      <c r="I90" s="220">
        <v>119036.7221406</v>
      </c>
      <c r="J90" s="220">
        <v>56952113.779689997</v>
      </c>
      <c r="K90" s="220">
        <v>46265304.180776</v>
      </c>
      <c r="L90" s="220">
        <v>45480</v>
      </c>
      <c r="M90" s="220">
        <v>3790625.5064400001</v>
      </c>
      <c r="N90" s="220">
        <v>108770112.9190466</v>
      </c>
    </row>
    <row r="91" spans="4:14">
      <c r="D91" s="175" t="s">
        <v>557</v>
      </c>
      <c r="E91" s="220" t="s">
        <v>564</v>
      </c>
      <c r="F91" s="220" t="s">
        <v>565</v>
      </c>
      <c r="G91" s="220"/>
      <c r="H91" s="220">
        <v>3863.4</v>
      </c>
      <c r="I91" s="220"/>
      <c r="J91" s="220"/>
      <c r="K91" s="220"/>
      <c r="L91" s="220"/>
      <c r="M91" s="220"/>
      <c r="N91" s="220">
        <v>3863.4</v>
      </c>
    </row>
    <row r="92" spans="4:14">
      <c r="D92" s="175" t="s">
        <v>560</v>
      </c>
      <c r="E92" s="222" t="s">
        <v>567</v>
      </c>
      <c r="F92" s="222" t="s">
        <v>568</v>
      </c>
      <c r="G92" s="222">
        <v>50921960.280000001</v>
      </c>
      <c r="H92" s="222">
        <v>560167.4</v>
      </c>
      <c r="I92" s="222">
        <v>119036.7221406</v>
      </c>
      <c r="J92" s="222">
        <v>57349584.456403099</v>
      </c>
      <c r="K92" s="222">
        <v>138759544.844708</v>
      </c>
      <c r="L92" s="222">
        <v>12797912.76</v>
      </c>
      <c r="M92" s="222">
        <v>41433571.151467502</v>
      </c>
      <c r="N92" s="222">
        <v>301941777.61471921</v>
      </c>
    </row>
    <row r="93" spans="4:14">
      <c r="D93" s="175" t="s">
        <v>563</v>
      </c>
      <c r="E93" s="223" t="s">
        <v>570</v>
      </c>
      <c r="F93" s="223" t="s">
        <v>571</v>
      </c>
      <c r="G93" s="223">
        <v>50921960.280000001</v>
      </c>
      <c r="H93" s="223">
        <v>560167.4</v>
      </c>
      <c r="I93" s="223">
        <v>119036.7221406</v>
      </c>
      <c r="J93" s="223">
        <v>57349584.456403099</v>
      </c>
      <c r="K93" s="223">
        <v>138759544.844708</v>
      </c>
      <c r="L93" s="223">
        <v>12797912.76</v>
      </c>
      <c r="M93" s="223">
        <v>41433571.151467502</v>
      </c>
      <c r="N93" s="223">
        <v>301941777.61471921</v>
      </c>
    </row>
    <row r="94" spans="4:14">
      <c r="D94" s="175" t="s">
        <v>566</v>
      </c>
      <c r="E94" s="220" t="s">
        <v>573</v>
      </c>
      <c r="F94" s="220" t="s">
        <v>574</v>
      </c>
      <c r="G94" s="220">
        <v>83405443.469999999</v>
      </c>
      <c r="H94" s="220"/>
      <c r="I94" s="220"/>
      <c r="J94" s="220"/>
      <c r="K94" s="220"/>
      <c r="L94" s="220">
        <v>33861797.5</v>
      </c>
      <c r="M94" s="220"/>
      <c r="N94" s="220">
        <v>109781150.55</v>
      </c>
    </row>
    <row r="95" spans="4:14">
      <c r="D95" s="175" t="s">
        <v>569</v>
      </c>
      <c r="E95" s="220" t="s">
        <v>576</v>
      </c>
      <c r="F95" s="220" t="s">
        <v>577</v>
      </c>
      <c r="G95" s="220">
        <v>-49937421.880000003</v>
      </c>
      <c r="H95" s="220"/>
      <c r="I95" s="220"/>
      <c r="J95" s="220"/>
      <c r="K95" s="220"/>
      <c r="L95" s="220"/>
      <c r="M95" s="220"/>
      <c r="N95" s="220">
        <v>-49937421.880000003</v>
      </c>
    </row>
    <row r="96" spans="4:14">
      <c r="D96" s="175" t="s">
        <v>572</v>
      </c>
      <c r="E96" s="222" t="s">
        <v>579</v>
      </c>
      <c r="F96" s="222" t="s">
        <v>574</v>
      </c>
      <c r="G96" s="222">
        <v>33468021.59</v>
      </c>
      <c r="H96" s="222"/>
      <c r="I96" s="222"/>
      <c r="J96" s="222"/>
      <c r="K96" s="222"/>
      <c r="L96" s="222">
        <v>33861797.5</v>
      </c>
      <c r="M96" s="222"/>
      <c r="N96" s="222">
        <v>59843728.670000002</v>
      </c>
    </row>
    <row r="97" spans="4:14">
      <c r="D97" s="175" t="s">
        <v>575</v>
      </c>
      <c r="E97" s="223" t="s">
        <v>581</v>
      </c>
      <c r="F97" s="223" t="s">
        <v>582</v>
      </c>
      <c r="G97" s="223">
        <v>33468021.59</v>
      </c>
      <c r="H97" s="223"/>
      <c r="I97" s="223"/>
      <c r="J97" s="223"/>
      <c r="K97" s="223"/>
      <c r="L97" s="223">
        <v>33861797.5</v>
      </c>
      <c r="M97" s="223"/>
      <c r="N97" s="223">
        <v>59843728.670000002</v>
      </c>
    </row>
    <row r="98" spans="4:14">
      <c r="D98" s="175" t="s">
        <v>578</v>
      </c>
      <c r="E98" s="220" t="s">
        <v>584</v>
      </c>
      <c r="F98" s="220" t="s">
        <v>585</v>
      </c>
      <c r="G98" s="220">
        <v>17685578.43</v>
      </c>
      <c r="H98" s="220"/>
      <c r="I98" s="220"/>
      <c r="J98" s="220">
        <v>999569955.88771558</v>
      </c>
      <c r="K98" s="220"/>
      <c r="L98" s="220">
        <v>95396081.400000006</v>
      </c>
      <c r="M98" s="220"/>
      <c r="N98" s="220">
        <v>3859982577.7163367</v>
      </c>
    </row>
    <row r="99" spans="4:14">
      <c r="D99" s="175" t="s">
        <v>580</v>
      </c>
      <c r="E99" s="220" t="s">
        <v>587</v>
      </c>
      <c r="F99" s="220" t="s">
        <v>588</v>
      </c>
      <c r="G99" s="220">
        <v>831597776.62</v>
      </c>
      <c r="H99" s="220">
        <v>20110116.260000002</v>
      </c>
      <c r="I99" s="220"/>
      <c r="J99" s="220"/>
      <c r="K99" s="220">
        <v>74504425.716003999</v>
      </c>
      <c r="L99" s="220">
        <v>358667431</v>
      </c>
      <c r="M99" s="220"/>
      <c r="N99" s="220">
        <v>1284879749.596004</v>
      </c>
    </row>
    <row r="100" spans="4:14">
      <c r="D100" s="175" t="s">
        <v>583</v>
      </c>
      <c r="E100" s="220" t="s">
        <v>590</v>
      </c>
      <c r="F100" s="220" t="s">
        <v>591</v>
      </c>
      <c r="G100" s="220">
        <v>-415405975.75999999</v>
      </c>
      <c r="H100" s="220">
        <v>-2882298.16</v>
      </c>
      <c r="I100" s="220"/>
      <c r="J100" s="220"/>
      <c r="K100" s="220">
        <v>-60937538.525165997</v>
      </c>
      <c r="L100" s="220">
        <v>-218447148.21000001</v>
      </c>
      <c r="M100" s="220"/>
      <c r="N100" s="220">
        <v>-697672960.65516603</v>
      </c>
    </row>
    <row r="101" spans="4:14">
      <c r="D101" s="175" t="s">
        <v>586</v>
      </c>
      <c r="E101" s="222" t="s">
        <v>593</v>
      </c>
      <c r="F101" s="222" t="s">
        <v>594</v>
      </c>
      <c r="G101" s="222">
        <v>433877379.29000002</v>
      </c>
      <c r="H101" s="222">
        <v>17227818.100000001</v>
      </c>
      <c r="I101" s="222"/>
      <c r="J101" s="222">
        <v>999569955.88771558</v>
      </c>
      <c r="K101" s="222">
        <v>13566887.190838</v>
      </c>
      <c r="L101" s="222">
        <v>235616364.19</v>
      </c>
      <c r="M101" s="222"/>
      <c r="N101" s="222">
        <v>4447189366.6571751</v>
      </c>
    </row>
    <row r="102" spans="4:14">
      <c r="D102" s="175" t="s">
        <v>589</v>
      </c>
      <c r="E102" s="220" t="s">
        <v>596</v>
      </c>
      <c r="F102" s="220" t="s">
        <v>597</v>
      </c>
      <c r="G102" s="220">
        <v>5326747683.9799995</v>
      </c>
      <c r="H102" s="220">
        <v>219932985.41</v>
      </c>
      <c r="I102" s="220"/>
      <c r="J102" s="220">
        <v>2354161575.7887545</v>
      </c>
      <c r="K102" s="220">
        <v>578075820.36117804</v>
      </c>
      <c r="L102" s="220">
        <v>1409028828.4100001</v>
      </c>
      <c r="M102" s="220">
        <v>1438487151.7593901</v>
      </c>
      <c r="N102" s="220">
        <v>11487683625.605284</v>
      </c>
    </row>
    <row r="103" spans="4:14">
      <c r="D103" s="175" t="s">
        <v>592</v>
      </c>
      <c r="E103" s="220" t="s">
        <v>599</v>
      </c>
      <c r="F103" s="220" t="s">
        <v>600</v>
      </c>
      <c r="G103" s="220">
        <v>-2858834293.6399999</v>
      </c>
      <c r="H103" s="220">
        <v>-17785318.43</v>
      </c>
      <c r="I103" s="220"/>
      <c r="J103" s="220">
        <v>-812271174.27403045</v>
      </c>
      <c r="K103" s="220">
        <v>-509239705.59942198</v>
      </c>
      <c r="L103" s="220">
        <v>-968691403.71000004</v>
      </c>
      <c r="M103" s="220">
        <v>-500522751.02850002</v>
      </c>
      <c r="N103" s="220">
        <v>-5723040576.8817692</v>
      </c>
    </row>
    <row r="104" spans="4:14">
      <c r="D104" s="175" t="s">
        <v>595</v>
      </c>
      <c r="E104" s="222" t="s">
        <v>602</v>
      </c>
      <c r="F104" s="222" t="s">
        <v>597</v>
      </c>
      <c r="G104" s="222">
        <v>2467913390.3400002</v>
      </c>
      <c r="H104" s="222">
        <v>202147666.97999999</v>
      </c>
      <c r="I104" s="222"/>
      <c r="J104" s="222">
        <v>1541890401.514724</v>
      </c>
      <c r="K104" s="222">
        <v>68836114.761756003</v>
      </c>
      <c r="L104" s="222">
        <v>440337424.69999999</v>
      </c>
      <c r="M104" s="222">
        <v>937964400.73089004</v>
      </c>
      <c r="N104" s="222">
        <v>5764643048.7235155</v>
      </c>
    </row>
    <row r="105" spans="4:14">
      <c r="D105" s="175" t="s">
        <v>598</v>
      </c>
      <c r="E105" s="220" t="s">
        <v>604</v>
      </c>
      <c r="F105" s="220" t="s">
        <v>605</v>
      </c>
      <c r="G105" s="220">
        <v>33212084993.34</v>
      </c>
      <c r="H105" s="220">
        <v>1500173340.0799999</v>
      </c>
      <c r="I105" s="220"/>
      <c r="J105" s="220">
        <v>20166199768.990395</v>
      </c>
      <c r="K105" s="220">
        <v>5158618689.9538536</v>
      </c>
      <c r="L105" s="220">
        <v>10153444765.129999</v>
      </c>
      <c r="M105" s="220">
        <v>7520321271.0030527</v>
      </c>
      <c r="N105" s="220">
        <v>84689837236.440811</v>
      </c>
    </row>
    <row r="106" spans="4:14">
      <c r="D106" s="175" t="s">
        <v>601</v>
      </c>
      <c r="E106" s="220" t="s">
        <v>607</v>
      </c>
      <c r="F106" s="220" t="s">
        <v>608</v>
      </c>
      <c r="G106" s="220">
        <v>-21745501680.959999</v>
      </c>
      <c r="H106" s="220">
        <v>-188435969.41999999</v>
      </c>
      <c r="I106" s="220"/>
      <c r="J106" s="220">
        <v>-7285441050.8688612</v>
      </c>
      <c r="K106" s="220">
        <v>-4397316841.8915825</v>
      </c>
      <c r="L106" s="220">
        <v>-7163118345.3000002</v>
      </c>
      <c r="M106" s="220">
        <v>-4507242188.7451954</v>
      </c>
      <c r="N106" s="220">
        <v>-46432392741.580429</v>
      </c>
    </row>
    <row r="107" spans="4:14">
      <c r="D107" s="175" t="s">
        <v>603</v>
      </c>
      <c r="E107" s="220" t="s">
        <v>610</v>
      </c>
      <c r="F107" s="220" t="s">
        <v>611</v>
      </c>
      <c r="G107" s="220"/>
      <c r="H107" s="220"/>
      <c r="I107" s="220"/>
      <c r="J107" s="220"/>
      <c r="K107" s="220"/>
      <c r="L107" s="220">
        <v>-16117535.210000001</v>
      </c>
      <c r="M107" s="220"/>
      <c r="N107" s="220">
        <v>-16117535.210000001</v>
      </c>
    </row>
    <row r="108" spans="4:14">
      <c r="D108" s="175" t="s">
        <v>606</v>
      </c>
      <c r="E108" s="222" t="s">
        <v>613</v>
      </c>
      <c r="F108" s="222" t="s">
        <v>605</v>
      </c>
      <c r="G108" s="222">
        <v>11466583312.379999</v>
      </c>
      <c r="H108" s="222">
        <v>1311737370.6600001</v>
      </c>
      <c r="I108" s="222"/>
      <c r="J108" s="222">
        <v>12880758718.121534</v>
      </c>
      <c r="K108" s="222">
        <v>761301848.06227195</v>
      </c>
      <c r="L108" s="222">
        <v>2974208884.6199999</v>
      </c>
      <c r="M108" s="222">
        <v>3013079082.2578578</v>
      </c>
      <c r="N108" s="222">
        <v>38241326959.650383</v>
      </c>
    </row>
    <row r="109" spans="4:14">
      <c r="D109" s="175" t="s">
        <v>609</v>
      </c>
      <c r="E109" s="220" t="s">
        <v>615</v>
      </c>
      <c r="F109" s="220" t="s">
        <v>616</v>
      </c>
      <c r="G109" s="220">
        <v>68736850.689999998</v>
      </c>
      <c r="H109" s="220"/>
      <c r="I109" s="220"/>
      <c r="J109" s="220">
        <v>166120667.9466688</v>
      </c>
      <c r="K109" s="220">
        <v>9515572.6606140006</v>
      </c>
      <c r="L109" s="220">
        <v>56128506.409999996</v>
      </c>
      <c r="M109" s="220">
        <v>5372738.5683000004</v>
      </c>
      <c r="N109" s="220">
        <v>312282976.47230119</v>
      </c>
    </row>
    <row r="110" spans="4:14">
      <c r="D110" s="175" t="s">
        <v>612</v>
      </c>
      <c r="E110" s="220" t="s">
        <v>618</v>
      </c>
      <c r="F110" s="220" t="s">
        <v>619</v>
      </c>
      <c r="G110" s="220">
        <v>-57810248.909999996</v>
      </c>
      <c r="H110" s="220"/>
      <c r="I110" s="220"/>
      <c r="J110" s="220">
        <v>-151209730.04631439</v>
      </c>
      <c r="K110" s="220">
        <v>-5258108.2030119998</v>
      </c>
      <c r="L110" s="220">
        <v>-48237544.960000001</v>
      </c>
      <c r="M110" s="220">
        <v>-5346918.2457149997</v>
      </c>
      <c r="N110" s="220">
        <v>-272107351.31582987</v>
      </c>
    </row>
    <row r="111" spans="4:14">
      <c r="D111" s="175" t="s">
        <v>614</v>
      </c>
      <c r="E111" s="222" t="s">
        <v>621</v>
      </c>
      <c r="F111" s="222" t="s">
        <v>616</v>
      </c>
      <c r="G111" s="222">
        <v>10926601.779999999</v>
      </c>
      <c r="H111" s="222"/>
      <c r="I111" s="222"/>
      <c r="J111" s="222">
        <v>14910937.9003544</v>
      </c>
      <c r="K111" s="222">
        <v>4257464.4576019999</v>
      </c>
      <c r="L111" s="222">
        <v>7890961.4500000002</v>
      </c>
      <c r="M111" s="222">
        <v>25820.322585000002</v>
      </c>
      <c r="N111" s="222">
        <v>40175625.156471297</v>
      </c>
    </row>
    <row r="112" spans="4:14">
      <c r="D112" s="175" t="s">
        <v>617</v>
      </c>
      <c r="E112" s="220" t="s">
        <v>623</v>
      </c>
      <c r="F112" s="220" t="s">
        <v>624</v>
      </c>
      <c r="G112" s="220">
        <v>660331152.53999996</v>
      </c>
      <c r="H112" s="220">
        <v>6891360.7300000004</v>
      </c>
      <c r="I112" s="220"/>
      <c r="J112" s="220">
        <v>176663191.01750329</v>
      </c>
      <c r="K112" s="220">
        <v>72154759.925328001</v>
      </c>
      <c r="L112" s="220">
        <v>182695250.21000001</v>
      </c>
      <c r="M112" s="220">
        <v>10346742.8315625</v>
      </c>
      <c r="N112" s="220">
        <v>1129690722.3563979</v>
      </c>
    </row>
    <row r="113" spans="4:14">
      <c r="D113" s="175" t="s">
        <v>620</v>
      </c>
      <c r="E113" s="220" t="s">
        <v>626</v>
      </c>
      <c r="F113" s="220" t="s">
        <v>627</v>
      </c>
      <c r="G113" s="220">
        <v>-540436398.78999996</v>
      </c>
      <c r="H113" s="220">
        <v>-2463404.2799999998</v>
      </c>
      <c r="I113" s="220"/>
      <c r="J113" s="220">
        <v>-127370654.9601164</v>
      </c>
      <c r="K113" s="220">
        <v>-65040179.592079997</v>
      </c>
      <c r="L113" s="220">
        <v>-144570030.63999999</v>
      </c>
      <c r="M113" s="220">
        <v>-3450922.6340700001</v>
      </c>
      <c r="N113" s="220">
        <v>-895077071.42023885</v>
      </c>
    </row>
    <row r="114" spans="4:14">
      <c r="D114" s="175" t="s">
        <v>622</v>
      </c>
      <c r="E114" s="222" t="s">
        <v>629</v>
      </c>
      <c r="F114" s="222" t="s">
        <v>624</v>
      </c>
      <c r="G114" s="222">
        <v>119894753.75</v>
      </c>
      <c r="H114" s="222">
        <v>4427956.45</v>
      </c>
      <c r="I114" s="222"/>
      <c r="J114" s="222">
        <v>49292536.057386898</v>
      </c>
      <c r="K114" s="222">
        <v>7114580.3332479997</v>
      </c>
      <c r="L114" s="222">
        <v>38125219.57</v>
      </c>
      <c r="M114" s="222">
        <v>6895820.1974924998</v>
      </c>
      <c r="N114" s="222">
        <v>234613650.9361589</v>
      </c>
    </row>
    <row r="115" spans="4:14">
      <c r="D115" s="175" t="s">
        <v>625</v>
      </c>
      <c r="E115" s="220" t="s">
        <v>631</v>
      </c>
      <c r="F115" s="220" t="s">
        <v>632</v>
      </c>
      <c r="G115" s="220">
        <v>877469427.58000004</v>
      </c>
      <c r="H115" s="220">
        <v>180190772.88</v>
      </c>
      <c r="I115" s="220"/>
      <c r="J115" s="220">
        <v>1341636405.7079551</v>
      </c>
      <c r="K115" s="220">
        <v>4484664826.0862885</v>
      </c>
      <c r="L115" s="220">
        <v>208435865.28</v>
      </c>
      <c r="M115" s="220">
        <v>221273681.71310249</v>
      </c>
      <c r="N115" s="220">
        <v>7313670979.2473459</v>
      </c>
    </row>
    <row r="116" spans="4:14">
      <c r="D116" s="175" t="s">
        <v>628</v>
      </c>
      <c r="E116" s="222" t="s">
        <v>634</v>
      </c>
      <c r="F116" s="222" t="s">
        <v>632</v>
      </c>
      <c r="G116" s="222">
        <v>877469427.58000004</v>
      </c>
      <c r="H116" s="222">
        <v>180190772.88</v>
      </c>
      <c r="I116" s="222"/>
      <c r="J116" s="222">
        <v>1341636405.7079551</v>
      </c>
      <c r="K116" s="222">
        <v>4484664826.0862885</v>
      </c>
      <c r="L116" s="222">
        <v>208435865.28</v>
      </c>
      <c r="M116" s="222">
        <v>221273681.71310249</v>
      </c>
      <c r="N116" s="222">
        <v>7313670979.2473459</v>
      </c>
    </row>
    <row r="117" spans="4:14">
      <c r="D117" s="175" t="s">
        <v>630</v>
      </c>
      <c r="E117" s="220" t="s">
        <v>636</v>
      </c>
      <c r="F117" s="220" t="s">
        <v>637</v>
      </c>
      <c r="G117" s="220">
        <v>489074711.17000002</v>
      </c>
      <c r="H117" s="220">
        <v>10150335.33</v>
      </c>
      <c r="I117" s="220"/>
      <c r="J117" s="220"/>
      <c r="K117" s="220">
        <v>107541008.498942</v>
      </c>
      <c r="L117" s="220"/>
      <c r="M117" s="220">
        <v>87268994.467244998</v>
      </c>
      <c r="N117" s="220">
        <v>683884714.13618696</v>
      </c>
    </row>
    <row r="118" spans="4:14">
      <c r="D118" s="175" t="s">
        <v>633</v>
      </c>
      <c r="E118" s="220" t="s">
        <v>639</v>
      </c>
      <c r="F118" s="220" t="s">
        <v>640</v>
      </c>
      <c r="G118" s="220">
        <v>-25906978.91</v>
      </c>
      <c r="H118" s="220">
        <v>-779124.42</v>
      </c>
      <c r="I118" s="220"/>
      <c r="J118" s="220"/>
      <c r="K118" s="220">
        <v>-7713748.5255140001</v>
      </c>
      <c r="L118" s="220"/>
      <c r="M118" s="220">
        <v>-3832131.6452925</v>
      </c>
      <c r="N118" s="220">
        <v>-37452859.080806501</v>
      </c>
    </row>
    <row r="119" spans="4:14">
      <c r="D119" s="175" t="s">
        <v>635</v>
      </c>
      <c r="E119" s="222" t="s">
        <v>642</v>
      </c>
      <c r="F119" s="222" t="s">
        <v>637</v>
      </c>
      <c r="G119" s="222">
        <v>463167732.25999999</v>
      </c>
      <c r="H119" s="222">
        <v>9371210.9100000001</v>
      </c>
      <c r="I119" s="222"/>
      <c r="J119" s="222"/>
      <c r="K119" s="222">
        <v>99827259.973427996</v>
      </c>
      <c r="L119" s="222"/>
      <c r="M119" s="222">
        <v>83436862.821952507</v>
      </c>
      <c r="N119" s="222">
        <v>646431855.05538046</v>
      </c>
    </row>
    <row r="120" spans="4:14">
      <c r="D120" s="175" t="s">
        <v>638</v>
      </c>
      <c r="E120" s="220" t="s">
        <v>644</v>
      </c>
      <c r="F120" s="220" t="s">
        <v>645</v>
      </c>
      <c r="G120" s="220">
        <v>95880232.299999997</v>
      </c>
      <c r="H120" s="220">
        <v>1314674.71</v>
      </c>
      <c r="I120" s="220"/>
      <c r="J120" s="220">
        <v>342690337.091501</v>
      </c>
      <c r="K120" s="220">
        <v>15122543.834093999</v>
      </c>
      <c r="L120" s="220"/>
      <c r="M120" s="220">
        <v>5498039.2201049998</v>
      </c>
      <c r="N120" s="220">
        <v>454372220.76569998</v>
      </c>
    </row>
    <row r="121" spans="4:14">
      <c r="D121" s="175" t="s">
        <v>641</v>
      </c>
      <c r="E121" s="220" t="s">
        <v>647</v>
      </c>
      <c r="F121" s="220" t="s">
        <v>648</v>
      </c>
      <c r="G121" s="220">
        <v>-32799221.649999999</v>
      </c>
      <c r="H121" s="220">
        <v>-256242.07</v>
      </c>
      <c r="I121" s="220"/>
      <c r="J121" s="220">
        <v>-83193091.059809804</v>
      </c>
      <c r="K121" s="220">
        <v>-6168405.9929160001</v>
      </c>
      <c r="L121" s="220"/>
      <c r="M121" s="220">
        <v>-2679482.8541175001</v>
      </c>
      <c r="N121" s="220">
        <v>-122772532.63684329</v>
      </c>
    </row>
    <row r="122" spans="4:14">
      <c r="D122" s="175" t="s">
        <v>643</v>
      </c>
      <c r="E122" s="222" t="s">
        <v>650</v>
      </c>
      <c r="F122" s="222" t="s">
        <v>645</v>
      </c>
      <c r="G122" s="222">
        <v>63081010.649999999</v>
      </c>
      <c r="H122" s="222">
        <v>1058432.6399999999</v>
      </c>
      <c r="I122" s="222"/>
      <c r="J122" s="222">
        <v>259497246.03169119</v>
      </c>
      <c r="K122" s="222">
        <v>8954137.841178</v>
      </c>
      <c r="L122" s="222"/>
      <c r="M122" s="222">
        <v>2818556.3659875002</v>
      </c>
      <c r="N122" s="222">
        <v>331599688.12885672</v>
      </c>
    </row>
    <row r="123" spans="4:14">
      <c r="D123" s="175" t="s">
        <v>646</v>
      </c>
      <c r="E123" s="220" t="s">
        <v>652</v>
      </c>
      <c r="F123" s="220" t="s">
        <v>653</v>
      </c>
      <c r="G123" s="220">
        <v>15126754.34</v>
      </c>
      <c r="H123" s="220"/>
      <c r="I123" s="220"/>
      <c r="J123" s="220"/>
      <c r="K123" s="220"/>
      <c r="L123" s="220">
        <v>10731889.439999999</v>
      </c>
      <c r="M123" s="220"/>
      <c r="N123" s="220">
        <v>25858643.780000001</v>
      </c>
    </row>
    <row r="124" spans="4:14">
      <c r="D124" s="175" t="s">
        <v>649</v>
      </c>
      <c r="E124" s="220" t="s">
        <v>655</v>
      </c>
      <c r="F124" s="220" t="s">
        <v>656</v>
      </c>
      <c r="G124" s="220">
        <v>-5546915.4699999997</v>
      </c>
      <c r="H124" s="220"/>
      <c r="I124" s="220"/>
      <c r="J124" s="220"/>
      <c r="K124" s="220"/>
      <c r="L124" s="220">
        <v>-3871424.73</v>
      </c>
      <c r="M124" s="220"/>
      <c r="N124" s="220">
        <v>-9418340.1999999993</v>
      </c>
    </row>
    <row r="125" spans="4:14">
      <c r="D125" s="175" t="s">
        <v>651</v>
      </c>
      <c r="E125" s="222" t="s">
        <v>658</v>
      </c>
      <c r="F125" s="222" t="s">
        <v>653</v>
      </c>
      <c r="G125" s="222">
        <v>9579838.8699999992</v>
      </c>
      <c r="H125" s="222"/>
      <c r="I125" s="222"/>
      <c r="J125" s="222"/>
      <c r="K125" s="222"/>
      <c r="L125" s="222">
        <v>6860464.71</v>
      </c>
      <c r="M125" s="222"/>
      <c r="N125" s="222">
        <v>16440303.58</v>
      </c>
    </row>
    <row r="126" spans="4:14">
      <c r="D126" s="175" t="s">
        <v>654</v>
      </c>
      <c r="E126" s="220" t="s">
        <v>660</v>
      </c>
      <c r="F126" s="220" t="s">
        <v>661</v>
      </c>
      <c r="G126" s="220">
        <v>81381557.040000007</v>
      </c>
      <c r="H126" s="220">
        <v>1209151</v>
      </c>
      <c r="I126" s="220"/>
      <c r="J126" s="220">
        <v>11909758.923581</v>
      </c>
      <c r="K126" s="220"/>
      <c r="L126" s="220">
        <v>27463302.109999999</v>
      </c>
      <c r="M126" s="220"/>
      <c r="N126" s="220">
        <v>121963769.073581</v>
      </c>
    </row>
    <row r="127" spans="4:14">
      <c r="D127" s="175" t="s">
        <v>657</v>
      </c>
      <c r="E127" s="220" t="s">
        <v>663</v>
      </c>
      <c r="F127" s="220" t="s">
        <v>664</v>
      </c>
      <c r="G127" s="220">
        <v>-37483117.759999998</v>
      </c>
      <c r="H127" s="220">
        <v>-146342.98000000001</v>
      </c>
      <c r="I127" s="220"/>
      <c r="J127" s="220">
        <v>-3223948.751073</v>
      </c>
      <c r="K127" s="220"/>
      <c r="L127" s="220">
        <v>-13186487.960000001</v>
      </c>
      <c r="M127" s="220"/>
      <c r="N127" s="220">
        <v>-54039897.451072998</v>
      </c>
    </row>
    <row r="128" spans="4:14">
      <c r="D128" s="175" t="s">
        <v>659</v>
      </c>
      <c r="E128" s="222" t="s">
        <v>666</v>
      </c>
      <c r="F128" s="222" t="s">
        <v>661</v>
      </c>
      <c r="G128" s="222">
        <v>43898439.280000001</v>
      </c>
      <c r="H128" s="222">
        <v>1062808.02</v>
      </c>
      <c r="I128" s="222"/>
      <c r="J128" s="222">
        <v>8685810.1725079995</v>
      </c>
      <c r="K128" s="222"/>
      <c r="L128" s="222">
        <v>14276814.15</v>
      </c>
      <c r="M128" s="222"/>
      <c r="N128" s="222">
        <v>67923871.622508004</v>
      </c>
    </row>
    <row r="129" spans="4:14">
      <c r="D129" s="175" t="s">
        <v>662</v>
      </c>
      <c r="E129" s="220" t="s">
        <v>668</v>
      </c>
      <c r="F129" s="220" t="s">
        <v>669</v>
      </c>
      <c r="G129" s="220">
        <v>16319658.66</v>
      </c>
      <c r="H129" s="220"/>
      <c r="I129" s="220"/>
      <c r="J129" s="220"/>
      <c r="K129" s="220"/>
      <c r="L129" s="220">
        <v>3679625.73</v>
      </c>
      <c r="M129" s="220"/>
      <c r="N129" s="220">
        <v>19999284.390000001</v>
      </c>
    </row>
    <row r="130" spans="4:14">
      <c r="D130" s="175" t="s">
        <v>665</v>
      </c>
      <c r="E130" s="220" t="s">
        <v>671</v>
      </c>
      <c r="F130" s="220" t="s">
        <v>672</v>
      </c>
      <c r="G130" s="220">
        <v>-5127688.5199999996</v>
      </c>
      <c r="H130" s="220"/>
      <c r="I130" s="220"/>
      <c r="J130" s="220"/>
      <c r="K130" s="220"/>
      <c r="L130" s="220">
        <v>-408881.06</v>
      </c>
      <c r="M130" s="220"/>
      <c r="N130" s="220">
        <v>-5536569.5800000001</v>
      </c>
    </row>
    <row r="131" spans="4:14">
      <c r="D131" s="175" t="s">
        <v>667</v>
      </c>
      <c r="E131" s="222" t="s">
        <v>674</v>
      </c>
      <c r="F131" s="222" t="s">
        <v>669</v>
      </c>
      <c r="G131" s="222">
        <v>11191970.140000001</v>
      </c>
      <c r="H131" s="222"/>
      <c r="I131" s="222"/>
      <c r="J131" s="222"/>
      <c r="K131" s="222"/>
      <c r="L131" s="222">
        <v>3270744.67</v>
      </c>
      <c r="M131" s="222"/>
      <c r="N131" s="222">
        <v>14462714.810000001</v>
      </c>
    </row>
    <row r="132" spans="4:14">
      <c r="D132" s="175" t="s">
        <v>670</v>
      </c>
      <c r="E132" s="223" t="s">
        <v>676</v>
      </c>
      <c r="F132" s="223" t="s">
        <v>677</v>
      </c>
      <c r="G132" s="223">
        <v>15967583856.32</v>
      </c>
      <c r="H132" s="223">
        <v>1727224036.6400001</v>
      </c>
      <c r="I132" s="223"/>
      <c r="J132" s="223">
        <v>17096242011.393869</v>
      </c>
      <c r="K132" s="223">
        <v>5448523118.7066107</v>
      </c>
      <c r="L132" s="223">
        <v>3929022743.3400002</v>
      </c>
      <c r="M132" s="223">
        <v>4265494224.4098673</v>
      </c>
      <c r="N132" s="223">
        <v>57118478063.567787</v>
      </c>
    </row>
    <row r="133" spans="4:14">
      <c r="D133" s="175" t="s">
        <v>673</v>
      </c>
      <c r="E133" s="220" t="s">
        <v>679</v>
      </c>
      <c r="F133" s="220" t="s">
        <v>680</v>
      </c>
      <c r="G133" s="220"/>
      <c r="H133" s="220"/>
      <c r="I133" s="220"/>
      <c r="J133" s="220"/>
      <c r="K133" s="220"/>
      <c r="L133" s="220"/>
      <c r="M133" s="220"/>
      <c r="N133" s="220">
        <v>13092189525.736702</v>
      </c>
    </row>
    <row r="134" spans="4:14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>
        <v>13092189525.736702</v>
      </c>
    </row>
    <row r="135" spans="4:14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>
        <v>13092189525.736702</v>
      </c>
    </row>
    <row r="136" spans="4:14">
      <c r="D136" s="175" t="s">
        <v>681</v>
      </c>
      <c r="E136" s="220" t="s">
        <v>686</v>
      </c>
      <c r="F136" s="220" t="s">
        <v>687</v>
      </c>
      <c r="G136" s="220">
        <v>423053841.99000001</v>
      </c>
      <c r="H136" s="220">
        <v>192880</v>
      </c>
      <c r="I136" s="220"/>
      <c r="J136" s="220">
        <v>78883276.264337897</v>
      </c>
      <c r="K136" s="220">
        <v>6387196.8698859997</v>
      </c>
      <c r="L136" s="220">
        <v>90410739.359999999</v>
      </c>
      <c r="M136" s="220">
        <v>17398735.191832501</v>
      </c>
      <c r="N136" s="220">
        <v>616326669.67605639</v>
      </c>
    </row>
    <row r="137" spans="4:14">
      <c r="D137" s="175" t="s">
        <v>683</v>
      </c>
      <c r="E137" s="220" t="s">
        <v>689</v>
      </c>
      <c r="F137" s="220" t="s">
        <v>690</v>
      </c>
      <c r="G137" s="220">
        <v>-339553141.16000003</v>
      </c>
      <c r="H137" s="220">
        <v>-89008.8</v>
      </c>
      <c r="I137" s="220"/>
      <c r="J137" s="220">
        <v>-71017001.550297096</v>
      </c>
      <c r="K137" s="220">
        <v>-4795086.9138559997</v>
      </c>
      <c r="L137" s="220">
        <v>-76350268.079999998</v>
      </c>
      <c r="M137" s="220">
        <v>-10671793.9678725</v>
      </c>
      <c r="N137" s="220">
        <v>-502476300.47202557</v>
      </c>
    </row>
    <row r="138" spans="4:14">
      <c r="D138" s="175" t="s">
        <v>685</v>
      </c>
      <c r="E138" s="222" t="s">
        <v>692</v>
      </c>
      <c r="F138" s="222" t="s">
        <v>687</v>
      </c>
      <c r="G138" s="222">
        <v>83500700.829999998</v>
      </c>
      <c r="H138" s="222">
        <v>103871.2</v>
      </c>
      <c r="I138" s="222"/>
      <c r="J138" s="222">
        <v>7866274.7140408</v>
      </c>
      <c r="K138" s="222">
        <v>1592109.95603</v>
      </c>
      <c r="L138" s="222">
        <v>14060471.279999999</v>
      </c>
      <c r="M138" s="222">
        <v>6726941.2239600001</v>
      </c>
      <c r="N138" s="222">
        <v>113850369.2040308</v>
      </c>
    </row>
    <row r="139" spans="4:14">
      <c r="D139" s="175" t="s">
        <v>688</v>
      </c>
      <c r="E139" s="220" t="s">
        <v>694</v>
      </c>
      <c r="F139" s="220" t="s">
        <v>695</v>
      </c>
      <c r="G139" s="220">
        <v>2100000</v>
      </c>
      <c r="H139" s="220"/>
      <c r="I139" s="220"/>
      <c r="J139" s="220"/>
      <c r="K139" s="220"/>
      <c r="L139" s="220"/>
      <c r="M139" s="220"/>
      <c r="N139" s="220">
        <v>2100000</v>
      </c>
    </row>
    <row r="140" spans="4:14">
      <c r="D140" s="175" t="s">
        <v>691</v>
      </c>
      <c r="E140" s="220" t="s">
        <v>697</v>
      </c>
      <c r="F140" s="220" t="s">
        <v>698</v>
      </c>
      <c r="G140" s="220">
        <v>-786493.15</v>
      </c>
      <c r="H140" s="220"/>
      <c r="I140" s="220"/>
      <c r="J140" s="220"/>
      <c r="K140" s="220"/>
      <c r="L140" s="220"/>
      <c r="M140" s="220"/>
      <c r="N140" s="220">
        <v>-786493.15</v>
      </c>
    </row>
    <row r="141" spans="4:14">
      <c r="D141" s="175" t="s">
        <v>693</v>
      </c>
      <c r="E141" s="222" t="s">
        <v>700</v>
      </c>
      <c r="F141" s="222" t="s">
        <v>695</v>
      </c>
      <c r="G141" s="222">
        <v>1313506.8500000001</v>
      </c>
      <c r="H141" s="222"/>
      <c r="I141" s="222"/>
      <c r="J141" s="222"/>
      <c r="K141" s="222"/>
      <c r="L141" s="222"/>
      <c r="M141" s="222"/>
      <c r="N141" s="222">
        <v>1313506.8500000001</v>
      </c>
    </row>
    <row r="142" spans="4:14">
      <c r="D142" s="175" t="s">
        <v>696</v>
      </c>
      <c r="E142" s="220" t="s">
        <v>710</v>
      </c>
      <c r="F142" s="220" t="s">
        <v>711</v>
      </c>
      <c r="G142" s="220">
        <v>3537765.48</v>
      </c>
      <c r="H142" s="220"/>
      <c r="I142" s="220"/>
      <c r="J142" s="220"/>
      <c r="K142" s="220"/>
      <c r="L142" s="220"/>
      <c r="M142" s="220"/>
      <c r="N142" s="220">
        <v>3537765.48</v>
      </c>
    </row>
    <row r="143" spans="4:14">
      <c r="D143" s="175" t="s">
        <v>699</v>
      </c>
      <c r="E143" s="222" t="s">
        <v>713</v>
      </c>
      <c r="F143" s="222" t="s">
        <v>714</v>
      </c>
      <c r="G143" s="222">
        <v>-30046.78</v>
      </c>
      <c r="H143" s="222"/>
      <c r="I143" s="222"/>
      <c r="J143" s="222"/>
      <c r="K143" s="222"/>
      <c r="L143" s="222"/>
      <c r="M143" s="222"/>
      <c r="N143" s="222">
        <v>-30046.78</v>
      </c>
    </row>
    <row r="144" spans="4:14">
      <c r="D144" s="175" t="s">
        <v>701</v>
      </c>
      <c r="E144" s="220" t="s">
        <v>716</v>
      </c>
      <c r="F144" s="220" t="s">
        <v>711</v>
      </c>
      <c r="G144" s="220">
        <v>3507718.7</v>
      </c>
      <c r="H144" s="220"/>
      <c r="I144" s="220"/>
      <c r="J144" s="220"/>
      <c r="K144" s="220"/>
      <c r="L144" s="220"/>
      <c r="M144" s="220"/>
      <c r="N144" s="220">
        <v>3507718.7</v>
      </c>
    </row>
    <row r="145" spans="4:16">
      <c r="D145" s="175" t="s">
        <v>704</v>
      </c>
      <c r="E145" s="220" t="s">
        <v>718</v>
      </c>
      <c r="F145" s="220" t="s">
        <v>719</v>
      </c>
      <c r="G145" s="220">
        <v>72910567.989999995</v>
      </c>
      <c r="H145" s="220">
        <v>1894800</v>
      </c>
      <c r="I145" s="220"/>
      <c r="J145" s="220"/>
      <c r="K145" s="220"/>
      <c r="L145" s="220">
        <v>8308130.0499999998</v>
      </c>
      <c r="M145" s="220"/>
      <c r="N145" s="220">
        <v>83113498.040000007</v>
      </c>
    </row>
    <row r="146" spans="4:16">
      <c r="D146" s="175" t="s">
        <v>707</v>
      </c>
      <c r="E146" s="222" t="s">
        <v>721</v>
      </c>
      <c r="F146" s="222" t="s">
        <v>719</v>
      </c>
      <c r="G146" s="222">
        <v>72910567.989999995</v>
      </c>
      <c r="H146" s="222">
        <v>1894800</v>
      </c>
      <c r="I146" s="222"/>
      <c r="J146" s="222"/>
      <c r="K146" s="222"/>
      <c r="L146" s="222">
        <v>8308130.0499999998</v>
      </c>
      <c r="M146" s="222"/>
      <c r="N146" s="222">
        <v>83113498.040000007</v>
      </c>
    </row>
    <row r="147" spans="4:16">
      <c r="D147" s="175" t="s">
        <v>709</v>
      </c>
      <c r="E147" s="223" t="s">
        <v>723</v>
      </c>
      <c r="F147" s="223" t="s">
        <v>724</v>
      </c>
      <c r="G147" s="223">
        <v>1000000</v>
      </c>
      <c r="H147" s="223"/>
      <c r="I147" s="223"/>
      <c r="J147" s="223"/>
      <c r="K147" s="223"/>
      <c r="L147" s="223"/>
      <c r="M147" s="223"/>
      <c r="N147" s="223">
        <v>1000000</v>
      </c>
    </row>
    <row r="148" spans="4:16">
      <c r="D148" s="175" t="s">
        <v>712</v>
      </c>
      <c r="E148" s="220" t="s">
        <v>726</v>
      </c>
      <c r="F148" s="220" t="s">
        <v>727</v>
      </c>
      <c r="G148" s="220">
        <v>-233146.43</v>
      </c>
      <c r="H148" s="220"/>
      <c r="I148" s="220"/>
      <c r="J148" s="220"/>
      <c r="K148" s="220"/>
      <c r="L148" s="220"/>
      <c r="M148" s="220"/>
      <c r="N148" s="220">
        <v>-233146.43</v>
      </c>
      <c r="P148">
        <v>24000</v>
      </c>
    </row>
    <row r="149" spans="4:16">
      <c r="D149" s="175" t="s">
        <v>715</v>
      </c>
      <c r="E149" s="220" t="s">
        <v>729</v>
      </c>
      <c r="F149" s="220" t="s">
        <v>730</v>
      </c>
      <c r="G149" s="220">
        <v>766853.57</v>
      </c>
      <c r="H149" s="220"/>
      <c r="I149" s="220"/>
      <c r="J149" s="220"/>
      <c r="K149" s="220"/>
      <c r="L149" s="220"/>
      <c r="M149" s="220"/>
      <c r="N149" s="220">
        <v>766853.57</v>
      </c>
    </row>
    <row r="150" spans="4:16">
      <c r="D150" s="175" t="s">
        <v>717</v>
      </c>
      <c r="E150" s="220" t="s">
        <v>732</v>
      </c>
      <c r="F150" s="220" t="s">
        <v>733</v>
      </c>
      <c r="G150" s="220">
        <v>161999347.94</v>
      </c>
      <c r="H150" s="220">
        <v>1998671.2</v>
      </c>
      <c r="I150" s="220"/>
      <c r="J150" s="220">
        <v>7866274.7140408</v>
      </c>
      <c r="K150" s="220">
        <v>1592109.95603</v>
      </c>
      <c r="L150" s="220">
        <v>22368601.329999998</v>
      </c>
      <c r="M150" s="220">
        <v>6726941.2239600001</v>
      </c>
      <c r="N150" s="220">
        <v>202551946.36403081</v>
      </c>
    </row>
    <row r="151" spans="4:16">
      <c r="D151" s="175" t="s">
        <v>720</v>
      </c>
      <c r="E151" s="220" t="s">
        <v>735</v>
      </c>
      <c r="F151" s="220" t="s">
        <v>736</v>
      </c>
      <c r="G151" s="220">
        <v>18753002.18</v>
      </c>
      <c r="H151" s="220"/>
      <c r="I151" s="220"/>
      <c r="J151" s="220"/>
      <c r="K151" s="220"/>
      <c r="L151" s="220">
        <v>900597.69</v>
      </c>
      <c r="M151" s="220"/>
      <c r="N151" s="220">
        <v>19653599.870000001</v>
      </c>
    </row>
    <row r="152" spans="4:16">
      <c r="D152" s="175" t="s">
        <v>722</v>
      </c>
      <c r="E152" s="220" t="s">
        <v>738</v>
      </c>
      <c r="F152" s="220" t="s">
        <v>739</v>
      </c>
      <c r="G152" s="220">
        <v>5271932.92</v>
      </c>
      <c r="H152" s="220"/>
      <c r="I152" s="220"/>
      <c r="J152" s="220">
        <v>7935258.2676197998</v>
      </c>
      <c r="K152" s="220"/>
      <c r="L152" s="220">
        <v>1387774.56</v>
      </c>
      <c r="M152" s="220"/>
      <c r="N152" s="220">
        <v>14310981.7904198</v>
      </c>
    </row>
    <row r="153" spans="4:16">
      <c r="D153" s="175" t="s">
        <v>725</v>
      </c>
      <c r="E153" s="220" t="s">
        <v>741</v>
      </c>
      <c r="F153" s="220" t="s">
        <v>742</v>
      </c>
      <c r="G153" s="220"/>
      <c r="H153" s="220"/>
      <c r="I153" s="220"/>
      <c r="J153" s="220">
        <v>-23776824.6516749</v>
      </c>
      <c r="K153" s="220"/>
      <c r="L153" s="220">
        <v>2511024.36</v>
      </c>
      <c r="M153" s="220"/>
      <c r="N153" s="220">
        <v>-21265800.291674901</v>
      </c>
    </row>
    <row r="154" spans="4:16">
      <c r="D154" s="175" t="s">
        <v>728</v>
      </c>
      <c r="E154" s="220" t="s">
        <v>1683</v>
      </c>
      <c r="F154" s="220" t="s">
        <v>982</v>
      </c>
      <c r="G154" s="220"/>
      <c r="H154" s="220"/>
      <c r="I154" s="220"/>
      <c r="J154" s="220">
        <v>-291280.8155195</v>
      </c>
      <c r="K154" s="220"/>
      <c r="L154" s="220"/>
      <c r="M154" s="220"/>
      <c r="N154" s="220">
        <v>-291280.8155195</v>
      </c>
    </row>
    <row r="155" spans="4:16">
      <c r="D155" s="175" t="s">
        <v>731</v>
      </c>
      <c r="E155" s="220" t="s">
        <v>744</v>
      </c>
      <c r="F155" s="220" t="s">
        <v>745</v>
      </c>
      <c r="G155" s="220">
        <v>123032913.09</v>
      </c>
      <c r="H155" s="220"/>
      <c r="I155" s="220"/>
      <c r="J155" s="220">
        <v>2570696.8909610999</v>
      </c>
      <c r="K155" s="220">
        <v>23103485.146000002</v>
      </c>
      <c r="L155" s="220">
        <v>24780864.129999999</v>
      </c>
      <c r="M155" s="220">
        <v>115764.72850500001</v>
      </c>
      <c r="N155" s="220">
        <v>173603723.98546609</v>
      </c>
    </row>
    <row r="156" spans="4:16">
      <c r="D156" s="175" t="s">
        <v>734</v>
      </c>
      <c r="E156" s="220" t="s">
        <v>747</v>
      </c>
      <c r="F156" s="220" t="s">
        <v>748</v>
      </c>
      <c r="G156" s="220">
        <v>49939056.490000002</v>
      </c>
      <c r="H156" s="220"/>
      <c r="I156" s="220"/>
      <c r="J156" s="220"/>
      <c r="K156" s="220"/>
      <c r="L156" s="220">
        <v>5492808.7400000002</v>
      </c>
      <c r="M156" s="220"/>
      <c r="N156" s="220">
        <v>55431865.229999997</v>
      </c>
      <c r="P156">
        <v>24000</v>
      </c>
    </row>
    <row r="157" spans="4:16">
      <c r="D157" s="175" t="s">
        <v>737</v>
      </c>
      <c r="E157" s="220" t="s">
        <v>750</v>
      </c>
      <c r="F157" s="220" t="s">
        <v>751</v>
      </c>
      <c r="G157" s="220">
        <v>2066308.32</v>
      </c>
      <c r="H157" s="220">
        <v>56069.27</v>
      </c>
      <c r="I157" s="220"/>
      <c r="J157" s="220"/>
      <c r="K157" s="220"/>
      <c r="L157" s="220">
        <v>179651.65</v>
      </c>
      <c r="M157" s="220"/>
      <c r="N157" s="220">
        <v>2250378.3220000002</v>
      </c>
      <c r="P157">
        <v>-42267077.460000001</v>
      </c>
    </row>
    <row r="158" spans="4:16">
      <c r="D158" s="175" t="s">
        <v>740</v>
      </c>
      <c r="E158" s="220" t="s">
        <v>753</v>
      </c>
      <c r="F158" s="220" t="s">
        <v>754</v>
      </c>
      <c r="G158" s="220">
        <v>2977567.58</v>
      </c>
      <c r="H158" s="220"/>
      <c r="I158" s="220"/>
      <c r="J158" s="220"/>
      <c r="K158" s="220"/>
      <c r="L158" s="220"/>
      <c r="M158" s="220"/>
      <c r="N158" s="220">
        <v>2977567.58</v>
      </c>
    </row>
    <row r="159" spans="4:16">
      <c r="D159" s="175" t="s">
        <v>743</v>
      </c>
      <c r="E159" s="222" t="s">
        <v>756</v>
      </c>
      <c r="F159" s="222" t="s">
        <v>757</v>
      </c>
      <c r="G159" s="222"/>
      <c r="H159" s="222"/>
      <c r="I159" s="222"/>
      <c r="J159" s="222">
        <v>181045552.86159211</v>
      </c>
      <c r="K159" s="222"/>
      <c r="L159" s="222"/>
      <c r="M159" s="222"/>
      <c r="N159" s="222">
        <v>181045552.86159211</v>
      </c>
    </row>
    <row r="160" spans="4:16">
      <c r="D160" s="175" t="s">
        <v>746</v>
      </c>
      <c r="E160" s="223" t="s">
        <v>759</v>
      </c>
      <c r="F160" s="223" t="s">
        <v>760</v>
      </c>
      <c r="G160" s="223"/>
      <c r="H160" s="223"/>
      <c r="I160" s="223"/>
      <c r="J160" s="223">
        <v>1513293.7561168</v>
      </c>
      <c r="K160" s="223"/>
      <c r="L160" s="223"/>
      <c r="M160" s="223"/>
      <c r="N160" s="223">
        <v>1865467.5161168</v>
      </c>
    </row>
    <row r="161" spans="4:16">
      <c r="D161" s="175" t="s">
        <v>749</v>
      </c>
      <c r="E161" s="224" t="s">
        <v>762</v>
      </c>
      <c r="F161" s="224" t="s">
        <v>763</v>
      </c>
      <c r="G161" s="224">
        <v>-202040780.58000001</v>
      </c>
      <c r="H161" s="224"/>
      <c r="I161" s="224"/>
      <c r="J161" s="224"/>
      <c r="K161" s="224">
        <v>-8944360.2072299998</v>
      </c>
      <c r="L161" s="224">
        <v>-35252721.130000003</v>
      </c>
      <c r="M161" s="224"/>
      <c r="N161" s="224">
        <v>-246237861.91723001</v>
      </c>
      <c r="P161">
        <v>516856.04</v>
      </c>
    </row>
    <row r="162" spans="4:16">
      <c r="D162" s="175" t="s">
        <v>752</v>
      </c>
      <c r="E162" s="225" t="s">
        <v>765</v>
      </c>
      <c r="F162" s="225" t="s">
        <v>766</v>
      </c>
      <c r="G162" s="225">
        <v>0</v>
      </c>
      <c r="H162" s="225">
        <v>56069.27</v>
      </c>
      <c r="I162" s="225"/>
      <c r="J162" s="225">
        <v>168996696.30909541</v>
      </c>
      <c r="K162" s="225">
        <v>14159124.93877</v>
      </c>
      <c r="L162" s="225">
        <v>0</v>
      </c>
      <c r="M162" s="225">
        <v>115764.72850500001</v>
      </c>
      <c r="N162" s="225">
        <v>183344194.13117039</v>
      </c>
      <c r="P162">
        <v>516856.04</v>
      </c>
    </row>
    <row r="163" spans="4:16">
      <c r="D163" s="175" t="s">
        <v>755</v>
      </c>
      <c r="E163" s="220" t="s">
        <v>768</v>
      </c>
      <c r="F163" s="220" t="s">
        <v>766</v>
      </c>
      <c r="G163" s="220">
        <v>0</v>
      </c>
      <c r="H163" s="220">
        <v>56069.27</v>
      </c>
      <c r="I163" s="220"/>
      <c r="J163" s="220">
        <v>168996696.30909541</v>
      </c>
      <c r="K163" s="220">
        <v>14159124.93877</v>
      </c>
      <c r="L163" s="220">
        <v>0</v>
      </c>
      <c r="M163" s="220">
        <v>115764.72850500001</v>
      </c>
      <c r="N163" s="220">
        <v>183344194.13117039</v>
      </c>
    </row>
    <row r="164" spans="4:16">
      <c r="D164" s="175" t="s">
        <v>758</v>
      </c>
      <c r="E164" s="226" t="s">
        <v>770</v>
      </c>
      <c r="F164" s="226" t="s">
        <v>771</v>
      </c>
      <c r="G164" s="226">
        <v>41026037601.289993</v>
      </c>
      <c r="H164" s="226">
        <v>1729838944.51</v>
      </c>
      <c r="I164" s="226">
        <v>28954661471.789165</v>
      </c>
      <c r="J164" s="226">
        <v>17337695513.749214</v>
      </c>
      <c r="K164" s="226">
        <v>5617482918.9000483</v>
      </c>
      <c r="L164" s="226">
        <v>3998051054.9299998</v>
      </c>
      <c r="M164" s="226">
        <v>4313770501.5137997</v>
      </c>
      <c r="N164" s="226">
        <v>71782418203.556824</v>
      </c>
      <c r="P164">
        <v>1151935.78</v>
      </c>
    </row>
    <row r="165" spans="4:16">
      <c r="D165" s="175" t="s">
        <v>761</v>
      </c>
      <c r="E165" s="222" t="s">
        <v>773</v>
      </c>
      <c r="F165" s="222" t="s">
        <v>774</v>
      </c>
      <c r="G165" s="222">
        <v>53557607003.529999</v>
      </c>
      <c r="H165" s="222">
        <v>1859074974.03</v>
      </c>
      <c r="I165" s="222">
        <v>29904107719.530117</v>
      </c>
      <c r="J165" s="222">
        <v>27252052018.198536</v>
      </c>
      <c r="K165" s="222">
        <v>8648246860.5212955</v>
      </c>
      <c r="L165" s="222">
        <v>6183571482.3500004</v>
      </c>
      <c r="M165" s="222">
        <v>10440305080.702164</v>
      </c>
      <c r="N165" s="222">
        <v>102447512613.71545</v>
      </c>
      <c r="P165">
        <v>1200.1600000000001</v>
      </c>
    </row>
    <row r="166" spans="4:16">
      <c r="D166" s="175" t="s">
        <v>764</v>
      </c>
      <c r="E166" s="220" t="s">
        <v>776</v>
      </c>
      <c r="F166" s="220" t="s">
        <v>777</v>
      </c>
      <c r="G166" s="220"/>
      <c r="H166" s="220"/>
      <c r="I166" s="220"/>
      <c r="J166" s="220">
        <v>-7889317388.915</v>
      </c>
      <c r="K166" s="220"/>
      <c r="L166" s="220"/>
      <c r="M166" s="220">
        <v>-759873933.31537497</v>
      </c>
      <c r="N166" s="220">
        <v>-8649191322.2303753</v>
      </c>
      <c r="P166">
        <v>4728.96</v>
      </c>
    </row>
    <row r="167" spans="4:16">
      <c r="D167" s="175" t="s">
        <v>767</v>
      </c>
      <c r="E167" s="220" t="s">
        <v>782</v>
      </c>
      <c r="F167" s="220" t="s">
        <v>777</v>
      </c>
      <c r="G167" s="220"/>
      <c r="H167" s="220"/>
      <c r="I167" s="220"/>
      <c r="J167" s="220">
        <v>-7889317388.915</v>
      </c>
      <c r="K167" s="220"/>
      <c r="L167" s="220"/>
      <c r="M167" s="220">
        <v>-759873933.31537497</v>
      </c>
      <c r="N167" s="220">
        <v>-8649191322.2303753</v>
      </c>
    </row>
    <row r="168" spans="4:16">
      <c r="D168" s="175" t="s">
        <v>769</v>
      </c>
      <c r="E168" s="226" t="s">
        <v>784</v>
      </c>
      <c r="F168" s="226" t="s">
        <v>785</v>
      </c>
      <c r="G168" s="226">
        <v>0</v>
      </c>
      <c r="H168" s="226"/>
      <c r="I168" s="226"/>
      <c r="J168" s="226">
        <v>-7889317388.915</v>
      </c>
      <c r="K168" s="226"/>
      <c r="L168" s="226"/>
      <c r="M168" s="226">
        <v>-759873933.31537497</v>
      </c>
      <c r="N168" s="226">
        <v>-8649191322.2303753</v>
      </c>
    </row>
    <row r="169" spans="4:16">
      <c r="D169" s="175" t="s">
        <v>772</v>
      </c>
      <c r="E169" s="220" t="s">
        <v>787</v>
      </c>
      <c r="F169" s="220" t="s">
        <v>191</v>
      </c>
      <c r="G169" s="220">
        <v>-1140127795.73</v>
      </c>
      <c r="H169" s="220"/>
      <c r="I169" s="220"/>
      <c r="J169" s="220">
        <v>-12882056.945843</v>
      </c>
      <c r="K169" s="220">
        <v>-114998564.87274399</v>
      </c>
      <c r="L169" s="220">
        <v>-217097570.22</v>
      </c>
      <c r="M169" s="220">
        <v>-286143412.66125751</v>
      </c>
      <c r="N169" s="220">
        <v>-1262015083.8622603</v>
      </c>
      <c r="P169">
        <v>3570.6</v>
      </c>
    </row>
    <row r="170" spans="4:16">
      <c r="D170" s="175" t="s">
        <v>775</v>
      </c>
      <c r="E170" s="220" t="s">
        <v>789</v>
      </c>
      <c r="F170" s="220" t="s">
        <v>207</v>
      </c>
      <c r="G170" s="220">
        <v>-1775373507.8699999</v>
      </c>
      <c r="H170" s="220">
        <v>-204156</v>
      </c>
      <c r="I170" s="220"/>
      <c r="J170" s="220">
        <v>-1636131643.4322624</v>
      </c>
      <c r="K170" s="220">
        <v>-405403221.52564597</v>
      </c>
      <c r="L170" s="220">
        <v>-292814692.22000003</v>
      </c>
      <c r="M170" s="220">
        <v>-687224015.73743248</v>
      </c>
      <c r="N170" s="220">
        <v>-4797151236.7853413</v>
      </c>
    </row>
    <row r="171" spans="4:16">
      <c r="D171" s="175" t="s">
        <v>778</v>
      </c>
      <c r="E171" s="220" t="s">
        <v>791</v>
      </c>
      <c r="F171" s="220" t="s">
        <v>792</v>
      </c>
      <c r="G171" s="220">
        <v>-2915501303.5999999</v>
      </c>
      <c r="H171" s="220">
        <v>-204156</v>
      </c>
      <c r="I171" s="220"/>
      <c r="J171" s="220">
        <v>-1649013700.3781052</v>
      </c>
      <c r="K171" s="220">
        <v>-520401786.39839</v>
      </c>
      <c r="L171" s="220">
        <v>-509912262.44</v>
      </c>
      <c r="M171" s="220">
        <v>-973367428.39868999</v>
      </c>
      <c r="N171" s="220">
        <v>-6059166320.6476011</v>
      </c>
    </row>
    <row r="172" spans="4:16">
      <c r="D172" s="175" t="s">
        <v>781</v>
      </c>
      <c r="E172" s="220" t="s">
        <v>794</v>
      </c>
      <c r="F172" s="220" t="s">
        <v>795</v>
      </c>
      <c r="G172" s="220">
        <v>-45575577.18</v>
      </c>
      <c r="H172" s="220">
        <v>-19004321.359999999</v>
      </c>
      <c r="I172" s="220"/>
      <c r="J172" s="220"/>
      <c r="K172" s="220">
        <v>-173936002.95299</v>
      </c>
      <c r="L172" s="220">
        <v>-17011158.690000001</v>
      </c>
      <c r="M172" s="220">
        <v>-34836484.869262502</v>
      </c>
      <c r="N172" s="220">
        <v>-288804556.35905248</v>
      </c>
    </row>
    <row r="173" spans="4:16">
      <c r="D173" s="175" t="s">
        <v>783</v>
      </c>
      <c r="E173" s="220" t="s">
        <v>797</v>
      </c>
      <c r="F173" s="220" t="s">
        <v>798</v>
      </c>
      <c r="G173" s="220">
        <v>-219648710.03999999</v>
      </c>
      <c r="H173" s="220">
        <v>-7476571.1900000004</v>
      </c>
      <c r="I173" s="220"/>
      <c r="J173" s="220">
        <v>-215041689.88043571</v>
      </c>
      <c r="K173" s="220">
        <v>-37108560.913613997</v>
      </c>
      <c r="L173" s="220">
        <v>-76797900.140000001</v>
      </c>
      <c r="M173" s="220">
        <v>-41011149.139597498</v>
      </c>
      <c r="N173" s="220">
        <v>-491132767.49029469</v>
      </c>
    </row>
    <row r="174" spans="4:16">
      <c r="D174" s="175" t="s">
        <v>786</v>
      </c>
      <c r="E174" s="220" t="s">
        <v>800</v>
      </c>
      <c r="F174" s="220" t="s">
        <v>801</v>
      </c>
      <c r="G174" s="220">
        <v>-539653.52</v>
      </c>
      <c r="H174" s="220"/>
      <c r="I174" s="220"/>
      <c r="J174" s="220"/>
      <c r="K174" s="220">
        <v>-303888.78119800001</v>
      </c>
      <c r="L174" s="220">
        <v>-264837.32</v>
      </c>
      <c r="M174" s="220">
        <v>-11421.321067499999</v>
      </c>
      <c r="N174" s="220">
        <v>-1119800.9422655001</v>
      </c>
    </row>
    <row r="175" spans="4:16">
      <c r="D175" s="175" t="s">
        <v>788</v>
      </c>
      <c r="E175" s="220" t="s">
        <v>1148</v>
      </c>
      <c r="F175" s="220" t="s">
        <v>1149</v>
      </c>
      <c r="G175" s="220"/>
      <c r="H175" s="220"/>
      <c r="I175" s="220"/>
      <c r="J175" s="220"/>
      <c r="K175" s="220"/>
      <c r="L175" s="220">
        <v>-122419.93</v>
      </c>
      <c r="M175" s="220"/>
      <c r="N175" s="220">
        <v>-122419.93</v>
      </c>
    </row>
    <row r="176" spans="4:16">
      <c r="D176" s="175" t="s">
        <v>790</v>
      </c>
      <c r="E176" s="220" t="s">
        <v>803</v>
      </c>
      <c r="F176" s="220" t="s">
        <v>804</v>
      </c>
      <c r="G176" s="220">
        <v>-12783862.42</v>
      </c>
      <c r="H176" s="220">
        <v>-70000.08</v>
      </c>
      <c r="I176" s="220">
        <v>-7831318.0734416004</v>
      </c>
      <c r="J176" s="220">
        <v>-27029892.940546598</v>
      </c>
      <c r="K176" s="220">
        <v>-939579.30433800002</v>
      </c>
      <c r="L176" s="220"/>
      <c r="M176" s="220"/>
      <c r="N176" s="220">
        <v>-40832106.908171698</v>
      </c>
    </row>
    <row r="177" spans="4:14">
      <c r="D177" s="175" t="s">
        <v>793</v>
      </c>
      <c r="E177" s="220" t="s">
        <v>806</v>
      </c>
      <c r="F177" s="220" t="s">
        <v>807</v>
      </c>
      <c r="G177" s="220">
        <v>-1886968.41</v>
      </c>
      <c r="H177" s="220">
        <v>-16234</v>
      </c>
      <c r="I177" s="220"/>
      <c r="J177" s="220"/>
      <c r="K177" s="220"/>
      <c r="L177" s="220">
        <v>-21480.31</v>
      </c>
      <c r="M177" s="220"/>
      <c r="N177" s="220">
        <v>-1911890.73</v>
      </c>
    </row>
    <row r="178" spans="4:14">
      <c r="D178" s="175" t="s">
        <v>796</v>
      </c>
      <c r="E178" s="220" t="s">
        <v>809</v>
      </c>
      <c r="F178" s="220" t="s">
        <v>810</v>
      </c>
      <c r="G178" s="220">
        <v>-259073610.72999999</v>
      </c>
      <c r="H178" s="220"/>
      <c r="I178" s="220"/>
      <c r="J178" s="220">
        <v>-73338820.961412802</v>
      </c>
      <c r="K178" s="220">
        <v>-25059679.703708</v>
      </c>
      <c r="L178" s="220">
        <v>-50392083.380000003</v>
      </c>
      <c r="M178" s="220">
        <v>-19143044.321062502</v>
      </c>
      <c r="N178" s="220">
        <v>-427007239.0961833</v>
      </c>
    </row>
    <row r="179" spans="4:14">
      <c r="D179" s="175" t="s">
        <v>799</v>
      </c>
      <c r="E179" s="220" t="s">
        <v>812</v>
      </c>
      <c r="F179" s="220" t="s">
        <v>813</v>
      </c>
      <c r="G179" s="220">
        <v>-515876</v>
      </c>
      <c r="H179" s="220"/>
      <c r="I179" s="220"/>
      <c r="J179" s="220">
        <v>-19596811.091699298</v>
      </c>
      <c r="K179" s="220"/>
      <c r="L179" s="220">
        <v>-6287480.21</v>
      </c>
      <c r="M179" s="220">
        <v>-157364.90382000001</v>
      </c>
      <c r="N179" s="220">
        <v>-26557532.2055193</v>
      </c>
    </row>
    <row r="180" spans="4:14">
      <c r="D180" s="175" t="s">
        <v>802</v>
      </c>
      <c r="E180" s="220" t="s">
        <v>815</v>
      </c>
      <c r="F180" s="220" t="s">
        <v>816</v>
      </c>
      <c r="G180" s="220">
        <v>-63733091.689999998</v>
      </c>
      <c r="H180" s="220"/>
      <c r="I180" s="220"/>
      <c r="J180" s="220">
        <v>-167529766.02158529</v>
      </c>
      <c r="K180" s="220">
        <v>-12799658.551252</v>
      </c>
      <c r="L180" s="220"/>
      <c r="M180" s="220"/>
      <c r="N180" s="220">
        <v>-244062516.26283729</v>
      </c>
    </row>
    <row r="181" spans="4:14">
      <c r="D181" s="175" t="s">
        <v>805</v>
      </c>
      <c r="E181" s="220" t="s">
        <v>818</v>
      </c>
      <c r="F181" s="220" t="s">
        <v>819</v>
      </c>
      <c r="G181" s="220">
        <v>-25365515.890000001</v>
      </c>
      <c r="H181" s="220"/>
      <c r="I181" s="220"/>
      <c r="J181" s="220"/>
      <c r="K181" s="220"/>
      <c r="L181" s="220"/>
      <c r="M181" s="220"/>
      <c r="N181" s="220">
        <v>-25365515.890000001</v>
      </c>
    </row>
    <row r="182" spans="4:14">
      <c r="D182" s="175" t="s">
        <v>808</v>
      </c>
      <c r="E182" s="220" t="s">
        <v>821</v>
      </c>
      <c r="F182" s="220" t="s">
        <v>822</v>
      </c>
      <c r="G182" s="220">
        <v>-9900474.9000000004</v>
      </c>
      <c r="H182" s="220"/>
      <c r="I182" s="220"/>
      <c r="J182" s="220">
        <v>-10448099.5942032</v>
      </c>
      <c r="K182" s="220"/>
      <c r="L182" s="220"/>
      <c r="M182" s="220">
        <v>-3383127.3110850002</v>
      </c>
      <c r="N182" s="220">
        <v>-23731701.805288199</v>
      </c>
    </row>
    <row r="183" spans="4:14">
      <c r="D183" s="175" t="s">
        <v>811</v>
      </c>
      <c r="E183" s="220" t="s">
        <v>824</v>
      </c>
      <c r="F183" s="220" t="s">
        <v>825</v>
      </c>
      <c r="G183" s="220">
        <v>-3761921.08</v>
      </c>
      <c r="H183" s="220"/>
      <c r="I183" s="220"/>
      <c r="J183" s="220">
        <v>-203906733.18158549</v>
      </c>
      <c r="K183" s="220">
        <v>-2672286.7776660002</v>
      </c>
      <c r="L183" s="220">
        <v>-63716.77</v>
      </c>
      <c r="M183" s="220"/>
      <c r="N183" s="220">
        <v>-210404657.80925149</v>
      </c>
    </row>
    <row r="184" spans="4:14">
      <c r="D184" s="175" t="s">
        <v>814</v>
      </c>
      <c r="E184" s="220" t="s">
        <v>827</v>
      </c>
      <c r="F184" s="220" t="s">
        <v>828</v>
      </c>
      <c r="G184" s="220">
        <v>-590916.68999999994</v>
      </c>
      <c r="H184" s="220">
        <v>-212333.31</v>
      </c>
      <c r="I184" s="220">
        <v>-347728.32999270002</v>
      </c>
      <c r="J184" s="220">
        <v>-1313711.5226767</v>
      </c>
      <c r="K184" s="220">
        <v>-2043237.359284</v>
      </c>
      <c r="L184" s="220">
        <v>-617500</v>
      </c>
      <c r="M184" s="220">
        <v>-405459.57595500001</v>
      </c>
      <c r="N184" s="220">
        <v>-5530886.7879084004</v>
      </c>
    </row>
    <row r="185" spans="4:14">
      <c r="D185" s="175" t="s">
        <v>817</v>
      </c>
      <c r="E185" s="220" t="s">
        <v>830</v>
      </c>
      <c r="F185" s="220" t="s">
        <v>831</v>
      </c>
      <c r="G185" s="220"/>
      <c r="H185" s="220"/>
      <c r="I185" s="220"/>
      <c r="J185" s="220"/>
      <c r="K185" s="220"/>
      <c r="L185" s="220"/>
      <c r="M185" s="220">
        <v>-375839.93532749999</v>
      </c>
      <c r="N185" s="220">
        <v>-375839.93532749999</v>
      </c>
    </row>
    <row r="186" spans="4:14">
      <c r="D186" s="175" t="s">
        <v>820</v>
      </c>
      <c r="E186" s="220" t="s">
        <v>833</v>
      </c>
      <c r="F186" s="220" t="s">
        <v>834</v>
      </c>
      <c r="G186" s="220">
        <v>-2963734.05</v>
      </c>
      <c r="H186" s="220"/>
      <c r="I186" s="220"/>
      <c r="J186" s="220">
        <v>-3374357.6038755998</v>
      </c>
      <c r="K186" s="220"/>
      <c r="L186" s="220">
        <v>-163536.29999999999</v>
      </c>
      <c r="M186" s="220">
        <v>-13930268.0168775</v>
      </c>
      <c r="N186" s="220">
        <v>-20431895.9707531</v>
      </c>
    </row>
    <row r="187" spans="4:14">
      <c r="D187" s="175" t="s">
        <v>823</v>
      </c>
      <c r="E187" s="220" t="s">
        <v>1738</v>
      </c>
      <c r="F187" s="220" t="s">
        <v>1739</v>
      </c>
      <c r="G187" s="220"/>
      <c r="H187" s="220"/>
      <c r="I187" s="220"/>
      <c r="J187" s="220">
        <v>-962086.93473380001</v>
      </c>
      <c r="K187" s="220"/>
      <c r="L187" s="220"/>
      <c r="M187" s="220"/>
      <c r="N187" s="220">
        <v>-962086.93473380001</v>
      </c>
    </row>
    <row r="188" spans="4:14">
      <c r="D188" s="175" t="s">
        <v>826</v>
      </c>
      <c r="E188" s="220" t="s">
        <v>836</v>
      </c>
      <c r="F188" s="220" t="s">
        <v>837</v>
      </c>
      <c r="G188" s="220"/>
      <c r="H188" s="220"/>
      <c r="I188" s="220"/>
      <c r="J188" s="220"/>
      <c r="K188" s="220">
        <v>-1159135.582224</v>
      </c>
      <c r="L188" s="220"/>
      <c r="M188" s="220">
        <v>-1451084.8023300001</v>
      </c>
      <c r="N188" s="220">
        <v>-2610220.3845540001</v>
      </c>
    </row>
    <row r="189" spans="4:14">
      <c r="D189" s="175" t="s">
        <v>829</v>
      </c>
      <c r="E189" s="220" t="s">
        <v>839</v>
      </c>
      <c r="F189" s="220" t="s">
        <v>840</v>
      </c>
      <c r="G189" s="220">
        <v>-45716736.390000001</v>
      </c>
      <c r="H189" s="220">
        <v>-1111000</v>
      </c>
      <c r="I189" s="220"/>
      <c r="J189" s="220">
        <v>-9797793.2115727998</v>
      </c>
      <c r="K189" s="220">
        <v>-18284027.640101999</v>
      </c>
      <c r="L189" s="220">
        <v>-6673287.46</v>
      </c>
      <c r="M189" s="220"/>
      <c r="N189" s="220">
        <v>-79736821.998714805</v>
      </c>
    </row>
    <row r="190" spans="4:14">
      <c r="D190" s="175" t="s">
        <v>832</v>
      </c>
      <c r="E190" s="220" t="s">
        <v>842</v>
      </c>
      <c r="F190" s="220" t="s">
        <v>843</v>
      </c>
      <c r="G190" s="220">
        <v>-1717743.23</v>
      </c>
      <c r="H190" s="220">
        <v>-238301.35</v>
      </c>
      <c r="I190" s="220">
        <v>-65780195.774065197</v>
      </c>
      <c r="J190" s="220">
        <v>-63439231.901060604</v>
      </c>
      <c r="K190" s="220">
        <v>-320345.07752599998</v>
      </c>
      <c r="L190" s="220"/>
      <c r="M190" s="220">
        <v>-2772281.5836149999</v>
      </c>
      <c r="N190" s="220">
        <v>-134271358.73626679</v>
      </c>
    </row>
    <row r="191" spans="4:14">
      <c r="D191" s="175" t="s">
        <v>835</v>
      </c>
      <c r="E191" s="220" t="s">
        <v>845</v>
      </c>
      <c r="F191" s="220" t="s">
        <v>846</v>
      </c>
      <c r="G191" s="220">
        <v>-2402900</v>
      </c>
      <c r="H191" s="220"/>
      <c r="I191" s="220"/>
      <c r="J191" s="220"/>
      <c r="K191" s="220"/>
      <c r="L191" s="220">
        <v>-457000</v>
      </c>
      <c r="M191" s="220"/>
      <c r="N191" s="220">
        <v>-2859900</v>
      </c>
    </row>
    <row r="192" spans="4:14">
      <c r="D192" s="175" t="s">
        <v>838</v>
      </c>
      <c r="E192" s="220" t="s">
        <v>848</v>
      </c>
      <c r="F192" s="220" t="s">
        <v>849</v>
      </c>
      <c r="G192" s="220">
        <v>-16545127.35</v>
      </c>
      <c r="H192" s="220">
        <v>-4640.88</v>
      </c>
      <c r="I192" s="220"/>
      <c r="J192" s="220"/>
      <c r="K192" s="220">
        <v>-2438510.3571819998</v>
      </c>
      <c r="L192" s="220">
        <v>-222000</v>
      </c>
      <c r="M192" s="220"/>
      <c r="N192" s="220">
        <v>-19210278.587182</v>
      </c>
    </row>
    <row r="193" spans="4:14">
      <c r="D193" s="175" t="s">
        <v>841</v>
      </c>
      <c r="E193" s="220" t="s">
        <v>851</v>
      </c>
      <c r="F193" s="220" t="s">
        <v>852</v>
      </c>
      <c r="G193" s="220">
        <v>-58333.31</v>
      </c>
      <c r="H193" s="220"/>
      <c r="I193" s="220"/>
      <c r="J193" s="220">
        <v>-150766.52616010001</v>
      </c>
      <c r="K193" s="220"/>
      <c r="L193" s="220">
        <v>-121250</v>
      </c>
      <c r="M193" s="220"/>
      <c r="N193" s="220">
        <v>-150766.52616010001</v>
      </c>
    </row>
    <row r="194" spans="4:14">
      <c r="D194" s="175" t="s">
        <v>844</v>
      </c>
      <c r="E194" s="220" t="s">
        <v>854</v>
      </c>
      <c r="F194" s="220" t="s">
        <v>855</v>
      </c>
      <c r="G194" s="220">
        <v>-5331594.26</v>
      </c>
      <c r="H194" s="220"/>
      <c r="I194" s="220"/>
      <c r="J194" s="220"/>
      <c r="K194" s="220"/>
      <c r="L194" s="220">
        <v>-1045664.87</v>
      </c>
      <c r="M194" s="220">
        <v>-1598144.0074875001</v>
      </c>
      <c r="N194" s="220">
        <v>-7975403.1374875</v>
      </c>
    </row>
    <row r="195" spans="4:14">
      <c r="D195" s="175" t="s">
        <v>847</v>
      </c>
      <c r="E195" s="226" t="s">
        <v>857</v>
      </c>
      <c r="F195" s="226" t="s">
        <v>858</v>
      </c>
      <c r="G195" s="226"/>
      <c r="H195" s="226"/>
      <c r="I195" s="226"/>
      <c r="J195" s="226"/>
      <c r="K195" s="226">
        <v>-2094953.301982</v>
      </c>
      <c r="L195" s="226"/>
      <c r="M195" s="226"/>
      <c r="N195" s="226">
        <v>-2094953.301982</v>
      </c>
    </row>
    <row r="196" spans="4:14">
      <c r="D196" s="175" t="s">
        <v>850</v>
      </c>
      <c r="E196" s="220" t="s">
        <v>860</v>
      </c>
      <c r="F196" s="220" t="s">
        <v>861</v>
      </c>
      <c r="G196" s="220">
        <v>-9656887.7799999993</v>
      </c>
      <c r="H196" s="220">
        <v>-6039.69</v>
      </c>
      <c r="I196" s="220">
        <v>-2933202.2023556</v>
      </c>
      <c r="J196" s="220">
        <v>-17861774.110642999</v>
      </c>
      <c r="K196" s="220">
        <v>-9937793.0396820009</v>
      </c>
      <c r="L196" s="220">
        <v>-1403345.49</v>
      </c>
      <c r="M196" s="220">
        <v>-1181637.1204575</v>
      </c>
      <c r="N196" s="220">
        <v>-42980679.433138102</v>
      </c>
    </row>
    <row r="197" spans="4:14">
      <c r="D197" s="175" t="s">
        <v>853</v>
      </c>
      <c r="E197" s="226" t="s">
        <v>863</v>
      </c>
      <c r="F197" s="226" t="s">
        <v>864</v>
      </c>
      <c r="G197" s="226">
        <v>-13706899.220000001</v>
      </c>
      <c r="H197" s="226">
        <v>-1171460.07</v>
      </c>
      <c r="I197" s="226">
        <v>-5.9851599999999998E-2</v>
      </c>
      <c r="J197" s="226"/>
      <c r="K197" s="226"/>
      <c r="L197" s="226">
        <v>0</v>
      </c>
      <c r="M197" s="226"/>
      <c r="N197" s="226">
        <v>-14878359.349851601</v>
      </c>
    </row>
    <row r="198" spans="4:14">
      <c r="D198" s="175" t="s">
        <v>856</v>
      </c>
      <c r="E198" s="222" t="s">
        <v>866</v>
      </c>
      <c r="F198" s="222" t="s">
        <v>867</v>
      </c>
      <c r="G198" s="222">
        <v>-529035.93999999994</v>
      </c>
      <c r="H198" s="222">
        <v>-2464814.2599999998</v>
      </c>
      <c r="I198" s="222"/>
      <c r="J198" s="222"/>
      <c r="K198" s="222"/>
      <c r="L198" s="222">
        <v>-460176.74</v>
      </c>
      <c r="M198" s="222"/>
      <c r="N198" s="222">
        <v>-3454026.94</v>
      </c>
    </row>
    <row r="199" spans="4:14">
      <c r="D199" s="175" t="s">
        <v>859</v>
      </c>
      <c r="E199" s="220" t="s">
        <v>869</v>
      </c>
      <c r="F199" s="220" t="s">
        <v>870</v>
      </c>
      <c r="G199" s="220">
        <v>-742005170.08000004</v>
      </c>
      <c r="H199" s="220">
        <v>-31775716.190000001</v>
      </c>
      <c r="I199" s="220">
        <v>-76892444.439706698</v>
      </c>
      <c r="J199" s="220">
        <v>-813791535.48219097</v>
      </c>
      <c r="K199" s="220">
        <v>-289097659.34274799</v>
      </c>
      <c r="L199" s="220">
        <v>-162124837.61000001</v>
      </c>
      <c r="M199" s="220">
        <v>-120257306.90794501</v>
      </c>
      <c r="N199" s="220">
        <v>-2118576183.4529235</v>
      </c>
    </row>
    <row r="200" spans="4:14">
      <c r="D200" s="175" t="s">
        <v>862</v>
      </c>
      <c r="E200" s="222" t="s">
        <v>872</v>
      </c>
      <c r="F200" s="222" t="s">
        <v>199</v>
      </c>
      <c r="G200" s="222">
        <v>-69636439.310000002</v>
      </c>
      <c r="H200" s="222"/>
      <c r="I200" s="222"/>
      <c r="J200" s="222"/>
      <c r="K200" s="222"/>
      <c r="L200" s="222"/>
      <c r="M200" s="222"/>
      <c r="N200" s="222">
        <v>-69636439.310000002</v>
      </c>
    </row>
    <row r="201" spans="4:14">
      <c r="D201" s="175" t="s">
        <v>865</v>
      </c>
      <c r="E201" s="220" t="s">
        <v>874</v>
      </c>
      <c r="F201" s="220" t="s">
        <v>875</v>
      </c>
      <c r="G201" s="220">
        <v>-69636439.310000002</v>
      </c>
      <c r="H201" s="220"/>
      <c r="I201" s="220"/>
      <c r="J201" s="220"/>
      <c r="K201" s="220"/>
      <c r="L201" s="220"/>
      <c r="M201" s="220"/>
      <c r="N201" s="220">
        <v>-69636439.310000002</v>
      </c>
    </row>
    <row r="202" spans="4:14">
      <c r="D202" s="175" t="s">
        <v>868</v>
      </c>
      <c r="E202" s="220" t="s">
        <v>877</v>
      </c>
      <c r="F202" s="220" t="s">
        <v>878</v>
      </c>
      <c r="G202" s="220">
        <v>-3727142912.9899998</v>
      </c>
      <c r="H202" s="220">
        <v>-31979872.190000001</v>
      </c>
      <c r="I202" s="220">
        <v>-76892444.439706698</v>
      </c>
      <c r="J202" s="220">
        <v>-2462805235.8602962</v>
      </c>
      <c r="K202" s="220">
        <v>-809499445.74113798</v>
      </c>
      <c r="L202" s="220">
        <v>-672037100.04999995</v>
      </c>
      <c r="M202" s="220">
        <v>-1093624735.3066349</v>
      </c>
      <c r="N202" s="220">
        <v>-8247378943.4105244</v>
      </c>
    </row>
    <row r="203" spans="4:14">
      <c r="D203" s="175" t="s">
        <v>871</v>
      </c>
      <c r="E203" s="222" t="s">
        <v>880</v>
      </c>
      <c r="F203" s="222" t="s">
        <v>881</v>
      </c>
      <c r="G203" s="222"/>
      <c r="H203" s="222"/>
      <c r="I203" s="222"/>
      <c r="J203" s="222">
        <v>-1211128452.0596399</v>
      </c>
      <c r="K203" s="222">
        <v>-205968328</v>
      </c>
      <c r="L203" s="222"/>
      <c r="M203" s="222"/>
      <c r="N203" s="222">
        <v>-1417096780.0596399</v>
      </c>
    </row>
    <row r="204" spans="4:14">
      <c r="D204" s="175" t="s">
        <v>873</v>
      </c>
      <c r="E204" s="220" t="s">
        <v>883</v>
      </c>
      <c r="F204" s="220" t="s">
        <v>884</v>
      </c>
      <c r="G204" s="220"/>
      <c r="H204" s="220"/>
      <c r="I204" s="220"/>
      <c r="J204" s="220">
        <v>-1211128452.0596399</v>
      </c>
      <c r="K204" s="220">
        <v>-205968328</v>
      </c>
      <c r="L204" s="220"/>
      <c r="M204" s="220"/>
      <c r="N204" s="220">
        <v>-1417096780.0596399</v>
      </c>
    </row>
    <row r="205" spans="4:14">
      <c r="D205" s="175" t="s">
        <v>876</v>
      </c>
      <c r="E205" s="222" t="s">
        <v>886</v>
      </c>
      <c r="F205" s="222" t="s">
        <v>887</v>
      </c>
      <c r="G205" s="222">
        <v>-85305340.670000002</v>
      </c>
      <c r="H205" s="222">
        <v>-1889700</v>
      </c>
      <c r="I205" s="222"/>
      <c r="J205" s="222">
        <v>-18609880.9497297</v>
      </c>
      <c r="K205" s="222">
        <v>-6463506.9578499999</v>
      </c>
      <c r="L205" s="222">
        <v>-12319974.08</v>
      </c>
      <c r="M205" s="222">
        <v>-1866215.16</v>
      </c>
      <c r="N205" s="222">
        <v>-122750257.8175797</v>
      </c>
    </row>
    <row r="206" spans="4:14">
      <c r="D206" s="175" t="s">
        <v>879</v>
      </c>
      <c r="E206" s="220" t="s">
        <v>889</v>
      </c>
      <c r="F206" s="220" t="s">
        <v>890</v>
      </c>
      <c r="G206" s="220">
        <v>23236217.77</v>
      </c>
      <c r="H206" s="220">
        <v>417454.28</v>
      </c>
      <c r="I206" s="220"/>
      <c r="J206" s="220"/>
      <c r="K206" s="220">
        <v>5540992.7810699996</v>
      </c>
      <c r="L206" s="220">
        <v>505501.08</v>
      </c>
      <c r="M206" s="220">
        <v>129934.54721249999</v>
      </c>
      <c r="N206" s="220">
        <v>29372473.148282502</v>
      </c>
    </row>
    <row r="207" spans="4:14">
      <c r="D207" s="175" t="s">
        <v>882</v>
      </c>
      <c r="E207" s="222" t="s">
        <v>892</v>
      </c>
      <c r="F207" s="222" t="s">
        <v>211</v>
      </c>
      <c r="G207" s="222">
        <v>-62069122.899999999</v>
      </c>
      <c r="H207" s="222">
        <v>-1472245.72</v>
      </c>
      <c r="I207" s="222"/>
      <c r="J207" s="222">
        <v>-18609880.9497297</v>
      </c>
      <c r="K207" s="222">
        <v>-922514.17677999998</v>
      </c>
      <c r="L207" s="222">
        <v>-11814473</v>
      </c>
      <c r="M207" s="222">
        <v>-1736280.6127875</v>
      </c>
      <c r="N207" s="222">
        <v>-93377784.669297203</v>
      </c>
    </row>
    <row r="208" spans="4:14">
      <c r="D208" s="175" t="s">
        <v>885</v>
      </c>
      <c r="E208" s="220" t="s">
        <v>894</v>
      </c>
      <c r="F208" s="220" t="s">
        <v>895</v>
      </c>
      <c r="G208" s="220">
        <v>-28583186312.459999</v>
      </c>
      <c r="H208" s="220">
        <v>-140914941.63999999</v>
      </c>
      <c r="I208" s="220">
        <v>-3609130088.019567</v>
      </c>
      <c r="J208" s="220"/>
      <c r="K208" s="220"/>
      <c r="L208" s="220"/>
      <c r="M208" s="220"/>
      <c r="N208" s="220">
        <v>-28724101254.099998</v>
      </c>
    </row>
    <row r="209" spans="4:64">
      <c r="D209" s="175" t="s">
        <v>888</v>
      </c>
      <c r="E209" s="220" t="s">
        <v>897</v>
      </c>
      <c r="F209" s="220" t="s">
        <v>898</v>
      </c>
      <c r="G209" s="220">
        <v>-28583186312.459999</v>
      </c>
      <c r="H209" s="220">
        <v>-140914941.63999999</v>
      </c>
      <c r="I209" s="220">
        <v>-3609130088.019567</v>
      </c>
      <c r="J209" s="220"/>
      <c r="K209" s="220"/>
      <c r="L209" s="220"/>
      <c r="M209" s="220"/>
      <c r="N209" s="220">
        <v>-28724101254.099998</v>
      </c>
    </row>
    <row r="210" spans="4:64">
      <c r="D210" s="175" t="s">
        <v>891</v>
      </c>
      <c r="E210" s="226" t="s">
        <v>900</v>
      </c>
      <c r="F210" s="226" t="s">
        <v>210</v>
      </c>
      <c r="G210" s="226">
        <v>-657960418.54999995</v>
      </c>
      <c r="H210" s="226">
        <v>-1347735.36</v>
      </c>
      <c r="I210" s="226"/>
      <c r="J210" s="226">
        <v>-212279549.84014761</v>
      </c>
      <c r="K210" s="226">
        <v>-60077486.042902</v>
      </c>
      <c r="L210" s="226">
        <v>-113327286.59</v>
      </c>
      <c r="M210" s="226">
        <v>-81709512.223642498</v>
      </c>
      <c r="N210" s="226">
        <v>-1126701988.6066921</v>
      </c>
    </row>
    <row r="211" spans="4:64">
      <c r="D211" s="175" t="s">
        <v>893</v>
      </c>
      <c r="E211" s="220" t="s">
        <v>902</v>
      </c>
      <c r="F211" s="220" t="s">
        <v>210</v>
      </c>
      <c r="G211" s="220">
        <v>-657960418.54999995</v>
      </c>
      <c r="H211" s="220">
        <v>-1347735.36</v>
      </c>
      <c r="I211" s="220"/>
      <c r="J211" s="220">
        <v>-212279549.84014761</v>
      </c>
      <c r="K211" s="220">
        <v>-60077486.042902</v>
      </c>
      <c r="L211" s="220">
        <v>-113327286.59</v>
      </c>
      <c r="M211" s="220">
        <v>-81709512.223642498</v>
      </c>
      <c r="N211" s="220">
        <v>-1126701988.6066921</v>
      </c>
    </row>
    <row r="212" spans="4:64">
      <c r="D212" s="175" t="s">
        <v>896</v>
      </c>
      <c r="E212" s="226" t="s">
        <v>904</v>
      </c>
      <c r="F212" s="226" t="s">
        <v>905</v>
      </c>
      <c r="G212" s="226">
        <v>-25267068</v>
      </c>
      <c r="H212" s="226"/>
      <c r="I212" s="226"/>
      <c r="J212" s="226"/>
      <c r="K212" s="226"/>
      <c r="L212" s="226">
        <v>-3637328</v>
      </c>
      <c r="M212" s="226"/>
      <c r="N212" s="226">
        <v>-28904396</v>
      </c>
    </row>
    <row r="213" spans="4:64">
      <c r="D213" s="175" t="s">
        <v>899</v>
      </c>
      <c r="E213" s="220" t="s">
        <v>1757</v>
      </c>
      <c r="F213" s="220" t="s">
        <v>1758</v>
      </c>
      <c r="G213" s="220"/>
      <c r="H213" s="220"/>
      <c r="I213" s="220"/>
      <c r="J213" s="220"/>
      <c r="K213" s="220"/>
      <c r="L213" s="220">
        <v>-2398083.5299999998</v>
      </c>
      <c r="M213" s="220"/>
      <c r="N213" s="220">
        <v>-2398083.5299999998</v>
      </c>
    </row>
    <row r="214" spans="4:64">
      <c r="D214" s="175" t="s">
        <v>901</v>
      </c>
      <c r="E214" s="226" t="s">
        <v>907</v>
      </c>
      <c r="F214" s="226" t="s">
        <v>908</v>
      </c>
      <c r="G214" s="226">
        <v>-25267068</v>
      </c>
      <c r="H214" s="226"/>
      <c r="I214" s="226"/>
      <c r="J214" s="226"/>
      <c r="K214" s="226"/>
      <c r="L214" s="226">
        <v>-6035411.5300000003</v>
      </c>
      <c r="M214" s="226"/>
      <c r="N214" s="226">
        <v>-31302479.530000001</v>
      </c>
    </row>
    <row r="215" spans="4:64">
      <c r="D215" s="175" t="s">
        <v>903</v>
      </c>
      <c r="E215" s="220" t="s">
        <v>910</v>
      </c>
      <c r="F215" s="220" t="s">
        <v>911</v>
      </c>
      <c r="G215" s="220"/>
      <c r="H215" s="220"/>
      <c r="I215" s="220">
        <v>-1370636533.7675469</v>
      </c>
      <c r="J215" s="220"/>
      <c r="K215" s="220"/>
      <c r="L215" s="220"/>
      <c r="M215" s="220"/>
      <c r="N215" s="220">
        <v>3.2453099999999999E-2</v>
      </c>
    </row>
    <row r="216" spans="4:64">
      <c r="D216" s="175" t="s">
        <v>906</v>
      </c>
      <c r="E216" s="226" t="s">
        <v>913</v>
      </c>
      <c r="F216" s="226" t="s">
        <v>914</v>
      </c>
      <c r="G216" s="226"/>
      <c r="H216" s="226"/>
      <c r="I216" s="226">
        <v>-1370636533.7675469</v>
      </c>
      <c r="J216" s="226"/>
      <c r="K216" s="226"/>
      <c r="L216" s="226"/>
      <c r="M216" s="226"/>
      <c r="N216" s="226">
        <v>3.2453099999999999E-2</v>
      </c>
    </row>
    <row r="217" spans="4:64">
      <c r="D217" s="175" t="s">
        <v>909</v>
      </c>
      <c r="E217" s="222" t="s">
        <v>916</v>
      </c>
      <c r="F217" s="222" t="s">
        <v>917</v>
      </c>
      <c r="G217" s="222">
        <v>-14887837.880000001</v>
      </c>
      <c r="H217" s="222"/>
      <c r="I217" s="222"/>
      <c r="J217" s="222">
        <v>-13364978.2445655</v>
      </c>
      <c r="K217" s="222">
        <v>-13765990.743100001</v>
      </c>
      <c r="L217" s="222"/>
      <c r="M217" s="222"/>
      <c r="N217" s="222">
        <v>-42018806.867665499</v>
      </c>
      <c r="BL217">
        <v>3570.6</v>
      </c>
    </row>
    <row r="218" spans="4:64">
      <c r="D218" s="175" t="s">
        <v>912</v>
      </c>
      <c r="E218" s="220" t="s">
        <v>919</v>
      </c>
      <c r="F218" s="220" t="s">
        <v>920</v>
      </c>
      <c r="G218" s="220">
        <v>-14887837.880000001</v>
      </c>
      <c r="H218" s="220"/>
      <c r="I218" s="220"/>
      <c r="J218" s="220">
        <v>-13364978.2445655</v>
      </c>
      <c r="K218" s="220">
        <v>-13765990.743100001</v>
      </c>
      <c r="L218" s="220"/>
      <c r="M218" s="220"/>
      <c r="N218" s="220">
        <v>-42018806.867665499</v>
      </c>
    </row>
    <row r="219" spans="4:64">
      <c r="D219" s="175" t="s">
        <v>915</v>
      </c>
      <c r="E219" s="220" t="s">
        <v>922</v>
      </c>
      <c r="F219" s="220" t="s">
        <v>923</v>
      </c>
      <c r="G219" s="220"/>
      <c r="H219" s="220"/>
      <c r="I219" s="220"/>
      <c r="J219" s="220">
        <v>-23576027.331012402</v>
      </c>
      <c r="K219" s="220"/>
      <c r="L219" s="220"/>
      <c r="M219" s="220"/>
      <c r="N219" s="220">
        <v>-23576027.331012402</v>
      </c>
    </row>
    <row r="220" spans="4:64">
      <c r="D220" s="175" t="s">
        <v>918</v>
      </c>
      <c r="E220" s="222" t="s">
        <v>925</v>
      </c>
      <c r="F220" s="222" t="s">
        <v>923</v>
      </c>
      <c r="G220" s="222"/>
      <c r="H220" s="222"/>
      <c r="I220" s="222"/>
      <c r="J220" s="222">
        <v>-23576027.331012402</v>
      </c>
      <c r="K220" s="222"/>
      <c r="L220" s="222"/>
      <c r="M220" s="222"/>
      <c r="N220" s="222">
        <v>-23576027.331012402</v>
      </c>
    </row>
    <row r="221" spans="4:64">
      <c r="D221" s="175" t="s">
        <v>921</v>
      </c>
      <c r="E221" s="223" t="s">
        <v>927</v>
      </c>
      <c r="F221" s="223" t="s">
        <v>196</v>
      </c>
      <c r="G221" s="223">
        <v>-40154905.880000003</v>
      </c>
      <c r="H221" s="223"/>
      <c r="I221" s="223">
        <v>-1370636533.7675469</v>
      </c>
      <c r="J221" s="223">
        <v>-36941005.5755779</v>
      </c>
      <c r="K221" s="223">
        <v>-13765990.743100001</v>
      </c>
      <c r="L221" s="223">
        <v>-6035411.5300000003</v>
      </c>
      <c r="M221" s="223"/>
      <c r="N221" s="223">
        <v>-96897313.696224794</v>
      </c>
    </row>
    <row r="222" spans="4:64">
      <c r="D222" s="175" t="s">
        <v>924</v>
      </c>
      <c r="E222" s="220" t="s">
        <v>938</v>
      </c>
      <c r="F222" s="220" t="s">
        <v>939</v>
      </c>
      <c r="G222" s="220"/>
      <c r="H222" s="220"/>
      <c r="I222" s="220"/>
      <c r="J222" s="220"/>
      <c r="K222" s="220"/>
      <c r="L222" s="220"/>
      <c r="M222" s="220"/>
      <c r="N222" s="220">
        <v>-34797516.489567302</v>
      </c>
    </row>
    <row r="223" spans="4:64">
      <c r="D223" s="175" t="s">
        <v>926</v>
      </c>
      <c r="E223" s="222" t="s">
        <v>941</v>
      </c>
      <c r="F223" s="222" t="s">
        <v>942</v>
      </c>
      <c r="G223" s="222"/>
      <c r="H223" s="222"/>
      <c r="I223" s="222"/>
      <c r="J223" s="222"/>
      <c r="K223" s="222"/>
      <c r="L223" s="222"/>
      <c r="M223" s="222"/>
      <c r="N223" s="222">
        <v>-34797516.489567302</v>
      </c>
      <c r="BL223">
        <v>1157864.8999999999</v>
      </c>
    </row>
    <row r="224" spans="4:64">
      <c r="D224" s="175" t="s">
        <v>928</v>
      </c>
      <c r="E224" s="220" t="s">
        <v>944</v>
      </c>
      <c r="F224" s="220" t="s">
        <v>945</v>
      </c>
      <c r="G224" s="220">
        <v>-33070513672.779999</v>
      </c>
      <c r="H224" s="220">
        <v>-175714794.91</v>
      </c>
      <c r="I224" s="220">
        <v>-5056659066.2268209</v>
      </c>
      <c r="J224" s="220">
        <v>-11831081513.200392</v>
      </c>
      <c r="K224" s="220">
        <v>-1090233764.7039199</v>
      </c>
      <c r="L224" s="220">
        <v>-803214271.16999996</v>
      </c>
      <c r="M224" s="220">
        <v>-1936944461.4584401</v>
      </c>
      <c r="N224" s="220">
        <v>-48389542903.262321</v>
      </c>
      <c r="BL224">
        <v>1678291.54</v>
      </c>
    </row>
    <row r="225" spans="4:14">
      <c r="D225" s="175" t="s">
        <v>931</v>
      </c>
      <c r="E225" s="220" t="s">
        <v>947</v>
      </c>
      <c r="F225" s="220" t="s">
        <v>948</v>
      </c>
      <c r="G225" s="220"/>
      <c r="H225" s="220"/>
      <c r="I225" s="220"/>
      <c r="J225" s="220">
        <v>-5561601941.0141497</v>
      </c>
      <c r="K225" s="220">
        <v>-399820872</v>
      </c>
      <c r="L225" s="220"/>
      <c r="M225" s="220"/>
      <c r="N225" s="220">
        <v>-5961422813.0141497</v>
      </c>
    </row>
    <row r="226" spans="4:14">
      <c r="D226" s="175" t="s">
        <v>934</v>
      </c>
      <c r="E226" s="222" t="s">
        <v>950</v>
      </c>
      <c r="F226" s="222" t="s">
        <v>951</v>
      </c>
      <c r="G226" s="222"/>
      <c r="H226" s="222"/>
      <c r="I226" s="222"/>
      <c r="J226" s="222">
        <v>-5561601941.0141497</v>
      </c>
      <c r="K226" s="222">
        <v>-399820872</v>
      </c>
      <c r="L226" s="222"/>
      <c r="M226" s="222"/>
      <c r="N226" s="222">
        <v>-5961422813.0141497</v>
      </c>
    </row>
    <row r="227" spans="4:14">
      <c r="D227" s="175" t="s">
        <v>937</v>
      </c>
      <c r="E227" s="220" t="s">
        <v>953</v>
      </c>
      <c r="F227" s="220" t="s">
        <v>954</v>
      </c>
      <c r="G227" s="220">
        <v>-974834529.48000002</v>
      </c>
      <c r="H227" s="220">
        <v>-17821999.899999999</v>
      </c>
      <c r="I227" s="220"/>
      <c r="J227" s="220">
        <v>-6867172.5282325996</v>
      </c>
      <c r="K227" s="220">
        <v>-431892034.23187399</v>
      </c>
      <c r="L227" s="220">
        <v>-13627739.779999999</v>
      </c>
      <c r="M227" s="220">
        <v>-1244143.44</v>
      </c>
      <c r="N227" s="220">
        <v>-1428601819.3401065</v>
      </c>
    </row>
    <row r="228" spans="4:14">
      <c r="D228" s="175" t="s">
        <v>940</v>
      </c>
      <c r="E228" s="220" t="s">
        <v>956</v>
      </c>
      <c r="F228" s="220" t="s">
        <v>957</v>
      </c>
      <c r="G228" s="220">
        <v>438798957.52999997</v>
      </c>
      <c r="H228" s="220">
        <v>7761681.6900000004</v>
      </c>
      <c r="I228" s="220"/>
      <c r="J228" s="220"/>
      <c r="K228" s="220">
        <v>317378999.47871602</v>
      </c>
      <c r="L228" s="220">
        <v>331623.7</v>
      </c>
      <c r="M228" s="220">
        <v>28496.463217500001</v>
      </c>
      <c r="N228" s="220">
        <v>756617271.55193353</v>
      </c>
    </row>
    <row r="229" spans="4:14">
      <c r="D229" s="175" t="s">
        <v>943</v>
      </c>
      <c r="E229" s="226" t="s">
        <v>959</v>
      </c>
      <c r="F229" s="226" t="s">
        <v>205</v>
      </c>
      <c r="G229" s="226">
        <v>-536035571.94999999</v>
      </c>
      <c r="H229" s="226">
        <v>-10060318.210000001</v>
      </c>
      <c r="I229" s="226"/>
      <c r="J229" s="226">
        <v>-6867172.5282325996</v>
      </c>
      <c r="K229" s="226">
        <v>-114513034.753158</v>
      </c>
      <c r="L229" s="226">
        <v>-13296116.08</v>
      </c>
      <c r="M229" s="226">
        <v>-1215646.9767825</v>
      </c>
      <c r="N229" s="226">
        <v>-671984547.78817308</v>
      </c>
    </row>
    <row r="230" spans="4:14">
      <c r="D230" s="175" t="s">
        <v>946</v>
      </c>
      <c r="E230" s="222" t="s">
        <v>961</v>
      </c>
      <c r="F230" s="222" t="s">
        <v>962</v>
      </c>
      <c r="G230" s="222"/>
      <c r="H230" s="222"/>
      <c r="I230" s="222"/>
      <c r="J230" s="222"/>
      <c r="K230" s="222"/>
      <c r="L230" s="222">
        <v>-794661.55</v>
      </c>
      <c r="M230" s="222"/>
      <c r="N230" s="222">
        <v>-794661.55</v>
      </c>
    </row>
    <row r="231" spans="4:14">
      <c r="D231" s="175" t="s">
        <v>949</v>
      </c>
      <c r="E231" s="220" t="s">
        <v>964</v>
      </c>
      <c r="F231" s="220" t="s">
        <v>965</v>
      </c>
      <c r="G231" s="220">
        <v>-2288367.0699999998</v>
      </c>
      <c r="H231" s="220"/>
      <c r="I231" s="220"/>
      <c r="J231" s="220"/>
      <c r="K231" s="220">
        <v>-2715827.39885</v>
      </c>
      <c r="L231" s="220">
        <v>-425986.38</v>
      </c>
      <c r="M231" s="220"/>
      <c r="N231" s="220">
        <v>-5430180.8488499997</v>
      </c>
    </row>
    <row r="232" spans="4:14">
      <c r="D232" s="175" t="s">
        <v>952</v>
      </c>
      <c r="E232" s="220" t="s">
        <v>967</v>
      </c>
      <c r="F232" s="220" t="s">
        <v>968</v>
      </c>
      <c r="G232" s="220">
        <v>-2288367.0699999998</v>
      </c>
      <c r="H232" s="220"/>
      <c r="I232" s="220"/>
      <c r="J232" s="220"/>
      <c r="K232" s="220">
        <v>-2715827.39885</v>
      </c>
      <c r="L232" s="220">
        <v>-1220647.93</v>
      </c>
      <c r="M232" s="220"/>
      <c r="N232" s="220">
        <v>-6224842.3988500005</v>
      </c>
    </row>
    <row r="233" spans="4:14">
      <c r="D233" s="175" t="s">
        <v>955</v>
      </c>
      <c r="E233" s="220" t="s">
        <v>970</v>
      </c>
      <c r="F233" s="220" t="s">
        <v>971</v>
      </c>
      <c r="G233" s="220">
        <v>-2288367.0699999998</v>
      </c>
      <c r="H233" s="220"/>
      <c r="I233" s="220"/>
      <c r="J233" s="220"/>
      <c r="K233" s="220">
        <v>-2715827.39885</v>
      </c>
      <c r="L233" s="220">
        <v>-1220647.93</v>
      </c>
      <c r="M233" s="220"/>
      <c r="N233" s="220">
        <v>-6224842.3988500005</v>
      </c>
    </row>
    <row r="234" spans="4:14">
      <c r="D234" s="175" t="s">
        <v>958</v>
      </c>
      <c r="E234" s="220" t="s">
        <v>1813</v>
      </c>
      <c r="F234" s="220" t="s">
        <v>736</v>
      </c>
      <c r="G234" s="220"/>
      <c r="H234" s="220"/>
      <c r="I234" s="220"/>
      <c r="J234" s="220">
        <v>12917.5682087</v>
      </c>
      <c r="K234" s="220"/>
      <c r="L234" s="220"/>
      <c r="M234" s="220"/>
      <c r="N234" s="220">
        <v>12917.5682087</v>
      </c>
    </row>
    <row r="235" spans="4:14">
      <c r="D235" s="175" t="s">
        <v>960</v>
      </c>
      <c r="E235" s="220" t="s">
        <v>1814</v>
      </c>
      <c r="F235" s="220" t="s">
        <v>739</v>
      </c>
      <c r="G235" s="220"/>
      <c r="H235" s="220"/>
      <c r="I235" s="220"/>
      <c r="J235" s="220">
        <v>400962.27117630001</v>
      </c>
      <c r="K235" s="220"/>
      <c r="L235" s="220"/>
      <c r="M235" s="220"/>
      <c r="N235" s="220">
        <v>400962.27117630001</v>
      </c>
    </row>
    <row r="236" spans="4:14">
      <c r="D236" s="175" t="s">
        <v>963</v>
      </c>
      <c r="E236" s="220" t="s">
        <v>973</v>
      </c>
      <c r="F236" s="220" t="s">
        <v>974</v>
      </c>
      <c r="G236" s="220">
        <v>-2084825.01</v>
      </c>
      <c r="H236" s="220"/>
      <c r="I236" s="220"/>
      <c r="J236" s="220"/>
      <c r="K236" s="220"/>
      <c r="L236" s="220"/>
      <c r="M236" s="220"/>
      <c r="N236" s="220">
        <v>-2084825.01</v>
      </c>
    </row>
    <row r="237" spans="4:14">
      <c r="D237" s="175" t="s">
        <v>966</v>
      </c>
      <c r="E237" s="220" t="s">
        <v>976</v>
      </c>
      <c r="F237" s="220" t="s">
        <v>977</v>
      </c>
      <c r="G237" s="220">
        <v>-68786980.540000007</v>
      </c>
      <c r="H237" s="220"/>
      <c r="I237" s="220"/>
      <c r="J237" s="220"/>
      <c r="K237" s="220"/>
      <c r="L237" s="220"/>
      <c r="M237" s="220"/>
      <c r="N237" s="220">
        <v>0</v>
      </c>
    </row>
    <row r="238" spans="4:14">
      <c r="D238" s="175" t="s">
        <v>969</v>
      </c>
      <c r="E238" s="220" t="s">
        <v>979</v>
      </c>
      <c r="F238" s="220" t="s">
        <v>742</v>
      </c>
      <c r="G238" s="220"/>
      <c r="H238" s="220"/>
      <c r="I238" s="220"/>
      <c r="J238" s="220">
        <v>-1018929435.2092468</v>
      </c>
      <c r="K238" s="220"/>
      <c r="L238" s="220">
        <v>-39848211.259999998</v>
      </c>
      <c r="M238" s="220"/>
      <c r="N238" s="220">
        <v>-713414225.03842354</v>
      </c>
    </row>
    <row r="239" spans="4:14">
      <c r="D239" s="175" t="s">
        <v>972</v>
      </c>
      <c r="E239" s="220" t="s">
        <v>981</v>
      </c>
      <c r="F239" s="220" t="s">
        <v>982</v>
      </c>
      <c r="G239" s="220"/>
      <c r="H239" s="220"/>
      <c r="I239" s="220"/>
      <c r="J239" s="220">
        <v>-217283.95418510001</v>
      </c>
      <c r="K239" s="220"/>
      <c r="L239" s="220"/>
      <c r="M239" s="220"/>
      <c r="N239" s="220">
        <v>-217283.95418510001</v>
      </c>
    </row>
    <row r="240" spans="4:14">
      <c r="D240" s="175" t="s">
        <v>975</v>
      </c>
      <c r="E240" s="222" t="s">
        <v>984</v>
      </c>
      <c r="F240" s="222" t="s">
        <v>754</v>
      </c>
      <c r="G240" s="222">
        <v>-3506784.83</v>
      </c>
      <c r="H240" s="222"/>
      <c r="I240" s="222"/>
      <c r="J240" s="222"/>
      <c r="K240" s="222">
        <v>-797126.34499999997</v>
      </c>
      <c r="L240" s="222">
        <v>-241748.66</v>
      </c>
      <c r="M240" s="222"/>
      <c r="N240" s="222">
        <v>-4545659.835</v>
      </c>
    </row>
    <row r="241" spans="4:14">
      <c r="D241" s="175" t="s">
        <v>978</v>
      </c>
      <c r="E241" s="220" t="s">
        <v>986</v>
      </c>
      <c r="F241" s="220" t="s">
        <v>760</v>
      </c>
      <c r="G241" s="220">
        <v>-250122203.31</v>
      </c>
      <c r="H241" s="220"/>
      <c r="I241" s="220"/>
      <c r="J241" s="220">
        <v>154956818.65082601</v>
      </c>
      <c r="K241" s="220">
        <v>-8147233.8622300001</v>
      </c>
      <c r="L241" s="220"/>
      <c r="M241" s="220"/>
      <c r="N241" s="220">
        <v>-1664828531.4014039</v>
      </c>
    </row>
    <row r="242" spans="4:14">
      <c r="D242" s="175" t="s">
        <v>980</v>
      </c>
      <c r="E242" s="220" t="s">
        <v>988</v>
      </c>
      <c r="F242" s="220" t="s">
        <v>989</v>
      </c>
      <c r="G242" s="220">
        <v>202040780.58000001</v>
      </c>
      <c r="H242" s="220"/>
      <c r="I242" s="220"/>
      <c r="J242" s="220"/>
      <c r="K242" s="220">
        <v>8944360.2072299998</v>
      </c>
      <c r="L242" s="220">
        <v>35252721.130000003</v>
      </c>
      <c r="M242" s="220"/>
      <c r="N242" s="220">
        <v>246237861.91723001</v>
      </c>
    </row>
    <row r="243" spans="4:14">
      <c r="D243" s="175" t="s">
        <v>983</v>
      </c>
      <c r="E243" s="220" t="s">
        <v>994</v>
      </c>
      <c r="F243" s="220" t="s">
        <v>217</v>
      </c>
      <c r="G243" s="220">
        <v>-122460013.11</v>
      </c>
      <c r="H243" s="220"/>
      <c r="I243" s="220"/>
      <c r="J243" s="220">
        <v>-863776020.67322099</v>
      </c>
      <c r="K243" s="220">
        <v>0</v>
      </c>
      <c r="L243" s="220">
        <v>-4837238.79</v>
      </c>
      <c r="M243" s="220"/>
      <c r="N243" s="220">
        <v>-2138438783.4823976</v>
      </c>
    </row>
    <row r="244" spans="4:14">
      <c r="D244" s="175" t="s">
        <v>985</v>
      </c>
      <c r="E244" s="222" t="s">
        <v>996</v>
      </c>
      <c r="F244" s="222" t="s">
        <v>997</v>
      </c>
      <c r="G244" s="222">
        <v>-562291859.37</v>
      </c>
      <c r="H244" s="222"/>
      <c r="I244" s="222"/>
      <c r="J244" s="222"/>
      <c r="K244" s="222">
        <v>-166079012.83658001</v>
      </c>
      <c r="L244" s="222">
        <v>-111393964.68000001</v>
      </c>
      <c r="M244" s="222"/>
      <c r="N244" s="222">
        <v>-839764836.88657999</v>
      </c>
    </row>
    <row r="245" spans="4:14">
      <c r="D245" s="175" t="s">
        <v>987</v>
      </c>
      <c r="E245" s="220" t="s">
        <v>999</v>
      </c>
      <c r="F245" s="220" t="s">
        <v>1000</v>
      </c>
      <c r="G245" s="220">
        <v>-22880284.440000001</v>
      </c>
      <c r="H245" s="220"/>
      <c r="I245" s="220"/>
      <c r="J245" s="220"/>
      <c r="K245" s="220"/>
      <c r="L245" s="220">
        <v>-6474944.4299999997</v>
      </c>
      <c r="M245" s="220"/>
      <c r="N245" s="220">
        <v>-29355228.870000001</v>
      </c>
    </row>
    <row r="246" spans="4:14">
      <c r="D246" s="175" t="s">
        <v>990</v>
      </c>
      <c r="E246" s="226" t="s">
        <v>1002</v>
      </c>
      <c r="F246" s="226" t="s">
        <v>1003</v>
      </c>
      <c r="G246" s="226"/>
      <c r="H246" s="226"/>
      <c r="I246" s="226"/>
      <c r="J246" s="226">
        <v>-765027837.36696506</v>
      </c>
      <c r="K246" s="226"/>
      <c r="L246" s="226"/>
      <c r="M246" s="226"/>
      <c r="N246" s="226">
        <v>-765027837.36696506</v>
      </c>
    </row>
    <row r="247" spans="4:14">
      <c r="D247" s="175" t="s">
        <v>993</v>
      </c>
      <c r="E247" s="220" t="s">
        <v>1005</v>
      </c>
      <c r="F247" s="220" t="s">
        <v>1006</v>
      </c>
      <c r="G247" s="220">
        <v>-585172143.80999994</v>
      </c>
      <c r="H247" s="220"/>
      <c r="I247" s="220"/>
      <c r="J247" s="220">
        <v>-765027837.36696506</v>
      </c>
      <c r="K247" s="220">
        <v>-166079012.83658001</v>
      </c>
      <c r="L247" s="220">
        <v>-117868909.11</v>
      </c>
      <c r="M247" s="220"/>
      <c r="N247" s="220">
        <v>-1634147903.1235449</v>
      </c>
    </row>
    <row r="248" spans="4:14">
      <c r="D248" s="175" t="s">
        <v>995</v>
      </c>
      <c r="E248" s="226" t="s">
        <v>1008</v>
      </c>
      <c r="F248" s="226" t="s">
        <v>1009</v>
      </c>
      <c r="G248" s="226"/>
      <c r="H248" s="226"/>
      <c r="I248" s="226"/>
      <c r="J248" s="226">
        <v>-58785170.795656197</v>
      </c>
      <c r="K248" s="226"/>
      <c r="L248" s="226"/>
      <c r="M248" s="226"/>
      <c r="N248" s="226">
        <v>-58785170.795656197</v>
      </c>
    </row>
    <row r="249" spans="4:14">
      <c r="D249" s="175" t="s">
        <v>998</v>
      </c>
      <c r="E249" s="222" t="s">
        <v>1011</v>
      </c>
      <c r="F249" s="222" t="s">
        <v>1012</v>
      </c>
      <c r="G249" s="222"/>
      <c r="H249" s="222"/>
      <c r="I249" s="222"/>
      <c r="J249" s="222">
        <v>-58785170.795656197</v>
      </c>
      <c r="K249" s="222"/>
      <c r="L249" s="222"/>
      <c r="M249" s="222"/>
      <c r="N249" s="222">
        <v>-58785170.795656197</v>
      </c>
    </row>
    <row r="250" spans="4:14">
      <c r="D250" s="175" t="s">
        <v>1001</v>
      </c>
      <c r="E250" s="223" t="s">
        <v>1014</v>
      </c>
      <c r="F250" s="223" t="s">
        <v>1015</v>
      </c>
      <c r="G250" s="223"/>
      <c r="H250" s="223"/>
      <c r="I250" s="223">
        <v>-1243194571.1204922</v>
      </c>
      <c r="J250" s="223"/>
      <c r="K250" s="223"/>
      <c r="L250" s="223"/>
      <c r="M250" s="223"/>
      <c r="N250" s="223">
        <v>-2.0492199999999999E-2</v>
      </c>
    </row>
    <row r="251" spans="4:14">
      <c r="D251" s="175" t="s">
        <v>1004</v>
      </c>
      <c r="E251" s="224" t="s">
        <v>1017</v>
      </c>
      <c r="F251" s="224" t="s">
        <v>1018</v>
      </c>
      <c r="G251" s="224"/>
      <c r="H251" s="224"/>
      <c r="I251" s="224">
        <v>-1243194571.1204922</v>
      </c>
      <c r="J251" s="224"/>
      <c r="K251" s="224"/>
      <c r="L251" s="224"/>
      <c r="M251" s="224"/>
      <c r="N251" s="224">
        <v>-2.0492199999999999E-2</v>
      </c>
    </row>
    <row r="252" spans="4:14">
      <c r="D252" s="175" t="s">
        <v>1007</v>
      </c>
      <c r="E252" s="220" t="s">
        <v>1020</v>
      </c>
      <c r="F252" s="220" t="s">
        <v>214</v>
      </c>
      <c r="G252" s="220"/>
      <c r="H252" s="220"/>
      <c r="I252" s="220">
        <v>-1243194571.1204922</v>
      </c>
      <c r="J252" s="220">
        <v>-58785170.795656197</v>
      </c>
      <c r="K252" s="220"/>
      <c r="L252" s="220"/>
      <c r="M252" s="220"/>
      <c r="N252" s="220">
        <v>-58785170.8161484</v>
      </c>
    </row>
    <row r="253" spans="4:14">
      <c r="D253" s="175" t="s">
        <v>1010</v>
      </c>
      <c r="E253" s="222" t="s">
        <v>1022</v>
      </c>
      <c r="F253" s="222" t="s">
        <v>1023</v>
      </c>
      <c r="G253" s="222">
        <v>-1245956095.9400001</v>
      </c>
      <c r="H253" s="222">
        <v>-10060318.210000001</v>
      </c>
      <c r="I253" s="222">
        <v>-1243194571.1204922</v>
      </c>
      <c r="J253" s="222">
        <v>-7256058142.3782244</v>
      </c>
      <c r="K253" s="222">
        <v>-683128746.98858798</v>
      </c>
      <c r="L253" s="222">
        <v>-137222911.91</v>
      </c>
      <c r="M253" s="222">
        <v>-1215646.9767825</v>
      </c>
      <c r="N253" s="241">
        <v>-10471004060.623264</v>
      </c>
    </row>
    <row r="254" spans="4:14">
      <c r="D254" s="175" t="s">
        <v>1013</v>
      </c>
      <c r="E254" s="220" t="s">
        <v>1025</v>
      </c>
      <c r="F254" s="220" t="s">
        <v>1026</v>
      </c>
      <c r="G254" s="220">
        <v>-34316469768.720001</v>
      </c>
      <c r="H254" s="220">
        <v>-185775113.12</v>
      </c>
      <c r="I254" s="220">
        <v>-6299853637.3473129</v>
      </c>
      <c r="J254" s="220">
        <v>-19087139655.578617</v>
      </c>
      <c r="K254" s="220">
        <v>-1773362511.692508</v>
      </c>
      <c r="L254" s="220">
        <v>-940437183.08000004</v>
      </c>
      <c r="M254" s="220">
        <v>-1938160108.4352224</v>
      </c>
      <c r="N254" s="220">
        <v>-58860546963.885582</v>
      </c>
    </row>
    <row r="255" spans="4:14">
      <c r="D255" s="175" t="s">
        <v>1016</v>
      </c>
      <c r="E255" s="222" t="s">
        <v>1028</v>
      </c>
      <c r="F255" s="222" t="s">
        <v>148</v>
      </c>
      <c r="G255" s="222"/>
      <c r="H255" s="222"/>
      <c r="I255" s="222"/>
      <c r="J255" s="222"/>
      <c r="K255" s="222">
        <v>-4102014069.4277401</v>
      </c>
      <c r="L255" s="222"/>
      <c r="M255" s="222"/>
      <c r="N255" s="241">
        <v>-4102014069.4277401</v>
      </c>
    </row>
    <row r="256" spans="4:14">
      <c r="D256" s="175" t="s">
        <v>1019</v>
      </c>
      <c r="E256" s="220" t="s">
        <v>1030</v>
      </c>
      <c r="F256" s="220" t="s">
        <v>148</v>
      </c>
      <c r="G256" s="220"/>
      <c r="H256" s="220"/>
      <c r="I256" s="220"/>
      <c r="J256" s="220"/>
      <c r="K256" s="220">
        <v>-4102014069.4277401</v>
      </c>
      <c r="L256" s="220"/>
      <c r="M256" s="220"/>
      <c r="N256" s="220">
        <v>-4102014069.4277401</v>
      </c>
    </row>
    <row r="257" spans="4:14">
      <c r="D257" s="175" t="s">
        <v>1021</v>
      </c>
      <c r="E257" s="241" t="s">
        <v>1032</v>
      </c>
      <c r="F257" s="241" t="s">
        <v>149</v>
      </c>
      <c r="G257" s="241">
        <v>-3450000000</v>
      </c>
      <c r="H257" s="241">
        <v>-890000000</v>
      </c>
      <c r="I257" s="241">
        <v>-21735991497.939995</v>
      </c>
      <c r="J257" s="241">
        <v>-2712544855.1300001</v>
      </c>
      <c r="K257" s="241">
        <v>-1465647156.52192</v>
      </c>
      <c r="L257" s="241">
        <v>-3582537210</v>
      </c>
      <c r="M257" s="241">
        <v>-6069471142.8599997</v>
      </c>
      <c r="N257" s="241">
        <v>-9388184366.0919209</v>
      </c>
    </row>
    <row r="258" spans="4:14">
      <c r="D258" s="175" t="s">
        <v>1024</v>
      </c>
      <c r="E258" s="220" t="s">
        <v>1034</v>
      </c>
      <c r="F258" s="220" t="s">
        <v>149</v>
      </c>
      <c r="G258" s="220">
        <v>-3450000000</v>
      </c>
      <c r="H258" s="220">
        <v>-890000000</v>
      </c>
      <c r="I258" s="220">
        <v>-21735991497.939995</v>
      </c>
      <c r="J258" s="220">
        <v>-2712544855.1300001</v>
      </c>
      <c r="K258" s="220">
        <v>-1465647156.52192</v>
      </c>
      <c r="L258" s="220">
        <v>-3582537210</v>
      </c>
      <c r="M258" s="220">
        <v>-6069471142.8599997</v>
      </c>
      <c r="N258" s="220">
        <v>-9388184366.0919209</v>
      </c>
    </row>
    <row r="259" spans="4:14">
      <c r="D259" s="175" t="s">
        <v>1027</v>
      </c>
      <c r="E259" s="241" t="s">
        <v>1036</v>
      </c>
      <c r="F259" s="241" t="s">
        <v>150</v>
      </c>
      <c r="G259" s="241"/>
      <c r="H259" s="241"/>
      <c r="I259" s="241"/>
      <c r="J259" s="241"/>
      <c r="K259" s="241">
        <v>-1297266915.6468</v>
      </c>
      <c r="L259" s="241"/>
      <c r="M259" s="241"/>
      <c r="N259" s="241">
        <v>-1297266915.6468</v>
      </c>
    </row>
    <row r="260" spans="4:14">
      <c r="D260" s="175" t="s">
        <v>1029</v>
      </c>
      <c r="E260" s="220" t="s">
        <v>1038</v>
      </c>
      <c r="F260" s="220" t="s">
        <v>150</v>
      </c>
      <c r="G260" s="220"/>
      <c r="H260" s="220"/>
      <c r="I260" s="220"/>
      <c r="J260" s="220"/>
      <c r="K260" s="220">
        <v>-1297266915.6468</v>
      </c>
      <c r="L260" s="220"/>
      <c r="M260" s="220"/>
      <c r="N260" s="220">
        <v>-1297266915.6468</v>
      </c>
    </row>
    <row r="261" spans="4:14">
      <c r="D261" s="175" t="s">
        <v>1031</v>
      </c>
      <c r="E261" s="241" t="s">
        <v>1040</v>
      </c>
      <c r="F261" s="241" t="s">
        <v>151</v>
      </c>
      <c r="G261" s="241"/>
      <c r="H261" s="241"/>
      <c r="I261" s="241"/>
      <c r="J261" s="241">
        <v>-7795857.5</v>
      </c>
      <c r="K261" s="241">
        <v>-1350254152.5448201</v>
      </c>
      <c r="L261" s="241">
        <v>-355000000</v>
      </c>
      <c r="M261" s="241"/>
      <c r="N261" s="241">
        <v>2285219338.4351802</v>
      </c>
    </row>
    <row r="262" spans="4:14">
      <c r="D262" s="175" t="s">
        <v>1033</v>
      </c>
      <c r="E262" s="220" t="s">
        <v>1042</v>
      </c>
      <c r="F262" s="220" t="s">
        <v>151</v>
      </c>
      <c r="G262" s="220"/>
      <c r="H262" s="220"/>
      <c r="I262" s="220"/>
      <c r="J262" s="220">
        <v>-7795857.5</v>
      </c>
      <c r="K262" s="220">
        <v>-1350254152.5448201</v>
      </c>
      <c r="L262" s="220">
        <v>-355000000</v>
      </c>
      <c r="M262" s="220"/>
      <c r="N262" s="220">
        <v>2285219338.4351802</v>
      </c>
    </row>
    <row r="263" spans="4:14">
      <c r="D263" s="175" t="s">
        <v>1035</v>
      </c>
      <c r="E263" s="220" t="s">
        <v>1044</v>
      </c>
      <c r="F263" s="220" t="s">
        <v>159</v>
      </c>
      <c r="G263" s="220"/>
      <c r="H263" s="220"/>
      <c r="I263" s="220"/>
      <c r="J263" s="220"/>
      <c r="K263" s="220"/>
      <c r="L263" s="220"/>
      <c r="M263" s="220"/>
      <c r="N263" s="220">
        <v>-2613831104.9000001</v>
      </c>
    </row>
    <row r="264" spans="4:14">
      <c r="D264" s="175" t="s">
        <v>1037</v>
      </c>
      <c r="E264" s="220" t="s">
        <v>1046</v>
      </c>
      <c r="F264" s="220" t="s">
        <v>159</v>
      </c>
      <c r="G264" s="220"/>
      <c r="H264" s="220"/>
      <c r="I264" s="220"/>
      <c r="J264" s="220"/>
      <c r="K264" s="220"/>
      <c r="L264" s="220"/>
      <c r="M264" s="220"/>
      <c r="N264" s="220">
        <v>-2613831104.9000001</v>
      </c>
    </row>
    <row r="265" spans="4:14">
      <c r="D265" s="175" t="s">
        <v>1039</v>
      </c>
      <c r="E265" s="220" t="s">
        <v>1048</v>
      </c>
      <c r="F265" s="220" t="s">
        <v>157</v>
      </c>
      <c r="G265" s="220">
        <v>-345000000</v>
      </c>
      <c r="H265" s="220"/>
      <c r="I265" s="220"/>
      <c r="J265" s="220">
        <v>-3936080</v>
      </c>
      <c r="K265" s="220"/>
      <c r="L265" s="220">
        <v>-322203140.97000003</v>
      </c>
      <c r="M265" s="220"/>
      <c r="N265" s="220">
        <v>-667203140.97000003</v>
      </c>
    </row>
    <row r="266" spans="4:14">
      <c r="D266" s="175" t="s">
        <v>1041</v>
      </c>
      <c r="E266" s="220" t="s">
        <v>1050</v>
      </c>
      <c r="F266" s="220" t="s">
        <v>157</v>
      </c>
      <c r="G266" s="220">
        <v>-345000000</v>
      </c>
      <c r="H266" s="220"/>
      <c r="I266" s="220"/>
      <c r="J266" s="220">
        <v>-3936080</v>
      </c>
      <c r="K266" s="220"/>
      <c r="L266" s="220">
        <v>-322203140.97000003</v>
      </c>
      <c r="M266" s="220"/>
      <c r="N266" s="220">
        <v>-667203140.97000003</v>
      </c>
    </row>
    <row r="267" spans="4:14">
      <c r="D267" s="175" t="s">
        <v>1043</v>
      </c>
      <c r="E267" s="220" t="s">
        <v>1052</v>
      </c>
      <c r="F267" s="220" t="s">
        <v>1053</v>
      </c>
      <c r="G267" s="220">
        <v>-14226972386.370001</v>
      </c>
      <c r="H267" s="220">
        <v>-600478332.13999999</v>
      </c>
      <c r="I267" s="220">
        <v>-483773415.62788182</v>
      </c>
      <c r="J267" s="220">
        <v>-4623478580.6095343</v>
      </c>
      <c r="K267" s="220">
        <v>966270681.85674596</v>
      </c>
      <c r="L267" s="220">
        <v>-1965532435.96</v>
      </c>
      <c r="M267" s="220">
        <v>-2924227505.3107424</v>
      </c>
      <c r="N267" s="220">
        <v>-18451655473.086052</v>
      </c>
    </row>
    <row r="268" spans="4:14">
      <c r="D268" s="175" t="s">
        <v>1045</v>
      </c>
      <c r="E268" s="241" t="s">
        <v>1055</v>
      </c>
      <c r="F268" s="241" t="s">
        <v>1056</v>
      </c>
      <c r="G268" s="241"/>
      <c r="H268" s="241"/>
      <c r="I268" s="241"/>
      <c r="J268" s="241">
        <v>-570.21192299999996</v>
      </c>
      <c r="K268" s="241">
        <v>8.3674000000000005E-3</v>
      </c>
      <c r="L268" s="241"/>
      <c r="M268" s="241"/>
      <c r="N268" s="241">
        <v>73997993.596444398</v>
      </c>
    </row>
    <row r="269" spans="4:14">
      <c r="D269" s="175" t="s">
        <v>1047</v>
      </c>
      <c r="E269" s="220" t="s">
        <v>1058</v>
      </c>
      <c r="F269" s="220" t="s">
        <v>1059</v>
      </c>
      <c r="G269" s="220">
        <v>-2841516926.29</v>
      </c>
      <c r="H269" s="220">
        <v>-182821528.77000001</v>
      </c>
      <c r="I269" s="220">
        <v>54023692.398650199</v>
      </c>
      <c r="J269" s="220">
        <v>-826307412.15093315</v>
      </c>
      <c r="K269" s="220">
        <v>-245133789.0626404</v>
      </c>
      <c r="L269" s="220">
        <v>-450876396.33999997</v>
      </c>
      <c r="M269" s="220">
        <v>-712994392.52892399</v>
      </c>
      <c r="N269" s="220">
        <v>-4225918480.2105393</v>
      </c>
    </row>
    <row r="270" spans="4:14">
      <c r="D270" s="175" t="s">
        <v>1049</v>
      </c>
      <c r="E270" s="220" t="s">
        <v>1150</v>
      </c>
      <c r="F270" s="220" t="s">
        <v>1151</v>
      </c>
      <c r="G270" s="220">
        <v>1897500000</v>
      </c>
      <c r="H270" s="220"/>
      <c r="I270" s="220"/>
      <c r="J270" s="220">
        <v>375454664.78381401</v>
      </c>
      <c r="K270" s="220"/>
      <c r="L270" s="220">
        <v>1433014884</v>
      </c>
      <c r="M270" s="220">
        <v>172928000</v>
      </c>
      <c r="N270" s="220">
        <v>3330514884</v>
      </c>
    </row>
    <row r="271" spans="4:14">
      <c r="D271" s="175" t="s">
        <v>1051</v>
      </c>
      <c r="E271" s="241" t="s">
        <v>1152</v>
      </c>
      <c r="F271" s="241" t="s">
        <v>1153</v>
      </c>
      <c r="G271" s="241"/>
      <c r="H271" s="241"/>
      <c r="I271" s="241"/>
      <c r="J271" s="241">
        <v>432920</v>
      </c>
      <c r="K271" s="241"/>
      <c r="L271" s="241"/>
      <c r="M271" s="241"/>
      <c r="N271" s="241">
        <v>0</v>
      </c>
    </row>
    <row r="272" spans="4:14">
      <c r="D272" s="175" t="s">
        <v>1054</v>
      </c>
      <c r="E272" s="220" t="s">
        <v>1142</v>
      </c>
      <c r="F272" s="220" t="s">
        <v>1143</v>
      </c>
      <c r="G272" s="220"/>
      <c r="H272" s="220"/>
      <c r="I272" s="220"/>
      <c r="J272" s="220">
        <v>-19750070.428802099</v>
      </c>
      <c r="K272" s="220">
        <v>23908232.694019001</v>
      </c>
      <c r="L272" s="220"/>
      <c r="M272" s="220"/>
      <c r="N272" s="220">
        <v>6966246.6804477004</v>
      </c>
    </row>
    <row r="273" spans="4:62">
      <c r="D273" s="175" t="s">
        <v>1057</v>
      </c>
      <c r="E273" s="220" t="s">
        <v>1061</v>
      </c>
      <c r="F273" s="220" t="s">
        <v>158</v>
      </c>
      <c r="G273" s="220">
        <v>-15170989312.66</v>
      </c>
      <c r="H273" s="220">
        <v>-783299860.90999997</v>
      </c>
      <c r="I273" s="220">
        <v>-429749723.2292316</v>
      </c>
      <c r="J273" s="220">
        <v>-5093649048.6173782</v>
      </c>
      <c r="K273" s="220">
        <v>745045125.49649191</v>
      </c>
      <c r="L273" s="220">
        <v>-983393948.29999995</v>
      </c>
      <c r="M273" s="220">
        <v>-3464293897.8396664</v>
      </c>
      <c r="N273" s="220">
        <v>-19266094829.019699</v>
      </c>
    </row>
    <row r="274" spans="4:62">
      <c r="D274" s="175" t="s">
        <v>1060</v>
      </c>
      <c r="E274" s="220" t="s">
        <v>1063</v>
      </c>
      <c r="F274" s="220" t="s">
        <v>1064</v>
      </c>
      <c r="G274" s="220"/>
      <c r="H274" s="220"/>
      <c r="I274" s="220">
        <v>-1438512861.0135388</v>
      </c>
      <c r="J274" s="220">
        <v>-346986377.5482024</v>
      </c>
      <c r="K274" s="220">
        <v>595252819.82254219</v>
      </c>
      <c r="L274" s="220"/>
      <c r="M274" s="220">
        <v>1031620068.4327266</v>
      </c>
      <c r="N274" s="220">
        <v>995012720.90934515</v>
      </c>
    </row>
    <row r="275" spans="4:62">
      <c r="D275" s="175" t="s">
        <v>1062</v>
      </c>
      <c r="E275" s="241" t="s">
        <v>1066</v>
      </c>
      <c r="F275" s="241" t="s">
        <v>1067</v>
      </c>
      <c r="G275" s="241"/>
      <c r="H275" s="241"/>
      <c r="I275" s="241"/>
      <c r="J275" s="241"/>
      <c r="K275" s="241"/>
      <c r="L275" s="241"/>
      <c r="M275" s="241"/>
      <c r="N275" s="241">
        <v>349740148.01649988</v>
      </c>
    </row>
    <row r="276" spans="4:62">
      <c r="D276" s="175" t="s">
        <v>1065</v>
      </c>
      <c r="E276" s="220" t="s">
        <v>1069</v>
      </c>
      <c r="F276" s="220" t="s">
        <v>152</v>
      </c>
      <c r="G276" s="220"/>
      <c r="H276" s="220"/>
      <c r="I276" s="220">
        <v>-1438512861.0135388</v>
      </c>
      <c r="J276" s="220">
        <v>-346986377.5482024</v>
      </c>
      <c r="K276" s="220">
        <v>595252819.82254219</v>
      </c>
      <c r="L276" s="220"/>
      <c r="M276" s="220">
        <v>1031620068.4327266</v>
      </c>
      <c r="N276" s="220">
        <v>1344752868.9258451</v>
      </c>
    </row>
    <row r="277" spans="4:62">
      <c r="D277" s="175" t="s">
        <v>1068</v>
      </c>
      <c r="E277" s="220" t="s">
        <v>1071</v>
      </c>
      <c r="F277" s="220" t="s">
        <v>1072</v>
      </c>
      <c r="G277" s="220">
        <v>-343934902.69</v>
      </c>
      <c r="H277" s="220"/>
      <c r="I277" s="220"/>
      <c r="J277" s="220"/>
      <c r="K277" s="220"/>
      <c r="L277" s="220"/>
      <c r="M277" s="220"/>
      <c r="N277" s="220">
        <v>6070823.2300000004</v>
      </c>
    </row>
    <row r="278" spans="4:62">
      <c r="D278" s="175" t="s">
        <v>1070</v>
      </c>
      <c r="E278" s="226" t="s">
        <v>1074</v>
      </c>
      <c r="F278" s="226" t="s">
        <v>1075</v>
      </c>
      <c r="G278" s="226">
        <v>68786980.540000007</v>
      </c>
      <c r="H278" s="226"/>
      <c r="I278" s="226"/>
      <c r="J278" s="226"/>
      <c r="K278" s="226"/>
      <c r="L278" s="226"/>
      <c r="M278" s="226"/>
      <c r="N278" s="226">
        <v>0</v>
      </c>
    </row>
    <row r="279" spans="4:62">
      <c r="D279" s="175" t="s">
        <v>1073</v>
      </c>
      <c r="E279" s="220" t="s">
        <v>1077</v>
      </c>
      <c r="F279" s="220" t="s">
        <v>1078</v>
      </c>
      <c r="G279" s="220"/>
      <c r="H279" s="220"/>
      <c r="I279" s="220"/>
      <c r="J279" s="220"/>
      <c r="K279" s="220"/>
      <c r="L279" s="220"/>
      <c r="M279" s="220"/>
      <c r="N279" s="220">
        <v>396963.71</v>
      </c>
    </row>
    <row r="280" spans="4:62">
      <c r="D280" s="175" t="s">
        <v>1076</v>
      </c>
      <c r="E280" s="241" t="s">
        <v>1080</v>
      </c>
      <c r="F280" s="241" t="s">
        <v>154</v>
      </c>
      <c r="G280" s="241">
        <v>-275147922.14999998</v>
      </c>
      <c r="H280" s="241"/>
      <c r="I280" s="241"/>
      <c r="J280" s="241"/>
      <c r="K280" s="241"/>
      <c r="L280" s="241"/>
      <c r="M280" s="241"/>
      <c r="N280" s="241">
        <v>6467786.9400000004</v>
      </c>
    </row>
    <row r="281" spans="4:62">
      <c r="D281" s="175" t="s">
        <v>1079</v>
      </c>
      <c r="E281" s="222" t="s">
        <v>1965</v>
      </c>
      <c r="F281" s="222" t="s">
        <v>153</v>
      </c>
      <c r="G281" s="222"/>
      <c r="H281" s="222"/>
      <c r="I281" s="222"/>
      <c r="J281" s="222"/>
      <c r="K281" s="222"/>
      <c r="L281" s="222"/>
      <c r="M281" s="222"/>
      <c r="N281" s="222">
        <v>0</v>
      </c>
    </row>
    <row r="282" spans="4:62">
      <c r="D282" s="175" t="s">
        <v>1081</v>
      </c>
      <c r="E282" s="220" t="s">
        <v>1082</v>
      </c>
      <c r="F282" s="220" t="s">
        <v>1083</v>
      </c>
      <c r="G282" s="220"/>
      <c r="H282" s="220"/>
      <c r="I282" s="220"/>
      <c r="J282" s="220"/>
      <c r="K282" s="220"/>
      <c r="L282" s="220"/>
      <c r="M282" s="220"/>
      <c r="N282" s="220">
        <v>2.235E-3</v>
      </c>
    </row>
    <row r="283" spans="4:62">
      <c r="D283" s="175" t="s">
        <v>1084</v>
      </c>
      <c r="E283" s="222" t="s">
        <v>1085</v>
      </c>
      <c r="F283" s="222" t="s">
        <v>1086</v>
      </c>
      <c r="G283" s="222"/>
      <c r="H283" s="222"/>
      <c r="I283" s="222"/>
      <c r="J283" s="222"/>
      <c r="K283" s="222"/>
      <c r="L283" s="222"/>
      <c r="M283" s="222"/>
      <c r="N283" s="222">
        <v>2.235E-3</v>
      </c>
    </row>
    <row r="284" spans="4:62">
      <c r="D284" s="175" t="s">
        <v>1087</v>
      </c>
      <c r="E284" s="223" t="s">
        <v>1088</v>
      </c>
      <c r="F284" s="223" t="s">
        <v>1089</v>
      </c>
      <c r="G284" s="223"/>
      <c r="H284" s="223"/>
      <c r="I284" s="223"/>
      <c r="J284" s="223"/>
      <c r="K284" s="223"/>
      <c r="L284" s="223"/>
      <c r="M284" s="223"/>
      <c r="N284" s="223">
        <v>75215211.260000005</v>
      </c>
    </row>
    <row r="285" spans="4:62">
      <c r="D285" s="175" t="s">
        <v>1090</v>
      </c>
      <c r="E285" s="220" t="s">
        <v>1091</v>
      </c>
      <c r="F285" s="220" t="s">
        <v>156</v>
      </c>
      <c r="G285" s="220"/>
      <c r="H285" s="220"/>
      <c r="I285" s="220"/>
      <c r="J285" s="220"/>
      <c r="K285" s="220"/>
      <c r="L285" s="220"/>
      <c r="M285" s="220"/>
      <c r="N285" s="220">
        <v>75215211.260000005</v>
      </c>
      <c r="BJ285">
        <v>-24000</v>
      </c>
    </row>
    <row r="286" spans="4:62">
      <c r="D286" s="175" t="s">
        <v>1092</v>
      </c>
      <c r="E286" s="226" t="s">
        <v>1093</v>
      </c>
      <c r="F286" s="226" t="s">
        <v>1094</v>
      </c>
      <c r="G286" s="226">
        <v>-275147922.14999998</v>
      </c>
      <c r="H286" s="226"/>
      <c r="I286" s="226">
        <v>-1438512861.0135388</v>
      </c>
      <c r="J286" s="226">
        <v>-346986377.5482024</v>
      </c>
      <c r="K286" s="226">
        <v>595252819.82254219</v>
      </c>
      <c r="L286" s="226"/>
      <c r="M286" s="226">
        <v>1031620068.4327266</v>
      </c>
      <c r="N286" s="226">
        <v>1426435867.1280799</v>
      </c>
    </row>
    <row r="287" spans="4:62">
      <c r="D287" s="175" t="s">
        <v>1095</v>
      </c>
      <c r="E287" s="220" t="s">
        <v>1096</v>
      </c>
      <c r="F287" s="220" t="s">
        <v>1097</v>
      </c>
      <c r="G287" s="220"/>
      <c r="H287" s="220"/>
      <c r="I287" s="220"/>
      <c r="J287" s="220"/>
      <c r="K287" s="220"/>
      <c r="L287" s="220"/>
      <c r="M287" s="220"/>
      <c r="N287" s="220">
        <v>4.8532999999999996E-3</v>
      </c>
    </row>
    <row r="288" spans="4:62">
      <c r="D288" s="175" t="s">
        <v>1098</v>
      </c>
      <c r="E288" s="226" t="s">
        <v>1099</v>
      </c>
      <c r="F288" s="226" t="s">
        <v>1100</v>
      </c>
      <c r="G288" s="226"/>
      <c r="H288" s="226"/>
      <c r="I288" s="226"/>
      <c r="J288" s="226"/>
      <c r="K288" s="226"/>
      <c r="L288" s="226"/>
      <c r="M288" s="226"/>
      <c r="N288" s="226">
        <v>4.8532999999999996E-3</v>
      </c>
    </row>
    <row r="289" spans="4:62">
      <c r="D289" s="175" t="s">
        <v>1101</v>
      </c>
      <c r="E289" s="220" t="s">
        <v>1102</v>
      </c>
      <c r="F289" s="220" t="s">
        <v>160</v>
      </c>
      <c r="G289" s="220">
        <v>-19241137234.810001</v>
      </c>
      <c r="H289" s="220">
        <v>-1673299860.9100001</v>
      </c>
      <c r="I289" s="220">
        <v>-23604254082.182766</v>
      </c>
      <c r="J289" s="220">
        <v>-8164912218.7955809</v>
      </c>
      <c r="K289" s="220">
        <v>-6874884348.8222456</v>
      </c>
      <c r="L289" s="220">
        <v>-5243134299.2700005</v>
      </c>
      <c r="M289" s="220">
        <v>-8502144972.2669411</v>
      </c>
      <c r="N289" s="249">
        <v>-33622939220.488045</v>
      </c>
    </row>
    <row r="290" spans="4:62">
      <c r="D290" s="175" t="s">
        <v>1103</v>
      </c>
      <c r="E290" s="226" t="s">
        <v>1104</v>
      </c>
      <c r="F290" s="226" t="s">
        <v>161</v>
      </c>
      <c r="G290" s="226"/>
      <c r="H290" s="226"/>
      <c r="I290" s="226"/>
      <c r="J290" s="226">
        <v>-143.82433649999999</v>
      </c>
      <c r="K290" s="226"/>
      <c r="L290" s="226"/>
      <c r="M290" s="226"/>
      <c r="N290" s="226">
        <v>-9156934280.8891449</v>
      </c>
    </row>
    <row r="291" spans="4:62">
      <c r="D291" s="175" t="s">
        <v>1105</v>
      </c>
      <c r="E291" s="220" t="s">
        <v>1106</v>
      </c>
      <c r="F291" s="220" t="s">
        <v>161</v>
      </c>
      <c r="G291" s="220"/>
      <c r="H291" s="220"/>
      <c r="I291" s="220"/>
      <c r="J291" s="220">
        <v>-143.82433649999999</v>
      </c>
      <c r="K291" s="220"/>
      <c r="L291" s="220"/>
      <c r="M291" s="220"/>
      <c r="N291" s="220">
        <v>-9156934280.8891449</v>
      </c>
    </row>
    <row r="292" spans="4:62">
      <c r="D292" s="175" t="s">
        <v>1107</v>
      </c>
      <c r="E292" s="226" t="s">
        <v>1108</v>
      </c>
      <c r="F292" s="226" t="s">
        <v>162</v>
      </c>
      <c r="G292" s="226"/>
      <c r="H292" s="226"/>
      <c r="I292" s="226"/>
      <c r="J292" s="226"/>
      <c r="K292" s="226"/>
      <c r="L292" s="226"/>
      <c r="M292" s="226"/>
      <c r="N292" s="226">
        <v>-1185009016.1676412</v>
      </c>
    </row>
    <row r="293" spans="4:62">
      <c r="D293" s="175" t="s">
        <v>1109</v>
      </c>
      <c r="E293" s="220" t="s">
        <v>1110</v>
      </c>
      <c r="F293" s="220" t="s">
        <v>162</v>
      </c>
      <c r="G293" s="220"/>
      <c r="H293" s="220"/>
      <c r="I293" s="220"/>
      <c r="J293" s="220"/>
      <c r="K293" s="220"/>
      <c r="L293" s="220"/>
      <c r="M293" s="220"/>
      <c r="N293" s="220">
        <v>-1185009016.1676412</v>
      </c>
      <c r="BJ293">
        <v>153225.84</v>
      </c>
    </row>
    <row r="294" spans="4:62">
      <c r="D294" s="175" t="s">
        <v>1111</v>
      </c>
      <c r="E294" s="220" t="s">
        <v>1112</v>
      </c>
      <c r="F294" s="220" t="s">
        <v>163</v>
      </c>
      <c r="G294" s="220"/>
      <c r="H294" s="220"/>
      <c r="I294" s="220"/>
      <c r="J294" s="220"/>
      <c r="K294" s="220"/>
      <c r="L294" s="220"/>
      <c r="M294" s="220"/>
      <c r="N294" s="220">
        <v>718630084.684551</v>
      </c>
      <c r="BJ294">
        <v>-23900</v>
      </c>
    </row>
    <row r="295" spans="4:62">
      <c r="D295" s="175" t="s">
        <v>1113</v>
      </c>
      <c r="E295" s="220" t="s">
        <v>1114</v>
      </c>
      <c r="F295" s="220" t="s">
        <v>163</v>
      </c>
      <c r="G295" s="220"/>
      <c r="H295" s="220"/>
      <c r="I295" s="220"/>
      <c r="J295" s="220"/>
      <c r="K295" s="220"/>
      <c r="L295" s="220"/>
      <c r="M295" s="220"/>
      <c r="N295" s="220">
        <v>718630084.684551</v>
      </c>
    </row>
    <row r="296" spans="4:62">
      <c r="D296" s="175" t="s">
        <v>1115</v>
      </c>
      <c r="E296" s="226" t="s">
        <v>1116</v>
      </c>
      <c r="F296" s="226" t="s">
        <v>1117</v>
      </c>
      <c r="G296" s="226"/>
      <c r="H296" s="226"/>
      <c r="I296" s="226"/>
      <c r="J296" s="226"/>
      <c r="K296" s="226"/>
      <c r="L296" s="226"/>
      <c r="M296" s="226"/>
      <c r="N296" s="226">
        <v>-350172693.84649992</v>
      </c>
    </row>
    <row r="297" spans="4:62">
      <c r="D297" s="175" t="s">
        <v>1118</v>
      </c>
      <c r="E297" s="222" t="s">
        <v>1119</v>
      </c>
      <c r="F297" s="222" t="s">
        <v>164</v>
      </c>
      <c r="G297" s="222"/>
      <c r="H297" s="222"/>
      <c r="I297" s="222"/>
      <c r="J297" s="222"/>
      <c r="K297" s="222"/>
      <c r="L297" s="222"/>
      <c r="M297" s="222"/>
      <c r="N297" s="222">
        <v>-350172693.84649992</v>
      </c>
    </row>
    <row r="298" spans="4:62">
      <c r="D298" s="175" t="s">
        <v>1120</v>
      </c>
      <c r="E298" s="223" t="s">
        <v>1121</v>
      </c>
      <c r="F298" s="223" t="s">
        <v>1122</v>
      </c>
      <c r="G298" s="223"/>
      <c r="H298" s="223"/>
      <c r="I298" s="223"/>
      <c r="J298" s="223"/>
      <c r="K298" s="223"/>
      <c r="L298" s="223"/>
      <c r="M298" s="223"/>
      <c r="N298" s="223">
        <v>23209</v>
      </c>
    </row>
    <row r="299" spans="4:62">
      <c r="D299" s="175" t="s">
        <v>1123</v>
      </c>
      <c r="E299" s="224" t="s">
        <v>1124</v>
      </c>
      <c r="F299" s="224" t="s">
        <v>1125</v>
      </c>
      <c r="G299" s="224"/>
      <c r="H299" s="224"/>
      <c r="I299" s="224"/>
      <c r="J299" s="224"/>
      <c r="K299" s="224"/>
      <c r="L299" s="224"/>
      <c r="M299" s="224"/>
      <c r="N299" s="224">
        <v>9856440.5957274009</v>
      </c>
    </row>
    <row r="300" spans="4:62">
      <c r="D300" s="175" t="s">
        <v>1126</v>
      </c>
      <c r="E300" s="225" t="s">
        <v>1127</v>
      </c>
      <c r="F300" s="225" t="s">
        <v>1128</v>
      </c>
      <c r="G300" s="225"/>
      <c r="H300" s="225"/>
      <c r="I300" s="225"/>
      <c r="J300" s="225"/>
      <c r="K300" s="225"/>
      <c r="L300" s="225"/>
      <c r="M300" s="225"/>
      <c r="N300" s="225">
        <v>-420172.71223499998</v>
      </c>
    </row>
    <row r="301" spans="4:62">
      <c r="D301" s="175" t="s">
        <v>1129</v>
      </c>
      <c r="E301" s="227" t="s">
        <v>1130</v>
      </c>
      <c r="F301" s="227" t="s">
        <v>166</v>
      </c>
      <c r="G301" s="227"/>
      <c r="H301" s="227"/>
      <c r="I301" s="227"/>
      <c r="J301" s="227"/>
      <c r="K301" s="227"/>
      <c r="L301" s="227"/>
      <c r="M301" s="227"/>
      <c r="N301" s="227">
        <v>9459476.8834924009</v>
      </c>
    </row>
    <row r="302" spans="4:62">
      <c r="E302" s="196" t="s">
        <v>1131</v>
      </c>
      <c r="F302" s="197" t="s">
        <v>1132</v>
      </c>
      <c r="G302" s="197"/>
      <c r="H302" s="197"/>
      <c r="I302" s="197"/>
      <c r="J302" s="197">
        <v>-143.82433649999999</v>
      </c>
      <c r="K302" s="197"/>
      <c r="L302" s="197"/>
      <c r="M302" s="197"/>
      <c r="N302">
        <v>-9964026429.3352413</v>
      </c>
    </row>
    <row r="303" spans="4:62">
      <c r="E303" s="196" t="s">
        <v>1133</v>
      </c>
      <c r="F303" s="197" t="s">
        <v>167</v>
      </c>
      <c r="G303" s="197"/>
      <c r="H303" s="197"/>
      <c r="I303" s="197"/>
      <c r="J303" s="197">
        <v>-143.82433649999999</v>
      </c>
      <c r="K303" s="197"/>
      <c r="L303" s="197"/>
      <c r="M303" s="197"/>
      <c r="N303" s="248">
        <v>-9964026429.3352413</v>
      </c>
    </row>
    <row r="304" spans="4:62">
      <c r="E304" s="196" t="s">
        <v>1134</v>
      </c>
      <c r="F304" s="197" t="s">
        <v>168</v>
      </c>
      <c r="G304" s="197">
        <v>-19241137234.810001</v>
      </c>
      <c r="H304" s="197">
        <v>-1673299860.9100001</v>
      </c>
      <c r="I304" s="197">
        <v>-23604254082.182766</v>
      </c>
      <c r="J304" s="197">
        <v>-8164912362.6199169</v>
      </c>
      <c r="K304" s="197">
        <v>-6874884348.8222456</v>
      </c>
      <c r="L304" s="197">
        <v>-5243134299.2700005</v>
      </c>
      <c r="M304" s="197">
        <v>-8502144972.2669411</v>
      </c>
      <c r="N304">
        <v>-43586965649.82328</v>
      </c>
    </row>
    <row r="305" spans="5:14">
      <c r="E305" t="s">
        <v>1135</v>
      </c>
      <c r="F305" t="s">
        <v>1136</v>
      </c>
      <c r="G305">
        <v>-53557607003.529999</v>
      </c>
      <c r="H305">
        <v>-1859074974.03</v>
      </c>
      <c r="I305">
        <v>-29904107719.530079</v>
      </c>
      <c r="J305">
        <v>-27252052018.198536</v>
      </c>
      <c r="K305">
        <v>-8648246860.5147533</v>
      </c>
      <c r="L305">
        <v>-6183571482.3500004</v>
      </c>
      <c r="M305">
        <v>-10440305080.702164</v>
      </c>
      <c r="N305">
        <v>-102447512613.70888</v>
      </c>
    </row>
    <row r="306" spans="5:14">
      <c r="E306" t="s">
        <v>1137</v>
      </c>
      <c r="F306" t="s">
        <v>1138</v>
      </c>
      <c r="G306">
        <v>0</v>
      </c>
      <c r="H306">
        <v>0</v>
      </c>
      <c r="I306">
        <v>4.2799999999999997E-5</v>
      </c>
      <c r="J306">
        <v>0</v>
      </c>
      <c r="K306">
        <v>6.5421999999999998E-3</v>
      </c>
      <c r="L306">
        <v>0</v>
      </c>
      <c r="M306">
        <v>0</v>
      </c>
      <c r="N306">
        <v>6.5849999999999997E-3</v>
      </c>
    </row>
    <row r="307" spans="5:14">
      <c r="E307" t="s">
        <v>2046</v>
      </c>
    </row>
    <row r="308" spans="5:14">
      <c r="E308" t="s">
        <v>1158</v>
      </c>
    </row>
    <row r="309" spans="5:14">
      <c r="E309" t="s">
        <v>2038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H662"/>
  <sheetViews>
    <sheetView topLeftCell="E3" zoomScale="85" zoomScaleNormal="85" workbookViewId="0">
      <pane xSplit="2" ySplit="2" topLeftCell="G297" activePane="bottomRight" state="frozen"/>
      <selection pane="topRight" activeCell="CK295" sqref="AJ294:CK295"/>
      <selection pane="bottomLeft" activeCell="CK295" sqref="AJ294:CK295"/>
      <selection pane="bottomRight"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2" width="15.7109375" customWidth="1"/>
    <col min="13" max="13" width="18.42578125" customWidth="1"/>
  </cols>
  <sheetData>
    <row r="1" spans="1:86" ht="60.4" hidden="1" customHeight="1">
      <c r="A1" s="163" t="s">
        <v>262</v>
      </c>
      <c r="B1" s="163"/>
      <c r="C1" s="163"/>
      <c r="D1" s="163"/>
      <c r="E1" s="164"/>
      <c r="F1" s="164"/>
      <c r="G1" s="164"/>
      <c r="H1" s="164"/>
      <c r="I1" s="164"/>
      <c r="J1" s="164"/>
      <c r="K1" s="164"/>
      <c r="L1" s="164"/>
      <c r="M1" s="164"/>
    </row>
    <row r="2" spans="1:86" ht="15.75" hidden="1">
      <c r="A2" t="s">
        <v>263</v>
      </c>
      <c r="D2" s="164"/>
      <c r="E2" s="164" t="s">
        <v>264</v>
      </c>
      <c r="F2" s="164"/>
      <c r="G2" s="164" t="s">
        <v>1145</v>
      </c>
      <c r="H2" s="164"/>
      <c r="I2" s="164"/>
      <c r="J2" s="164"/>
      <c r="K2" s="164"/>
      <c r="L2" s="164"/>
      <c r="M2" s="164"/>
    </row>
    <row r="3" spans="1:86" ht="78.75">
      <c r="D3" s="169"/>
      <c r="E3" s="219" t="s">
        <v>266</v>
      </c>
      <c r="F3" s="219"/>
      <c r="G3" s="219" t="s">
        <v>267</v>
      </c>
      <c r="H3" s="219" t="s">
        <v>268</v>
      </c>
      <c r="I3" s="219" t="s">
        <v>269</v>
      </c>
      <c r="J3" s="219" t="s">
        <v>270</v>
      </c>
      <c r="K3" s="219" t="s">
        <v>271</v>
      </c>
      <c r="L3" s="219" t="s">
        <v>272</v>
      </c>
      <c r="M3" s="219" t="s">
        <v>273</v>
      </c>
      <c r="N3" s="170" t="s">
        <v>274</v>
      </c>
      <c r="BI3" s="167"/>
      <c r="BJ3" s="167"/>
      <c r="BK3" s="167"/>
      <c r="BL3" s="167"/>
      <c r="BM3" s="167"/>
      <c r="BN3" s="167"/>
      <c r="BO3" s="167"/>
      <c r="BP3" s="167"/>
      <c r="BQ3" s="167"/>
      <c r="BR3" s="167"/>
      <c r="BS3" s="167"/>
      <c r="BT3" s="167"/>
      <c r="BU3" s="167"/>
      <c r="BV3" s="167"/>
      <c r="BW3" s="167"/>
      <c r="BX3" s="167"/>
      <c r="BY3" s="167"/>
      <c r="BZ3" s="167"/>
      <c r="CA3" s="167"/>
      <c r="CB3" s="167"/>
      <c r="CC3" s="167"/>
      <c r="CD3" s="167"/>
      <c r="CE3" s="167"/>
      <c r="CF3" s="167"/>
      <c r="CG3" s="167"/>
      <c r="CH3" s="167"/>
    </row>
    <row r="4" spans="1:86" s="174" customFormat="1" ht="45" customHeight="1">
      <c r="A4" s="171" t="s">
        <v>275</v>
      </c>
      <c r="B4" s="172"/>
      <c r="C4"/>
      <c r="D4"/>
      <c r="E4" s="219" t="s">
        <v>276</v>
      </c>
      <c r="F4" s="219" t="s">
        <v>277</v>
      </c>
      <c r="G4" s="219" t="s">
        <v>278</v>
      </c>
      <c r="H4" s="219" t="s">
        <v>278</v>
      </c>
      <c r="I4" s="219" t="s">
        <v>278</v>
      </c>
      <c r="J4" s="219" t="s">
        <v>278</v>
      </c>
      <c r="K4" s="219" t="s">
        <v>278</v>
      </c>
      <c r="L4" s="219" t="s">
        <v>278</v>
      </c>
      <c r="M4" s="219" t="s">
        <v>278</v>
      </c>
      <c r="N4" s="170" t="s">
        <v>279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 s="173"/>
      <c r="BJ4" s="173"/>
      <c r="BK4" s="173"/>
      <c r="BL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  <c r="CA4" s="173"/>
      <c r="CB4" s="173"/>
      <c r="CC4" s="173"/>
      <c r="CD4" s="173"/>
      <c r="CE4" s="173"/>
      <c r="CF4" s="173"/>
      <c r="CG4" s="173"/>
      <c r="CH4" s="173"/>
    </row>
    <row r="5" spans="1:86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1725665.495232</v>
      </c>
      <c r="K5" s="220">
        <v>141192161.39770699</v>
      </c>
      <c r="L5" s="220"/>
      <c r="M5" s="220">
        <v>459292.174</v>
      </c>
      <c r="N5" s="220">
        <v>143377119.066939</v>
      </c>
    </row>
    <row r="6" spans="1:86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51067782.109999999</v>
      </c>
      <c r="H6" s="220">
        <v>23528.51</v>
      </c>
      <c r="I6" s="220">
        <v>921532877.84337819</v>
      </c>
      <c r="J6" s="220">
        <v>279054434.55660123</v>
      </c>
      <c r="K6" s="220">
        <v>102289584.403836</v>
      </c>
      <c r="L6" s="220">
        <v>17328421.969999999</v>
      </c>
      <c r="M6" s="220">
        <v>364219503.45896</v>
      </c>
      <c r="N6" s="220">
        <v>1735516132.8527753</v>
      </c>
    </row>
    <row r="7" spans="1:86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109.05</v>
      </c>
      <c r="H7" s="220"/>
      <c r="I7" s="220"/>
      <c r="J7" s="220"/>
      <c r="K7" s="220">
        <v>58542861.071624003</v>
      </c>
      <c r="L7" s="220">
        <v>150642586.16999999</v>
      </c>
      <c r="M7" s="220"/>
      <c r="N7" s="220">
        <v>209185556.29162401</v>
      </c>
    </row>
    <row r="8" spans="1:86">
      <c r="A8" s="99" t="s">
        <v>292</v>
      </c>
      <c r="B8" s="99" t="s">
        <v>293</v>
      </c>
      <c r="C8" s="177"/>
      <c r="D8" s="175" t="s">
        <v>294</v>
      </c>
      <c r="E8" s="222" t="s">
        <v>295</v>
      </c>
      <c r="F8" s="222" t="s">
        <v>80</v>
      </c>
      <c r="G8" s="222">
        <v>51067891.159999996</v>
      </c>
      <c r="H8" s="222">
        <v>23528.51</v>
      </c>
      <c r="I8" s="222">
        <v>921532877.84337819</v>
      </c>
      <c r="J8" s="222">
        <v>280780100.05183321</v>
      </c>
      <c r="K8" s="222">
        <v>302024606.87316698</v>
      </c>
      <c r="L8" s="222">
        <v>167971008.13999999</v>
      </c>
      <c r="M8" s="222">
        <v>364678795.63296002</v>
      </c>
      <c r="N8" s="222">
        <v>2088078808.2113383</v>
      </c>
    </row>
    <row r="9" spans="1:86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>
        <v>388134294.31203508</v>
      </c>
      <c r="L9" s="220"/>
      <c r="M9" s="220">
        <v>459525000</v>
      </c>
      <c r="N9" s="220">
        <v>847659294.31203508</v>
      </c>
    </row>
    <row r="10" spans="1:86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>
        <v>388134294.31203508</v>
      </c>
      <c r="L10" s="222">
        <v>0</v>
      </c>
      <c r="M10" s="222">
        <v>459525000</v>
      </c>
      <c r="N10" s="222">
        <v>847659294.31203508</v>
      </c>
    </row>
    <row r="11" spans="1:86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51067891.159999996</v>
      </c>
      <c r="H11" s="223">
        <v>23528.51</v>
      </c>
      <c r="I11" s="223">
        <v>921532877.84337819</v>
      </c>
      <c r="J11" s="223">
        <v>280780100.05183321</v>
      </c>
      <c r="K11" s="223">
        <v>690158901.18520212</v>
      </c>
      <c r="L11" s="223">
        <v>167971008.13999999</v>
      </c>
      <c r="M11" s="223">
        <v>824203795.63295996</v>
      </c>
      <c r="N11" s="223">
        <v>2935738102.5233736</v>
      </c>
    </row>
    <row r="12" spans="1:86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1880737923.1099999</v>
      </c>
      <c r="H12" s="220">
        <v>16717660.99</v>
      </c>
      <c r="I12" s="220"/>
      <c r="J12" s="220">
        <v>714207642.34832597</v>
      </c>
      <c r="K12" s="220"/>
      <c r="L12" s="220">
        <v>500434009.69999999</v>
      </c>
      <c r="M12" s="220">
        <v>445713367.1861425</v>
      </c>
      <c r="N12" s="220">
        <v>3060586965.2344685</v>
      </c>
    </row>
    <row r="13" spans="1:86">
      <c r="A13" s="99" t="s">
        <v>315</v>
      </c>
      <c r="B13" s="99" t="s">
        <v>283</v>
      </c>
      <c r="D13" s="175" t="s">
        <v>316</v>
      </c>
      <c r="E13" s="220" t="s">
        <v>1182</v>
      </c>
      <c r="F13" s="220" t="s">
        <v>1183</v>
      </c>
      <c r="G13" s="220"/>
      <c r="H13" s="220"/>
      <c r="I13" s="220"/>
      <c r="J13" s="220">
        <v>-8241.1733488000009</v>
      </c>
      <c r="K13" s="220"/>
      <c r="L13" s="220"/>
      <c r="M13" s="220"/>
      <c r="N13" s="220">
        <v>-8241.1733488000009</v>
      </c>
    </row>
    <row r="14" spans="1:86">
      <c r="A14" s="99" t="s">
        <v>319</v>
      </c>
      <c r="B14" s="99" t="s">
        <v>320</v>
      </c>
      <c r="D14" s="175" t="s">
        <v>321</v>
      </c>
      <c r="E14" s="220" t="s">
        <v>322</v>
      </c>
      <c r="F14" s="220" t="s">
        <v>323</v>
      </c>
      <c r="G14" s="220">
        <v>2775117000.8000002</v>
      </c>
      <c r="H14" s="220">
        <v>38319703.649999999</v>
      </c>
      <c r="I14" s="220"/>
      <c r="J14" s="220">
        <v>3699948844.5422416</v>
      </c>
      <c r="K14" s="220">
        <v>683498957.07631397</v>
      </c>
      <c r="L14" s="220">
        <v>486009996.69</v>
      </c>
      <c r="M14" s="220">
        <v>1018043749.2147824</v>
      </c>
      <c r="N14" s="220">
        <v>8700938251.9733372</v>
      </c>
    </row>
    <row r="15" spans="1:86">
      <c r="D15" s="175" t="s">
        <v>324</v>
      </c>
      <c r="E15" s="220" t="s">
        <v>325</v>
      </c>
      <c r="F15" s="220" t="s">
        <v>326</v>
      </c>
      <c r="G15" s="220">
        <v>-75554847.340000004</v>
      </c>
      <c r="H15" s="220"/>
      <c r="I15" s="220"/>
      <c r="J15" s="220">
        <v>-31984.739631600001</v>
      </c>
      <c r="K15" s="220">
        <v>-27068040.046312001</v>
      </c>
      <c r="L15" s="220">
        <v>-4502988.46</v>
      </c>
      <c r="M15" s="220"/>
      <c r="N15" s="220">
        <v>-107157860.58594359</v>
      </c>
    </row>
    <row r="16" spans="1:86">
      <c r="D16" s="175" t="s">
        <v>327</v>
      </c>
      <c r="E16" s="220" t="s">
        <v>328</v>
      </c>
      <c r="F16" s="220" t="s">
        <v>329</v>
      </c>
      <c r="G16" s="220">
        <v>16967947.890000001</v>
      </c>
      <c r="H16" s="220"/>
      <c r="I16" s="220"/>
      <c r="J16" s="220"/>
      <c r="K16" s="220"/>
      <c r="L16" s="220"/>
      <c r="M16" s="220"/>
      <c r="N16" s="220">
        <v>16967947.890000001</v>
      </c>
    </row>
    <row r="17" spans="1:14">
      <c r="D17" s="175" t="s">
        <v>330</v>
      </c>
      <c r="E17" s="222" t="s">
        <v>331</v>
      </c>
      <c r="F17" s="222" t="s">
        <v>332</v>
      </c>
      <c r="G17" s="222">
        <v>4597268024.46</v>
      </c>
      <c r="H17" s="222">
        <v>55037364.640000001</v>
      </c>
      <c r="I17" s="222"/>
      <c r="J17" s="222">
        <v>4414116260.9775867</v>
      </c>
      <c r="K17" s="222">
        <v>656430917.030002</v>
      </c>
      <c r="L17" s="222">
        <v>981941017.92999995</v>
      </c>
      <c r="M17" s="222">
        <v>1463757116.4009249</v>
      </c>
      <c r="N17" s="222">
        <v>11671327063.338514</v>
      </c>
    </row>
    <row r="18" spans="1:14">
      <c r="D18" s="175" t="s">
        <v>333</v>
      </c>
      <c r="E18" s="220" t="s">
        <v>334</v>
      </c>
      <c r="F18" s="220" t="s">
        <v>335</v>
      </c>
      <c r="G18" s="220">
        <v>1577118.58</v>
      </c>
      <c r="H18" s="220">
        <v>54500</v>
      </c>
      <c r="I18" s="220">
        <v>23.753742200000001</v>
      </c>
      <c r="J18" s="220">
        <v>26577.599999999999</v>
      </c>
      <c r="K18" s="220">
        <v>732004.92724200001</v>
      </c>
      <c r="L18" s="220">
        <v>326779</v>
      </c>
      <c r="M18" s="220">
        <v>40382.5</v>
      </c>
      <c r="N18" s="220">
        <v>2757362.1409841999</v>
      </c>
    </row>
    <row r="19" spans="1:14">
      <c r="D19" s="175" t="s">
        <v>336</v>
      </c>
      <c r="E19" s="220" t="s">
        <v>337</v>
      </c>
      <c r="F19" s="220" t="s">
        <v>338</v>
      </c>
      <c r="G19" s="220">
        <v>376192550.29000002</v>
      </c>
      <c r="H19" s="220">
        <v>19130.07</v>
      </c>
      <c r="I19" s="220"/>
      <c r="J19" s="220">
        <v>7867734.5321204001</v>
      </c>
      <c r="K19" s="220">
        <v>1988544.8336380001</v>
      </c>
      <c r="L19" s="220">
        <v>9922846.7899999991</v>
      </c>
      <c r="M19" s="220">
        <v>1314037.77725</v>
      </c>
      <c r="N19" s="220">
        <v>248747460.79234239</v>
      </c>
    </row>
    <row r="20" spans="1:14">
      <c r="D20" s="175" t="s">
        <v>339</v>
      </c>
      <c r="E20" s="220" t="s">
        <v>340</v>
      </c>
      <c r="F20" s="220" t="s">
        <v>341</v>
      </c>
      <c r="G20" s="220">
        <v>-18243446.059999999</v>
      </c>
      <c r="H20" s="220"/>
      <c r="I20" s="220"/>
      <c r="J20" s="220"/>
      <c r="K20" s="220">
        <v>-65930.362615000005</v>
      </c>
      <c r="L20" s="220"/>
      <c r="M20" s="220"/>
      <c r="N20" s="220">
        <v>-18309376.422614999</v>
      </c>
    </row>
    <row r="21" spans="1:14">
      <c r="A21" s="271" t="s">
        <v>342</v>
      </c>
      <c r="B21" s="272"/>
      <c r="D21" s="175" t="s">
        <v>343</v>
      </c>
      <c r="E21" s="220" t="s">
        <v>344</v>
      </c>
      <c r="F21" s="220" t="s">
        <v>345</v>
      </c>
      <c r="G21" s="220">
        <v>2217089.64</v>
      </c>
      <c r="H21" s="220"/>
      <c r="I21" s="220"/>
      <c r="J21" s="220"/>
      <c r="K21" s="220">
        <v>21003827.662105002</v>
      </c>
      <c r="L21" s="220"/>
      <c r="M21" s="220"/>
      <c r="N21" s="220">
        <v>21003827.662105002</v>
      </c>
    </row>
    <row r="22" spans="1:14">
      <c r="A22" s="270" t="s">
        <v>346</v>
      </c>
      <c r="B22" s="270"/>
      <c r="D22" s="175" t="s">
        <v>347</v>
      </c>
      <c r="E22" s="220" t="s">
        <v>348</v>
      </c>
      <c r="F22" s="220" t="s">
        <v>349</v>
      </c>
      <c r="G22" s="220">
        <v>9731116.6199999992</v>
      </c>
      <c r="H22" s="220"/>
      <c r="I22" s="220"/>
      <c r="J22" s="220"/>
      <c r="K22" s="220"/>
      <c r="L22" s="220"/>
      <c r="M22" s="220"/>
      <c r="N22" s="220">
        <v>9257539.7599999998</v>
      </c>
    </row>
    <row r="23" spans="1:14">
      <c r="A23" s="99" t="s">
        <v>350</v>
      </c>
      <c r="B23" s="99" t="s">
        <v>351</v>
      </c>
      <c r="D23" s="175" t="s">
        <v>352</v>
      </c>
      <c r="E23" s="220" t="s">
        <v>353</v>
      </c>
      <c r="F23" s="220" t="s">
        <v>354</v>
      </c>
      <c r="G23" s="220">
        <v>13291871.279999999</v>
      </c>
      <c r="H23" s="220">
        <v>11000</v>
      </c>
      <c r="I23" s="220"/>
      <c r="J23" s="220"/>
      <c r="K23" s="220">
        <v>2604050.8706959998</v>
      </c>
      <c r="L23" s="220">
        <v>3581714.24</v>
      </c>
      <c r="M23" s="220">
        <v>3658407.4746774998</v>
      </c>
      <c r="N23" s="220">
        <v>23147043.8653735</v>
      </c>
    </row>
    <row r="24" spans="1:14">
      <c r="A24" s="99"/>
      <c r="B24" s="99"/>
      <c r="D24" s="175" t="s">
        <v>355</v>
      </c>
      <c r="E24" s="220" t="s">
        <v>356</v>
      </c>
      <c r="F24" s="220" t="s">
        <v>357</v>
      </c>
      <c r="G24" s="220">
        <v>205744.99</v>
      </c>
      <c r="H24" s="220">
        <v>2793.09</v>
      </c>
      <c r="I24" s="220"/>
      <c r="J24" s="220"/>
      <c r="K24" s="220">
        <v>11865134.744095</v>
      </c>
      <c r="L24" s="220">
        <v>1976.85</v>
      </c>
      <c r="M24" s="220"/>
      <c r="N24" s="220">
        <v>12075649.674094999</v>
      </c>
    </row>
    <row r="25" spans="1:14">
      <c r="A25" s="99"/>
      <c r="B25" s="99"/>
      <c r="D25" s="175" t="s">
        <v>358</v>
      </c>
      <c r="E25" s="220" t="s">
        <v>359</v>
      </c>
      <c r="F25" s="220" t="s">
        <v>360</v>
      </c>
      <c r="G25" s="220">
        <v>68647.66</v>
      </c>
      <c r="H25" s="220"/>
      <c r="I25" s="220"/>
      <c r="J25" s="220">
        <v>31829429.049555201</v>
      </c>
      <c r="K25" s="220"/>
      <c r="L25" s="220">
        <v>114824.92</v>
      </c>
      <c r="M25" s="220"/>
      <c r="N25" s="220">
        <v>32012901.629555199</v>
      </c>
    </row>
    <row r="26" spans="1:14">
      <c r="A26" s="99"/>
      <c r="B26" s="99"/>
      <c r="D26" s="175" t="s">
        <v>361</v>
      </c>
      <c r="E26" s="220" t="s">
        <v>362</v>
      </c>
      <c r="F26" s="220" t="s">
        <v>363</v>
      </c>
      <c r="G26" s="220">
        <v>46816491.210000001</v>
      </c>
      <c r="H26" s="220">
        <v>1008274.17</v>
      </c>
      <c r="I26" s="220"/>
      <c r="J26" s="220">
        <v>84689762.9073468</v>
      </c>
      <c r="K26" s="220">
        <v>9443656.4514249992</v>
      </c>
      <c r="L26" s="220">
        <v>10056506.220000001</v>
      </c>
      <c r="M26" s="220">
        <v>7202484.3036024999</v>
      </c>
      <c r="N26" s="220">
        <v>159217175.26237431</v>
      </c>
    </row>
    <row r="27" spans="1:14">
      <c r="D27" s="175" t="s">
        <v>364</v>
      </c>
      <c r="E27" s="220" t="s">
        <v>365</v>
      </c>
      <c r="F27" s="220" t="s">
        <v>366</v>
      </c>
      <c r="G27" s="220">
        <v>744880.74</v>
      </c>
      <c r="H27" s="220">
        <v>65387.41</v>
      </c>
      <c r="I27" s="220"/>
      <c r="J27" s="220"/>
      <c r="K27" s="220"/>
      <c r="L27" s="220">
        <v>97862.24</v>
      </c>
      <c r="M27" s="220">
        <v>18652691.808495</v>
      </c>
      <c r="N27" s="220">
        <v>19560822.198495001</v>
      </c>
    </row>
    <row r="28" spans="1:14">
      <c r="D28" s="175" t="s">
        <v>367</v>
      </c>
      <c r="E28" s="220" t="s">
        <v>368</v>
      </c>
      <c r="F28" s="220" t="s">
        <v>369</v>
      </c>
      <c r="G28" s="220">
        <v>51823458.340000004</v>
      </c>
      <c r="H28" s="220"/>
      <c r="I28" s="220"/>
      <c r="J28" s="220">
        <v>84275261.975517198</v>
      </c>
      <c r="K28" s="220">
        <v>137360263.07970899</v>
      </c>
      <c r="L28" s="220">
        <v>5893108.6900000004</v>
      </c>
      <c r="M28" s="220">
        <v>30811585.037422501</v>
      </c>
      <c r="N28" s="220">
        <v>310163677.12264872</v>
      </c>
    </row>
    <row r="29" spans="1:14">
      <c r="A29" s="271" t="s">
        <v>370</v>
      </c>
      <c r="B29" s="272"/>
      <c r="D29" s="175" t="s">
        <v>371</v>
      </c>
      <c r="E29" s="220" t="s">
        <v>372</v>
      </c>
      <c r="F29" s="220" t="s">
        <v>373</v>
      </c>
      <c r="G29" s="220"/>
      <c r="H29" s="220"/>
      <c r="I29" s="220"/>
      <c r="J29" s="220">
        <v>2112113.378242</v>
      </c>
      <c r="K29" s="220"/>
      <c r="L29" s="220"/>
      <c r="M29" s="220"/>
      <c r="N29" s="220">
        <v>2112113.378242</v>
      </c>
    </row>
    <row r="30" spans="1:14">
      <c r="A30" s="270" t="s">
        <v>374</v>
      </c>
      <c r="B30" s="270"/>
      <c r="D30" s="175" t="s">
        <v>375</v>
      </c>
      <c r="E30" s="220" t="s">
        <v>376</v>
      </c>
      <c r="F30" s="220" t="s">
        <v>377</v>
      </c>
      <c r="G30" s="220">
        <v>1172000</v>
      </c>
      <c r="H30" s="220"/>
      <c r="I30" s="220"/>
      <c r="J30" s="220"/>
      <c r="K30" s="220"/>
      <c r="L30" s="220">
        <v>6000</v>
      </c>
      <c r="M30" s="220"/>
      <c r="N30" s="220">
        <v>1178000</v>
      </c>
    </row>
    <row r="31" spans="1:14">
      <c r="A31" s="99" t="s">
        <v>378</v>
      </c>
      <c r="B31" s="185" t="s">
        <v>379</v>
      </c>
      <c r="D31" s="175" t="s">
        <v>380</v>
      </c>
      <c r="E31" s="220" t="s">
        <v>381</v>
      </c>
      <c r="F31" s="220" t="s">
        <v>382</v>
      </c>
      <c r="G31" s="220">
        <v>1325679.48</v>
      </c>
      <c r="H31" s="220"/>
      <c r="I31" s="220"/>
      <c r="J31" s="220"/>
      <c r="K31" s="220"/>
      <c r="L31" s="220">
        <v>35113.94</v>
      </c>
      <c r="M31" s="220"/>
      <c r="N31" s="220">
        <v>1360793.42</v>
      </c>
    </row>
    <row r="32" spans="1:14">
      <c r="A32" s="99" t="s">
        <v>383</v>
      </c>
      <c r="B32" s="185" t="s">
        <v>384</v>
      </c>
      <c r="D32" s="175" t="s">
        <v>385</v>
      </c>
      <c r="E32" s="220" t="s">
        <v>386</v>
      </c>
      <c r="F32" s="220" t="s">
        <v>387</v>
      </c>
      <c r="G32" s="220">
        <v>0</v>
      </c>
      <c r="H32" s="220">
        <v>0</v>
      </c>
      <c r="I32" s="220">
        <v>0</v>
      </c>
      <c r="J32" s="220"/>
      <c r="K32" s="220">
        <v>403288940.31130499</v>
      </c>
      <c r="L32" s="220">
        <v>0</v>
      </c>
      <c r="M32" s="220">
        <v>206298391.9431425</v>
      </c>
      <c r="N32" s="220">
        <v>609587332.25444746</v>
      </c>
    </row>
    <row r="33" spans="1:14">
      <c r="A33" s="99"/>
      <c r="B33" s="185"/>
      <c r="D33" s="175" t="s">
        <v>388</v>
      </c>
      <c r="E33" s="220" t="s">
        <v>389</v>
      </c>
      <c r="F33" s="220" t="s">
        <v>390</v>
      </c>
      <c r="G33" s="220">
        <v>10829003.02</v>
      </c>
      <c r="H33" s="220">
        <v>2044509.98</v>
      </c>
      <c r="I33" s="220"/>
      <c r="J33" s="220">
        <v>402772505.12201363</v>
      </c>
      <c r="K33" s="220">
        <v>6511608.2744110003</v>
      </c>
      <c r="L33" s="220">
        <v>757298.07</v>
      </c>
      <c r="M33" s="220">
        <v>1397776.0557825</v>
      </c>
      <c r="N33" s="220">
        <v>424312700.52220708</v>
      </c>
    </row>
    <row r="34" spans="1:14">
      <c r="A34" s="99"/>
      <c r="B34" s="185"/>
      <c r="D34" s="175" t="s">
        <v>391</v>
      </c>
      <c r="E34" s="220" t="s">
        <v>392</v>
      </c>
      <c r="F34" s="220" t="s">
        <v>393</v>
      </c>
      <c r="G34" s="220"/>
      <c r="H34" s="220"/>
      <c r="I34" s="220"/>
      <c r="J34" s="220"/>
      <c r="K34" s="220"/>
      <c r="L34" s="220"/>
      <c r="M34" s="220">
        <v>525495.52717749996</v>
      </c>
      <c r="N34" s="220">
        <v>525495.52717749996</v>
      </c>
    </row>
    <row r="35" spans="1:14">
      <c r="D35" s="175" t="s">
        <v>394</v>
      </c>
      <c r="E35" s="220" t="s">
        <v>395</v>
      </c>
      <c r="F35" s="220" t="s">
        <v>396</v>
      </c>
      <c r="G35" s="220">
        <v>7949607.0800000001</v>
      </c>
      <c r="H35" s="220"/>
      <c r="I35" s="220"/>
      <c r="J35" s="220"/>
      <c r="K35" s="220"/>
      <c r="L35" s="220"/>
      <c r="M35" s="220"/>
      <c r="N35" s="220">
        <v>7949607.0800000001</v>
      </c>
    </row>
    <row r="36" spans="1:14">
      <c r="D36" s="175" t="s">
        <v>397</v>
      </c>
      <c r="E36" s="222" t="s">
        <v>398</v>
      </c>
      <c r="F36" s="222" t="s">
        <v>399</v>
      </c>
      <c r="G36" s="222">
        <v>505701812.87</v>
      </c>
      <c r="H36" s="222">
        <v>3205594.72</v>
      </c>
      <c r="I36" s="222">
        <v>23.753742200000001</v>
      </c>
      <c r="J36" s="222">
        <v>613573384.56479526</v>
      </c>
      <c r="K36" s="222">
        <v>594732100.79201102</v>
      </c>
      <c r="L36" s="222">
        <v>30794030.960000001</v>
      </c>
      <c r="M36" s="222">
        <v>269901252.42755002</v>
      </c>
      <c r="N36" s="222">
        <v>1866660125.8674324</v>
      </c>
    </row>
    <row r="37" spans="1:14">
      <c r="D37" s="175" t="s">
        <v>400</v>
      </c>
      <c r="E37" s="220" t="s">
        <v>401</v>
      </c>
      <c r="F37" s="220" t="s">
        <v>402</v>
      </c>
      <c r="G37" s="220">
        <v>5330901.4000000004</v>
      </c>
      <c r="H37" s="220">
        <v>37220270.170000002</v>
      </c>
      <c r="I37" s="220"/>
      <c r="J37" s="220"/>
      <c r="K37" s="220"/>
      <c r="L37" s="220">
        <v>10376786.1</v>
      </c>
      <c r="M37" s="220"/>
      <c r="N37" s="220">
        <v>51703516.670000002</v>
      </c>
    </row>
    <row r="38" spans="1:14">
      <c r="A38" s="271" t="s">
        <v>403</v>
      </c>
      <c r="B38" s="272"/>
      <c r="D38" s="175" t="s">
        <v>404</v>
      </c>
      <c r="E38" s="222" t="s">
        <v>405</v>
      </c>
      <c r="F38" s="222" t="s">
        <v>406</v>
      </c>
      <c r="G38" s="222">
        <v>5330901.4000000004</v>
      </c>
      <c r="H38" s="222">
        <v>37220270.170000002</v>
      </c>
      <c r="I38" s="222"/>
      <c r="J38" s="222"/>
      <c r="K38" s="222"/>
      <c r="L38" s="222">
        <v>10376786.1</v>
      </c>
      <c r="M38" s="222"/>
      <c r="N38" s="222">
        <v>51703516.670000002</v>
      </c>
    </row>
    <row r="39" spans="1:14">
      <c r="A39" s="270" t="s">
        <v>374</v>
      </c>
      <c r="B39" s="270"/>
      <c r="D39" s="175" t="s">
        <v>407</v>
      </c>
      <c r="E39" s="223" t="s">
        <v>408</v>
      </c>
      <c r="F39" s="223" t="s">
        <v>409</v>
      </c>
      <c r="G39" s="223">
        <v>5108300738.7299995</v>
      </c>
      <c r="H39" s="223">
        <v>95463229.530000001</v>
      </c>
      <c r="I39" s="223">
        <v>23.753742200000001</v>
      </c>
      <c r="J39" s="223">
        <v>5027689645.5423822</v>
      </c>
      <c r="K39" s="223">
        <v>1251163017.8220129</v>
      </c>
      <c r="L39" s="223">
        <v>1023111834.99</v>
      </c>
      <c r="M39" s="223">
        <v>1733658368.828475</v>
      </c>
      <c r="N39" s="223">
        <v>13589690705.875946</v>
      </c>
    </row>
    <row r="40" spans="1:14">
      <c r="A40" s="99" t="s">
        <v>378</v>
      </c>
      <c r="B40" s="185" t="s">
        <v>410</v>
      </c>
      <c r="D40" s="175" t="s">
        <v>411</v>
      </c>
      <c r="E40" s="220" t="s">
        <v>412</v>
      </c>
      <c r="F40" s="220" t="s">
        <v>413</v>
      </c>
      <c r="G40" s="220">
        <v>3458280513.6399999</v>
      </c>
      <c r="H40" s="220"/>
      <c r="I40" s="220"/>
      <c r="J40" s="220"/>
      <c r="K40" s="220"/>
      <c r="L40" s="220"/>
      <c r="M40" s="220"/>
      <c r="N40" s="220">
        <v>0</v>
      </c>
    </row>
    <row r="41" spans="1:14">
      <c r="A41" s="99" t="s">
        <v>383</v>
      </c>
      <c r="B41" s="185" t="s">
        <v>414</v>
      </c>
      <c r="D41" s="175" t="s">
        <v>415</v>
      </c>
      <c r="E41" s="222" t="s">
        <v>416</v>
      </c>
      <c r="F41" s="222" t="s">
        <v>417</v>
      </c>
      <c r="G41" s="222">
        <v>3458280513.6399999</v>
      </c>
      <c r="H41" s="222"/>
      <c r="I41" s="222"/>
      <c r="J41" s="222"/>
      <c r="K41" s="222"/>
      <c r="L41" s="222"/>
      <c r="M41" s="222"/>
      <c r="N41" s="222">
        <v>0</v>
      </c>
    </row>
    <row r="42" spans="1:14">
      <c r="A42" s="99"/>
      <c r="B42" s="185"/>
      <c r="D42" s="175" t="s">
        <v>418</v>
      </c>
      <c r="E42" s="223" t="s">
        <v>419</v>
      </c>
      <c r="F42" s="223" t="s">
        <v>420</v>
      </c>
      <c r="G42" s="223">
        <v>3458280513.6399999</v>
      </c>
      <c r="H42" s="223"/>
      <c r="I42" s="223"/>
      <c r="J42" s="223"/>
      <c r="K42" s="223"/>
      <c r="L42" s="223"/>
      <c r="M42" s="223"/>
      <c r="N42" s="223">
        <v>0</v>
      </c>
    </row>
    <row r="43" spans="1:14">
      <c r="A43" s="99"/>
      <c r="B43" s="185"/>
      <c r="D43" s="175" t="s">
        <v>421</v>
      </c>
      <c r="E43" s="220" t="s">
        <v>422</v>
      </c>
      <c r="F43" s="220" t="s">
        <v>423</v>
      </c>
      <c r="G43" s="220">
        <v>996449725.76999998</v>
      </c>
      <c r="H43" s="220"/>
      <c r="I43" s="220"/>
      <c r="J43" s="220">
        <v>707851261.31452036</v>
      </c>
      <c r="K43" s="220">
        <v>9823407.4363989998</v>
      </c>
      <c r="L43" s="220">
        <v>319167362.42000002</v>
      </c>
      <c r="M43" s="220">
        <v>291460106.59262753</v>
      </c>
      <c r="N43" s="220">
        <v>2324751863.5335469</v>
      </c>
    </row>
    <row r="44" spans="1:14">
      <c r="D44" s="175" t="s">
        <v>424</v>
      </c>
      <c r="E44" s="220" t="s">
        <v>425</v>
      </c>
      <c r="F44" s="220" t="s">
        <v>426</v>
      </c>
      <c r="G44" s="220">
        <v>-3601123.24</v>
      </c>
      <c r="H44" s="220"/>
      <c r="I44" s="220"/>
      <c r="J44" s="220">
        <v>-40935213.911650799</v>
      </c>
      <c r="K44" s="220"/>
      <c r="L44" s="220">
        <v>-70375.16</v>
      </c>
      <c r="M44" s="220"/>
      <c r="N44" s="220">
        <v>-44606712.311650798</v>
      </c>
    </row>
    <row r="45" spans="1:14">
      <c r="D45" s="175" t="s">
        <v>427</v>
      </c>
      <c r="E45" s="222" t="s">
        <v>428</v>
      </c>
      <c r="F45" s="222" t="s">
        <v>423</v>
      </c>
      <c r="G45" s="222">
        <v>992848602.52999997</v>
      </c>
      <c r="H45" s="222"/>
      <c r="I45" s="222"/>
      <c r="J45" s="222">
        <v>666916047.40286958</v>
      </c>
      <c r="K45" s="222">
        <v>9823407.4363989998</v>
      </c>
      <c r="L45" s="222">
        <v>319096987.25999999</v>
      </c>
      <c r="M45" s="222">
        <v>291460106.59262753</v>
      </c>
      <c r="N45" s="222">
        <v>2280145151.2218962</v>
      </c>
    </row>
    <row r="46" spans="1:14">
      <c r="D46" s="175" t="s">
        <v>429</v>
      </c>
      <c r="E46" s="220" t="s">
        <v>430</v>
      </c>
      <c r="F46" s="220" t="s">
        <v>431</v>
      </c>
      <c r="G46" s="220">
        <v>147089972.97999999</v>
      </c>
      <c r="H46" s="220"/>
      <c r="I46" s="220"/>
      <c r="J46" s="220">
        <v>15331828.561462</v>
      </c>
      <c r="K46" s="220">
        <v>61768308.033717997</v>
      </c>
      <c r="L46" s="220">
        <v>1121431.2</v>
      </c>
      <c r="M46" s="220">
        <v>20217660.310959999</v>
      </c>
      <c r="N46" s="220">
        <v>245529201.08614001</v>
      </c>
    </row>
    <row r="47" spans="1:14">
      <c r="D47" s="175" t="s">
        <v>432</v>
      </c>
      <c r="E47" s="220" t="s">
        <v>433</v>
      </c>
      <c r="F47" s="220" t="s">
        <v>434</v>
      </c>
      <c r="G47" s="220">
        <v>-363635.95</v>
      </c>
      <c r="H47" s="220"/>
      <c r="I47" s="220"/>
      <c r="J47" s="220"/>
      <c r="K47" s="220"/>
      <c r="L47" s="220"/>
      <c r="M47" s="220"/>
      <c r="N47" s="220">
        <v>-363635.95</v>
      </c>
    </row>
    <row r="48" spans="1:14">
      <c r="D48" s="175" t="s">
        <v>435</v>
      </c>
      <c r="E48" s="222" t="s">
        <v>436</v>
      </c>
      <c r="F48" s="222" t="s">
        <v>431</v>
      </c>
      <c r="G48" s="222">
        <v>146726337.03</v>
      </c>
      <c r="H48" s="222"/>
      <c r="I48" s="222"/>
      <c r="J48" s="222">
        <v>15331828.561462</v>
      </c>
      <c r="K48" s="222">
        <v>61768308.033717997</v>
      </c>
      <c r="L48" s="222">
        <v>1121431.2</v>
      </c>
      <c r="M48" s="222">
        <v>20217660.310959999</v>
      </c>
      <c r="N48" s="222">
        <v>245165565.13613999</v>
      </c>
    </row>
    <row r="49" spans="4:16">
      <c r="D49" s="175" t="s">
        <v>437</v>
      </c>
      <c r="E49" s="220" t="s">
        <v>438</v>
      </c>
      <c r="F49" s="220" t="s">
        <v>439</v>
      </c>
      <c r="G49" s="220">
        <v>1123279010.0799999</v>
      </c>
      <c r="H49" s="220"/>
      <c r="I49" s="220"/>
      <c r="J49" s="220">
        <v>1973255261.6614685</v>
      </c>
      <c r="K49" s="220">
        <v>126024407.65734699</v>
      </c>
      <c r="L49" s="220">
        <v>326027708.43000001</v>
      </c>
      <c r="M49" s="220">
        <v>411378847.84363753</v>
      </c>
      <c r="N49" s="220">
        <v>3958022516.151257</v>
      </c>
    </row>
    <row r="50" spans="4:16">
      <c r="D50" s="175" t="s">
        <v>440</v>
      </c>
      <c r="E50" s="220" t="s">
        <v>441</v>
      </c>
      <c r="F50" s="220" t="s">
        <v>442</v>
      </c>
      <c r="G50" s="220">
        <v>-14343.9</v>
      </c>
      <c r="H50" s="220"/>
      <c r="I50" s="220"/>
      <c r="J50" s="220">
        <v>-6158738.7600956</v>
      </c>
      <c r="K50" s="220">
        <v>-237220.84740200001</v>
      </c>
      <c r="L50" s="220"/>
      <c r="M50" s="220"/>
      <c r="N50" s="220">
        <v>-6410303.5074976003</v>
      </c>
    </row>
    <row r="51" spans="4:16">
      <c r="D51" s="175" t="s">
        <v>443</v>
      </c>
      <c r="E51" s="222" t="s">
        <v>444</v>
      </c>
      <c r="F51" s="222" t="s">
        <v>439</v>
      </c>
      <c r="G51" s="222">
        <v>1123264666.1800001</v>
      </c>
      <c r="H51" s="222"/>
      <c r="I51" s="222"/>
      <c r="J51" s="222">
        <v>1967096522.9013729</v>
      </c>
      <c r="K51" s="222">
        <v>125787186.809945</v>
      </c>
      <c r="L51" s="222">
        <v>326027708.43000001</v>
      </c>
      <c r="M51" s="222">
        <v>411378847.84363753</v>
      </c>
      <c r="N51" s="222">
        <v>3951612212.6437593</v>
      </c>
    </row>
    <row r="52" spans="4:16">
      <c r="D52" s="175" t="s">
        <v>445</v>
      </c>
      <c r="E52" s="220" t="s">
        <v>446</v>
      </c>
      <c r="F52" s="220" t="s">
        <v>447</v>
      </c>
      <c r="G52" s="220">
        <v>310670497.98000002</v>
      </c>
      <c r="H52" s="220">
        <v>34380953.740000002</v>
      </c>
      <c r="I52" s="220"/>
      <c r="J52" s="220">
        <v>483328654.36425358</v>
      </c>
      <c r="K52" s="220">
        <v>129069597.60191</v>
      </c>
      <c r="L52" s="220">
        <v>88842343.079999998</v>
      </c>
      <c r="M52" s="220">
        <v>244897609.75540251</v>
      </c>
      <c r="N52" s="220">
        <v>1291189656.5215659</v>
      </c>
    </row>
    <row r="53" spans="4:16">
      <c r="D53" s="175" t="s">
        <v>448</v>
      </c>
      <c r="E53" s="220" t="s">
        <v>449</v>
      </c>
      <c r="F53" s="220" t="s">
        <v>450</v>
      </c>
      <c r="G53" s="220">
        <v>-22210132.739999998</v>
      </c>
      <c r="H53" s="220"/>
      <c r="I53" s="220"/>
      <c r="J53" s="220"/>
      <c r="K53" s="220"/>
      <c r="L53" s="220">
        <v>-6770550.9500000002</v>
      </c>
      <c r="M53" s="220"/>
      <c r="N53" s="220">
        <v>-28980683.690000001</v>
      </c>
    </row>
    <row r="54" spans="4:16">
      <c r="D54" s="175" t="s">
        <v>451</v>
      </c>
      <c r="E54" s="222" t="s">
        <v>452</v>
      </c>
      <c r="F54" s="222" t="s">
        <v>447</v>
      </c>
      <c r="G54" s="222">
        <v>288460365.24000001</v>
      </c>
      <c r="H54" s="222">
        <v>34380953.740000002</v>
      </c>
      <c r="I54" s="222"/>
      <c r="J54" s="222">
        <v>483328654.36425358</v>
      </c>
      <c r="K54" s="222">
        <v>129069597.60191</v>
      </c>
      <c r="L54" s="222">
        <v>82071792.129999995</v>
      </c>
      <c r="M54" s="222">
        <v>244897609.75540251</v>
      </c>
      <c r="N54" s="222">
        <v>1262208972.8315661</v>
      </c>
    </row>
    <row r="55" spans="4:16">
      <c r="D55" s="175" t="s">
        <v>453</v>
      </c>
      <c r="E55" s="220" t="s">
        <v>454</v>
      </c>
      <c r="F55" s="220" t="s">
        <v>455</v>
      </c>
      <c r="G55" s="220">
        <v>324559875.93000001</v>
      </c>
      <c r="H55" s="220"/>
      <c r="I55" s="220"/>
      <c r="J55" s="220">
        <v>43606496.5568792</v>
      </c>
      <c r="K55" s="220">
        <v>82884465.568387002</v>
      </c>
      <c r="L55" s="220">
        <v>72596674.409999996</v>
      </c>
      <c r="M55" s="220">
        <v>140761260.1409075</v>
      </c>
      <c r="N55" s="220">
        <v>664408772.60617375</v>
      </c>
      <c r="P55">
        <v>780478.08</v>
      </c>
    </row>
    <row r="56" spans="4:16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>
        <v>-452714.371002</v>
      </c>
      <c r="L56" s="220"/>
      <c r="M56" s="220"/>
      <c r="N56" s="220">
        <v>-452714.371002</v>
      </c>
    </row>
    <row r="57" spans="4:16">
      <c r="D57" s="175" t="s">
        <v>459</v>
      </c>
      <c r="E57" s="220" t="s">
        <v>460</v>
      </c>
      <c r="F57" s="220" t="s">
        <v>461</v>
      </c>
      <c r="G57" s="220">
        <v>-220748.67</v>
      </c>
      <c r="H57" s="220"/>
      <c r="I57" s="220"/>
      <c r="J57" s="220"/>
      <c r="K57" s="220"/>
      <c r="L57" s="220">
        <v>-97946.69</v>
      </c>
      <c r="M57" s="220"/>
      <c r="N57" s="220">
        <v>-318695.36</v>
      </c>
      <c r="P57">
        <v>781774.08</v>
      </c>
    </row>
    <row r="58" spans="4:16">
      <c r="D58" s="175" t="s">
        <v>462</v>
      </c>
      <c r="E58" s="222" t="s">
        <v>463</v>
      </c>
      <c r="F58" s="222" t="s">
        <v>455</v>
      </c>
      <c r="G58" s="222">
        <v>324339127.25999999</v>
      </c>
      <c r="H58" s="222"/>
      <c r="I58" s="222"/>
      <c r="J58" s="222">
        <v>43606496.5568792</v>
      </c>
      <c r="K58" s="222">
        <v>82431751.197384998</v>
      </c>
      <c r="L58" s="222">
        <v>72498727.719999999</v>
      </c>
      <c r="M58" s="222">
        <v>140761260.1409075</v>
      </c>
      <c r="N58" s="222">
        <v>663637362.87517166</v>
      </c>
    </row>
    <row r="59" spans="4:16">
      <c r="D59" s="175" t="s">
        <v>464</v>
      </c>
      <c r="E59" s="220" t="s">
        <v>465</v>
      </c>
      <c r="F59" s="220" t="s">
        <v>466</v>
      </c>
      <c r="G59" s="220">
        <v>782667866.5</v>
      </c>
      <c r="H59" s="220"/>
      <c r="I59" s="220"/>
      <c r="J59" s="220">
        <v>893050002.88656878</v>
      </c>
      <c r="K59" s="220">
        <v>113627758.32057799</v>
      </c>
      <c r="L59" s="220">
        <v>127596041.17</v>
      </c>
      <c r="M59" s="220">
        <v>332091485.39111251</v>
      </c>
      <c r="N59" s="220">
        <v>2249033154.268259</v>
      </c>
    </row>
    <row r="60" spans="4:16">
      <c r="D60" s="175" t="s">
        <v>467</v>
      </c>
      <c r="E60" s="222" t="s">
        <v>468</v>
      </c>
      <c r="F60" s="222" t="s">
        <v>466</v>
      </c>
      <c r="G60" s="222">
        <v>782667866.5</v>
      </c>
      <c r="H60" s="222"/>
      <c r="I60" s="222"/>
      <c r="J60" s="222">
        <v>893050002.88656878</v>
      </c>
      <c r="K60" s="222">
        <v>113627758.32057799</v>
      </c>
      <c r="L60" s="222">
        <v>127596041.17</v>
      </c>
      <c r="M60" s="222">
        <v>332091485.39111251</v>
      </c>
      <c r="N60" s="222">
        <v>2249033154.268259</v>
      </c>
    </row>
    <row r="61" spans="4:16">
      <c r="D61" s="175" t="s">
        <v>469</v>
      </c>
      <c r="E61" s="223" t="s">
        <v>470</v>
      </c>
      <c r="F61" s="223" t="s">
        <v>471</v>
      </c>
      <c r="G61" s="223">
        <v>3658306964.7399998</v>
      </c>
      <c r="H61" s="223">
        <v>34380953.740000002</v>
      </c>
      <c r="I61" s="223"/>
      <c r="J61" s="223">
        <v>4069329552.6734066</v>
      </c>
      <c r="K61" s="223">
        <v>522508009.39993501</v>
      </c>
      <c r="L61" s="223">
        <v>928412687.90999997</v>
      </c>
      <c r="M61" s="223">
        <v>1440806970.0346477</v>
      </c>
      <c r="N61" s="223">
        <v>10651802418.976791</v>
      </c>
    </row>
    <row r="62" spans="4:16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>
        <v>664805301.50964606</v>
      </c>
      <c r="L62" s="220"/>
      <c r="M62" s="220">
        <v>1979357689.8707647</v>
      </c>
      <c r="N62" s="220">
        <v>2644162991.3804111</v>
      </c>
    </row>
    <row r="63" spans="4:16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>
        <v>664805301.50964606</v>
      </c>
      <c r="L63" s="222"/>
      <c r="M63" s="222">
        <v>1979357689.8707647</v>
      </c>
      <c r="N63" s="222">
        <v>2644162991.3804111</v>
      </c>
    </row>
    <row r="64" spans="4:16">
      <c r="D64" s="175" t="s">
        <v>477</v>
      </c>
      <c r="E64" s="220" t="s">
        <v>478</v>
      </c>
      <c r="F64" s="220" t="s">
        <v>479</v>
      </c>
      <c r="G64" s="220">
        <v>5966002.6600000001</v>
      </c>
      <c r="H64" s="220"/>
      <c r="I64" s="220"/>
      <c r="J64" s="220">
        <v>11392453.9416072</v>
      </c>
      <c r="K64" s="220">
        <v>10098625.925084</v>
      </c>
      <c r="L64" s="220">
        <v>2656167.75</v>
      </c>
      <c r="M64" s="220"/>
      <c r="N64" s="220">
        <v>30113250.276691198</v>
      </c>
      <c r="P64">
        <v>6592901702.2600002</v>
      </c>
    </row>
    <row r="65" spans="4:16">
      <c r="D65" s="175" t="s">
        <v>480</v>
      </c>
      <c r="E65" s="222" t="s">
        <v>484</v>
      </c>
      <c r="F65" s="222" t="s">
        <v>485</v>
      </c>
      <c r="G65" s="222">
        <v>5966002.6600000001</v>
      </c>
      <c r="H65" s="222"/>
      <c r="I65" s="222"/>
      <c r="J65" s="222">
        <v>11392453.9416072</v>
      </c>
      <c r="K65" s="222">
        <v>10098625.925084</v>
      </c>
      <c r="L65" s="222">
        <v>2656167.75</v>
      </c>
      <c r="M65" s="222"/>
      <c r="N65" s="222">
        <v>30113250.276691198</v>
      </c>
      <c r="P65">
        <v>48949946.780000001</v>
      </c>
    </row>
    <row r="66" spans="4:16">
      <c r="D66" s="175" t="s">
        <v>483</v>
      </c>
      <c r="E66" s="223" t="s">
        <v>487</v>
      </c>
      <c r="F66" s="223" t="s">
        <v>488</v>
      </c>
      <c r="G66" s="223">
        <v>5966002.6600000001</v>
      </c>
      <c r="H66" s="223"/>
      <c r="I66" s="223"/>
      <c r="J66" s="223">
        <v>11392453.9416072</v>
      </c>
      <c r="K66" s="223">
        <v>674903927.43473005</v>
      </c>
      <c r="L66" s="223">
        <v>2656167.75</v>
      </c>
      <c r="M66" s="223">
        <v>1979357689.8707647</v>
      </c>
      <c r="N66" s="223">
        <v>2674276241.6571026</v>
      </c>
      <c r="P66">
        <v>-420062.2</v>
      </c>
    </row>
    <row r="67" spans="4:16">
      <c r="D67" s="175" t="s">
        <v>486</v>
      </c>
      <c r="E67" s="220" t="s">
        <v>490</v>
      </c>
      <c r="F67" s="220" t="s">
        <v>491</v>
      </c>
      <c r="G67" s="220">
        <v>0</v>
      </c>
      <c r="H67" s="220">
        <v>0</v>
      </c>
      <c r="I67" s="220"/>
      <c r="J67" s="220"/>
      <c r="K67" s="220">
        <v>8389362.6877989992</v>
      </c>
      <c r="L67" s="220">
        <v>0</v>
      </c>
      <c r="M67" s="220"/>
      <c r="N67" s="220">
        <v>8389362.6877989992</v>
      </c>
    </row>
    <row r="68" spans="4:16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1328093.746</v>
      </c>
      <c r="K68" s="220"/>
      <c r="L68" s="220"/>
      <c r="M68" s="220"/>
      <c r="N68" s="220">
        <v>1328093.746</v>
      </c>
    </row>
    <row r="69" spans="4:16">
      <c r="D69" s="175" t="s">
        <v>492</v>
      </c>
      <c r="E69" s="222" t="s">
        <v>496</v>
      </c>
      <c r="F69" s="222" t="s">
        <v>497</v>
      </c>
      <c r="G69" s="222">
        <v>0</v>
      </c>
      <c r="H69" s="222">
        <v>0</v>
      </c>
      <c r="I69" s="222"/>
      <c r="J69" s="222">
        <v>1328093.746</v>
      </c>
      <c r="K69" s="222">
        <v>8389362.6877989992</v>
      </c>
      <c r="L69" s="222">
        <v>0</v>
      </c>
      <c r="M69" s="222"/>
      <c r="N69" s="222">
        <v>9717456.4337990005</v>
      </c>
      <c r="P69">
        <v>48535894.579999998</v>
      </c>
    </row>
    <row r="70" spans="4:16">
      <c r="D70" s="175" t="s">
        <v>495</v>
      </c>
      <c r="E70" s="223" t="s">
        <v>499</v>
      </c>
      <c r="F70" s="223" t="s">
        <v>500</v>
      </c>
      <c r="G70" s="223">
        <v>0</v>
      </c>
      <c r="H70" s="223">
        <v>0</v>
      </c>
      <c r="I70" s="223"/>
      <c r="J70" s="223">
        <v>1328093.746</v>
      </c>
      <c r="K70" s="223">
        <v>8389362.6877989992</v>
      </c>
      <c r="L70" s="223">
        <v>0</v>
      </c>
      <c r="M70" s="223"/>
      <c r="N70" s="223">
        <v>9717456.4337990005</v>
      </c>
      <c r="P70">
        <v>-42116121.969999999</v>
      </c>
    </row>
    <row r="71" spans="4:16">
      <c r="D71" s="175" t="s">
        <v>498</v>
      </c>
      <c r="E71" s="220" t="s">
        <v>502</v>
      </c>
      <c r="F71" s="220" t="s">
        <v>503</v>
      </c>
      <c r="G71" s="220"/>
      <c r="H71" s="220"/>
      <c r="I71" s="220"/>
      <c r="J71" s="220"/>
      <c r="K71" s="220"/>
      <c r="L71" s="220"/>
      <c r="M71" s="220"/>
      <c r="N71" s="220">
        <v>471155.9350841</v>
      </c>
      <c r="P71">
        <v>-42116121.969999999</v>
      </c>
    </row>
    <row r="72" spans="4:16">
      <c r="D72" s="175" t="s">
        <v>501</v>
      </c>
      <c r="E72" s="220" t="s">
        <v>508</v>
      </c>
      <c r="F72" s="220" t="s">
        <v>509</v>
      </c>
      <c r="G72" s="220"/>
      <c r="H72" s="220"/>
      <c r="I72" s="220"/>
      <c r="J72" s="220"/>
      <c r="K72" s="220"/>
      <c r="L72" s="220"/>
      <c r="M72" s="220"/>
      <c r="N72" s="220">
        <v>0</v>
      </c>
      <c r="P72">
        <v>-174955.49</v>
      </c>
    </row>
    <row r="73" spans="4:16">
      <c r="D73" s="175" t="s">
        <v>504</v>
      </c>
      <c r="E73" s="220" t="s">
        <v>511</v>
      </c>
      <c r="F73" s="220" t="s">
        <v>512</v>
      </c>
      <c r="G73" s="220"/>
      <c r="H73" s="220"/>
      <c r="I73" s="220"/>
      <c r="J73" s="220"/>
      <c r="K73" s="220"/>
      <c r="L73" s="220"/>
      <c r="M73" s="220"/>
      <c r="N73" s="220">
        <v>0</v>
      </c>
      <c r="P73">
        <v>48529884.579999998</v>
      </c>
    </row>
    <row r="74" spans="4:16">
      <c r="D74" s="175" t="s">
        <v>507</v>
      </c>
      <c r="E74" s="223" t="s">
        <v>514</v>
      </c>
      <c r="F74" s="223" t="s">
        <v>515</v>
      </c>
      <c r="G74" s="223"/>
      <c r="H74" s="223"/>
      <c r="I74" s="223"/>
      <c r="J74" s="223"/>
      <c r="K74" s="223"/>
      <c r="L74" s="223"/>
      <c r="M74" s="223"/>
      <c r="N74" s="223">
        <v>471155.9350841</v>
      </c>
      <c r="P74">
        <v>-174955.49</v>
      </c>
    </row>
    <row r="75" spans="4:16">
      <c r="D75" s="175" t="s">
        <v>510</v>
      </c>
      <c r="E75" s="224" t="s">
        <v>517</v>
      </c>
      <c r="F75" s="224" t="s">
        <v>518</v>
      </c>
      <c r="G75" s="224">
        <v>12281922110.93</v>
      </c>
      <c r="H75" s="224">
        <v>129867711.78</v>
      </c>
      <c r="I75" s="224">
        <v>921532901.5971204</v>
      </c>
      <c r="J75" s="224">
        <v>9390519845.9552288</v>
      </c>
      <c r="K75" s="224">
        <v>3147123218.5296793</v>
      </c>
      <c r="L75" s="224">
        <v>2122151698.79</v>
      </c>
      <c r="M75" s="224">
        <v>5978026824.366847</v>
      </c>
      <c r="N75" s="224">
        <v>29861696081.4021</v>
      </c>
    </row>
    <row r="76" spans="4:16">
      <c r="D76" s="175" t="s">
        <v>513</v>
      </c>
      <c r="E76" s="220" t="s">
        <v>520</v>
      </c>
      <c r="F76" s="220" t="s">
        <v>521</v>
      </c>
      <c r="G76" s="220">
        <v>806957866.96000004</v>
      </c>
      <c r="H76" s="220"/>
      <c r="I76" s="220"/>
      <c r="J76" s="220"/>
      <c r="K76" s="220">
        <v>14561661.854595</v>
      </c>
      <c r="L76" s="220"/>
      <c r="M76" s="220"/>
      <c r="N76" s="220">
        <v>14561661.854595</v>
      </c>
    </row>
    <row r="77" spans="4:16">
      <c r="D77" s="175" t="s">
        <v>516</v>
      </c>
      <c r="E77" s="220" t="s">
        <v>523</v>
      </c>
      <c r="F77" s="220" t="s">
        <v>524</v>
      </c>
      <c r="G77" s="220">
        <v>343934902.69</v>
      </c>
      <c r="H77" s="220"/>
      <c r="I77" s="220"/>
      <c r="J77" s="220"/>
      <c r="K77" s="220"/>
      <c r="L77" s="220"/>
      <c r="M77" s="220"/>
      <c r="N77" s="220">
        <v>-6118150.04</v>
      </c>
    </row>
    <row r="78" spans="4:16">
      <c r="D78" s="175" t="s">
        <v>519</v>
      </c>
      <c r="E78" s="222" t="s">
        <v>526</v>
      </c>
      <c r="F78" s="222" t="s">
        <v>521</v>
      </c>
      <c r="G78" s="222">
        <v>1150892769.6500001</v>
      </c>
      <c r="H78" s="222"/>
      <c r="I78" s="222"/>
      <c r="J78" s="222"/>
      <c r="K78" s="222">
        <v>14561661.854595</v>
      </c>
      <c r="L78" s="222"/>
      <c r="M78" s="222"/>
      <c r="N78" s="222">
        <v>8443511.8145950008</v>
      </c>
    </row>
    <row r="79" spans="4:16">
      <c r="D79" s="175" t="s">
        <v>522</v>
      </c>
      <c r="E79" s="220" t="s">
        <v>1168</v>
      </c>
      <c r="F79" s="220" t="s">
        <v>1169</v>
      </c>
      <c r="G79" s="220"/>
      <c r="H79" s="220"/>
      <c r="I79" s="220"/>
      <c r="J79" s="220">
        <v>22330718.550431199</v>
      </c>
      <c r="K79" s="220"/>
      <c r="L79" s="220"/>
      <c r="M79" s="220"/>
      <c r="N79" s="220">
        <v>22330718.550431199</v>
      </c>
    </row>
    <row r="80" spans="4:16">
      <c r="D80" s="175" t="s">
        <v>525</v>
      </c>
      <c r="E80" s="222" t="s">
        <v>531</v>
      </c>
      <c r="F80" s="222" t="s">
        <v>532</v>
      </c>
      <c r="G80" s="222"/>
      <c r="H80" s="222"/>
      <c r="I80" s="222"/>
      <c r="J80" s="222">
        <v>22330718.550431199</v>
      </c>
      <c r="K80" s="222"/>
      <c r="L80" s="222"/>
      <c r="M80" s="222"/>
      <c r="N80" s="222">
        <v>22330718.550431199</v>
      </c>
    </row>
    <row r="81" spans="4:14">
      <c r="D81" s="175" t="s">
        <v>527</v>
      </c>
      <c r="E81" s="223" t="s">
        <v>534</v>
      </c>
      <c r="F81" s="223" t="s">
        <v>535</v>
      </c>
      <c r="G81" s="223">
        <v>1150892769.6500001</v>
      </c>
      <c r="H81" s="223"/>
      <c r="I81" s="223"/>
      <c r="J81" s="223">
        <v>22330718.550431199</v>
      </c>
      <c r="K81" s="223">
        <v>14561661.854595</v>
      </c>
      <c r="L81" s="223"/>
      <c r="M81" s="223"/>
      <c r="N81" s="223">
        <v>30774230.365026198</v>
      </c>
    </row>
    <row r="82" spans="4:14">
      <c r="D82" s="175" t="s">
        <v>530</v>
      </c>
      <c r="E82" s="220" t="s">
        <v>537</v>
      </c>
      <c r="F82" s="220" t="s">
        <v>538</v>
      </c>
      <c r="G82" s="220">
        <v>23659679688.91</v>
      </c>
      <c r="H82" s="220"/>
      <c r="I82" s="220">
        <v>28207880584.890888</v>
      </c>
      <c r="J82" s="220"/>
      <c r="K82" s="220"/>
      <c r="L82" s="220"/>
      <c r="M82" s="220"/>
      <c r="N82" s="220">
        <v>806957866.76980925</v>
      </c>
    </row>
    <row r="83" spans="4:14">
      <c r="D83" s="175" t="s">
        <v>533</v>
      </c>
      <c r="E83" s="222" t="s">
        <v>540</v>
      </c>
      <c r="F83" s="222" t="s">
        <v>541</v>
      </c>
      <c r="G83" s="222">
        <v>23659679688.91</v>
      </c>
      <c r="H83" s="222"/>
      <c r="I83" s="222">
        <v>28207880584.890888</v>
      </c>
      <c r="J83" s="222"/>
      <c r="K83" s="222"/>
      <c r="L83" s="222"/>
      <c r="M83" s="222"/>
      <c r="N83" s="222">
        <v>806957866.76980925</v>
      </c>
    </row>
    <row r="84" spans="4:14">
      <c r="D84" s="175" t="s">
        <v>536</v>
      </c>
      <c r="E84" s="223" t="s">
        <v>543</v>
      </c>
      <c r="F84" s="223" t="s">
        <v>544</v>
      </c>
      <c r="G84" s="223">
        <v>23659679688.91</v>
      </c>
      <c r="H84" s="223"/>
      <c r="I84" s="223">
        <v>28207880584.890888</v>
      </c>
      <c r="J84" s="223"/>
      <c r="K84" s="223"/>
      <c r="L84" s="223"/>
      <c r="M84" s="223"/>
      <c r="N84" s="223">
        <v>806957866.76980925</v>
      </c>
    </row>
    <row r="85" spans="4:14">
      <c r="D85" s="175" t="s">
        <v>539</v>
      </c>
      <c r="E85" s="220" t="s">
        <v>546</v>
      </c>
      <c r="F85" s="220" t="s">
        <v>547</v>
      </c>
      <c r="G85" s="220"/>
      <c r="H85" s="220"/>
      <c r="I85" s="220"/>
      <c r="J85" s="220"/>
      <c r="K85" s="220">
        <v>85049700</v>
      </c>
      <c r="L85" s="220"/>
      <c r="M85" s="220"/>
      <c r="N85" s="220">
        <v>85049700</v>
      </c>
    </row>
    <row r="86" spans="4:14">
      <c r="D86" s="175" t="s">
        <v>542</v>
      </c>
      <c r="E86" s="220" t="s">
        <v>549</v>
      </c>
      <c r="F86" s="220" t="s">
        <v>550</v>
      </c>
      <c r="G86" s="220">
        <v>50432063.490000002</v>
      </c>
      <c r="H86" s="220"/>
      <c r="I86" s="220"/>
      <c r="J86" s="220"/>
      <c r="K86" s="220">
        <v>8375892.9712300003</v>
      </c>
      <c r="L86" s="220">
        <v>13050908.949999999</v>
      </c>
      <c r="M86" s="220">
        <v>12292679.8220175</v>
      </c>
      <c r="N86" s="220">
        <v>84151545.233247504</v>
      </c>
    </row>
    <row r="87" spans="4:14">
      <c r="D87" s="175" t="s">
        <v>545</v>
      </c>
      <c r="E87" s="220" t="s">
        <v>552</v>
      </c>
      <c r="F87" s="220" t="s">
        <v>553</v>
      </c>
      <c r="G87" s="220"/>
      <c r="H87" s="220"/>
      <c r="I87" s="220"/>
      <c r="J87" s="220">
        <v>363691.13415599999</v>
      </c>
      <c r="K87" s="220"/>
      <c r="L87" s="220"/>
      <c r="M87" s="220"/>
      <c r="N87" s="220">
        <v>363691.13415599999</v>
      </c>
    </row>
    <row r="88" spans="4:14">
      <c r="D88" s="175" t="s">
        <v>548</v>
      </c>
      <c r="E88" s="220" t="s">
        <v>555</v>
      </c>
      <c r="F88" s="220" t="s">
        <v>556</v>
      </c>
      <c r="G88" s="220"/>
      <c r="H88" s="220"/>
      <c r="I88" s="220"/>
      <c r="J88" s="220">
        <v>12834.083841600001</v>
      </c>
      <c r="K88" s="220"/>
      <c r="L88" s="220"/>
      <c r="M88" s="220">
        <v>25462293.058215</v>
      </c>
      <c r="N88" s="220">
        <v>25475127.142056599</v>
      </c>
    </row>
    <row r="89" spans="4:14">
      <c r="D89" s="175" t="s">
        <v>551</v>
      </c>
      <c r="E89" s="220" t="s">
        <v>558</v>
      </c>
      <c r="F89" s="220" t="s">
        <v>559</v>
      </c>
      <c r="G89" s="220"/>
      <c r="H89" s="220">
        <v>556304</v>
      </c>
      <c r="I89" s="220"/>
      <c r="J89" s="220"/>
      <c r="K89" s="220"/>
      <c r="L89" s="220"/>
      <c r="M89" s="220"/>
      <c r="N89" s="220">
        <v>556304</v>
      </c>
    </row>
    <row r="90" spans="4:14">
      <c r="D90" s="175" t="s">
        <v>554</v>
      </c>
      <c r="E90" s="220" t="s">
        <v>561</v>
      </c>
      <c r="F90" s="220" t="s">
        <v>562</v>
      </c>
      <c r="G90" s="220">
        <v>1595052.73</v>
      </c>
      <c r="H90" s="220"/>
      <c r="I90" s="220">
        <v>115967.0766993</v>
      </c>
      <c r="J90" s="220">
        <v>54385003.358280003</v>
      </c>
      <c r="K90" s="220">
        <v>46624792.943604</v>
      </c>
      <c r="L90" s="220">
        <v>45480</v>
      </c>
      <c r="M90" s="220">
        <v>2244934.06996</v>
      </c>
      <c r="N90" s="220">
        <v>105011230.1785433</v>
      </c>
    </row>
    <row r="91" spans="4:14">
      <c r="D91" s="175" t="s">
        <v>557</v>
      </c>
      <c r="E91" s="220" t="s">
        <v>564</v>
      </c>
      <c r="F91" s="220" t="s">
        <v>565</v>
      </c>
      <c r="G91" s="220"/>
      <c r="H91" s="220">
        <v>3863.4</v>
      </c>
      <c r="I91" s="220"/>
      <c r="J91" s="220"/>
      <c r="K91" s="220"/>
      <c r="L91" s="220"/>
      <c r="M91" s="220"/>
      <c r="N91" s="220">
        <v>3863.4</v>
      </c>
    </row>
    <row r="92" spans="4:14">
      <c r="D92" s="175" t="s">
        <v>560</v>
      </c>
      <c r="E92" s="222" t="s">
        <v>567</v>
      </c>
      <c r="F92" s="222" t="s">
        <v>568</v>
      </c>
      <c r="G92" s="222">
        <v>52027116.219999999</v>
      </c>
      <c r="H92" s="222">
        <v>560167.4</v>
      </c>
      <c r="I92" s="222">
        <v>115967.0766993</v>
      </c>
      <c r="J92" s="222">
        <v>54761528.576277599</v>
      </c>
      <c r="K92" s="222">
        <v>140050385.91483399</v>
      </c>
      <c r="L92" s="222">
        <v>13096388.949999999</v>
      </c>
      <c r="M92" s="222">
        <v>39999906.950192504</v>
      </c>
      <c r="N92" s="222">
        <v>300611461.0880034</v>
      </c>
    </row>
    <row r="93" spans="4:14">
      <c r="D93" s="175" t="s">
        <v>563</v>
      </c>
      <c r="E93" s="223" t="s">
        <v>570</v>
      </c>
      <c r="F93" s="223" t="s">
        <v>571</v>
      </c>
      <c r="G93" s="223">
        <v>52027116.219999999</v>
      </c>
      <c r="H93" s="223">
        <v>560167.4</v>
      </c>
      <c r="I93" s="223">
        <v>115967.0766993</v>
      </c>
      <c r="J93" s="223">
        <v>54761528.576277599</v>
      </c>
      <c r="K93" s="223">
        <v>140050385.91483399</v>
      </c>
      <c r="L93" s="223">
        <v>13096388.949999999</v>
      </c>
      <c r="M93" s="223">
        <v>39999906.950192504</v>
      </c>
      <c r="N93" s="223">
        <v>300611461.0880034</v>
      </c>
    </row>
    <row r="94" spans="4:14">
      <c r="D94" s="175" t="s">
        <v>566</v>
      </c>
      <c r="E94" s="220" t="s">
        <v>573</v>
      </c>
      <c r="F94" s="220" t="s">
        <v>574</v>
      </c>
      <c r="G94" s="220">
        <v>83405443.469999999</v>
      </c>
      <c r="H94" s="220"/>
      <c r="I94" s="220"/>
      <c r="J94" s="220"/>
      <c r="K94" s="220"/>
      <c r="L94" s="220">
        <v>33861797.5</v>
      </c>
      <c r="M94" s="220"/>
      <c r="N94" s="220">
        <v>109781150.55</v>
      </c>
    </row>
    <row r="95" spans="4:14">
      <c r="D95" s="175" t="s">
        <v>569</v>
      </c>
      <c r="E95" s="220" t="s">
        <v>576</v>
      </c>
      <c r="F95" s="220" t="s">
        <v>577</v>
      </c>
      <c r="G95" s="220">
        <v>-49808466</v>
      </c>
      <c r="H95" s="220"/>
      <c r="I95" s="220"/>
      <c r="J95" s="220"/>
      <c r="K95" s="220"/>
      <c r="L95" s="220"/>
      <c r="M95" s="220"/>
      <c r="N95" s="220">
        <v>-49808466</v>
      </c>
    </row>
    <row r="96" spans="4:14">
      <c r="D96" s="175" t="s">
        <v>572</v>
      </c>
      <c r="E96" s="222" t="s">
        <v>579</v>
      </c>
      <c r="F96" s="222" t="s">
        <v>574</v>
      </c>
      <c r="G96" s="222">
        <v>33596977.469999999</v>
      </c>
      <c r="H96" s="222"/>
      <c r="I96" s="222"/>
      <c r="J96" s="222"/>
      <c r="K96" s="222"/>
      <c r="L96" s="222">
        <v>33861797.5</v>
      </c>
      <c r="M96" s="222"/>
      <c r="N96" s="222">
        <v>59972684.549999997</v>
      </c>
    </row>
    <row r="97" spans="4:14">
      <c r="D97" s="175" t="s">
        <v>575</v>
      </c>
      <c r="E97" s="223" t="s">
        <v>581</v>
      </c>
      <c r="F97" s="223" t="s">
        <v>582</v>
      </c>
      <c r="G97" s="223">
        <v>33596977.469999999</v>
      </c>
      <c r="H97" s="223"/>
      <c r="I97" s="223"/>
      <c r="J97" s="223"/>
      <c r="K97" s="223"/>
      <c r="L97" s="223">
        <v>33861797.5</v>
      </c>
      <c r="M97" s="223"/>
      <c r="N97" s="223">
        <v>59972684.549999997</v>
      </c>
    </row>
    <row r="98" spans="4:14">
      <c r="D98" s="175" t="s">
        <v>578</v>
      </c>
      <c r="E98" s="220" t="s">
        <v>584</v>
      </c>
      <c r="F98" s="220" t="s">
        <v>585</v>
      </c>
      <c r="G98" s="220">
        <v>17685578.43</v>
      </c>
      <c r="H98" s="220"/>
      <c r="I98" s="220"/>
      <c r="J98" s="220">
        <v>969752305.53248596</v>
      </c>
      <c r="K98" s="220"/>
      <c r="L98" s="220">
        <v>95396081.400000006</v>
      </c>
      <c r="M98" s="220"/>
      <c r="N98" s="220">
        <v>3748434043.0672255</v>
      </c>
    </row>
    <row r="99" spans="4:14">
      <c r="D99" s="175" t="s">
        <v>580</v>
      </c>
      <c r="E99" s="220" t="s">
        <v>587</v>
      </c>
      <c r="F99" s="220" t="s">
        <v>588</v>
      </c>
      <c r="G99" s="220">
        <v>831597776.62</v>
      </c>
      <c r="H99" s="220">
        <v>20110116.260000002</v>
      </c>
      <c r="I99" s="220"/>
      <c r="J99" s="220"/>
      <c r="K99" s="220">
        <v>75085245.910365999</v>
      </c>
      <c r="L99" s="220">
        <v>358667431</v>
      </c>
      <c r="M99" s="220"/>
      <c r="N99" s="220">
        <v>1285460569.7903659</v>
      </c>
    </row>
    <row r="100" spans="4:14">
      <c r="D100" s="175" t="s">
        <v>583</v>
      </c>
      <c r="E100" s="220" t="s">
        <v>590</v>
      </c>
      <c r="F100" s="220" t="s">
        <v>591</v>
      </c>
      <c r="G100" s="220">
        <v>-412660466.00999999</v>
      </c>
      <c r="H100" s="220">
        <v>-2767516.63</v>
      </c>
      <c r="I100" s="220"/>
      <c r="J100" s="220"/>
      <c r="K100" s="220">
        <v>-61248680.804647997</v>
      </c>
      <c r="L100" s="220">
        <v>-216580635.69999999</v>
      </c>
      <c r="M100" s="220"/>
      <c r="N100" s="220">
        <v>-693257299.14464796</v>
      </c>
    </row>
    <row r="101" spans="4:14">
      <c r="D101" s="175" t="s">
        <v>586</v>
      </c>
      <c r="E101" s="222" t="s">
        <v>593</v>
      </c>
      <c r="F101" s="222" t="s">
        <v>594</v>
      </c>
      <c r="G101" s="222">
        <v>436622889.04000002</v>
      </c>
      <c r="H101" s="222">
        <v>17342599.629999999</v>
      </c>
      <c r="I101" s="222"/>
      <c r="J101" s="222">
        <v>969752305.53248596</v>
      </c>
      <c r="K101" s="222">
        <v>13836565.105718</v>
      </c>
      <c r="L101" s="222">
        <v>237482876.69999999</v>
      </c>
      <c r="M101" s="222"/>
      <c r="N101" s="222">
        <v>4340637313.7129431</v>
      </c>
    </row>
    <row r="102" spans="4:14">
      <c r="D102" s="175" t="s">
        <v>589</v>
      </c>
      <c r="E102" s="220" t="s">
        <v>596</v>
      </c>
      <c r="F102" s="220" t="s">
        <v>597</v>
      </c>
      <c r="G102" s="220">
        <v>5317909031.0900002</v>
      </c>
      <c r="H102" s="220">
        <v>219932985.41</v>
      </c>
      <c r="I102" s="220"/>
      <c r="J102" s="220">
        <v>2283935808.864573</v>
      </c>
      <c r="K102" s="220">
        <v>582582372.91978705</v>
      </c>
      <c r="L102" s="220">
        <v>1405424822.28</v>
      </c>
      <c r="M102" s="220">
        <v>1395562821.25651</v>
      </c>
      <c r="N102" s="220">
        <v>11361787269.545946</v>
      </c>
    </row>
    <row r="103" spans="4:14">
      <c r="D103" s="175" t="s">
        <v>592</v>
      </c>
      <c r="E103" s="220" t="s">
        <v>599</v>
      </c>
      <c r="F103" s="220" t="s">
        <v>600</v>
      </c>
      <c r="G103" s="220">
        <v>-2847089278.5100002</v>
      </c>
      <c r="H103" s="220">
        <v>-17194309.460000001</v>
      </c>
      <c r="I103" s="220"/>
      <c r="J103" s="220">
        <v>-779461781.64339519</v>
      </c>
      <c r="K103" s="220">
        <v>-512262317.67633599</v>
      </c>
      <c r="L103" s="220">
        <v>-964461744.60000002</v>
      </c>
      <c r="M103" s="220">
        <v>-480301193.38801253</v>
      </c>
      <c r="N103" s="220">
        <v>-5653682548.9541492</v>
      </c>
    </row>
    <row r="104" spans="4:14">
      <c r="D104" s="175" t="s">
        <v>595</v>
      </c>
      <c r="E104" s="222" t="s">
        <v>602</v>
      </c>
      <c r="F104" s="222" t="s">
        <v>597</v>
      </c>
      <c r="G104" s="222">
        <v>2470819752.5799999</v>
      </c>
      <c r="H104" s="222">
        <v>202738675.94999999</v>
      </c>
      <c r="I104" s="222"/>
      <c r="J104" s="222">
        <v>1504474027.2211776</v>
      </c>
      <c r="K104" s="222">
        <v>70320055.243450999</v>
      </c>
      <c r="L104" s="222">
        <v>440963077.68000001</v>
      </c>
      <c r="M104" s="222">
        <v>915261627.86849761</v>
      </c>
      <c r="N104" s="222">
        <v>5708104720.5917969</v>
      </c>
    </row>
    <row r="105" spans="4:14">
      <c r="D105" s="175" t="s">
        <v>598</v>
      </c>
      <c r="E105" s="220" t="s">
        <v>604</v>
      </c>
      <c r="F105" s="220" t="s">
        <v>605</v>
      </c>
      <c r="G105" s="220">
        <v>33166621712.129997</v>
      </c>
      <c r="H105" s="220">
        <v>1489573531.54</v>
      </c>
      <c r="I105" s="220"/>
      <c r="J105" s="220">
        <v>19564632374.768902</v>
      </c>
      <c r="K105" s="220">
        <v>5200375954.739397</v>
      </c>
      <c r="L105" s="220">
        <v>10111295851.07</v>
      </c>
      <c r="M105" s="220">
        <v>7304734191.4733725</v>
      </c>
      <c r="N105" s="220">
        <v>83623720149.119568</v>
      </c>
    </row>
    <row r="106" spans="4:14">
      <c r="D106" s="175" t="s">
        <v>601</v>
      </c>
      <c r="E106" s="220" t="s">
        <v>607</v>
      </c>
      <c r="F106" s="220" t="s">
        <v>608</v>
      </c>
      <c r="G106" s="220">
        <v>-21648170289.310001</v>
      </c>
      <c r="H106" s="220">
        <v>-182208023.80000001</v>
      </c>
      <c r="I106" s="220"/>
      <c r="J106" s="220">
        <v>-7024601290.3386488</v>
      </c>
      <c r="K106" s="220">
        <v>-4419940095.9897556</v>
      </c>
      <c r="L106" s="220">
        <v>-7118457405.2200003</v>
      </c>
      <c r="M106" s="220">
        <v>-4337875006.2830124</v>
      </c>
      <c r="N106" s="220">
        <v>-45842778169.401016</v>
      </c>
    </row>
    <row r="107" spans="4:14">
      <c r="D107" s="175" t="s">
        <v>603</v>
      </c>
      <c r="E107" s="220" t="s">
        <v>610</v>
      </c>
      <c r="F107" s="220" t="s">
        <v>611</v>
      </c>
      <c r="G107" s="220"/>
      <c r="H107" s="220"/>
      <c r="I107" s="220"/>
      <c r="J107" s="220"/>
      <c r="K107" s="220"/>
      <c r="L107" s="220">
        <v>-16117535.210000001</v>
      </c>
      <c r="M107" s="220"/>
      <c r="N107" s="220">
        <v>-16117535.210000001</v>
      </c>
    </row>
    <row r="108" spans="4:14">
      <c r="D108" s="175" t="s">
        <v>606</v>
      </c>
      <c r="E108" s="222" t="s">
        <v>613</v>
      </c>
      <c r="F108" s="222" t="s">
        <v>605</v>
      </c>
      <c r="G108" s="222">
        <v>11518451422.82</v>
      </c>
      <c r="H108" s="222">
        <v>1307365507.74</v>
      </c>
      <c r="I108" s="222"/>
      <c r="J108" s="222">
        <v>12540031084.430252</v>
      </c>
      <c r="K108" s="222">
        <v>780435858.74964094</v>
      </c>
      <c r="L108" s="222">
        <v>2976720910.6399999</v>
      </c>
      <c r="M108" s="222">
        <v>2966859185.1903601</v>
      </c>
      <c r="N108" s="222">
        <v>37764824444.508553</v>
      </c>
    </row>
    <row r="109" spans="4:14">
      <c r="D109" s="175" t="s">
        <v>609</v>
      </c>
      <c r="E109" s="220" t="s">
        <v>615</v>
      </c>
      <c r="F109" s="220" t="s">
        <v>616</v>
      </c>
      <c r="G109" s="220">
        <v>68697350.689999998</v>
      </c>
      <c r="H109" s="220"/>
      <c r="I109" s="220"/>
      <c r="J109" s="220">
        <v>161156969.8310656</v>
      </c>
      <c r="K109" s="220">
        <v>9589753.9821809996</v>
      </c>
      <c r="L109" s="220">
        <v>56128506.409999996</v>
      </c>
      <c r="M109" s="220">
        <v>5222714.4546999997</v>
      </c>
      <c r="N109" s="220">
        <v>307012762.75928742</v>
      </c>
    </row>
    <row r="110" spans="4:14">
      <c r="D110" s="175" t="s">
        <v>612</v>
      </c>
      <c r="E110" s="220" t="s">
        <v>618</v>
      </c>
      <c r="F110" s="220" t="s">
        <v>619</v>
      </c>
      <c r="G110" s="220">
        <v>-57146427.780000001</v>
      </c>
      <c r="H110" s="220"/>
      <c r="I110" s="220"/>
      <c r="J110" s="220">
        <v>-145680402.5104512</v>
      </c>
      <c r="K110" s="220">
        <v>-5145660.7108410001</v>
      </c>
      <c r="L110" s="220">
        <v>-47915359.810000002</v>
      </c>
      <c r="M110" s="220">
        <v>-5192529.6332400003</v>
      </c>
      <c r="N110" s="220">
        <v>-265087269.02718791</v>
      </c>
    </row>
    <row r="111" spans="4:14">
      <c r="D111" s="175" t="s">
        <v>614</v>
      </c>
      <c r="E111" s="222" t="s">
        <v>621</v>
      </c>
      <c r="F111" s="222" t="s">
        <v>616</v>
      </c>
      <c r="G111" s="222">
        <v>11550922.91</v>
      </c>
      <c r="H111" s="222"/>
      <c r="I111" s="222"/>
      <c r="J111" s="222">
        <v>15476567.320614399</v>
      </c>
      <c r="K111" s="222">
        <v>4444093.2713400004</v>
      </c>
      <c r="L111" s="222">
        <v>8213146.5999999996</v>
      </c>
      <c r="M111" s="222">
        <v>30184.821459999999</v>
      </c>
      <c r="N111" s="222">
        <v>41925493.732099503</v>
      </c>
    </row>
    <row r="112" spans="4:14">
      <c r="D112" s="175" t="s">
        <v>617</v>
      </c>
      <c r="E112" s="220" t="s">
        <v>623</v>
      </c>
      <c r="F112" s="220" t="s">
        <v>624</v>
      </c>
      <c r="G112" s="220">
        <v>659311054.19000006</v>
      </c>
      <c r="H112" s="220">
        <v>6891360.7300000004</v>
      </c>
      <c r="I112" s="220"/>
      <c r="J112" s="220">
        <v>170878339.33467361</v>
      </c>
      <c r="K112" s="220">
        <v>74716021.328970999</v>
      </c>
      <c r="L112" s="220">
        <v>181887373.03999999</v>
      </c>
      <c r="M112" s="220">
        <v>10057828.5465625</v>
      </c>
      <c r="N112" s="220">
        <v>1123735487.8574553</v>
      </c>
    </row>
    <row r="113" spans="4:14">
      <c r="D113" s="175" t="s">
        <v>620</v>
      </c>
      <c r="E113" s="220" t="s">
        <v>626</v>
      </c>
      <c r="F113" s="220" t="s">
        <v>627</v>
      </c>
      <c r="G113" s="220">
        <v>-536202651.43000001</v>
      </c>
      <c r="H113" s="220">
        <v>-2387050.86</v>
      </c>
      <c r="I113" s="220"/>
      <c r="J113" s="220">
        <v>-122145086.066696</v>
      </c>
      <c r="K113" s="220">
        <v>-67571376.382140994</v>
      </c>
      <c r="L113" s="220">
        <v>-143474059.40000001</v>
      </c>
      <c r="M113" s="220">
        <v>-3288125.57864</v>
      </c>
      <c r="N113" s="220">
        <v>-886155509.79181707</v>
      </c>
    </row>
    <row r="114" spans="4:14">
      <c r="D114" s="175" t="s">
        <v>622</v>
      </c>
      <c r="E114" s="222" t="s">
        <v>629</v>
      </c>
      <c r="F114" s="222" t="s">
        <v>624</v>
      </c>
      <c r="G114" s="222">
        <v>123108402.76000001</v>
      </c>
      <c r="H114" s="222">
        <v>4504309.87</v>
      </c>
      <c r="I114" s="222"/>
      <c r="J114" s="222">
        <v>48733253.267977603</v>
      </c>
      <c r="K114" s="222">
        <v>7144644.9468299998</v>
      </c>
      <c r="L114" s="222">
        <v>38413313.640000001</v>
      </c>
      <c r="M114" s="222">
        <v>6769702.9679225003</v>
      </c>
      <c r="N114" s="222">
        <v>237579978.06563801</v>
      </c>
    </row>
    <row r="115" spans="4:14">
      <c r="D115" s="175" t="s">
        <v>625</v>
      </c>
      <c r="E115" s="220" t="s">
        <v>631</v>
      </c>
      <c r="F115" s="220" t="s">
        <v>632</v>
      </c>
      <c r="G115" s="220">
        <v>859383159.96000004</v>
      </c>
      <c r="H115" s="220">
        <v>169514229.44</v>
      </c>
      <c r="I115" s="220"/>
      <c r="J115" s="220">
        <v>1259819397.2164471</v>
      </c>
      <c r="K115" s="220">
        <v>4444011799.4764957</v>
      </c>
      <c r="L115" s="220">
        <v>230516879.37</v>
      </c>
      <c r="M115" s="220">
        <v>192025778.02684751</v>
      </c>
      <c r="N115" s="220">
        <v>7155271243.4897909</v>
      </c>
    </row>
    <row r="116" spans="4:14">
      <c r="D116" s="175" t="s">
        <v>628</v>
      </c>
      <c r="E116" s="222" t="s">
        <v>634</v>
      </c>
      <c r="F116" s="222" t="s">
        <v>632</v>
      </c>
      <c r="G116" s="222">
        <v>859383159.96000004</v>
      </c>
      <c r="H116" s="222">
        <v>169514229.44</v>
      </c>
      <c r="I116" s="222"/>
      <c r="J116" s="222">
        <v>1259819397.2164471</v>
      </c>
      <c r="K116" s="222">
        <v>4444011799.4764957</v>
      </c>
      <c r="L116" s="222">
        <v>230516879.37</v>
      </c>
      <c r="M116" s="222">
        <v>192025778.02684751</v>
      </c>
      <c r="N116" s="222">
        <v>7155271243.4897909</v>
      </c>
    </row>
    <row r="117" spans="4:14">
      <c r="D117" s="175" t="s">
        <v>630</v>
      </c>
      <c r="E117" s="220" t="s">
        <v>636</v>
      </c>
      <c r="F117" s="220" t="s">
        <v>637</v>
      </c>
      <c r="G117" s="220">
        <v>489074711.17000002</v>
      </c>
      <c r="H117" s="220">
        <v>10150335.33</v>
      </c>
      <c r="I117" s="220"/>
      <c r="J117" s="220"/>
      <c r="K117" s="220">
        <v>108379374.661193</v>
      </c>
      <c r="L117" s="220"/>
      <c r="M117" s="220">
        <v>84832163.906204998</v>
      </c>
      <c r="N117" s="220">
        <v>682286249.73739803</v>
      </c>
    </row>
    <row r="118" spans="4:14">
      <c r="D118" s="175" t="s">
        <v>633</v>
      </c>
      <c r="E118" s="220" t="s">
        <v>639</v>
      </c>
      <c r="F118" s="220" t="s">
        <v>640</v>
      </c>
      <c r="G118" s="220">
        <v>-24373647.109999999</v>
      </c>
      <c r="H118" s="220">
        <v>-737337.47</v>
      </c>
      <c r="I118" s="220"/>
      <c r="J118" s="220"/>
      <c r="K118" s="220">
        <v>-7520079.3496580003</v>
      </c>
      <c r="L118" s="220"/>
      <c r="M118" s="220">
        <v>-3524989.4596274998</v>
      </c>
      <c r="N118" s="220">
        <v>-35418715.919285499</v>
      </c>
    </row>
    <row r="119" spans="4:14">
      <c r="D119" s="175" t="s">
        <v>635</v>
      </c>
      <c r="E119" s="222" t="s">
        <v>642</v>
      </c>
      <c r="F119" s="222" t="s">
        <v>637</v>
      </c>
      <c r="G119" s="222">
        <v>464701064.06</v>
      </c>
      <c r="H119" s="222">
        <v>9412997.8599999994</v>
      </c>
      <c r="I119" s="222"/>
      <c r="J119" s="222"/>
      <c r="K119" s="222">
        <v>100859295.311535</v>
      </c>
      <c r="L119" s="222"/>
      <c r="M119" s="222">
        <v>81307174.446577504</v>
      </c>
      <c r="N119" s="222">
        <v>646867533.81811249</v>
      </c>
    </row>
    <row r="120" spans="4:14">
      <c r="D120" s="175" t="s">
        <v>638</v>
      </c>
      <c r="E120" s="220" t="s">
        <v>644</v>
      </c>
      <c r="F120" s="220" t="s">
        <v>645</v>
      </c>
      <c r="G120" s="220">
        <v>92845456.840000004</v>
      </c>
      <c r="H120" s="220">
        <v>1314674.71</v>
      </c>
      <c r="I120" s="220"/>
      <c r="J120" s="220">
        <v>332467720.26381201</v>
      </c>
      <c r="K120" s="220">
        <v>15240435.875600999</v>
      </c>
      <c r="L120" s="220"/>
      <c r="M120" s="220">
        <v>5344516.3099450003</v>
      </c>
      <c r="N120" s="220">
        <v>444091757.939358</v>
      </c>
    </row>
    <row r="121" spans="4:14">
      <c r="D121" s="175" t="s">
        <v>641</v>
      </c>
      <c r="E121" s="220" t="s">
        <v>647</v>
      </c>
      <c r="F121" s="220" t="s">
        <v>648</v>
      </c>
      <c r="G121" s="220">
        <v>-30736427.780000001</v>
      </c>
      <c r="H121" s="220">
        <v>-237990.69</v>
      </c>
      <c r="I121" s="220"/>
      <c r="J121" s="220">
        <v>-73859148.322517604</v>
      </c>
      <c r="K121" s="220">
        <v>-6015961.4873350002</v>
      </c>
      <c r="L121" s="220"/>
      <c r="M121" s="220">
        <v>-2464966.6252075001</v>
      </c>
      <c r="N121" s="220">
        <v>-111187608.6550601</v>
      </c>
    </row>
    <row r="122" spans="4:14">
      <c r="D122" s="175" t="s">
        <v>643</v>
      </c>
      <c r="E122" s="222" t="s">
        <v>650</v>
      </c>
      <c r="F122" s="222" t="s">
        <v>645</v>
      </c>
      <c r="G122" s="222">
        <v>62109029.060000002</v>
      </c>
      <c r="H122" s="222">
        <v>1076684.02</v>
      </c>
      <c r="I122" s="222"/>
      <c r="J122" s="222">
        <v>258608571.9412944</v>
      </c>
      <c r="K122" s="222">
        <v>9224474.3882660009</v>
      </c>
      <c r="L122" s="222"/>
      <c r="M122" s="222">
        <v>2879549.6847374998</v>
      </c>
      <c r="N122" s="222">
        <v>332904149.28429788</v>
      </c>
    </row>
    <row r="123" spans="4:14">
      <c r="D123" s="175" t="s">
        <v>646</v>
      </c>
      <c r="E123" s="220" t="s">
        <v>652</v>
      </c>
      <c r="F123" s="220" t="s">
        <v>653</v>
      </c>
      <c r="G123" s="220">
        <v>15655552.960000001</v>
      </c>
      <c r="H123" s="220"/>
      <c r="I123" s="220"/>
      <c r="J123" s="220"/>
      <c r="K123" s="220"/>
      <c r="L123" s="220">
        <v>10731889.439999999</v>
      </c>
      <c r="M123" s="220"/>
      <c r="N123" s="220">
        <v>26387442.399999999</v>
      </c>
    </row>
    <row r="124" spans="4:14">
      <c r="D124" s="175" t="s">
        <v>649</v>
      </c>
      <c r="E124" s="220" t="s">
        <v>655</v>
      </c>
      <c r="F124" s="220" t="s">
        <v>656</v>
      </c>
      <c r="G124" s="220">
        <v>-5778206.9299999997</v>
      </c>
      <c r="H124" s="220"/>
      <c r="I124" s="220"/>
      <c r="J124" s="220"/>
      <c r="K124" s="220"/>
      <c r="L124" s="220">
        <v>-3633468.82</v>
      </c>
      <c r="M124" s="220"/>
      <c r="N124" s="220">
        <v>-9411675.75</v>
      </c>
    </row>
    <row r="125" spans="4:14">
      <c r="D125" s="175" t="s">
        <v>651</v>
      </c>
      <c r="E125" s="222" t="s">
        <v>658</v>
      </c>
      <c r="F125" s="222" t="s">
        <v>653</v>
      </c>
      <c r="G125" s="222">
        <v>9877346.0299999993</v>
      </c>
      <c r="H125" s="222"/>
      <c r="I125" s="222"/>
      <c r="J125" s="222"/>
      <c r="K125" s="222"/>
      <c r="L125" s="222">
        <v>7098420.6200000001</v>
      </c>
      <c r="M125" s="222"/>
      <c r="N125" s="222">
        <v>16975766.649999999</v>
      </c>
    </row>
    <row r="126" spans="4:14">
      <c r="D126" s="175" t="s">
        <v>654</v>
      </c>
      <c r="E126" s="220" t="s">
        <v>660</v>
      </c>
      <c r="F126" s="220" t="s">
        <v>661</v>
      </c>
      <c r="G126" s="220">
        <v>74810344.370000005</v>
      </c>
      <c r="H126" s="220">
        <v>1209151</v>
      </c>
      <c r="I126" s="220"/>
      <c r="J126" s="220">
        <v>11186314.975287201</v>
      </c>
      <c r="K126" s="220"/>
      <c r="L126" s="220">
        <v>27463302.109999999</v>
      </c>
      <c r="M126" s="220"/>
      <c r="N126" s="220">
        <v>114669112.4552872</v>
      </c>
    </row>
    <row r="127" spans="4:14">
      <c r="D127" s="175" t="s">
        <v>657</v>
      </c>
      <c r="E127" s="220" t="s">
        <v>663</v>
      </c>
      <c r="F127" s="220" t="s">
        <v>664</v>
      </c>
      <c r="G127" s="220">
        <v>-35969338.630000003</v>
      </c>
      <c r="H127" s="220">
        <v>-125815.23</v>
      </c>
      <c r="I127" s="220"/>
      <c r="J127" s="220">
        <v>-2774814.9728628001</v>
      </c>
      <c r="K127" s="220"/>
      <c r="L127" s="220">
        <v>-12464041.119999999</v>
      </c>
      <c r="M127" s="220"/>
      <c r="N127" s="220">
        <v>-51334009.952862799</v>
      </c>
    </row>
    <row r="128" spans="4:14">
      <c r="D128" s="175" t="s">
        <v>659</v>
      </c>
      <c r="E128" s="222" t="s">
        <v>666</v>
      </c>
      <c r="F128" s="222" t="s">
        <v>661</v>
      </c>
      <c r="G128" s="222">
        <v>38841005.740000002</v>
      </c>
      <c r="H128" s="222">
        <v>1083335.77</v>
      </c>
      <c r="I128" s="222"/>
      <c r="J128" s="222">
        <v>8411500.0024244003</v>
      </c>
      <c r="K128" s="222"/>
      <c r="L128" s="222">
        <v>14999260.99</v>
      </c>
      <c r="M128" s="222"/>
      <c r="N128" s="222">
        <v>63335102.502424397</v>
      </c>
    </row>
    <row r="129" spans="4:14">
      <c r="D129" s="175" t="s">
        <v>662</v>
      </c>
      <c r="E129" s="220" t="s">
        <v>668</v>
      </c>
      <c r="F129" s="220" t="s">
        <v>669</v>
      </c>
      <c r="G129" s="220">
        <v>16319658.66</v>
      </c>
      <c r="H129" s="220"/>
      <c r="I129" s="220"/>
      <c r="J129" s="220"/>
      <c r="K129" s="220"/>
      <c r="L129" s="220">
        <v>3679625.73</v>
      </c>
      <c r="M129" s="220"/>
      <c r="N129" s="220">
        <v>19999284.390000001</v>
      </c>
    </row>
    <row r="130" spans="4:14">
      <c r="D130" s="175" t="s">
        <v>665</v>
      </c>
      <c r="E130" s="220" t="s">
        <v>671</v>
      </c>
      <c r="F130" s="220" t="s">
        <v>672</v>
      </c>
      <c r="G130" s="220">
        <v>-4730212.78</v>
      </c>
      <c r="H130" s="220"/>
      <c r="I130" s="220"/>
      <c r="J130" s="220"/>
      <c r="K130" s="220"/>
      <c r="L130" s="220">
        <v>-334005.09000000003</v>
      </c>
      <c r="M130" s="220"/>
      <c r="N130" s="220">
        <v>-5064217.87</v>
      </c>
    </row>
    <row r="131" spans="4:14">
      <c r="D131" s="175" t="s">
        <v>667</v>
      </c>
      <c r="E131" s="222" t="s">
        <v>674</v>
      </c>
      <c r="F131" s="222" t="s">
        <v>669</v>
      </c>
      <c r="G131" s="222">
        <v>11589445.880000001</v>
      </c>
      <c r="H131" s="222"/>
      <c r="I131" s="222"/>
      <c r="J131" s="222"/>
      <c r="K131" s="222"/>
      <c r="L131" s="222">
        <v>3345620.64</v>
      </c>
      <c r="M131" s="222"/>
      <c r="N131" s="222">
        <v>14935066.52</v>
      </c>
    </row>
    <row r="132" spans="4:14">
      <c r="D132" s="175" t="s">
        <v>670</v>
      </c>
      <c r="E132" s="223" t="s">
        <v>676</v>
      </c>
      <c r="F132" s="223" t="s">
        <v>677</v>
      </c>
      <c r="G132" s="223">
        <v>16007054440.84</v>
      </c>
      <c r="H132" s="223">
        <v>1713038340.28</v>
      </c>
      <c r="I132" s="223"/>
      <c r="J132" s="223">
        <v>16605306706.932674</v>
      </c>
      <c r="K132" s="223">
        <v>5430276786.4932766</v>
      </c>
      <c r="L132" s="223">
        <v>3957753506.8800001</v>
      </c>
      <c r="M132" s="223">
        <v>4165133203.0064025</v>
      </c>
      <c r="N132" s="223">
        <v>56323360812.875656</v>
      </c>
    </row>
    <row r="133" spans="4:14">
      <c r="D133" s="175" t="s">
        <v>673</v>
      </c>
      <c r="E133" s="220" t="s">
        <v>679</v>
      </c>
      <c r="F133" s="220" t="s">
        <v>680</v>
      </c>
      <c r="G133" s="220"/>
      <c r="H133" s="220"/>
      <c r="I133" s="220"/>
      <c r="J133" s="220"/>
      <c r="K133" s="220"/>
      <c r="L133" s="220"/>
      <c r="M133" s="220"/>
      <c r="N133" s="220">
        <v>12701643243.93886</v>
      </c>
    </row>
    <row r="134" spans="4:14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>
        <v>12701643243.93886</v>
      </c>
    </row>
    <row r="135" spans="4:14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>
        <v>12701643243.93886</v>
      </c>
    </row>
    <row r="136" spans="4:14">
      <c r="D136" s="175" t="s">
        <v>681</v>
      </c>
      <c r="E136" s="220" t="s">
        <v>686</v>
      </c>
      <c r="F136" s="220" t="s">
        <v>687</v>
      </c>
      <c r="G136" s="220">
        <v>420053841.99000001</v>
      </c>
      <c r="H136" s="220">
        <v>192880</v>
      </c>
      <c r="I136" s="220"/>
      <c r="J136" s="220">
        <v>76322126.737642795</v>
      </c>
      <c r="K136" s="220">
        <v>6436990.0585690001</v>
      </c>
      <c r="L136" s="220">
        <v>88541715.870000005</v>
      </c>
      <c r="M136" s="220">
        <v>16912906.634992499</v>
      </c>
      <c r="N136" s="220">
        <v>608460461.29120433</v>
      </c>
    </row>
    <row r="137" spans="4:14">
      <c r="D137" s="175" t="s">
        <v>683</v>
      </c>
      <c r="E137" s="220" t="s">
        <v>689</v>
      </c>
      <c r="F137" s="220" t="s">
        <v>690</v>
      </c>
      <c r="G137" s="220">
        <v>-336681343.81</v>
      </c>
      <c r="H137" s="220">
        <v>-83610.649999999994</v>
      </c>
      <c r="I137" s="220"/>
      <c r="J137" s="220">
        <v>-68722742.906092793</v>
      </c>
      <c r="K137" s="220">
        <v>-4785444.0003000004</v>
      </c>
      <c r="L137" s="220">
        <v>-75976674.099999994</v>
      </c>
      <c r="M137" s="220">
        <v>-10060372.3586</v>
      </c>
      <c r="N137" s="220">
        <v>-496310187.82499278</v>
      </c>
    </row>
    <row r="138" spans="4:14">
      <c r="D138" s="175" t="s">
        <v>685</v>
      </c>
      <c r="E138" s="222" t="s">
        <v>692</v>
      </c>
      <c r="F138" s="222" t="s">
        <v>687</v>
      </c>
      <c r="G138" s="222">
        <v>83372498.180000007</v>
      </c>
      <c r="H138" s="222">
        <v>109269.35</v>
      </c>
      <c r="I138" s="222"/>
      <c r="J138" s="222">
        <v>7599383.8315500002</v>
      </c>
      <c r="K138" s="222">
        <v>1651546.0582689999</v>
      </c>
      <c r="L138" s="222">
        <v>12565041.77</v>
      </c>
      <c r="M138" s="222">
        <v>6852534.2763924999</v>
      </c>
      <c r="N138" s="222">
        <v>112150273.4662115</v>
      </c>
    </row>
    <row r="139" spans="4:14">
      <c r="D139" s="175" t="s">
        <v>688</v>
      </c>
      <c r="E139" s="220" t="s">
        <v>694</v>
      </c>
      <c r="F139" s="220" t="s">
        <v>695</v>
      </c>
      <c r="G139" s="220">
        <v>2100000</v>
      </c>
      <c r="H139" s="220"/>
      <c r="I139" s="220"/>
      <c r="J139" s="220"/>
      <c r="K139" s="220"/>
      <c r="L139" s="220"/>
      <c r="M139" s="220"/>
      <c r="N139" s="220">
        <v>2100000</v>
      </c>
    </row>
    <row r="140" spans="4:14">
      <c r="D140" s="175" t="s">
        <v>691</v>
      </c>
      <c r="E140" s="220" t="s">
        <v>697</v>
      </c>
      <c r="F140" s="220" t="s">
        <v>698</v>
      </c>
      <c r="G140" s="220">
        <v>-768657.54</v>
      </c>
      <c r="H140" s="220"/>
      <c r="I140" s="220"/>
      <c r="J140" s="220"/>
      <c r="K140" s="220"/>
      <c r="L140" s="220"/>
      <c r="M140" s="220"/>
      <c r="N140" s="220">
        <v>-768657.54</v>
      </c>
    </row>
    <row r="141" spans="4:14">
      <c r="D141" s="175" t="s">
        <v>693</v>
      </c>
      <c r="E141" s="222" t="s">
        <v>700</v>
      </c>
      <c r="F141" s="222" t="s">
        <v>695</v>
      </c>
      <c r="G141" s="222">
        <v>1331342.46</v>
      </c>
      <c r="H141" s="222"/>
      <c r="I141" s="222"/>
      <c r="J141" s="222"/>
      <c r="K141" s="222"/>
      <c r="L141" s="222"/>
      <c r="M141" s="222"/>
      <c r="N141" s="222">
        <v>1331342.46</v>
      </c>
    </row>
    <row r="142" spans="4:14">
      <c r="D142" s="175" t="s">
        <v>696</v>
      </c>
      <c r="E142" s="220" t="s">
        <v>718</v>
      </c>
      <c r="F142" s="220" t="s">
        <v>719</v>
      </c>
      <c r="G142" s="220">
        <v>73999929.079999998</v>
      </c>
      <c r="H142" s="220">
        <v>1894800</v>
      </c>
      <c r="I142" s="220"/>
      <c r="J142" s="220"/>
      <c r="K142" s="220"/>
      <c r="L142" s="220">
        <v>8089074.71</v>
      </c>
      <c r="M142" s="220"/>
      <c r="N142" s="220">
        <v>83983803.790000007</v>
      </c>
    </row>
    <row r="143" spans="4:14">
      <c r="D143" s="175" t="s">
        <v>699</v>
      </c>
      <c r="E143" s="222" t="s">
        <v>721</v>
      </c>
      <c r="F143" s="222" t="s">
        <v>719</v>
      </c>
      <c r="G143" s="222">
        <v>73999929.079999998</v>
      </c>
      <c r="H143" s="222">
        <v>1894800</v>
      </c>
      <c r="I143" s="222"/>
      <c r="J143" s="222"/>
      <c r="K143" s="222"/>
      <c r="L143" s="222">
        <v>8089074.71</v>
      </c>
      <c r="M143" s="222"/>
      <c r="N143" s="222">
        <v>83983803.790000007</v>
      </c>
    </row>
    <row r="144" spans="4:14">
      <c r="D144" s="175" t="s">
        <v>701</v>
      </c>
      <c r="E144" s="220" t="s">
        <v>723</v>
      </c>
      <c r="F144" s="220" t="s">
        <v>724</v>
      </c>
      <c r="G144" s="220">
        <v>1000000</v>
      </c>
      <c r="H144" s="220"/>
      <c r="I144" s="220"/>
      <c r="J144" s="220"/>
      <c r="K144" s="220"/>
      <c r="L144" s="220"/>
      <c r="M144" s="220"/>
      <c r="N144" s="220">
        <v>1000000</v>
      </c>
    </row>
    <row r="145" spans="4:16">
      <c r="D145" s="175" t="s">
        <v>704</v>
      </c>
      <c r="E145" s="220" t="s">
        <v>726</v>
      </c>
      <c r="F145" s="220" t="s">
        <v>727</v>
      </c>
      <c r="G145" s="220">
        <v>-216153.97</v>
      </c>
      <c r="H145" s="220"/>
      <c r="I145" s="220"/>
      <c r="J145" s="220"/>
      <c r="K145" s="220"/>
      <c r="L145" s="220"/>
      <c r="M145" s="220"/>
      <c r="N145" s="220">
        <v>-216153.97</v>
      </c>
    </row>
    <row r="146" spans="4:16">
      <c r="D146" s="175" t="s">
        <v>707</v>
      </c>
      <c r="E146" s="222" t="s">
        <v>729</v>
      </c>
      <c r="F146" s="222" t="s">
        <v>730</v>
      </c>
      <c r="G146" s="222">
        <v>783846.03</v>
      </c>
      <c r="H146" s="222"/>
      <c r="I146" s="222"/>
      <c r="J146" s="222"/>
      <c r="K146" s="222"/>
      <c r="L146" s="222"/>
      <c r="M146" s="222"/>
      <c r="N146" s="222">
        <v>783846.03</v>
      </c>
    </row>
    <row r="147" spans="4:16">
      <c r="D147" s="175" t="s">
        <v>709</v>
      </c>
      <c r="E147" s="223" t="s">
        <v>732</v>
      </c>
      <c r="F147" s="223" t="s">
        <v>733</v>
      </c>
      <c r="G147" s="223">
        <v>159487615.75</v>
      </c>
      <c r="H147" s="223">
        <v>2004069.35</v>
      </c>
      <c r="I147" s="223"/>
      <c r="J147" s="223">
        <v>7599383.8315500002</v>
      </c>
      <c r="K147" s="223">
        <v>1651546.0582689999</v>
      </c>
      <c r="L147" s="223">
        <v>20654116.48</v>
      </c>
      <c r="M147" s="223">
        <v>6852534.2763924999</v>
      </c>
      <c r="N147" s="223">
        <v>198249265.7462115</v>
      </c>
    </row>
    <row r="148" spans="4:16">
      <c r="D148" s="175" t="s">
        <v>712</v>
      </c>
      <c r="E148" s="220" t="s">
        <v>735</v>
      </c>
      <c r="F148" s="220" t="s">
        <v>736</v>
      </c>
      <c r="G148" s="220">
        <v>18759658.68</v>
      </c>
      <c r="H148" s="220"/>
      <c r="I148" s="220"/>
      <c r="J148" s="220"/>
      <c r="K148" s="220"/>
      <c r="L148" s="220">
        <v>900597.69</v>
      </c>
      <c r="M148" s="220"/>
      <c r="N148" s="220">
        <v>19660256.370000001</v>
      </c>
      <c r="P148">
        <v>24000</v>
      </c>
    </row>
    <row r="149" spans="4:16">
      <c r="D149" s="175" t="s">
        <v>715</v>
      </c>
      <c r="E149" s="220" t="s">
        <v>738</v>
      </c>
      <c r="F149" s="220" t="s">
        <v>739</v>
      </c>
      <c r="G149" s="220">
        <v>5281996.9000000004</v>
      </c>
      <c r="H149" s="220"/>
      <c r="I149" s="220"/>
      <c r="J149" s="220">
        <v>7698545.7142775999</v>
      </c>
      <c r="K149" s="220"/>
      <c r="L149" s="220">
        <v>1387774.56</v>
      </c>
      <c r="M149" s="220"/>
      <c r="N149" s="220">
        <v>14155589.404516799</v>
      </c>
    </row>
    <row r="150" spans="4:16">
      <c r="D150" s="175" t="s">
        <v>717</v>
      </c>
      <c r="E150" s="220" t="s">
        <v>741</v>
      </c>
      <c r="F150" s="220" t="s">
        <v>742</v>
      </c>
      <c r="G150" s="220"/>
      <c r="H150" s="220"/>
      <c r="I150" s="220"/>
      <c r="J150" s="220">
        <v>-19435963.338234801</v>
      </c>
      <c r="K150" s="220"/>
      <c r="L150" s="220">
        <v>2536637.56</v>
      </c>
      <c r="M150" s="220"/>
      <c r="N150" s="220">
        <v>-16899325.778234798</v>
      </c>
    </row>
    <row r="151" spans="4:16">
      <c r="D151" s="175" t="s">
        <v>720</v>
      </c>
      <c r="E151" s="220" t="s">
        <v>1683</v>
      </c>
      <c r="F151" s="220" t="s">
        <v>982</v>
      </c>
      <c r="G151" s="220"/>
      <c r="H151" s="220"/>
      <c r="I151" s="220"/>
      <c r="J151" s="220">
        <v>-269575.55362919997</v>
      </c>
      <c r="K151" s="220"/>
      <c r="L151" s="220"/>
      <c r="M151" s="220"/>
      <c r="N151" s="220">
        <v>-269575.55362919997</v>
      </c>
    </row>
    <row r="152" spans="4:16">
      <c r="D152" s="175" t="s">
        <v>722</v>
      </c>
      <c r="E152" s="220" t="s">
        <v>744</v>
      </c>
      <c r="F152" s="220" t="s">
        <v>745</v>
      </c>
      <c r="G152" s="220">
        <v>122435871.62</v>
      </c>
      <c r="H152" s="220"/>
      <c r="I152" s="220"/>
      <c r="J152" s="220">
        <v>2370079.0986628002</v>
      </c>
      <c r="K152" s="220">
        <v>23283594.859000001</v>
      </c>
      <c r="L152" s="220">
        <v>24664762.530000001</v>
      </c>
      <c r="M152" s="220">
        <v>112532.205545</v>
      </c>
      <c r="N152" s="220">
        <v>172866840.31320781</v>
      </c>
    </row>
    <row r="153" spans="4:16">
      <c r="D153" s="175" t="s">
        <v>725</v>
      </c>
      <c r="E153" s="220" t="s">
        <v>747</v>
      </c>
      <c r="F153" s="220" t="s">
        <v>748</v>
      </c>
      <c r="G153" s="220">
        <v>43340830.219999999</v>
      </c>
      <c r="H153" s="220"/>
      <c r="I153" s="220"/>
      <c r="J153" s="220"/>
      <c r="K153" s="220"/>
      <c r="L153" s="220">
        <v>4708842.38</v>
      </c>
      <c r="M153" s="220"/>
      <c r="N153" s="220">
        <v>48049672.600000001</v>
      </c>
    </row>
    <row r="154" spans="4:16">
      <c r="D154" s="175" t="s">
        <v>728</v>
      </c>
      <c r="E154" s="220" t="s">
        <v>750</v>
      </c>
      <c r="F154" s="220" t="s">
        <v>751</v>
      </c>
      <c r="G154" s="220">
        <v>1944742.38</v>
      </c>
      <c r="H154" s="220">
        <v>52798.46</v>
      </c>
      <c r="I154" s="220"/>
      <c r="J154" s="220"/>
      <c r="K154" s="220"/>
      <c r="L154" s="220">
        <v>168381.84</v>
      </c>
      <c r="M154" s="220"/>
      <c r="N154" s="220">
        <v>2118388.5580000002</v>
      </c>
    </row>
    <row r="155" spans="4:16">
      <c r="D155" s="175" t="s">
        <v>731</v>
      </c>
      <c r="E155" s="220" t="s">
        <v>753</v>
      </c>
      <c r="F155" s="220" t="s">
        <v>754</v>
      </c>
      <c r="G155" s="220">
        <v>4554816.0599999996</v>
      </c>
      <c r="H155" s="220"/>
      <c r="I155" s="220"/>
      <c r="J155" s="220"/>
      <c r="K155" s="220"/>
      <c r="L155" s="220">
        <v>2302.4299999999998</v>
      </c>
      <c r="M155" s="220"/>
      <c r="N155" s="220">
        <v>4557118.49</v>
      </c>
    </row>
    <row r="156" spans="4:16">
      <c r="D156" s="175" t="s">
        <v>734</v>
      </c>
      <c r="E156" s="220" t="s">
        <v>756</v>
      </c>
      <c r="F156" s="220" t="s">
        <v>757</v>
      </c>
      <c r="G156" s="220"/>
      <c r="H156" s="220"/>
      <c r="I156" s="220"/>
      <c r="J156" s="220">
        <v>166057560.39745039</v>
      </c>
      <c r="K156" s="220"/>
      <c r="L156" s="220"/>
      <c r="M156" s="220"/>
      <c r="N156" s="220">
        <v>166057560.39745039</v>
      </c>
      <c r="P156">
        <v>24000</v>
      </c>
    </row>
    <row r="157" spans="4:16">
      <c r="D157" s="175" t="s">
        <v>737</v>
      </c>
      <c r="E157" s="220" t="s">
        <v>759</v>
      </c>
      <c r="F157" s="220" t="s">
        <v>760</v>
      </c>
      <c r="G157" s="220"/>
      <c r="H157" s="220"/>
      <c r="I157" s="220"/>
      <c r="J157" s="220">
        <v>1541350.3353472</v>
      </c>
      <c r="K157" s="220"/>
      <c r="L157" s="220"/>
      <c r="M157" s="220"/>
      <c r="N157" s="220">
        <v>1893524.0953472001</v>
      </c>
      <c r="P157">
        <v>-42267077.460000001</v>
      </c>
    </row>
    <row r="158" spans="4:16">
      <c r="D158" s="175" t="s">
        <v>740</v>
      </c>
      <c r="E158" s="220" t="s">
        <v>762</v>
      </c>
      <c r="F158" s="220" t="s">
        <v>763</v>
      </c>
      <c r="G158" s="220">
        <v>-196317915.86000001</v>
      </c>
      <c r="H158" s="220"/>
      <c r="I158" s="220"/>
      <c r="J158" s="220"/>
      <c r="K158" s="220">
        <v>-9014088.4815449994</v>
      </c>
      <c r="L158" s="220">
        <v>-34369298.990000002</v>
      </c>
      <c r="M158" s="220"/>
      <c r="N158" s="220">
        <v>-239701303.331545</v>
      </c>
    </row>
    <row r="159" spans="4:16">
      <c r="D159" s="175" t="s">
        <v>743</v>
      </c>
      <c r="E159" s="222" t="s">
        <v>765</v>
      </c>
      <c r="F159" s="222" t="s">
        <v>766</v>
      </c>
      <c r="G159" s="222">
        <v>0</v>
      </c>
      <c r="H159" s="222">
        <v>52798.46</v>
      </c>
      <c r="I159" s="222"/>
      <c r="J159" s="222">
        <v>157961996.65387401</v>
      </c>
      <c r="K159" s="222">
        <v>14269506.377455</v>
      </c>
      <c r="L159" s="222">
        <v>0</v>
      </c>
      <c r="M159" s="222">
        <v>112532.205545</v>
      </c>
      <c r="N159" s="222">
        <v>172488745.56511319</v>
      </c>
    </row>
    <row r="160" spans="4:16">
      <c r="D160" s="175" t="s">
        <v>746</v>
      </c>
      <c r="E160" s="223" t="s">
        <v>768</v>
      </c>
      <c r="F160" s="223" t="s">
        <v>766</v>
      </c>
      <c r="G160" s="223">
        <v>0</v>
      </c>
      <c r="H160" s="223">
        <v>52798.46</v>
      </c>
      <c r="I160" s="223"/>
      <c r="J160" s="223">
        <v>157961996.65387401</v>
      </c>
      <c r="K160" s="223">
        <v>14269506.377455</v>
      </c>
      <c r="L160" s="223">
        <v>0</v>
      </c>
      <c r="M160" s="223">
        <v>112532.205545</v>
      </c>
      <c r="N160" s="223">
        <v>172488745.56511319</v>
      </c>
    </row>
    <row r="161" spans="4:16">
      <c r="D161" s="175" t="s">
        <v>749</v>
      </c>
      <c r="E161" s="224" t="s">
        <v>770</v>
      </c>
      <c r="F161" s="224" t="s">
        <v>771</v>
      </c>
      <c r="G161" s="224">
        <v>41062738608.839996</v>
      </c>
      <c r="H161" s="224">
        <v>1715655375.49</v>
      </c>
      <c r="I161" s="224">
        <v>28207996551.967587</v>
      </c>
      <c r="J161" s="224">
        <v>16847960334.544806</v>
      </c>
      <c r="K161" s="224">
        <v>5600809886.6984301</v>
      </c>
      <c r="L161" s="224">
        <v>4025365809.8099999</v>
      </c>
      <c r="M161" s="224">
        <v>4212098176.4385328</v>
      </c>
      <c r="N161" s="224">
        <v>70594058310.898682</v>
      </c>
      <c r="P161">
        <v>516856.04</v>
      </c>
    </row>
    <row r="162" spans="4:16">
      <c r="D162" s="175" t="s">
        <v>752</v>
      </c>
      <c r="E162" s="225" t="s">
        <v>773</v>
      </c>
      <c r="F162" s="225" t="s">
        <v>774</v>
      </c>
      <c r="G162" s="225">
        <v>53344660719.769997</v>
      </c>
      <c r="H162" s="225">
        <v>1845523087.27</v>
      </c>
      <c r="I162" s="225">
        <v>29129529453.564709</v>
      </c>
      <c r="J162" s="225">
        <v>26238480180.500034</v>
      </c>
      <c r="K162" s="225">
        <v>8747933105.2281094</v>
      </c>
      <c r="L162" s="225">
        <v>6147517508.6000004</v>
      </c>
      <c r="M162" s="225">
        <v>10190125000.80538</v>
      </c>
      <c r="N162" s="225">
        <v>100455754392.30078</v>
      </c>
      <c r="P162">
        <v>516856.04</v>
      </c>
    </row>
    <row r="163" spans="4:16">
      <c r="D163" s="175" t="s">
        <v>755</v>
      </c>
      <c r="E163" s="220" t="s">
        <v>776</v>
      </c>
      <c r="F163" s="220" t="s">
        <v>777</v>
      </c>
      <c r="G163" s="220"/>
      <c r="H163" s="220"/>
      <c r="I163" s="220"/>
      <c r="J163" s="220">
        <v>-6921413009.2799997</v>
      </c>
      <c r="K163" s="220">
        <v>-207574012</v>
      </c>
      <c r="L163" s="220"/>
      <c r="M163" s="220">
        <v>-839788379.76757002</v>
      </c>
      <c r="N163" s="220">
        <v>-7968775401.0475693</v>
      </c>
    </row>
    <row r="164" spans="4:16">
      <c r="D164" s="175" t="s">
        <v>758</v>
      </c>
      <c r="E164" s="226" t="s">
        <v>782</v>
      </c>
      <c r="F164" s="226" t="s">
        <v>777</v>
      </c>
      <c r="G164" s="226"/>
      <c r="H164" s="226"/>
      <c r="I164" s="226"/>
      <c r="J164" s="226">
        <v>-6921413009.2799997</v>
      </c>
      <c r="K164" s="226">
        <v>-207574012</v>
      </c>
      <c r="L164" s="226"/>
      <c r="M164" s="226">
        <v>-839788379.76757002</v>
      </c>
      <c r="N164" s="226">
        <v>-7968775401.0475693</v>
      </c>
      <c r="P164">
        <v>1151935.78</v>
      </c>
    </row>
    <row r="165" spans="4:16">
      <c r="D165" s="175" t="s">
        <v>761</v>
      </c>
      <c r="E165" s="222" t="s">
        <v>784</v>
      </c>
      <c r="F165" s="222" t="s">
        <v>785</v>
      </c>
      <c r="G165" s="222">
        <v>0</v>
      </c>
      <c r="H165" s="222"/>
      <c r="I165" s="222"/>
      <c r="J165" s="222">
        <v>-6921413009.2799997</v>
      </c>
      <c r="K165" s="222">
        <v>-207574012</v>
      </c>
      <c r="L165" s="222"/>
      <c r="M165" s="222">
        <v>-839788379.76757002</v>
      </c>
      <c r="N165" s="222">
        <v>-7968775401.0475693</v>
      </c>
      <c r="P165">
        <v>1200.1600000000001</v>
      </c>
    </row>
    <row r="166" spans="4:16">
      <c r="D166" s="175" t="s">
        <v>764</v>
      </c>
      <c r="E166" s="220" t="s">
        <v>787</v>
      </c>
      <c r="F166" s="220" t="s">
        <v>191</v>
      </c>
      <c r="G166" s="220">
        <v>-1102093489.8800001</v>
      </c>
      <c r="H166" s="220"/>
      <c r="I166" s="220"/>
      <c r="J166" s="220">
        <v>-19116629.706859998</v>
      </c>
      <c r="K166" s="220">
        <v>-97074551.678892002</v>
      </c>
      <c r="L166" s="220">
        <v>-204440468.28999999</v>
      </c>
      <c r="M166" s="220">
        <v>-297622786.72317249</v>
      </c>
      <c r="N166" s="220">
        <v>-1220942223.1720819</v>
      </c>
      <c r="P166">
        <v>4728.96</v>
      </c>
    </row>
    <row r="167" spans="4:16">
      <c r="D167" s="175" t="s">
        <v>767</v>
      </c>
      <c r="E167" s="220" t="s">
        <v>789</v>
      </c>
      <c r="F167" s="220" t="s">
        <v>207</v>
      </c>
      <c r="G167" s="220">
        <v>-1796185982.0999999</v>
      </c>
      <c r="H167" s="220">
        <v>-622310.92000000004</v>
      </c>
      <c r="I167" s="220"/>
      <c r="J167" s="220">
        <v>-2052227700.3190649</v>
      </c>
      <c r="K167" s="220">
        <v>-411905398.679721</v>
      </c>
      <c r="L167" s="220">
        <v>-340410232.41000003</v>
      </c>
      <c r="M167" s="220">
        <v>-674471005.73133004</v>
      </c>
      <c r="N167" s="220">
        <v>-5275822630.1601162</v>
      </c>
    </row>
    <row r="168" spans="4:16">
      <c r="D168" s="175" t="s">
        <v>769</v>
      </c>
      <c r="E168" s="226" t="s">
        <v>791</v>
      </c>
      <c r="F168" s="226" t="s">
        <v>792</v>
      </c>
      <c r="G168" s="226">
        <v>-2898279471.98</v>
      </c>
      <c r="H168" s="226">
        <v>-622310.92000000004</v>
      </c>
      <c r="I168" s="226"/>
      <c r="J168" s="226">
        <v>-2071344330.0259247</v>
      </c>
      <c r="K168" s="226">
        <v>-508979950.35861301</v>
      </c>
      <c r="L168" s="226">
        <v>-544850700.70000005</v>
      </c>
      <c r="M168" s="226">
        <v>-972093792.45450234</v>
      </c>
      <c r="N168" s="226">
        <v>-6496764853.3321972</v>
      </c>
    </row>
    <row r="169" spans="4:16">
      <c r="D169" s="175" t="s">
        <v>772</v>
      </c>
      <c r="E169" s="220" t="s">
        <v>794</v>
      </c>
      <c r="F169" s="220" t="s">
        <v>795</v>
      </c>
      <c r="G169" s="220">
        <v>-58881268.439999998</v>
      </c>
      <c r="H169" s="220"/>
      <c r="I169" s="220"/>
      <c r="J169" s="220"/>
      <c r="K169" s="220">
        <v>-270797746.89664</v>
      </c>
      <c r="L169" s="220">
        <v>-12131321.91</v>
      </c>
      <c r="M169" s="220">
        <v>-20536910.932259999</v>
      </c>
      <c r="N169" s="220">
        <v>-350311381.71336102</v>
      </c>
      <c r="P169">
        <v>3570.6</v>
      </c>
    </row>
    <row r="170" spans="4:16">
      <c r="D170" s="175" t="s">
        <v>775</v>
      </c>
      <c r="E170" s="220" t="s">
        <v>797</v>
      </c>
      <c r="F170" s="220" t="s">
        <v>798</v>
      </c>
      <c r="G170" s="220">
        <v>-195880584.74000001</v>
      </c>
      <c r="H170" s="220">
        <v>-9895397.5399999991</v>
      </c>
      <c r="I170" s="220"/>
      <c r="J170" s="220">
        <v>-235575235.86667001</v>
      </c>
      <c r="K170" s="220">
        <v>-31184282.692398001</v>
      </c>
      <c r="L170" s="220">
        <v>-94363471.150000006</v>
      </c>
      <c r="M170" s="220">
        <v>-41018854.185840003</v>
      </c>
      <c r="N170" s="220">
        <v>-487231050.47087449</v>
      </c>
    </row>
    <row r="171" spans="4:16">
      <c r="D171" s="175" t="s">
        <v>778</v>
      </c>
      <c r="E171" s="220" t="s">
        <v>800</v>
      </c>
      <c r="F171" s="220" t="s">
        <v>801</v>
      </c>
      <c r="G171" s="220">
        <v>-459823.54</v>
      </c>
      <c r="H171" s="220"/>
      <c r="I171" s="220"/>
      <c r="J171" s="220"/>
      <c r="K171" s="220">
        <v>-154333.15033400001</v>
      </c>
      <c r="L171" s="220">
        <v>-105031.95</v>
      </c>
      <c r="M171" s="220">
        <v>-41357.25</v>
      </c>
      <c r="N171" s="220">
        <v>-760545.890334</v>
      </c>
    </row>
    <row r="172" spans="4:16">
      <c r="D172" s="175" t="s">
        <v>781</v>
      </c>
      <c r="E172" s="220" t="s">
        <v>1148</v>
      </c>
      <c r="F172" s="220" t="s">
        <v>1149</v>
      </c>
      <c r="G172" s="220"/>
      <c r="H172" s="220"/>
      <c r="I172" s="220"/>
      <c r="J172" s="220"/>
      <c r="K172" s="220"/>
      <c r="L172" s="220">
        <v>-122419.93</v>
      </c>
      <c r="M172" s="220"/>
      <c r="N172" s="220">
        <v>-122419.93</v>
      </c>
    </row>
    <row r="173" spans="4:16">
      <c r="D173" s="175" t="s">
        <v>783</v>
      </c>
      <c r="E173" s="220" t="s">
        <v>803</v>
      </c>
      <c r="F173" s="220" t="s">
        <v>804</v>
      </c>
      <c r="G173" s="220">
        <v>-11328180.24</v>
      </c>
      <c r="H173" s="220">
        <v>-72155.61</v>
      </c>
      <c r="I173" s="220">
        <v>-2239637.5891669001</v>
      </c>
      <c r="J173" s="220">
        <v>-23856308.063336</v>
      </c>
      <c r="K173" s="220">
        <v>-2504920.612677</v>
      </c>
      <c r="L173" s="220"/>
      <c r="M173" s="220"/>
      <c r="N173" s="220">
        <v>-37761564.526013002</v>
      </c>
    </row>
    <row r="174" spans="4:16">
      <c r="D174" s="175" t="s">
        <v>786</v>
      </c>
      <c r="E174" s="220" t="s">
        <v>806</v>
      </c>
      <c r="F174" s="220" t="s">
        <v>807</v>
      </c>
      <c r="G174" s="220">
        <v>-1793599.53</v>
      </c>
      <c r="H174" s="220">
        <v>-15973.3</v>
      </c>
      <c r="I174" s="220"/>
      <c r="J174" s="220"/>
      <c r="K174" s="220"/>
      <c r="L174" s="220">
        <v>-20979.8</v>
      </c>
      <c r="M174" s="220"/>
      <c r="N174" s="220">
        <v>-1817918.47</v>
      </c>
    </row>
    <row r="175" spans="4:16">
      <c r="D175" s="175" t="s">
        <v>788</v>
      </c>
      <c r="E175" s="220" t="s">
        <v>809</v>
      </c>
      <c r="F175" s="220" t="s">
        <v>810</v>
      </c>
      <c r="G175" s="220">
        <v>-226082479.41</v>
      </c>
      <c r="H175" s="220"/>
      <c r="I175" s="220"/>
      <c r="J175" s="220">
        <v>-79262043.338643193</v>
      </c>
      <c r="K175" s="220">
        <v>-20687278.394836001</v>
      </c>
      <c r="L175" s="220">
        <v>-43453062.049999997</v>
      </c>
      <c r="M175" s="220">
        <v>-16172282.351325</v>
      </c>
      <c r="N175" s="220">
        <v>-385657145.54480422</v>
      </c>
    </row>
    <row r="176" spans="4:16">
      <c r="D176" s="175" t="s">
        <v>790</v>
      </c>
      <c r="E176" s="220" t="s">
        <v>812</v>
      </c>
      <c r="F176" s="220" t="s">
        <v>813</v>
      </c>
      <c r="G176" s="220">
        <v>-1711215.28</v>
      </c>
      <c r="H176" s="220"/>
      <c r="I176" s="220"/>
      <c r="J176" s="220">
        <v>-12531880.917474801</v>
      </c>
      <c r="K176" s="220"/>
      <c r="L176" s="220">
        <v>-4597176.22</v>
      </c>
      <c r="M176" s="220">
        <v>-114728.077785</v>
      </c>
      <c r="N176" s="220">
        <v>-18955000.495259799</v>
      </c>
    </row>
    <row r="177" spans="4:14">
      <c r="D177" s="175" t="s">
        <v>793</v>
      </c>
      <c r="E177" s="220" t="s">
        <v>815</v>
      </c>
      <c r="F177" s="220" t="s">
        <v>816</v>
      </c>
      <c r="G177" s="220">
        <v>-65273139.100000001</v>
      </c>
      <c r="H177" s="220"/>
      <c r="I177" s="220"/>
      <c r="J177" s="220">
        <v>-135663485.6054436</v>
      </c>
      <c r="K177" s="220">
        <v>-13907957.584229</v>
      </c>
      <c r="L177" s="220"/>
      <c r="M177" s="220"/>
      <c r="N177" s="220">
        <v>-214844582.28967261</v>
      </c>
    </row>
    <row r="178" spans="4:14">
      <c r="D178" s="175" t="s">
        <v>796</v>
      </c>
      <c r="E178" s="220" t="s">
        <v>818</v>
      </c>
      <c r="F178" s="220" t="s">
        <v>819</v>
      </c>
      <c r="G178" s="220">
        <v>-12851192.59</v>
      </c>
      <c r="H178" s="220"/>
      <c r="I178" s="220"/>
      <c r="J178" s="220"/>
      <c r="K178" s="220"/>
      <c r="L178" s="220"/>
      <c r="M178" s="220"/>
      <c r="N178" s="220">
        <v>-12851192.59</v>
      </c>
    </row>
    <row r="179" spans="4:14">
      <c r="D179" s="175" t="s">
        <v>799</v>
      </c>
      <c r="E179" s="220" t="s">
        <v>821</v>
      </c>
      <c r="F179" s="220" t="s">
        <v>822</v>
      </c>
      <c r="G179" s="220">
        <v>-11638208.99</v>
      </c>
      <c r="H179" s="220"/>
      <c r="I179" s="220"/>
      <c r="J179" s="220">
        <v>-8824816.7559971996</v>
      </c>
      <c r="K179" s="220"/>
      <c r="L179" s="220"/>
      <c r="M179" s="220">
        <v>-2725976.1442749999</v>
      </c>
      <c r="N179" s="220">
        <v>-23189001.8902722</v>
      </c>
    </row>
    <row r="180" spans="4:14">
      <c r="D180" s="175" t="s">
        <v>802</v>
      </c>
      <c r="E180" s="220" t="s">
        <v>824</v>
      </c>
      <c r="F180" s="220" t="s">
        <v>825</v>
      </c>
      <c r="G180" s="220">
        <v>-9501430.3699999992</v>
      </c>
      <c r="H180" s="220"/>
      <c r="I180" s="220"/>
      <c r="J180" s="220">
        <v>-177589384.93019921</v>
      </c>
      <c r="K180" s="220">
        <v>-6357750.538714</v>
      </c>
      <c r="L180" s="220">
        <v>-81142.399999999994</v>
      </c>
      <c r="M180" s="220"/>
      <c r="N180" s="220">
        <v>-193529708.23891321</v>
      </c>
    </row>
    <row r="181" spans="4:14">
      <c r="D181" s="175" t="s">
        <v>805</v>
      </c>
      <c r="E181" s="220" t="s">
        <v>827</v>
      </c>
      <c r="F181" s="220" t="s">
        <v>828</v>
      </c>
      <c r="G181" s="220">
        <v>-506500.02</v>
      </c>
      <c r="H181" s="220">
        <v>-181999.98</v>
      </c>
      <c r="I181" s="220">
        <v>-320011.85927760002</v>
      </c>
      <c r="J181" s="220">
        <v>-809282.36528160004</v>
      </c>
      <c r="K181" s="220">
        <v>-2096069.6486859999</v>
      </c>
      <c r="L181" s="220">
        <v>-680000</v>
      </c>
      <c r="M181" s="220">
        <v>-340484.81759499997</v>
      </c>
      <c r="N181" s="220">
        <v>-4934348.6908401996</v>
      </c>
    </row>
    <row r="182" spans="4:14">
      <c r="D182" s="175" t="s">
        <v>808</v>
      </c>
      <c r="E182" s="220" t="s">
        <v>833</v>
      </c>
      <c r="F182" s="220" t="s">
        <v>834</v>
      </c>
      <c r="G182" s="220">
        <v>-2574724.2999999998</v>
      </c>
      <c r="H182" s="220"/>
      <c r="I182" s="220"/>
      <c r="J182" s="220">
        <v>-2647040.3679999998</v>
      </c>
      <c r="K182" s="220"/>
      <c r="L182" s="220">
        <v>-286111.13</v>
      </c>
      <c r="M182" s="220">
        <v>-13542373.566397499</v>
      </c>
      <c r="N182" s="220">
        <v>-19050249.3643975</v>
      </c>
    </row>
    <row r="183" spans="4:14">
      <c r="D183" s="175" t="s">
        <v>811</v>
      </c>
      <c r="E183" s="220" t="s">
        <v>1738</v>
      </c>
      <c r="F183" s="220" t="s">
        <v>1739</v>
      </c>
      <c r="G183" s="220"/>
      <c r="H183" s="220"/>
      <c r="I183" s="220"/>
      <c r="J183" s="220">
        <v>-1008114.5668692</v>
      </c>
      <c r="K183" s="220"/>
      <c r="L183" s="220"/>
      <c r="M183" s="220"/>
      <c r="N183" s="220">
        <v>-1008114.5668692</v>
      </c>
    </row>
    <row r="184" spans="4:14">
      <c r="D184" s="175" t="s">
        <v>814</v>
      </c>
      <c r="E184" s="220" t="s">
        <v>836</v>
      </c>
      <c r="F184" s="220" t="s">
        <v>837</v>
      </c>
      <c r="G184" s="220"/>
      <c r="H184" s="220"/>
      <c r="I184" s="220"/>
      <c r="J184" s="220">
        <v>-1689280.4684784</v>
      </c>
      <c r="K184" s="220">
        <v>-66729.440807999999</v>
      </c>
      <c r="L184" s="220"/>
      <c r="M184" s="220">
        <v>-2941117.5725150001</v>
      </c>
      <c r="N184" s="220">
        <v>-4697127.4818014</v>
      </c>
    </row>
    <row r="185" spans="4:14">
      <c r="D185" s="175" t="s">
        <v>817</v>
      </c>
      <c r="E185" s="220" t="s">
        <v>839</v>
      </c>
      <c r="F185" s="220" t="s">
        <v>840</v>
      </c>
      <c r="G185" s="220">
        <v>-45498377.659999996</v>
      </c>
      <c r="H185" s="220">
        <v>-1128000</v>
      </c>
      <c r="I185" s="220"/>
      <c r="J185" s="220">
        <v>-8693528.3886527997</v>
      </c>
      <c r="K185" s="220">
        <v>-25501100.704372998</v>
      </c>
      <c r="L185" s="220">
        <v>-6219707.0700000003</v>
      </c>
      <c r="M185" s="220"/>
      <c r="N185" s="220">
        <v>-72183723.499973401</v>
      </c>
    </row>
    <row r="186" spans="4:14">
      <c r="D186" s="175" t="s">
        <v>820</v>
      </c>
      <c r="E186" s="220" t="s">
        <v>842</v>
      </c>
      <c r="F186" s="220" t="s">
        <v>843</v>
      </c>
      <c r="G186" s="220">
        <v>-1710715.83</v>
      </c>
      <c r="H186" s="220">
        <v>-474101.35</v>
      </c>
      <c r="I186" s="220">
        <v>-65763662.636284597</v>
      </c>
      <c r="J186" s="220">
        <v>-49154312.747514799</v>
      </c>
      <c r="K186" s="220">
        <v>-201080.44103300001</v>
      </c>
      <c r="L186" s="220"/>
      <c r="M186" s="220">
        <v>-1649619.8223600001</v>
      </c>
      <c r="N186" s="220">
        <v>-118956752.6471924</v>
      </c>
    </row>
    <row r="187" spans="4:14">
      <c r="D187" s="175" t="s">
        <v>823</v>
      </c>
      <c r="E187" s="220" t="s">
        <v>845</v>
      </c>
      <c r="F187" s="220" t="s">
        <v>846</v>
      </c>
      <c r="G187" s="220">
        <v>-5075400</v>
      </c>
      <c r="H187" s="220"/>
      <c r="I187" s="220"/>
      <c r="J187" s="220"/>
      <c r="K187" s="220"/>
      <c r="L187" s="220">
        <v>-530500</v>
      </c>
      <c r="M187" s="220"/>
      <c r="N187" s="220">
        <v>-5605900</v>
      </c>
    </row>
    <row r="188" spans="4:14">
      <c r="D188" s="175" t="s">
        <v>826</v>
      </c>
      <c r="E188" s="220" t="s">
        <v>848</v>
      </c>
      <c r="F188" s="220" t="s">
        <v>849</v>
      </c>
      <c r="G188" s="220">
        <v>-9679236.5600000005</v>
      </c>
      <c r="H188" s="220">
        <v>-0.01</v>
      </c>
      <c r="I188" s="220"/>
      <c r="J188" s="220"/>
      <c r="K188" s="220">
        <v>-2543597.2538439999</v>
      </c>
      <c r="L188" s="220">
        <v>-222000</v>
      </c>
      <c r="M188" s="220"/>
      <c r="N188" s="220">
        <v>-12444833.823844001</v>
      </c>
    </row>
    <row r="189" spans="4:14">
      <c r="D189" s="175" t="s">
        <v>829</v>
      </c>
      <c r="E189" s="220" t="s">
        <v>851</v>
      </c>
      <c r="F189" s="220" t="s">
        <v>852</v>
      </c>
      <c r="G189" s="220">
        <v>-69999.98</v>
      </c>
      <c r="H189" s="220"/>
      <c r="I189" s="220"/>
      <c r="J189" s="220">
        <v>-175522.90442959999</v>
      </c>
      <c r="K189" s="220"/>
      <c r="L189" s="220">
        <v>-145500</v>
      </c>
      <c r="M189" s="220"/>
      <c r="N189" s="220">
        <v>-175522.90442959999</v>
      </c>
    </row>
    <row r="190" spans="4:14">
      <c r="D190" s="175" t="s">
        <v>832</v>
      </c>
      <c r="E190" s="220" t="s">
        <v>854</v>
      </c>
      <c r="F190" s="220" t="s">
        <v>855</v>
      </c>
      <c r="G190" s="220">
        <v>-5530838.25</v>
      </c>
      <c r="H190" s="220">
        <v>-5634.69</v>
      </c>
      <c r="I190" s="220"/>
      <c r="J190" s="220"/>
      <c r="K190" s="220"/>
      <c r="L190" s="220">
        <v>-1011034.4</v>
      </c>
      <c r="M190" s="220">
        <v>-222385.3065375</v>
      </c>
      <c r="N190" s="220">
        <v>-6769892.6465375004</v>
      </c>
    </row>
    <row r="191" spans="4:14">
      <c r="D191" s="175" t="s">
        <v>835</v>
      </c>
      <c r="E191" s="220" t="s">
        <v>857</v>
      </c>
      <c r="F191" s="220" t="s">
        <v>858</v>
      </c>
      <c r="G191" s="220"/>
      <c r="H191" s="220"/>
      <c r="I191" s="220"/>
      <c r="J191" s="220"/>
      <c r="K191" s="220">
        <v>-1984820.1314739999</v>
      </c>
      <c r="L191" s="220"/>
      <c r="M191" s="220"/>
      <c r="N191" s="220">
        <v>-1984820.1314739999</v>
      </c>
    </row>
    <row r="192" spans="4:14">
      <c r="D192" s="175" t="s">
        <v>838</v>
      </c>
      <c r="E192" s="220" t="s">
        <v>860</v>
      </c>
      <c r="F192" s="220" t="s">
        <v>861</v>
      </c>
      <c r="G192" s="220">
        <v>-10067399.460000001</v>
      </c>
      <c r="H192" s="220">
        <v>-3196.65</v>
      </c>
      <c r="I192" s="220">
        <v>-2857562.5962985</v>
      </c>
      <c r="J192" s="220">
        <v>-15812561.561294399</v>
      </c>
      <c r="K192" s="220">
        <v>-6140751.2991810003</v>
      </c>
      <c r="L192" s="220">
        <v>-1459765.47</v>
      </c>
      <c r="M192" s="220">
        <v>-1431300.2356700001</v>
      </c>
      <c r="N192" s="220">
        <v>-37772537.272443898</v>
      </c>
    </row>
    <row r="193" spans="4:14">
      <c r="D193" s="175" t="s">
        <v>841</v>
      </c>
      <c r="E193" s="220" t="s">
        <v>863</v>
      </c>
      <c r="F193" s="220" t="s">
        <v>864</v>
      </c>
      <c r="G193" s="220">
        <v>-14512350.09</v>
      </c>
      <c r="H193" s="220">
        <v>-2192612</v>
      </c>
      <c r="I193" s="220">
        <v>-5.8308199999999998E-2</v>
      </c>
      <c r="J193" s="220"/>
      <c r="K193" s="220"/>
      <c r="L193" s="220">
        <v>-9580660.6400000006</v>
      </c>
      <c r="M193" s="220"/>
      <c r="N193" s="220">
        <v>-26285622.788308199</v>
      </c>
    </row>
    <row r="194" spans="4:14">
      <c r="D194" s="175" t="s">
        <v>844</v>
      </c>
      <c r="E194" s="220" t="s">
        <v>866</v>
      </c>
      <c r="F194" s="220" t="s">
        <v>867</v>
      </c>
      <c r="G194" s="220">
        <v>-312452.90000000002</v>
      </c>
      <c r="H194" s="220">
        <v>-2528587.87</v>
      </c>
      <c r="I194" s="220"/>
      <c r="J194" s="220"/>
      <c r="K194" s="220"/>
      <c r="L194" s="220">
        <v>-395958.71</v>
      </c>
      <c r="M194" s="220"/>
      <c r="N194" s="220">
        <v>-3236999.48</v>
      </c>
    </row>
    <row r="195" spans="4:14">
      <c r="D195" s="175" t="s">
        <v>847</v>
      </c>
      <c r="E195" s="226" t="s">
        <v>869</v>
      </c>
      <c r="F195" s="226" t="s">
        <v>870</v>
      </c>
      <c r="G195" s="226">
        <v>-690939117.27999997</v>
      </c>
      <c r="H195" s="226">
        <v>-16497659</v>
      </c>
      <c r="I195" s="226">
        <v>-71180874.739335805</v>
      </c>
      <c r="J195" s="226">
        <v>-753292798.84828484</v>
      </c>
      <c r="K195" s="226">
        <v>-384128418.78922701</v>
      </c>
      <c r="L195" s="226">
        <v>-175405842.83000001</v>
      </c>
      <c r="M195" s="226">
        <v>-100737390.26256</v>
      </c>
      <c r="N195" s="226">
        <v>-2042137957.347616</v>
      </c>
    </row>
    <row r="196" spans="4:14">
      <c r="D196" s="175" t="s">
        <v>850</v>
      </c>
      <c r="E196" s="220" t="s">
        <v>872</v>
      </c>
      <c r="F196" s="220" t="s">
        <v>199</v>
      </c>
      <c r="G196" s="220">
        <v>-59525451.82</v>
      </c>
      <c r="H196" s="220"/>
      <c r="I196" s="220"/>
      <c r="J196" s="220"/>
      <c r="K196" s="220"/>
      <c r="L196" s="220"/>
      <c r="M196" s="220"/>
      <c r="N196" s="220">
        <v>-59525451.82</v>
      </c>
    </row>
    <row r="197" spans="4:14">
      <c r="D197" s="175" t="s">
        <v>853</v>
      </c>
      <c r="E197" s="226" t="s">
        <v>874</v>
      </c>
      <c r="F197" s="226" t="s">
        <v>875</v>
      </c>
      <c r="G197" s="226">
        <v>-59525451.82</v>
      </c>
      <c r="H197" s="226"/>
      <c r="I197" s="226"/>
      <c r="J197" s="226"/>
      <c r="K197" s="226"/>
      <c r="L197" s="226"/>
      <c r="M197" s="226"/>
      <c r="N197" s="226">
        <v>-59525451.82</v>
      </c>
    </row>
    <row r="198" spans="4:14">
      <c r="D198" s="175" t="s">
        <v>856</v>
      </c>
      <c r="E198" s="222" t="s">
        <v>877</v>
      </c>
      <c r="F198" s="222" t="s">
        <v>878</v>
      </c>
      <c r="G198" s="222">
        <v>-3648744041.0799999</v>
      </c>
      <c r="H198" s="222">
        <v>-17119969.920000002</v>
      </c>
      <c r="I198" s="222">
        <v>-71180874.739335805</v>
      </c>
      <c r="J198" s="222">
        <v>-2824637128.8742094</v>
      </c>
      <c r="K198" s="222">
        <v>-893108369.14784002</v>
      </c>
      <c r="L198" s="222">
        <v>-720256543.52999997</v>
      </c>
      <c r="M198" s="222">
        <v>-1072831182.7170624</v>
      </c>
      <c r="N198" s="222">
        <v>-8598428262.499815</v>
      </c>
    </row>
    <row r="199" spans="4:14">
      <c r="D199" s="175" t="s">
        <v>859</v>
      </c>
      <c r="E199" s="220" t="s">
        <v>880</v>
      </c>
      <c r="F199" s="220" t="s">
        <v>881</v>
      </c>
      <c r="G199" s="220"/>
      <c r="H199" s="220"/>
      <c r="I199" s="220"/>
      <c r="J199" s="220">
        <v>-1175226011.5525804</v>
      </c>
      <c r="K199" s="220"/>
      <c r="L199" s="220"/>
      <c r="M199" s="220"/>
      <c r="N199" s="220">
        <v>-1175226011.5525804</v>
      </c>
    </row>
    <row r="200" spans="4:14">
      <c r="D200" s="175" t="s">
        <v>862</v>
      </c>
      <c r="E200" s="222" t="s">
        <v>883</v>
      </c>
      <c r="F200" s="222" t="s">
        <v>884</v>
      </c>
      <c r="G200" s="222"/>
      <c r="H200" s="222"/>
      <c r="I200" s="222"/>
      <c r="J200" s="222">
        <v>-1175226011.5525804</v>
      </c>
      <c r="K200" s="222"/>
      <c r="L200" s="222"/>
      <c r="M200" s="222"/>
      <c r="N200" s="222">
        <v>-1175226011.5525804</v>
      </c>
    </row>
    <row r="201" spans="4:14">
      <c r="D201" s="175" t="s">
        <v>865</v>
      </c>
      <c r="E201" s="220" t="s">
        <v>886</v>
      </c>
      <c r="F201" s="220" t="s">
        <v>887</v>
      </c>
      <c r="G201" s="220">
        <v>-79488757.780000001</v>
      </c>
      <c r="H201" s="220">
        <v>-1889700</v>
      </c>
      <c r="I201" s="220"/>
      <c r="J201" s="220">
        <v>-17853011.5374268</v>
      </c>
      <c r="K201" s="220">
        <v>-7816674.0519300001</v>
      </c>
      <c r="L201" s="220">
        <v>-12376687.779999999</v>
      </c>
      <c r="M201" s="220">
        <v>-1814104.44</v>
      </c>
      <c r="N201" s="220">
        <v>-119492615.58935679</v>
      </c>
    </row>
    <row r="202" spans="4:14">
      <c r="D202" s="175" t="s">
        <v>868</v>
      </c>
      <c r="E202" s="220" t="s">
        <v>889</v>
      </c>
      <c r="F202" s="220" t="s">
        <v>890</v>
      </c>
      <c r="G202" s="220">
        <v>22922095.469999999</v>
      </c>
      <c r="H202" s="220">
        <v>418945.51</v>
      </c>
      <c r="I202" s="220"/>
      <c r="J202" s="220"/>
      <c r="K202" s="220">
        <v>6701026.957707</v>
      </c>
      <c r="L202" s="220">
        <v>531639.85</v>
      </c>
      <c r="M202" s="220">
        <v>134863.58461749999</v>
      </c>
      <c r="N202" s="220">
        <v>30301567.262324501</v>
      </c>
    </row>
    <row r="203" spans="4:14">
      <c r="D203" s="175" t="s">
        <v>871</v>
      </c>
      <c r="E203" s="222" t="s">
        <v>892</v>
      </c>
      <c r="F203" s="222" t="s">
        <v>211</v>
      </c>
      <c r="G203" s="222">
        <v>-56566662.310000002</v>
      </c>
      <c r="H203" s="222">
        <v>-1470754.49</v>
      </c>
      <c r="I203" s="222"/>
      <c r="J203" s="222">
        <v>-17853011.5374268</v>
      </c>
      <c r="K203" s="222">
        <v>-1115647.0942230001</v>
      </c>
      <c r="L203" s="222">
        <v>-11845047.93</v>
      </c>
      <c r="M203" s="222">
        <v>-1679240.8553825</v>
      </c>
      <c r="N203" s="222">
        <v>-89191048.327032298</v>
      </c>
    </row>
    <row r="204" spans="4:14">
      <c r="D204" s="175" t="s">
        <v>873</v>
      </c>
      <c r="E204" s="220" t="s">
        <v>894</v>
      </c>
      <c r="F204" s="220" t="s">
        <v>895</v>
      </c>
      <c r="G204" s="220">
        <v>-28931129839.439999</v>
      </c>
      <c r="H204" s="220">
        <v>-171788092.53999999</v>
      </c>
      <c r="I204" s="220">
        <v>-3493451461.2223477</v>
      </c>
      <c r="J204" s="220"/>
      <c r="K204" s="220"/>
      <c r="L204" s="220"/>
      <c r="M204" s="220"/>
      <c r="N204" s="220">
        <v>-29102917931.98</v>
      </c>
    </row>
    <row r="205" spans="4:14">
      <c r="D205" s="175" t="s">
        <v>876</v>
      </c>
      <c r="E205" s="222" t="s">
        <v>897</v>
      </c>
      <c r="F205" s="222" t="s">
        <v>898</v>
      </c>
      <c r="G205" s="222">
        <v>-28931129839.439999</v>
      </c>
      <c r="H205" s="222">
        <v>-171788092.53999999</v>
      </c>
      <c r="I205" s="222">
        <v>-3493451461.2223477</v>
      </c>
      <c r="J205" s="222"/>
      <c r="K205" s="222"/>
      <c r="L205" s="222"/>
      <c r="M205" s="222"/>
      <c r="N205" s="222">
        <v>-29102917931.98</v>
      </c>
    </row>
    <row r="206" spans="4:14">
      <c r="D206" s="175" t="s">
        <v>879</v>
      </c>
      <c r="E206" s="220" t="s">
        <v>900</v>
      </c>
      <c r="F206" s="220" t="s">
        <v>210</v>
      </c>
      <c r="G206" s="220">
        <v>-562623600.92999995</v>
      </c>
      <c r="H206" s="220">
        <v>-1083682.72</v>
      </c>
      <c r="I206" s="220"/>
      <c r="J206" s="220">
        <v>-204363814.38338321</v>
      </c>
      <c r="K206" s="220">
        <v>-47780331.597475998</v>
      </c>
      <c r="L206" s="220">
        <v>-96734729.450000003</v>
      </c>
      <c r="M206" s="220">
        <v>-73872627.574137494</v>
      </c>
      <c r="N206" s="220">
        <v>-986458786.65499675</v>
      </c>
    </row>
    <row r="207" spans="4:14">
      <c r="D207" s="175" t="s">
        <v>882</v>
      </c>
      <c r="E207" s="222" t="s">
        <v>902</v>
      </c>
      <c r="F207" s="222" t="s">
        <v>210</v>
      </c>
      <c r="G207" s="222">
        <v>-562623600.92999995</v>
      </c>
      <c r="H207" s="222">
        <v>-1083682.72</v>
      </c>
      <c r="I207" s="222"/>
      <c r="J207" s="222">
        <v>-204363814.38338321</v>
      </c>
      <c r="K207" s="222">
        <v>-47780331.597475998</v>
      </c>
      <c r="L207" s="222">
        <v>-96734729.450000003</v>
      </c>
      <c r="M207" s="222">
        <v>-73872627.574137494</v>
      </c>
      <c r="N207" s="222">
        <v>-986458786.65499675</v>
      </c>
    </row>
    <row r="208" spans="4:14">
      <c r="D208" s="175" t="s">
        <v>885</v>
      </c>
      <c r="E208" s="220" t="s">
        <v>904</v>
      </c>
      <c r="F208" s="220" t="s">
        <v>905</v>
      </c>
      <c r="G208" s="220">
        <v>-25267068</v>
      </c>
      <c r="H208" s="220"/>
      <c r="I208" s="220"/>
      <c r="J208" s="220"/>
      <c r="K208" s="220"/>
      <c r="L208" s="220">
        <v>-3637328</v>
      </c>
      <c r="M208" s="220"/>
      <c r="N208" s="220">
        <v>-28904396</v>
      </c>
    </row>
    <row r="209" spans="4:64">
      <c r="D209" s="175" t="s">
        <v>888</v>
      </c>
      <c r="E209" s="220" t="s">
        <v>1757</v>
      </c>
      <c r="F209" s="220" t="s">
        <v>1758</v>
      </c>
      <c r="G209" s="220"/>
      <c r="H209" s="220"/>
      <c r="I209" s="220"/>
      <c r="J209" s="220"/>
      <c r="K209" s="220"/>
      <c r="L209" s="220">
        <v>-2398083.5299999998</v>
      </c>
      <c r="M209" s="220"/>
      <c r="N209" s="220">
        <v>-2398083.5299999998</v>
      </c>
    </row>
    <row r="210" spans="4:64">
      <c r="D210" s="175" t="s">
        <v>891</v>
      </c>
      <c r="E210" s="226" t="s">
        <v>907</v>
      </c>
      <c r="F210" s="226" t="s">
        <v>908</v>
      </c>
      <c r="G210" s="226">
        <v>-25267068</v>
      </c>
      <c r="H210" s="226"/>
      <c r="I210" s="226"/>
      <c r="J210" s="226"/>
      <c r="K210" s="226"/>
      <c r="L210" s="226">
        <v>-6035411.5300000003</v>
      </c>
      <c r="M210" s="226"/>
      <c r="N210" s="226">
        <v>-31302479.530000001</v>
      </c>
    </row>
    <row r="211" spans="4:64">
      <c r="D211" s="175" t="s">
        <v>893</v>
      </c>
      <c r="E211" s="220" t="s">
        <v>910</v>
      </c>
      <c r="F211" s="220" t="s">
        <v>911</v>
      </c>
      <c r="G211" s="220"/>
      <c r="H211" s="220"/>
      <c r="I211" s="220">
        <v>-1336491034.2989931</v>
      </c>
      <c r="J211" s="220"/>
      <c r="K211" s="220"/>
      <c r="L211" s="220"/>
      <c r="M211" s="220"/>
      <c r="N211" s="220">
        <v>-1336491034.2989931</v>
      </c>
    </row>
    <row r="212" spans="4:64">
      <c r="D212" s="175" t="s">
        <v>896</v>
      </c>
      <c r="E212" s="226" t="s">
        <v>913</v>
      </c>
      <c r="F212" s="226" t="s">
        <v>914</v>
      </c>
      <c r="G212" s="226"/>
      <c r="H212" s="226"/>
      <c r="I212" s="226">
        <v>-1336491034.2989931</v>
      </c>
      <c r="J212" s="226"/>
      <c r="K212" s="226"/>
      <c r="L212" s="226"/>
      <c r="M212" s="226"/>
      <c r="N212" s="226">
        <v>-1336491034.2989931</v>
      </c>
    </row>
    <row r="213" spans="4:64">
      <c r="D213" s="175" t="s">
        <v>899</v>
      </c>
      <c r="E213" s="220" t="s">
        <v>916</v>
      </c>
      <c r="F213" s="220" t="s">
        <v>917</v>
      </c>
      <c r="G213" s="220">
        <v>-21834209.870000001</v>
      </c>
      <c r="H213" s="220"/>
      <c r="I213" s="220"/>
      <c r="J213" s="220">
        <v>-14057531.5300672</v>
      </c>
      <c r="K213" s="220">
        <v>-13873307.393650001</v>
      </c>
      <c r="L213" s="220">
        <v>-11512.16</v>
      </c>
      <c r="M213" s="220"/>
      <c r="N213" s="220">
        <v>-49776560.953717202</v>
      </c>
    </row>
    <row r="214" spans="4:64">
      <c r="D214" s="175" t="s">
        <v>901</v>
      </c>
      <c r="E214" s="226" t="s">
        <v>919</v>
      </c>
      <c r="F214" s="226" t="s">
        <v>920</v>
      </c>
      <c r="G214" s="226">
        <v>-21834209.870000001</v>
      </c>
      <c r="H214" s="226"/>
      <c r="I214" s="226"/>
      <c r="J214" s="226">
        <v>-14057531.5300672</v>
      </c>
      <c r="K214" s="226">
        <v>-13873307.393650001</v>
      </c>
      <c r="L214" s="226">
        <v>-11512.16</v>
      </c>
      <c r="M214" s="226"/>
      <c r="N214" s="226">
        <v>-49776560.953717202</v>
      </c>
    </row>
    <row r="215" spans="4:64">
      <c r="D215" s="175" t="s">
        <v>903</v>
      </c>
      <c r="E215" s="220" t="s">
        <v>922</v>
      </c>
      <c r="F215" s="220" t="s">
        <v>923</v>
      </c>
      <c r="G215" s="220"/>
      <c r="H215" s="220"/>
      <c r="I215" s="220"/>
      <c r="J215" s="220">
        <v>-20995006.6078116</v>
      </c>
      <c r="K215" s="220"/>
      <c r="L215" s="220"/>
      <c r="M215" s="220"/>
      <c r="N215" s="220">
        <v>-20995006.6078116</v>
      </c>
    </row>
    <row r="216" spans="4:64">
      <c r="D216" s="175" t="s">
        <v>906</v>
      </c>
      <c r="E216" s="226" t="s">
        <v>925</v>
      </c>
      <c r="F216" s="226" t="s">
        <v>923</v>
      </c>
      <c r="G216" s="226"/>
      <c r="H216" s="226"/>
      <c r="I216" s="226"/>
      <c r="J216" s="226">
        <v>-20995006.6078116</v>
      </c>
      <c r="K216" s="226"/>
      <c r="L216" s="226"/>
      <c r="M216" s="226"/>
      <c r="N216" s="226">
        <v>-20995006.6078116</v>
      </c>
    </row>
    <row r="217" spans="4:64">
      <c r="D217" s="175" t="s">
        <v>909</v>
      </c>
      <c r="E217" s="222" t="s">
        <v>927</v>
      </c>
      <c r="F217" s="222" t="s">
        <v>196</v>
      </c>
      <c r="G217" s="222">
        <v>-47101277.869999997</v>
      </c>
      <c r="H217" s="222"/>
      <c r="I217" s="222">
        <v>-1336491034.2989931</v>
      </c>
      <c r="J217" s="222">
        <v>-35052538.137878798</v>
      </c>
      <c r="K217" s="222">
        <v>-13873307.393650001</v>
      </c>
      <c r="L217" s="222">
        <v>-6046923.6900000004</v>
      </c>
      <c r="M217" s="222"/>
      <c r="N217" s="222">
        <v>-1438565081.3905218</v>
      </c>
      <c r="BL217">
        <v>3570.6</v>
      </c>
    </row>
    <row r="218" spans="4:64">
      <c r="D218" s="175" t="s">
        <v>912</v>
      </c>
      <c r="E218" s="220" t="s">
        <v>932</v>
      </c>
      <c r="F218" s="220" t="s">
        <v>933</v>
      </c>
      <c r="G218" s="220"/>
      <c r="H218" s="220"/>
      <c r="I218" s="220"/>
      <c r="J218" s="220"/>
      <c r="K218" s="220"/>
      <c r="L218" s="220"/>
      <c r="M218" s="220"/>
      <c r="N218" s="220">
        <v>-2.3052400000000001E-2</v>
      </c>
    </row>
    <row r="219" spans="4:64">
      <c r="D219" s="175" t="s">
        <v>915</v>
      </c>
      <c r="E219" s="220" t="s">
        <v>938</v>
      </c>
      <c r="F219" s="220" t="s">
        <v>939</v>
      </c>
      <c r="G219" s="220"/>
      <c r="H219" s="220"/>
      <c r="I219" s="220"/>
      <c r="J219" s="220"/>
      <c r="K219" s="220"/>
      <c r="L219" s="220"/>
      <c r="M219" s="220"/>
      <c r="N219" s="220">
        <v>-35170947.582347497</v>
      </c>
    </row>
    <row r="220" spans="4:64">
      <c r="D220" s="175" t="s">
        <v>918</v>
      </c>
      <c r="E220" s="222" t="s">
        <v>941</v>
      </c>
      <c r="F220" s="222" t="s">
        <v>942</v>
      </c>
      <c r="G220" s="222"/>
      <c r="H220" s="222"/>
      <c r="I220" s="222"/>
      <c r="J220" s="222"/>
      <c r="K220" s="222"/>
      <c r="L220" s="222"/>
      <c r="M220" s="222"/>
      <c r="N220" s="222">
        <v>-35170947.605399899</v>
      </c>
    </row>
    <row r="221" spans="4:64">
      <c r="D221" s="175" t="s">
        <v>921</v>
      </c>
      <c r="E221" s="223" t="s">
        <v>944</v>
      </c>
      <c r="F221" s="223" t="s">
        <v>945</v>
      </c>
      <c r="G221" s="223">
        <v>-33246165421.630005</v>
      </c>
      <c r="H221" s="223">
        <v>-191462499.66999999</v>
      </c>
      <c r="I221" s="223">
        <v>-4901123370.2606764</v>
      </c>
      <c r="J221" s="223">
        <v>-11178545513.765478</v>
      </c>
      <c r="K221" s="223">
        <v>-1163451667.2331891</v>
      </c>
      <c r="L221" s="223">
        <v>-834883244.60000002</v>
      </c>
      <c r="M221" s="223">
        <v>-1988171430.9141524</v>
      </c>
      <c r="N221" s="223">
        <v>-49394733471.057915</v>
      </c>
    </row>
    <row r="222" spans="4:64">
      <c r="D222" s="175" t="s">
        <v>924</v>
      </c>
      <c r="E222" s="220" t="s">
        <v>947</v>
      </c>
      <c r="F222" s="220" t="s">
        <v>948</v>
      </c>
      <c r="G222" s="220"/>
      <c r="H222" s="220"/>
      <c r="I222" s="220"/>
      <c r="J222" s="220">
        <v>-5589315038.0625677</v>
      </c>
      <c r="K222" s="220">
        <v>-402937788</v>
      </c>
      <c r="L222" s="220"/>
      <c r="M222" s="220"/>
      <c r="N222" s="220">
        <v>-5992252826.0625677</v>
      </c>
    </row>
    <row r="223" spans="4:64">
      <c r="D223" s="175" t="s">
        <v>926</v>
      </c>
      <c r="E223" s="222" t="s">
        <v>950</v>
      </c>
      <c r="F223" s="222" t="s">
        <v>951</v>
      </c>
      <c r="G223" s="222"/>
      <c r="H223" s="222"/>
      <c r="I223" s="222"/>
      <c r="J223" s="222">
        <v>-5589315038.0625677</v>
      </c>
      <c r="K223" s="222">
        <v>-402937788</v>
      </c>
      <c r="L223" s="222"/>
      <c r="M223" s="222"/>
      <c r="N223" s="222">
        <v>-5992252826.0625677</v>
      </c>
      <c r="BL223">
        <v>1157864.8999999999</v>
      </c>
    </row>
    <row r="224" spans="4:64">
      <c r="D224" s="175" t="s">
        <v>928</v>
      </c>
      <c r="E224" s="220" t="s">
        <v>953</v>
      </c>
      <c r="F224" s="220" t="s">
        <v>954</v>
      </c>
      <c r="G224" s="220">
        <v>-977343455.01999998</v>
      </c>
      <c r="H224" s="220">
        <v>-17881499.899999999</v>
      </c>
      <c r="I224" s="220"/>
      <c r="J224" s="220">
        <v>-6857349.0798707996</v>
      </c>
      <c r="K224" s="220">
        <v>-435258969.99247098</v>
      </c>
      <c r="L224" s="220">
        <v>-14417251.439999999</v>
      </c>
      <c r="M224" s="220">
        <v>-1360578.33</v>
      </c>
      <c r="N224" s="220">
        <v>-1436327903.7423418</v>
      </c>
      <c r="BL224">
        <v>1678291.54</v>
      </c>
    </row>
    <row r="225" spans="4:14">
      <c r="D225" s="175" t="s">
        <v>931</v>
      </c>
      <c r="E225" s="220" t="s">
        <v>956</v>
      </c>
      <c r="F225" s="220" t="s">
        <v>957</v>
      </c>
      <c r="G225" s="220">
        <v>440777227.77999997</v>
      </c>
      <c r="H225" s="220">
        <v>7798542.7199999997</v>
      </c>
      <c r="I225" s="220"/>
      <c r="J225" s="220"/>
      <c r="K225" s="220">
        <v>319853216.68651402</v>
      </c>
      <c r="L225" s="220">
        <v>362770.21</v>
      </c>
      <c r="M225" s="220">
        <v>34284.328927499999</v>
      </c>
      <c r="N225" s="220">
        <v>761115479.75544155</v>
      </c>
    </row>
    <row r="226" spans="4:14">
      <c r="D226" s="175" t="s">
        <v>934</v>
      </c>
      <c r="E226" s="222" t="s">
        <v>959</v>
      </c>
      <c r="F226" s="222" t="s">
        <v>205</v>
      </c>
      <c r="G226" s="222">
        <v>-536566227.24000001</v>
      </c>
      <c r="H226" s="222">
        <v>-10082957.18</v>
      </c>
      <c r="I226" s="222"/>
      <c r="J226" s="222">
        <v>-6857349.0798707996</v>
      </c>
      <c r="K226" s="222">
        <v>-115405753.305957</v>
      </c>
      <c r="L226" s="222">
        <v>-14054481.23</v>
      </c>
      <c r="M226" s="222">
        <v>-1326294.0010724999</v>
      </c>
      <c r="N226" s="222">
        <v>-675212423.98690033</v>
      </c>
    </row>
    <row r="227" spans="4:14">
      <c r="D227" s="175" t="s">
        <v>937</v>
      </c>
      <c r="E227" s="220" t="s">
        <v>961</v>
      </c>
      <c r="F227" s="220" t="s">
        <v>962</v>
      </c>
      <c r="G227" s="220"/>
      <c r="H227" s="220"/>
      <c r="I227" s="220"/>
      <c r="J227" s="220"/>
      <c r="K227" s="220"/>
      <c r="L227" s="220">
        <v>-794661.55</v>
      </c>
      <c r="M227" s="220"/>
      <c r="N227" s="220">
        <v>-794661.55</v>
      </c>
    </row>
    <row r="228" spans="4:14">
      <c r="D228" s="175" t="s">
        <v>940</v>
      </c>
      <c r="E228" s="220" t="s">
        <v>964</v>
      </c>
      <c r="F228" s="220" t="s">
        <v>965</v>
      </c>
      <c r="G228" s="220">
        <v>-7974530.2400000002</v>
      </c>
      <c r="H228" s="220"/>
      <c r="I228" s="220"/>
      <c r="J228" s="220"/>
      <c r="K228" s="220">
        <v>-2713000.8747749999</v>
      </c>
      <c r="L228" s="220">
        <v>-375675.65</v>
      </c>
      <c r="M228" s="220"/>
      <c r="N228" s="220">
        <v>-11063206.764775001</v>
      </c>
    </row>
    <row r="229" spans="4:14">
      <c r="D229" s="175" t="s">
        <v>943</v>
      </c>
      <c r="E229" s="226" t="s">
        <v>967</v>
      </c>
      <c r="F229" s="226" t="s">
        <v>968</v>
      </c>
      <c r="G229" s="226">
        <v>-7974530.2400000002</v>
      </c>
      <c r="H229" s="226"/>
      <c r="I229" s="226"/>
      <c r="J229" s="226"/>
      <c r="K229" s="226">
        <v>-2713000.8747749999</v>
      </c>
      <c r="L229" s="226">
        <v>-1170337.2</v>
      </c>
      <c r="M229" s="226"/>
      <c r="N229" s="226">
        <v>-11857868.314774999</v>
      </c>
    </row>
    <row r="230" spans="4:14">
      <c r="D230" s="175" t="s">
        <v>946</v>
      </c>
      <c r="E230" s="222" t="s">
        <v>970</v>
      </c>
      <c r="F230" s="222" t="s">
        <v>971</v>
      </c>
      <c r="G230" s="222">
        <v>-7974530.2400000002</v>
      </c>
      <c r="H230" s="222"/>
      <c r="I230" s="222"/>
      <c r="J230" s="222"/>
      <c r="K230" s="222">
        <v>-2713000.8747749999</v>
      </c>
      <c r="L230" s="222">
        <v>-1170337.2</v>
      </c>
      <c r="M230" s="222"/>
      <c r="N230" s="222">
        <v>-11857868.314774999</v>
      </c>
    </row>
    <row r="231" spans="4:14">
      <c r="D231" s="175" t="s">
        <v>949</v>
      </c>
      <c r="E231" s="220" t="s">
        <v>1813</v>
      </c>
      <c r="F231" s="220" t="s">
        <v>736</v>
      </c>
      <c r="G231" s="220"/>
      <c r="H231" s="220"/>
      <c r="I231" s="220"/>
      <c r="J231" s="220">
        <v>8849.7007228000002</v>
      </c>
      <c r="K231" s="220"/>
      <c r="L231" s="220"/>
      <c r="M231" s="220"/>
      <c r="N231" s="220">
        <v>8849.7007228000002</v>
      </c>
    </row>
    <row r="232" spans="4:14">
      <c r="D232" s="175" t="s">
        <v>952</v>
      </c>
      <c r="E232" s="220" t="s">
        <v>1814</v>
      </c>
      <c r="F232" s="220" t="s">
        <v>739</v>
      </c>
      <c r="G232" s="220"/>
      <c r="H232" s="220"/>
      <c r="I232" s="220"/>
      <c r="J232" s="220">
        <v>389001.3746556</v>
      </c>
      <c r="K232" s="220"/>
      <c r="L232" s="220"/>
      <c r="M232" s="220"/>
      <c r="N232" s="220">
        <v>389001.3746556</v>
      </c>
    </row>
    <row r="233" spans="4:14">
      <c r="D233" s="175" t="s">
        <v>955</v>
      </c>
      <c r="E233" s="220" t="s">
        <v>973</v>
      </c>
      <c r="F233" s="220" t="s">
        <v>974</v>
      </c>
      <c r="G233" s="220">
        <v>-1946223.32</v>
      </c>
      <c r="H233" s="220"/>
      <c r="I233" s="220"/>
      <c r="J233" s="220"/>
      <c r="K233" s="220"/>
      <c r="L233" s="220"/>
      <c r="M233" s="220"/>
      <c r="N233" s="220">
        <v>-1946223.32</v>
      </c>
    </row>
    <row r="234" spans="4:14">
      <c r="D234" s="175" t="s">
        <v>958</v>
      </c>
      <c r="E234" s="220" t="s">
        <v>976</v>
      </c>
      <c r="F234" s="220" t="s">
        <v>977</v>
      </c>
      <c r="G234" s="220">
        <v>-68786980.540000007</v>
      </c>
      <c r="H234" s="220"/>
      <c r="I234" s="220"/>
      <c r="J234" s="220"/>
      <c r="K234" s="220"/>
      <c r="L234" s="220"/>
      <c r="M234" s="220"/>
      <c r="N234" s="220">
        <v>0</v>
      </c>
    </row>
    <row r="235" spans="4:14">
      <c r="D235" s="175" t="s">
        <v>960</v>
      </c>
      <c r="E235" s="220" t="s">
        <v>979</v>
      </c>
      <c r="F235" s="220" t="s">
        <v>742</v>
      </c>
      <c r="G235" s="220"/>
      <c r="H235" s="220"/>
      <c r="I235" s="220"/>
      <c r="J235" s="220">
        <v>-984151785.78860354</v>
      </c>
      <c r="K235" s="220"/>
      <c r="L235" s="220">
        <v>-40662184.350000001</v>
      </c>
      <c r="M235" s="220"/>
      <c r="N235" s="220">
        <v>-636989654.10988593</v>
      </c>
    </row>
    <row r="236" spans="4:14">
      <c r="D236" s="175" t="s">
        <v>963</v>
      </c>
      <c r="E236" s="220" t="s">
        <v>981</v>
      </c>
      <c r="F236" s="220" t="s">
        <v>982</v>
      </c>
      <c r="G236" s="220"/>
      <c r="H236" s="220"/>
      <c r="I236" s="220"/>
      <c r="J236" s="220">
        <v>-200477.98624560001</v>
      </c>
      <c r="K236" s="220"/>
      <c r="L236" s="220"/>
      <c r="M236" s="220"/>
      <c r="N236" s="220">
        <v>-200477.98624560001</v>
      </c>
    </row>
    <row r="237" spans="4:14">
      <c r="D237" s="175" t="s">
        <v>966</v>
      </c>
      <c r="E237" s="220" t="s">
        <v>984</v>
      </c>
      <c r="F237" s="220" t="s">
        <v>754</v>
      </c>
      <c r="G237" s="220">
        <v>-1193200.53</v>
      </c>
      <c r="H237" s="220"/>
      <c r="I237" s="220"/>
      <c r="J237" s="220"/>
      <c r="K237" s="220">
        <v>-803340.5675</v>
      </c>
      <c r="L237" s="220">
        <v>-531233.55000000005</v>
      </c>
      <c r="M237" s="220"/>
      <c r="N237" s="220">
        <v>-2527774.6475</v>
      </c>
    </row>
    <row r="238" spans="4:14">
      <c r="D238" s="175" t="s">
        <v>969</v>
      </c>
      <c r="E238" s="220" t="s">
        <v>986</v>
      </c>
      <c r="F238" s="220" t="s">
        <v>760</v>
      </c>
      <c r="G238" s="220">
        <v>-245664076.78</v>
      </c>
      <c r="H238" s="220"/>
      <c r="I238" s="220"/>
      <c r="J238" s="220">
        <v>144899282.8133004</v>
      </c>
      <c r="K238" s="220">
        <v>-8210747.9140450004</v>
      </c>
      <c r="L238" s="220"/>
      <c r="M238" s="220"/>
      <c r="N238" s="220">
        <v>-1670491454.7607446</v>
      </c>
    </row>
    <row r="239" spans="4:14">
      <c r="D239" s="175" t="s">
        <v>972</v>
      </c>
      <c r="E239" s="220" t="s">
        <v>988</v>
      </c>
      <c r="F239" s="220" t="s">
        <v>989</v>
      </c>
      <c r="G239" s="220">
        <v>196317915.86000001</v>
      </c>
      <c r="H239" s="220"/>
      <c r="I239" s="220"/>
      <c r="J239" s="220"/>
      <c r="K239" s="220">
        <v>9014088.4815449994</v>
      </c>
      <c r="L239" s="220">
        <v>34369298.990000002</v>
      </c>
      <c r="M239" s="220"/>
      <c r="N239" s="220">
        <v>239701303.331545</v>
      </c>
    </row>
    <row r="240" spans="4:14">
      <c r="D240" s="175" t="s">
        <v>975</v>
      </c>
      <c r="E240" s="222" t="s">
        <v>994</v>
      </c>
      <c r="F240" s="222" t="s">
        <v>217</v>
      </c>
      <c r="G240" s="222">
        <v>-121272565.31</v>
      </c>
      <c r="H240" s="222"/>
      <c r="I240" s="222"/>
      <c r="J240" s="222">
        <v>-839055129.88617039</v>
      </c>
      <c r="K240" s="222">
        <v>0</v>
      </c>
      <c r="L240" s="222">
        <v>-6824118.9100000001</v>
      </c>
      <c r="M240" s="222"/>
      <c r="N240" s="222">
        <v>-2072056430.4174528</v>
      </c>
    </row>
    <row r="241" spans="4:14">
      <c r="D241" s="175" t="s">
        <v>978</v>
      </c>
      <c r="E241" s="220" t="s">
        <v>996</v>
      </c>
      <c r="F241" s="220" t="s">
        <v>997</v>
      </c>
      <c r="G241" s="220">
        <v>-559421743.82000005</v>
      </c>
      <c r="H241" s="220"/>
      <c r="I241" s="220"/>
      <c r="J241" s="220"/>
      <c r="K241" s="220">
        <v>-165962277.05260101</v>
      </c>
      <c r="L241" s="220">
        <v>-110841994.17</v>
      </c>
      <c r="M241" s="220"/>
      <c r="N241" s="220">
        <v>-836226015.04260099</v>
      </c>
    </row>
    <row r="242" spans="4:14">
      <c r="D242" s="175" t="s">
        <v>980</v>
      </c>
      <c r="E242" s="220" t="s">
        <v>999</v>
      </c>
      <c r="F242" s="220" t="s">
        <v>1000</v>
      </c>
      <c r="G242" s="220">
        <v>-22765192.640000001</v>
      </c>
      <c r="H242" s="220"/>
      <c r="I242" s="220"/>
      <c r="J242" s="220"/>
      <c r="K242" s="220"/>
      <c r="L242" s="220">
        <v>-6446406.9299999997</v>
      </c>
      <c r="M242" s="220"/>
      <c r="N242" s="220">
        <v>-29211599.57</v>
      </c>
    </row>
    <row r="243" spans="4:14">
      <c r="D243" s="175" t="s">
        <v>983</v>
      </c>
      <c r="E243" s="220" t="s">
        <v>1002</v>
      </c>
      <c r="F243" s="220" t="s">
        <v>1003</v>
      </c>
      <c r="G243" s="220"/>
      <c r="H243" s="220"/>
      <c r="I243" s="220"/>
      <c r="J243" s="220">
        <v>-740150161.80799961</v>
      </c>
      <c r="K243" s="220"/>
      <c r="L243" s="220"/>
      <c r="M243" s="220"/>
      <c r="N243" s="220">
        <v>-740150161.80799961</v>
      </c>
    </row>
    <row r="244" spans="4:14">
      <c r="D244" s="175" t="s">
        <v>985</v>
      </c>
      <c r="E244" s="222" t="s">
        <v>1005</v>
      </c>
      <c r="F244" s="222" t="s">
        <v>1006</v>
      </c>
      <c r="G244" s="222">
        <v>-582186936.46000004</v>
      </c>
      <c r="H244" s="222"/>
      <c r="I244" s="222"/>
      <c r="J244" s="222">
        <v>-740150161.80799961</v>
      </c>
      <c r="K244" s="222">
        <v>-165962277.05260101</v>
      </c>
      <c r="L244" s="222">
        <v>-117288401.09999999</v>
      </c>
      <c r="M244" s="222"/>
      <c r="N244" s="222">
        <v>-1605587776.4206007</v>
      </c>
    </row>
    <row r="245" spans="4:14">
      <c r="D245" s="175" t="s">
        <v>987</v>
      </c>
      <c r="E245" s="220" t="s">
        <v>1008</v>
      </c>
      <c r="F245" s="220" t="s">
        <v>1009</v>
      </c>
      <c r="G245" s="220">
        <v>-939870.41</v>
      </c>
      <c r="H245" s="220"/>
      <c r="I245" s="220"/>
      <c r="J245" s="220">
        <v>-62719913.0939136</v>
      </c>
      <c r="K245" s="220"/>
      <c r="L245" s="220"/>
      <c r="M245" s="220"/>
      <c r="N245" s="220">
        <v>-63659783.503913604</v>
      </c>
    </row>
    <row r="246" spans="4:14">
      <c r="D246" s="175" t="s">
        <v>990</v>
      </c>
      <c r="E246" s="226" t="s">
        <v>1011</v>
      </c>
      <c r="F246" s="226" t="s">
        <v>1012</v>
      </c>
      <c r="G246" s="226">
        <v>-939870.41</v>
      </c>
      <c r="H246" s="226"/>
      <c r="I246" s="226"/>
      <c r="J246" s="226">
        <v>-62719913.0939136</v>
      </c>
      <c r="K246" s="226"/>
      <c r="L246" s="226"/>
      <c r="M246" s="226"/>
      <c r="N246" s="226">
        <v>-63659783.503913604</v>
      </c>
    </row>
    <row r="247" spans="4:14">
      <c r="D247" s="175" t="s">
        <v>993</v>
      </c>
      <c r="E247" s="220" t="s">
        <v>1014</v>
      </c>
      <c r="F247" s="220" t="s">
        <v>1015</v>
      </c>
      <c r="G247" s="220"/>
      <c r="H247" s="220"/>
      <c r="I247" s="220">
        <v>-1137234805.7107668</v>
      </c>
      <c r="J247" s="220"/>
      <c r="K247" s="220"/>
      <c r="L247" s="220"/>
      <c r="M247" s="220"/>
      <c r="N247" s="220">
        <v>-1137234805.7107668</v>
      </c>
    </row>
    <row r="248" spans="4:14">
      <c r="D248" s="175" t="s">
        <v>995</v>
      </c>
      <c r="E248" s="226" t="s">
        <v>1017</v>
      </c>
      <c r="F248" s="226" t="s">
        <v>1018</v>
      </c>
      <c r="G248" s="226"/>
      <c r="H248" s="226"/>
      <c r="I248" s="226">
        <v>-1137234805.7107668</v>
      </c>
      <c r="J248" s="226"/>
      <c r="K248" s="226"/>
      <c r="L248" s="226"/>
      <c r="M248" s="226"/>
      <c r="N248" s="226">
        <v>-1137234805.7107668</v>
      </c>
    </row>
    <row r="249" spans="4:14">
      <c r="D249" s="175" t="s">
        <v>998</v>
      </c>
      <c r="E249" s="222" t="s">
        <v>1020</v>
      </c>
      <c r="F249" s="222" t="s">
        <v>214</v>
      </c>
      <c r="G249" s="222">
        <v>-939870.41</v>
      </c>
      <c r="H249" s="222"/>
      <c r="I249" s="222">
        <v>-1137234805.7107668</v>
      </c>
      <c r="J249" s="222">
        <v>-62719913.0939136</v>
      </c>
      <c r="K249" s="222"/>
      <c r="L249" s="222"/>
      <c r="M249" s="222"/>
      <c r="N249" s="222">
        <v>-1200894589.2146804</v>
      </c>
    </row>
    <row r="250" spans="4:14">
      <c r="D250" s="175" t="s">
        <v>1001</v>
      </c>
      <c r="E250" s="223" t="s">
        <v>1022</v>
      </c>
      <c r="F250" s="223" t="s">
        <v>1023</v>
      </c>
      <c r="G250" s="223">
        <v>-1248940129.6600001</v>
      </c>
      <c r="H250" s="223">
        <v>-10082957.18</v>
      </c>
      <c r="I250" s="223">
        <v>-1137234805.7107668</v>
      </c>
      <c r="J250" s="223">
        <v>-7238097591.9305229</v>
      </c>
      <c r="K250" s="223">
        <v>-687018819.23333299</v>
      </c>
      <c r="L250" s="223">
        <v>-139337338.44</v>
      </c>
      <c r="M250" s="223">
        <v>-1326294.0010724999</v>
      </c>
      <c r="N250" s="223">
        <v>-11557861914.416977</v>
      </c>
    </row>
    <row r="251" spans="4:14">
      <c r="D251" s="175" t="s">
        <v>1004</v>
      </c>
      <c r="E251" s="224" t="s">
        <v>1025</v>
      </c>
      <c r="F251" s="224" t="s">
        <v>1026</v>
      </c>
      <c r="G251" s="224">
        <v>-34495105551.289993</v>
      </c>
      <c r="H251" s="224">
        <v>-201545456.84999999</v>
      </c>
      <c r="I251" s="224">
        <v>-6038358175.9714432</v>
      </c>
      <c r="J251" s="224">
        <v>-18416643105.695999</v>
      </c>
      <c r="K251" s="224">
        <v>-1850470486.466522</v>
      </c>
      <c r="L251" s="224">
        <v>-974220583.03999996</v>
      </c>
      <c r="M251" s="224">
        <v>-1989497724.9152248</v>
      </c>
      <c r="N251" s="224">
        <v>-60952595385.474892</v>
      </c>
    </row>
    <row r="252" spans="4:14">
      <c r="D252" s="175" t="s">
        <v>1007</v>
      </c>
      <c r="E252" s="220" t="s">
        <v>1028</v>
      </c>
      <c r="F252" s="220" t="s">
        <v>148</v>
      </c>
      <c r="G252" s="220"/>
      <c r="H252" s="220"/>
      <c r="I252" s="220"/>
      <c r="J252" s="220"/>
      <c r="K252" s="220">
        <v>-4102014069.4277401</v>
      </c>
      <c r="L252" s="220"/>
      <c r="M252" s="220"/>
      <c r="N252" s="220">
        <v>-4102014069.4277401</v>
      </c>
    </row>
    <row r="253" spans="4:14">
      <c r="D253" s="175" t="s">
        <v>1010</v>
      </c>
      <c r="E253" s="222" t="s">
        <v>1030</v>
      </c>
      <c r="F253" s="222" t="s">
        <v>148</v>
      </c>
      <c r="G253" s="222"/>
      <c r="H253" s="222"/>
      <c r="I253" s="222"/>
      <c r="J253" s="222"/>
      <c r="K253" s="222">
        <v>-4102014069.4277401</v>
      </c>
      <c r="L253" s="222"/>
      <c r="M253" s="222"/>
      <c r="N253" s="241">
        <v>-4102014069.4277401</v>
      </c>
    </row>
    <row r="254" spans="4:14">
      <c r="D254" s="175" t="s">
        <v>1013</v>
      </c>
      <c r="E254" s="220" t="s">
        <v>1032</v>
      </c>
      <c r="F254" s="220" t="s">
        <v>149</v>
      </c>
      <c r="G254" s="220">
        <v>-3450000000</v>
      </c>
      <c r="H254" s="220">
        <v>-890000000</v>
      </c>
      <c r="I254" s="220">
        <v>-21735991497.939995</v>
      </c>
      <c r="J254" s="220">
        <v>-2712544855.1300001</v>
      </c>
      <c r="K254" s="220">
        <v>-1465647156.52192</v>
      </c>
      <c r="L254" s="220">
        <v>-3582537210</v>
      </c>
      <c r="M254" s="220">
        <v>-6069471142.8599997</v>
      </c>
      <c r="N254" s="220">
        <v>-9388184366.0919209</v>
      </c>
    </row>
    <row r="255" spans="4:14">
      <c r="D255" s="175" t="s">
        <v>1016</v>
      </c>
      <c r="E255" s="222" t="s">
        <v>1034</v>
      </c>
      <c r="F255" s="222" t="s">
        <v>149</v>
      </c>
      <c r="G255" s="222">
        <v>-3450000000</v>
      </c>
      <c r="H255" s="222">
        <v>-890000000</v>
      </c>
      <c r="I255" s="222">
        <v>-21735991497.939995</v>
      </c>
      <c r="J255" s="222">
        <v>-2712544855.1300001</v>
      </c>
      <c r="K255" s="222">
        <v>-1465647156.52192</v>
      </c>
      <c r="L255" s="222">
        <v>-3582537210</v>
      </c>
      <c r="M255" s="222">
        <v>-6069471142.8599997</v>
      </c>
      <c r="N255" s="241">
        <v>-9388184366.0919209</v>
      </c>
    </row>
    <row r="256" spans="4:14">
      <c r="D256" s="175" t="s">
        <v>1019</v>
      </c>
      <c r="E256" s="220" t="s">
        <v>1036</v>
      </c>
      <c r="F256" s="220" t="s">
        <v>150</v>
      </c>
      <c r="G256" s="220"/>
      <c r="H256" s="220"/>
      <c r="I256" s="220"/>
      <c r="J256" s="220"/>
      <c r="K256" s="220">
        <v>-1297266915.6468</v>
      </c>
      <c r="L256" s="220"/>
      <c r="M256" s="220"/>
      <c r="N256" s="220">
        <v>-1297266915.6468</v>
      </c>
    </row>
    <row r="257" spans="4:14">
      <c r="D257" s="175" t="s">
        <v>1021</v>
      </c>
      <c r="E257" s="241" t="s">
        <v>1038</v>
      </c>
      <c r="F257" s="241" t="s">
        <v>150</v>
      </c>
      <c r="G257" s="241"/>
      <c r="H257" s="241"/>
      <c r="I257" s="241"/>
      <c r="J257" s="241"/>
      <c r="K257" s="241">
        <v>-1297266915.6468</v>
      </c>
      <c r="L257" s="241"/>
      <c r="M257" s="241"/>
      <c r="N257" s="241">
        <v>-1297266915.6468</v>
      </c>
    </row>
    <row r="258" spans="4:14">
      <c r="D258" s="175" t="s">
        <v>1024</v>
      </c>
      <c r="E258" s="220" t="s">
        <v>1040</v>
      </c>
      <c r="F258" s="220" t="s">
        <v>151</v>
      </c>
      <c r="G258" s="220"/>
      <c r="H258" s="220"/>
      <c r="I258" s="220"/>
      <c r="J258" s="220">
        <v>-7795857.5</v>
      </c>
      <c r="K258" s="220">
        <v>-1350254152.5448201</v>
      </c>
      <c r="L258" s="220">
        <v>-355000000</v>
      </c>
      <c r="M258" s="220"/>
      <c r="N258" s="220">
        <v>2285219338.4351802</v>
      </c>
    </row>
    <row r="259" spans="4:14">
      <c r="D259" s="175" t="s">
        <v>1027</v>
      </c>
      <c r="E259" s="241" t="s">
        <v>1042</v>
      </c>
      <c r="F259" s="241" t="s">
        <v>151</v>
      </c>
      <c r="G259" s="241"/>
      <c r="H259" s="241"/>
      <c r="I259" s="241"/>
      <c r="J259" s="241">
        <v>-7795857.5</v>
      </c>
      <c r="K259" s="241">
        <v>-1350254152.5448201</v>
      </c>
      <c r="L259" s="241">
        <v>-355000000</v>
      </c>
      <c r="M259" s="241"/>
      <c r="N259" s="241">
        <v>2285219338.4351802</v>
      </c>
    </row>
    <row r="260" spans="4:14">
      <c r="D260" s="175" t="s">
        <v>1029</v>
      </c>
      <c r="E260" s="220" t="s">
        <v>1048</v>
      </c>
      <c r="F260" s="220" t="s">
        <v>157</v>
      </c>
      <c r="G260" s="220">
        <v>-345000000</v>
      </c>
      <c r="H260" s="220"/>
      <c r="I260" s="220"/>
      <c r="J260" s="220">
        <v>-3936080</v>
      </c>
      <c r="K260" s="220"/>
      <c r="L260" s="220">
        <v>-322203140.97000003</v>
      </c>
      <c r="M260" s="220"/>
      <c r="N260" s="220">
        <v>-667203140.97000003</v>
      </c>
    </row>
    <row r="261" spans="4:14">
      <c r="D261" s="175" t="s">
        <v>1031</v>
      </c>
      <c r="E261" s="241" t="s">
        <v>1050</v>
      </c>
      <c r="F261" s="241" t="s">
        <v>157</v>
      </c>
      <c r="G261" s="241">
        <v>-345000000</v>
      </c>
      <c r="H261" s="241"/>
      <c r="I261" s="241"/>
      <c r="J261" s="241">
        <v>-3936080</v>
      </c>
      <c r="K261" s="241"/>
      <c r="L261" s="241">
        <v>-322203140.97000003</v>
      </c>
      <c r="M261" s="241"/>
      <c r="N261" s="241">
        <v>-667203140.97000003</v>
      </c>
    </row>
    <row r="262" spans="4:14">
      <c r="D262" s="175" t="s">
        <v>1033</v>
      </c>
      <c r="E262" s="220" t="s">
        <v>1052</v>
      </c>
      <c r="F262" s="220" t="s">
        <v>1053</v>
      </c>
      <c r="G262" s="220">
        <v>-14226972386.370001</v>
      </c>
      <c r="H262" s="220">
        <v>-600478332.13999999</v>
      </c>
      <c r="I262" s="220">
        <v>-483773415.62787861</v>
      </c>
      <c r="J262" s="220">
        <v>-4623478580.6095343</v>
      </c>
      <c r="K262" s="220">
        <v>966270681.85674596</v>
      </c>
      <c r="L262" s="220">
        <v>-1965532435.96</v>
      </c>
      <c r="M262" s="220">
        <v>-2924227505.3107424</v>
      </c>
      <c r="N262" s="220">
        <v>-18451655473.086048</v>
      </c>
    </row>
    <row r="263" spans="4:14">
      <c r="D263" s="175" t="s">
        <v>1035</v>
      </c>
      <c r="E263" s="220" t="s">
        <v>1055</v>
      </c>
      <c r="F263" s="220" t="s">
        <v>1056</v>
      </c>
      <c r="G263" s="220"/>
      <c r="H263" s="220"/>
      <c r="I263" s="220"/>
      <c r="J263" s="220">
        <v>-570.21192299999996</v>
      </c>
      <c r="K263" s="220">
        <v>8.3674000000000005E-3</v>
      </c>
      <c r="L263" s="220"/>
      <c r="M263" s="220"/>
      <c r="N263" s="220">
        <v>42761.896444400001</v>
      </c>
    </row>
    <row r="264" spans="4:14">
      <c r="D264" s="175" t="s">
        <v>1037</v>
      </c>
      <c r="E264" s="220" t="s">
        <v>1058</v>
      </c>
      <c r="F264" s="220" t="s">
        <v>1059</v>
      </c>
      <c r="G264" s="220">
        <v>-2449934859.96</v>
      </c>
      <c r="H264" s="220">
        <v>-153499298.28</v>
      </c>
      <c r="I264" s="220">
        <v>-43234323.942208797</v>
      </c>
      <c r="J264" s="220">
        <v>-728421928.60086918</v>
      </c>
      <c r="K264" s="220">
        <v>-214465099.09639561</v>
      </c>
      <c r="L264" s="220">
        <v>-381039022.63</v>
      </c>
      <c r="M264" s="220">
        <v>-647755909.00164199</v>
      </c>
      <c r="N264" s="220">
        <v>-3647063596.6395431</v>
      </c>
    </row>
    <row r="265" spans="4:14">
      <c r="D265" s="175" t="s">
        <v>1039</v>
      </c>
      <c r="E265" s="220" t="s">
        <v>1150</v>
      </c>
      <c r="F265" s="220" t="s">
        <v>1151</v>
      </c>
      <c r="G265" s="220">
        <v>1897500000</v>
      </c>
      <c r="H265" s="220"/>
      <c r="I265" s="220"/>
      <c r="J265" s="220">
        <v>375454664.78381401</v>
      </c>
      <c r="K265" s="220"/>
      <c r="L265" s="220">
        <v>1433014884</v>
      </c>
      <c r="M265" s="220">
        <v>172928000</v>
      </c>
      <c r="N265" s="220">
        <v>3330514884</v>
      </c>
    </row>
    <row r="266" spans="4:14">
      <c r="D266" s="175" t="s">
        <v>1041</v>
      </c>
      <c r="E266" s="220" t="s">
        <v>1152</v>
      </c>
      <c r="F266" s="220" t="s">
        <v>1153</v>
      </c>
      <c r="G266" s="220"/>
      <c r="H266" s="220"/>
      <c r="I266" s="220"/>
      <c r="J266" s="220">
        <v>432920</v>
      </c>
      <c r="K266" s="220"/>
      <c r="L266" s="220"/>
      <c r="M266" s="220"/>
      <c r="N266" s="220">
        <v>0</v>
      </c>
    </row>
    <row r="267" spans="4:14">
      <c r="D267" s="175" t="s">
        <v>1043</v>
      </c>
      <c r="E267" s="220" t="s">
        <v>1142</v>
      </c>
      <c r="F267" s="220" t="s">
        <v>1143</v>
      </c>
      <c r="G267" s="220"/>
      <c r="H267" s="220"/>
      <c r="I267" s="220"/>
      <c r="J267" s="220">
        <v>-16299305.7245775</v>
      </c>
      <c r="K267" s="220">
        <v>23880919.125</v>
      </c>
      <c r="L267" s="220"/>
      <c r="M267" s="220"/>
      <c r="N267" s="220">
        <v>8852026.7475058995</v>
      </c>
    </row>
    <row r="268" spans="4:14">
      <c r="D268" s="175" t="s">
        <v>1045</v>
      </c>
      <c r="E268" s="241" t="s">
        <v>1061</v>
      </c>
      <c r="F268" s="241" t="s">
        <v>158</v>
      </c>
      <c r="G268" s="241">
        <v>-14779407246.33</v>
      </c>
      <c r="H268" s="241">
        <v>-753977630.41999996</v>
      </c>
      <c r="I268" s="241">
        <v>-527007739.57008737</v>
      </c>
      <c r="J268" s="241">
        <v>-4992312800.3630896</v>
      </c>
      <c r="K268" s="241">
        <v>775686501.89371765</v>
      </c>
      <c r="L268" s="241">
        <v>-913556574.59000003</v>
      </c>
      <c r="M268" s="241">
        <v>-3399055414.3123846</v>
      </c>
      <c r="N268" s="241">
        <v>-18759309397.081642</v>
      </c>
    </row>
    <row r="269" spans="4:14">
      <c r="D269" s="175" t="s">
        <v>1047</v>
      </c>
      <c r="E269" s="220" t="s">
        <v>1063</v>
      </c>
      <c r="F269" s="220" t="s">
        <v>1064</v>
      </c>
      <c r="G269" s="220"/>
      <c r="H269" s="220"/>
      <c r="I269" s="220">
        <v>-828172040.08314085</v>
      </c>
      <c r="J269" s="220">
        <v>-105247310.37600181</v>
      </c>
      <c r="K269" s="220">
        <v>542033173.48597515</v>
      </c>
      <c r="L269" s="220"/>
      <c r="M269" s="220">
        <v>1267899281.2822297</v>
      </c>
      <c r="N269" s="220">
        <v>1894858158.2968175</v>
      </c>
    </row>
    <row r="270" spans="4:14">
      <c r="D270" s="175" t="s">
        <v>1049</v>
      </c>
      <c r="E270" s="220" t="s">
        <v>1066</v>
      </c>
      <c r="F270" s="220" t="s">
        <v>1067</v>
      </c>
      <c r="G270" s="220"/>
      <c r="H270" s="220"/>
      <c r="I270" s="220"/>
      <c r="J270" s="220"/>
      <c r="K270" s="220"/>
      <c r="L270" s="220"/>
      <c r="M270" s="220"/>
      <c r="N270" s="220">
        <v>394172623.41933119</v>
      </c>
    </row>
    <row r="271" spans="4:14">
      <c r="D271" s="175" t="s">
        <v>1051</v>
      </c>
      <c r="E271" s="241" t="s">
        <v>1069</v>
      </c>
      <c r="F271" s="241" t="s">
        <v>152</v>
      </c>
      <c r="G271" s="241"/>
      <c r="H271" s="241"/>
      <c r="I271" s="241">
        <v>-828172040.08314085</v>
      </c>
      <c r="J271" s="241">
        <v>-105247310.37600181</v>
      </c>
      <c r="K271" s="241">
        <v>542033173.48597515</v>
      </c>
      <c r="L271" s="241"/>
      <c r="M271" s="241">
        <v>1267899281.2822297</v>
      </c>
      <c r="N271" s="241">
        <v>2289030781.7161489</v>
      </c>
    </row>
    <row r="272" spans="4:14">
      <c r="D272" s="175" t="s">
        <v>1054</v>
      </c>
      <c r="E272" s="220" t="s">
        <v>1071</v>
      </c>
      <c r="F272" s="220" t="s">
        <v>1072</v>
      </c>
      <c r="G272" s="220">
        <v>-343934902.69</v>
      </c>
      <c r="H272" s="220"/>
      <c r="I272" s="220"/>
      <c r="J272" s="220"/>
      <c r="K272" s="220"/>
      <c r="L272" s="220"/>
      <c r="M272" s="220"/>
      <c r="N272" s="220">
        <v>6118150.04</v>
      </c>
    </row>
    <row r="273" spans="4:62">
      <c r="D273" s="175" t="s">
        <v>1057</v>
      </c>
      <c r="E273" s="220" t="s">
        <v>1074</v>
      </c>
      <c r="F273" s="220" t="s">
        <v>1075</v>
      </c>
      <c r="G273" s="220">
        <v>68786980.540000007</v>
      </c>
      <c r="H273" s="220"/>
      <c r="I273" s="220"/>
      <c r="J273" s="220"/>
      <c r="K273" s="220"/>
      <c r="L273" s="220"/>
      <c r="M273" s="220"/>
      <c r="N273" s="220">
        <v>0</v>
      </c>
    </row>
    <row r="274" spans="4:62">
      <c r="D274" s="175" t="s">
        <v>1060</v>
      </c>
      <c r="E274" s="220" t="s">
        <v>1077</v>
      </c>
      <c r="F274" s="220" t="s">
        <v>1078</v>
      </c>
      <c r="G274" s="220"/>
      <c r="H274" s="220"/>
      <c r="I274" s="220"/>
      <c r="J274" s="220"/>
      <c r="K274" s="220"/>
      <c r="L274" s="220"/>
      <c r="M274" s="220"/>
      <c r="N274" s="220">
        <v>385023.16</v>
      </c>
    </row>
    <row r="275" spans="4:62">
      <c r="D275" s="175" t="s">
        <v>1062</v>
      </c>
      <c r="E275" s="241" t="s">
        <v>1080</v>
      </c>
      <c r="F275" s="241" t="s">
        <v>154</v>
      </c>
      <c r="G275" s="241">
        <v>-275147922.14999998</v>
      </c>
      <c r="H275" s="241"/>
      <c r="I275" s="241"/>
      <c r="J275" s="241"/>
      <c r="K275" s="241"/>
      <c r="L275" s="241"/>
      <c r="M275" s="241"/>
      <c r="N275" s="241">
        <v>6503173.2000000002</v>
      </c>
    </row>
    <row r="276" spans="4:62">
      <c r="D276" s="175" t="s">
        <v>1065</v>
      </c>
      <c r="E276" s="220" t="s">
        <v>1965</v>
      </c>
      <c r="F276" s="220" t="s">
        <v>153</v>
      </c>
      <c r="G276" s="220"/>
      <c r="H276" s="220"/>
      <c r="I276" s="220"/>
      <c r="J276" s="220"/>
      <c r="K276" s="220"/>
      <c r="L276" s="220"/>
      <c r="M276" s="220"/>
      <c r="N276" s="220">
        <v>0</v>
      </c>
    </row>
    <row r="277" spans="4:62">
      <c r="D277" s="175" t="s">
        <v>1068</v>
      </c>
      <c r="E277" s="220" t="s">
        <v>1082</v>
      </c>
      <c r="F277" s="220" t="s">
        <v>1083</v>
      </c>
      <c r="G277" s="220"/>
      <c r="H277" s="220"/>
      <c r="I277" s="220"/>
      <c r="J277" s="220"/>
      <c r="K277" s="220"/>
      <c r="L277" s="220"/>
      <c r="M277" s="220"/>
      <c r="N277" s="220">
        <v>-1.928E-3</v>
      </c>
    </row>
    <row r="278" spans="4:62">
      <c r="D278" s="175" t="s">
        <v>1070</v>
      </c>
      <c r="E278" s="226" t="s">
        <v>1085</v>
      </c>
      <c r="F278" s="226" t="s">
        <v>1086</v>
      </c>
      <c r="G278" s="226"/>
      <c r="H278" s="226"/>
      <c r="I278" s="226"/>
      <c r="J278" s="226"/>
      <c r="K278" s="226"/>
      <c r="L278" s="226"/>
      <c r="M278" s="226"/>
      <c r="N278" s="226">
        <v>-1.928E-3</v>
      </c>
    </row>
    <row r="279" spans="4:62">
      <c r="D279" s="175" t="s">
        <v>1073</v>
      </c>
      <c r="E279" s="220" t="s">
        <v>1088</v>
      </c>
      <c r="F279" s="220" t="s">
        <v>1089</v>
      </c>
      <c r="G279" s="220"/>
      <c r="H279" s="220"/>
      <c r="I279" s="220"/>
      <c r="J279" s="220"/>
      <c r="K279" s="220"/>
      <c r="L279" s="220"/>
      <c r="M279" s="220"/>
      <c r="N279" s="220">
        <v>75215211.260000005</v>
      </c>
    </row>
    <row r="280" spans="4:62">
      <c r="D280" s="175" t="s">
        <v>1076</v>
      </c>
      <c r="E280" s="241" t="s">
        <v>1091</v>
      </c>
      <c r="F280" s="241" t="s">
        <v>156</v>
      </c>
      <c r="G280" s="241"/>
      <c r="H280" s="241"/>
      <c r="I280" s="241"/>
      <c r="J280" s="241"/>
      <c r="K280" s="241"/>
      <c r="L280" s="241"/>
      <c r="M280" s="241"/>
      <c r="N280" s="241">
        <v>75215211.260000005</v>
      </c>
    </row>
    <row r="281" spans="4:62">
      <c r="D281" s="175" t="s">
        <v>1079</v>
      </c>
      <c r="E281" s="222" t="s">
        <v>1093</v>
      </c>
      <c r="F281" s="222" t="s">
        <v>1094</v>
      </c>
      <c r="G281" s="222">
        <v>-275147922.14999998</v>
      </c>
      <c r="H281" s="222"/>
      <c r="I281" s="222">
        <v>-828172040.08314085</v>
      </c>
      <c r="J281" s="222">
        <v>-105247310.37600181</v>
      </c>
      <c r="K281" s="222">
        <v>542033173.48597515</v>
      </c>
      <c r="L281" s="222"/>
      <c r="M281" s="222">
        <v>1267899281.2822297</v>
      </c>
      <c r="N281" s="222">
        <v>2370749166.1742206</v>
      </c>
    </row>
    <row r="282" spans="4:62">
      <c r="D282" s="175" t="s">
        <v>1081</v>
      </c>
      <c r="E282" s="220" t="s">
        <v>1096</v>
      </c>
      <c r="F282" s="220" t="s">
        <v>1097</v>
      </c>
      <c r="G282" s="220"/>
      <c r="H282" s="220"/>
      <c r="I282" s="220"/>
      <c r="J282" s="220"/>
      <c r="K282" s="220"/>
      <c r="L282" s="220"/>
      <c r="M282" s="220"/>
      <c r="N282" s="220">
        <v>4.8532999999999996E-3</v>
      </c>
    </row>
    <row r="283" spans="4:62">
      <c r="D283" s="175" t="s">
        <v>1084</v>
      </c>
      <c r="E283" s="222" t="s">
        <v>1099</v>
      </c>
      <c r="F283" s="222" t="s">
        <v>1100</v>
      </c>
      <c r="G283" s="222"/>
      <c r="H283" s="222"/>
      <c r="I283" s="222"/>
      <c r="J283" s="222"/>
      <c r="K283" s="222"/>
      <c r="L283" s="222"/>
      <c r="M283" s="222"/>
      <c r="N283" s="222">
        <v>4.8532999999999996E-3</v>
      </c>
    </row>
    <row r="284" spans="4:62">
      <c r="D284" s="175" t="s">
        <v>1087</v>
      </c>
      <c r="E284" s="223" t="s">
        <v>1102</v>
      </c>
      <c r="F284" s="223" t="s">
        <v>160</v>
      </c>
      <c r="G284" s="223">
        <v>-18849555168.48</v>
      </c>
      <c r="H284" s="223">
        <v>-1643977630.4200001</v>
      </c>
      <c r="I284" s="223">
        <v>-23091171277.593224</v>
      </c>
      <c r="J284" s="223">
        <v>-7821836903.369091</v>
      </c>
      <c r="K284" s="223">
        <v>-6897462618.7615871</v>
      </c>
      <c r="L284" s="223">
        <v>-5173296925.5600004</v>
      </c>
      <c r="M284" s="223">
        <v>-8200627275.8901548</v>
      </c>
      <c r="N284" s="223">
        <v>-29558009384.603848</v>
      </c>
    </row>
    <row r="285" spans="4:62">
      <c r="D285" s="175" t="s">
        <v>1090</v>
      </c>
      <c r="E285" s="220" t="s">
        <v>1104</v>
      </c>
      <c r="F285" s="220" t="s">
        <v>161</v>
      </c>
      <c r="G285" s="220"/>
      <c r="H285" s="220"/>
      <c r="I285" s="220"/>
      <c r="J285" s="220">
        <v>-171.43494329999999</v>
      </c>
      <c r="K285" s="220"/>
      <c r="L285" s="220"/>
      <c r="M285" s="220"/>
      <c r="N285" s="220">
        <v>-9156934308.4997501</v>
      </c>
      <c r="BJ285">
        <v>-24000</v>
      </c>
    </row>
    <row r="286" spans="4:62">
      <c r="D286" s="175" t="s">
        <v>1092</v>
      </c>
      <c r="E286" s="226" t="s">
        <v>1106</v>
      </c>
      <c r="F286" s="226" t="s">
        <v>161</v>
      </c>
      <c r="G286" s="226"/>
      <c r="H286" s="226"/>
      <c r="I286" s="226"/>
      <c r="J286" s="226">
        <v>-171.43494329999999</v>
      </c>
      <c r="K286" s="226"/>
      <c r="L286" s="226"/>
      <c r="M286" s="226"/>
      <c r="N286" s="226">
        <v>-9156934308.4997501</v>
      </c>
    </row>
    <row r="287" spans="4:62">
      <c r="D287" s="175" t="s">
        <v>1095</v>
      </c>
      <c r="E287" s="220" t="s">
        <v>1108</v>
      </c>
      <c r="F287" s="220" t="s">
        <v>162</v>
      </c>
      <c r="G287" s="220"/>
      <c r="H287" s="220"/>
      <c r="I287" s="220"/>
      <c r="J287" s="220"/>
      <c r="K287" s="220"/>
      <c r="L287" s="220"/>
      <c r="M287" s="220"/>
      <c r="N287" s="220">
        <v>-1123249317.6632712</v>
      </c>
    </row>
    <row r="288" spans="4:62">
      <c r="D288" s="175" t="s">
        <v>1098</v>
      </c>
      <c r="E288" s="226" t="s">
        <v>1110</v>
      </c>
      <c r="F288" s="226" t="s">
        <v>162</v>
      </c>
      <c r="G288" s="226"/>
      <c r="H288" s="226"/>
      <c r="I288" s="226"/>
      <c r="J288" s="226"/>
      <c r="K288" s="226"/>
      <c r="L288" s="226"/>
      <c r="M288" s="226"/>
      <c r="N288" s="226">
        <v>-1123249317.6632712</v>
      </c>
    </row>
    <row r="289" spans="4:62">
      <c r="D289" s="175" t="s">
        <v>1101</v>
      </c>
      <c r="E289" s="220" t="s">
        <v>1112</v>
      </c>
      <c r="F289" s="220" t="s">
        <v>163</v>
      </c>
      <c r="G289" s="220"/>
      <c r="H289" s="220"/>
      <c r="I289" s="220"/>
      <c r="J289" s="220"/>
      <c r="K289" s="220"/>
      <c r="L289" s="220"/>
      <c r="M289" s="220"/>
      <c r="N289" s="220">
        <v>718630084.684551</v>
      </c>
    </row>
    <row r="290" spans="4:62">
      <c r="D290" s="175" t="s">
        <v>1103</v>
      </c>
      <c r="E290" s="226" t="s">
        <v>1114</v>
      </c>
      <c r="F290" s="226" t="s">
        <v>163</v>
      </c>
      <c r="G290" s="226"/>
      <c r="H290" s="226"/>
      <c r="I290" s="226"/>
      <c r="J290" s="226"/>
      <c r="K290" s="226"/>
      <c r="L290" s="226"/>
      <c r="M290" s="226"/>
      <c r="N290" s="226">
        <v>718630084.684551</v>
      </c>
    </row>
    <row r="291" spans="4:62">
      <c r="D291" s="175" t="s">
        <v>1105</v>
      </c>
      <c r="E291" s="220" t="s">
        <v>1116</v>
      </c>
      <c r="F291" s="220" t="s">
        <v>1117</v>
      </c>
      <c r="G291" s="220"/>
      <c r="H291" s="220"/>
      <c r="I291" s="220"/>
      <c r="J291" s="220"/>
      <c r="K291" s="220"/>
      <c r="L291" s="220"/>
      <c r="M291" s="220"/>
      <c r="N291" s="220">
        <v>-394605169.24933118</v>
      </c>
    </row>
    <row r="292" spans="4:62">
      <c r="D292" s="175" t="s">
        <v>1107</v>
      </c>
      <c r="E292" s="226" t="s">
        <v>1119</v>
      </c>
      <c r="F292" s="226" t="s">
        <v>164</v>
      </c>
      <c r="G292" s="226"/>
      <c r="H292" s="226"/>
      <c r="I292" s="226"/>
      <c r="J292" s="226"/>
      <c r="K292" s="226"/>
      <c r="L292" s="226"/>
      <c r="M292" s="226"/>
      <c r="N292" s="226">
        <v>-394605169.24933118</v>
      </c>
    </row>
    <row r="293" spans="4:62">
      <c r="D293" s="175" t="s">
        <v>1109</v>
      </c>
      <c r="E293" s="220" t="s">
        <v>1121</v>
      </c>
      <c r="F293" s="220" t="s">
        <v>1122</v>
      </c>
      <c r="G293" s="220"/>
      <c r="H293" s="220"/>
      <c r="I293" s="220"/>
      <c r="J293" s="220"/>
      <c r="K293" s="220"/>
      <c r="L293" s="220"/>
      <c r="M293" s="220"/>
      <c r="N293" s="220">
        <v>23209</v>
      </c>
      <c r="BJ293">
        <v>153225.84</v>
      </c>
    </row>
    <row r="294" spans="4:62">
      <c r="D294" s="175" t="s">
        <v>1111</v>
      </c>
      <c r="E294" s="220" t="s">
        <v>1124</v>
      </c>
      <c r="F294" s="220" t="s">
        <v>1125</v>
      </c>
      <c r="G294" s="220"/>
      <c r="H294" s="220"/>
      <c r="I294" s="220"/>
      <c r="J294" s="220"/>
      <c r="K294" s="220"/>
      <c r="L294" s="220"/>
      <c r="M294" s="220"/>
      <c r="N294" s="220">
        <v>11394111.663874799</v>
      </c>
      <c r="BJ294">
        <v>-23900</v>
      </c>
    </row>
    <row r="295" spans="4:62">
      <c r="D295" s="175" t="s">
        <v>1113</v>
      </c>
      <c r="E295" s="220" t="s">
        <v>1127</v>
      </c>
      <c r="F295" s="220" t="s">
        <v>1128</v>
      </c>
      <c r="G295" s="220"/>
      <c r="H295" s="220"/>
      <c r="I295" s="220"/>
      <c r="J295" s="220"/>
      <c r="K295" s="220"/>
      <c r="L295" s="220"/>
      <c r="M295" s="220"/>
      <c r="N295" s="220">
        <v>-408232.15807200002</v>
      </c>
    </row>
    <row r="296" spans="4:62">
      <c r="D296" s="175" t="s">
        <v>1115</v>
      </c>
      <c r="E296" s="226" t="s">
        <v>1130</v>
      </c>
      <c r="F296" s="226" t="s">
        <v>166</v>
      </c>
      <c r="G296" s="226"/>
      <c r="H296" s="226"/>
      <c r="I296" s="226"/>
      <c r="J296" s="226"/>
      <c r="K296" s="226"/>
      <c r="L296" s="226"/>
      <c r="M296" s="226"/>
      <c r="N296" s="226">
        <v>11009088.505802801</v>
      </c>
    </row>
    <row r="297" spans="4:62">
      <c r="D297" s="175" t="s">
        <v>1118</v>
      </c>
      <c r="E297" s="222" t="s">
        <v>1131</v>
      </c>
      <c r="F297" s="222" t="s">
        <v>1132</v>
      </c>
      <c r="G297" s="222"/>
      <c r="H297" s="222"/>
      <c r="I297" s="222"/>
      <c r="J297" s="222">
        <v>-171.43494329999999</v>
      </c>
      <c r="K297" s="222"/>
      <c r="L297" s="222"/>
      <c r="M297" s="222"/>
      <c r="N297" s="222">
        <v>-9945149622.2219982</v>
      </c>
    </row>
    <row r="298" spans="4:62">
      <c r="D298" s="175" t="s">
        <v>1120</v>
      </c>
      <c r="E298" s="223" t="s">
        <v>1133</v>
      </c>
      <c r="F298" s="223" t="s">
        <v>167</v>
      </c>
      <c r="G298" s="223"/>
      <c r="H298" s="223"/>
      <c r="I298" s="223"/>
      <c r="J298" s="223">
        <v>-171.43494329999999</v>
      </c>
      <c r="K298" s="223"/>
      <c r="L298" s="223"/>
      <c r="M298" s="223"/>
      <c r="N298" s="223">
        <v>-9945149622.2219982</v>
      </c>
    </row>
    <row r="299" spans="4:62">
      <c r="D299" s="175" t="s">
        <v>1123</v>
      </c>
      <c r="E299" s="224" t="s">
        <v>1134</v>
      </c>
      <c r="F299" s="224" t="s">
        <v>168</v>
      </c>
      <c r="G299" s="224">
        <v>-18849555168.48</v>
      </c>
      <c r="H299" s="224">
        <v>-1643977630.4200001</v>
      </c>
      <c r="I299" s="224">
        <v>-23091171277.593224</v>
      </c>
      <c r="J299" s="224">
        <v>-7821837074.8040352</v>
      </c>
      <c r="K299" s="224">
        <v>-6897462618.7615871</v>
      </c>
      <c r="L299" s="224">
        <v>-5173296925.5600004</v>
      </c>
      <c r="M299" s="224">
        <v>-8200627275.8901548</v>
      </c>
      <c r="N299" s="224">
        <v>-39503159006.825844</v>
      </c>
    </row>
    <row r="300" spans="4:62">
      <c r="D300" s="175" t="s">
        <v>1126</v>
      </c>
      <c r="E300" s="225" t="s">
        <v>1135</v>
      </c>
      <c r="F300" s="225" t="s">
        <v>1136</v>
      </c>
      <c r="G300" s="225">
        <v>-53344660719.769997</v>
      </c>
      <c r="H300" s="225">
        <v>-1845523087.27</v>
      </c>
      <c r="I300" s="225">
        <v>-29129529453.564667</v>
      </c>
      <c r="J300" s="225">
        <v>-26238480180.500034</v>
      </c>
      <c r="K300" s="225">
        <v>-8747933105.2281094</v>
      </c>
      <c r="L300" s="225">
        <v>-6147517508.6000004</v>
      </c>
      <c r="M300" s="225">
        <v>-10190125000.80538</v>
      </c>
      <c r="N300" s="225">
        <v>-100455754392.30074</v>
      </c>
    </row>
    <row r="301" spans="4:62">
      <c r="D301" s="175" t="s">
        <v>1129</v>
      </c>
      <c r="E301" s="227" t="s">
        <v>1137</v>
      </c>
      <c r="F301" s="227" t="s">
        <v>1138</v>
      </c>
      <c r="G301" s="227">
        <v>0</v>
      </c>
      <c r="H301" s="227">
        <v>0</v>
      </c>
      <c r="I301" s="227">
        <v>4.1499999999999999E-5</v>
      </c>
      <c r="J301" s="227">
        <v>0</v>
      </c>
      <c r="K301" s="227">
        <v>9.9999999999999995E-8</v>
      </c>
      <c r="L301" s="227">
        <v>0</v>
      </c>
      <c r="M301" s="227">
        <v>0</v>
      </c>
      <c r="N301" s="227">
        <v>4.1600000000000002E-5</v>
      </c>
    </row>
    <row r="302" spans="4:62">
      <c r="E302" s="196" t="s">
        <v>2047</v>
      </c>
      <c r="F302" s="197"/>
      <c r="G302" s="197"/>
      <c r="H302" s="197"/>
      <c r="I302" s="197"/>
      <c r="J302" s="197"/>
      <c r="K302" s="197"/>
      <c r="L302" s="197"/>
      <c r="M302" s="197"/>
    </row>
    <row r="303" spans="4:62">
      <c r="E303" s="196" t="s">
        <v>1158</v>
      </c>
      <c r="F303" s="197"/>
      <c r="G303" s="197"/>
      <c r="H303" s="197"/>
      <c r="I303" s="197"/>
      <c r="J303" s="197"/>
      <c r="K303" s="197"/>
      <c r="L303" s="197"/>
      <c r="M303" s="197"/>
    </row>
    <row r="304" spans="4:62">
      <c r="E304" s="196" t="s">
        <v>2038</v>
      </c>
      <c r="F304" s="197"/>
      <c r="G304" s="197"/>
      <c r="H304" s="197"/>
      <c r="I304" s="197"/>
      <c r="J304" s="197"/>
      <c r="K304" s="197"/>
      <c r="L304" s="197"/>
      <c r="M304" s="197"/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  <customPr name="FPMExcelClientCellBasedFunctionStatus" r:id="rId2"/>
  </customProperties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S666"/>
  <sheetViews>
    <sheetView topLeftCell="E270" zoomScaleNormal="100" workbookViewId="0">
      <selection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28" width="22.85546875" customWidth="1"/>
  </cols>
  <sheetData>
    <row r="1" spans="1:201" ht="60.4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/>
      <c r="BZ1" s="167"/>
      <c r="CA1" s="167"/>
      <c r="CB1" s="167"/>
      <c r="CC1" s="167"/>
    </row>
    <row r="2" spans="1:201" ht="15.75">
      <c r="A2" t="s">
        <v>263</v>
      </c>
      <c r="D2" s="164"/>
      <c r="E2" s="164" t="s">
        <v>264</v>
      </c>
      <c r="F2" s="164"/>
      <c r="G2" s="168" t="s">
        <v>1145</v>
      </c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</row>
    <row r="3" spans="1:201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2048</v>
      </c>
      <c r="L3" s="170" t="s">
        <v>271</v>
      </c>
      <c r="M3" s="170" t="s">
        <v>272</v>
      </c>
      <c r="N3" s="170" t="s">
        <v>273</v>
      </c>
      <c r="O3" s="170" t="s">
        <v>274</v>
      </c>
      <c r="P3" s="170" t="s">
        <v>274</v>
      </c>
      <c r="Q3" s="170" t="s">
        <v>274</v>
      </c>
      <c r="R3" s="170" t="s">
        <v>274</v>
      </c>
      <c r="S3" s="170" t="s">
        <v>274</v>
      </c>
      <c r="T3" s="170" t="s">
        <v>274</v>
      </c>
      <c r="U3" s="170" t="s">
        <v>274</v>
      </c>
      <c r="V3" s="170" t="s">
        <v>274</v>
      </c>
      <c r="W3" s="170" t="s">
        <v>274</v>
      </c>
      <c r="X3" s="170" t="s">
        <v>274</v>
      </c>
      <c r="Y3" s="170" t="s">
        <v>274</v>
      </c>
      <c r="Z3" s="170" t="s">
        <v>274</v>
      </c>
      <c r="AA3" s="170" t="s">
        <v>274</v>
      </c>
      <c r="AB3" s="170" t="s">
        <v>274</v>
      </c>
      <c r="AC3" s="170" t="s">
        <v>274</v>
      </c>
      <c r="AD3" s="170" t="s">
        <v>274</v>
      </c>
      <c r="AE3" s="170" t="s">
        <v>274</v>
      </c>
      <c r="AF3" s="170" t="s">
        <v>274</v>
      </c>
      <c r="AG3" s="170" t="s">
        <v>274</v>
      </c>
      <c r="AH3" s="170" t="s">
        <v>274</v>
      </c>
      <c r="AI3" s="170" t="s">
        <v>274</v>
      </c>
      <c r="AJ3" s="170" t="s">
        <v>274</v>
      </c>
      <c r="AK3" s="170" t="s">
        <v>274</v>
      </c>
      <c r="AL3" s="170" t="s">
        <v>274</v>
      </c>
      <c r="AM3" s="170" t="s">
        <v>274</v>
      </c>
      <c r="AN3" s="170" t="s">
        <v>274</v>
      </c>
      <c r="AO3" s="170" t="s">
        <v>274</v>
      </c>
      <c r="AP3" s="170" t="s">
        <v>274</v>
      </c>
      <c r="AQ3" s="170" t="s">
        <v>274</v>
      </c>
      <c r="AR3" s="170" t="s">
        <v>274</v>
      </c>
      <c r="AS3" s="170" t="s">
        <v>274</v>
      </c>
      <c r="AT3" s="170" t="s">
        <v>274</v>
      </c>
      <c r="AU3" s="170" t="s">
        <v>274</v>
      </c>
      <c r="AV3" s="170" t="s">
        <v>274</v>
      </c>
      <c r="AW3" s="170" t="s">
        <v>274</v>
      </c>
      <c r="AX3" s="170" t="s">
        <v>274</v>
      </c>
      <c r="AY3" s="170" t="s">
        <v>274</v>
      </c>
      <c r="AZ3" s="170" t="s">
        <v>274</v>
      </c>
      <c r="BA3" s="170" t="s">
        <v>274</v>
      </c>
      <c r="BB3" s="170" t="s">
        <v>274</v>
      </c>
      <c r="BC3" s="170" t="s">
        <v>274</v>
      </c>
      <c r="BD3" s="170" t="s">
        <v>274</v>
      </c>
      <c r="BE3" s="170" t="s">
        <v>274</v>
      </c>
      <c r="BF3" s="170" t="s">
        <v>274</v>
      </c>
      <c r="BG3" s="170" t="s">
        <v>274</v>
      </c>
      <c r="BH3" s="170" t="s">
        <v>274</v>
      </c>
      <c r="BI3" s="170" t="s">
        <v>274</v>
      </c>
      <c r="BJ3" s="170" t="s">
        <v>274</v>
      </c>
      <c r="BK3" s="170" t="s">
        <v>274</v>
      </c>
      <c r="BL3" s="170" t="s">
        <v>274</v>
      </c>
      <c r="BM3" s="170" t="s">
        <v>274</v>
      </c>
      <c r="BN3" s="170" t="s">
        <v>274</v>
      </c>
      <c r="BO3" s="170" t="s">
        <v>274</v>
      </c>
      <c r="BP3" s="170" t="s">
        <v>274</v>
      </c>
      <c r="BQ3" s="170" t="s">
        <v>274</v>
      </c>
      <c r="BR3" s="170" t="s">
        <v>274</v>
      </c>
      <c r="BS3" s="170" t="s">
        <v>274</v>
      </c>
      <c r="BT3" s="170" t="s">
        <v>274</v>
      </c>
      <c r="BU3" s="170" t="s">
        <v>274</v>
      </c>
      <c r="BV3" s="170" t="s">
        <v>274</v>
      </c>
      <c r="BW3" s="170" t="s">
        <v>274</v>
      </c>
      <c r="BX3" s="170" t="s">
        <v>274</v>
      </c>
      <c r="BY3" s="170" t="s">
        <v>274</v>
      </c>
      <c r="BZ3" s="170" t="s">
        <v>274</v>
      </c>
      <c r="CA3" s="170" t="s">
        <v>274</v>
      </c>
      <c r="CB3" s="170" t="s">
        <v>274</v>
      </c>
      <c r="CC3" s="170" t="s">
        <v>274</v>
      </c>
      <c r="CD3" s="170" t="s">
        <v>274</v>
      </c>
      <c r="CE3" s="170" t="s">
        <v>274</v>
      </c>
      <c r="CF3" s="170" t="s">
        <v>274</v>
      </c>
      <c r="CG3" s="170" t="s">
        <v>274</v>
      </c>
      <c r="CH3" s="170" t="s">
        <v>274</v>
      </c>
      <c r="CI3" s="170" t="s">
        <v>274</v>
      </c>
      <c r="CJ3" s="170" t="s">
        <v>274</v>
      </c>
      <c r="CK3" s="170" t="s">
        <v>274</v>
      </c>
      <c r="CL3" s="170" t="s">
        <v>274</v>
      </c>
      <c r="CM3" s="170" t="s">
        <v>274</v>
      </c>
      <c r="CN3" s="170" t="s">
        <v>274</v>
      </c>
      <c r="CO3" s="170" t="s">
        <v>274</v>
      </c>
      <c r="CP3" s="170" t="s">
        <v>274</v>
      </c>
      <c r="CQ3" s="170" t="s">
        <v>274</v>
      </c>
      <c r="CR3" s="170" t="s">
        <v>274</v>
      </c>
      <c r="CS3" s="170" t="s">
        <v>274</v>
      </c>
      <c r="CT3" s="170" t="s">
        <v>274</v>
      </c>
      <c r="CU3" s="170" t="s">
        <v>274</v>
      </c>
      <c r="CV3" s="170" t="s">
        <v>274</v>
      </c>
      <c r="CW3" s="170" t="s">
        <v>274</v>
      </c>
      <c r="CX3" s="170" t="s">
        <v>274</v>
      </c>
      <c r="CY3" s="170" t="s">
        <v>274</v>
      </c>
      <c r="CZ3" s="170" t="s">
        <v>274</v>
      </c>
      <c r="DA3" s="170" t="s">
        <v>274</v>
      </c>
      <c r="DB3" s="170" t="s">
        <v>274</v>
      </c>
      <c r="DC3" s="170" t="s">
        <v>274</v>
      </c>
      <c r="DD3" s="170" t="s">
        <v>274</v>
      </c>
      <c r="DE3" s="170" t="s">
        <v>274</v>
      </c>
      <c r="DF3" s="170" t="s">
        <v>274</v>
      </c>
      <c r="DG3" s="170" t="s">
        <v>274</v>
      </c>
      <c r="DH3" s="170" t="s">
        <v>274</v>
      </c>
      <c r="DI3" s="170" t="s">
        <v>274</v>
      </c>
      <c r="DJ3" s="170" t="s">
        <v>274</v>
      </c>
      <c r="DK3" s="170" t="s">
        <v>274</v>
      </c>
      <c r="DL3" s="170" t="s">
        <v>274</v>
      </c>
      <c r="DM3" s="170" t="s">
        <v>274</v>
      </c>
      <c r="DN3" s="170" t="s">
        <v>274</v>
      </c>
      <c r="DO3" s="170" t="s">
        <v>274</v>
      </c>
      <c r="DP3" s="170" t="s">
        <v>274</v>
      </c>
      <c r="DQ3" s="170" t="s">
        <v>274</v>
      </c>
      <c r="DR3" s="170" t="s">
        <v>274</v>
      </c>
      <c r="DS3" s="170" t="s">
        <v>274</v>
      </c>
      <c r="DT3" s="170" t="s">
        <v>274</v>
      </c>
      <c r="DU3" s="170" t="s">
        <v>274</v>
      </c>
      <c r="DV3" s="170" t="s">
        <v>274</v>
      </c>
      <c r="DW3" s="170" t="s">
        <v>274</v>
      </c>
      <c r="DX3" s="170" t="s">
        <v>274</v>
      </c>
      <c r="DY3" s="170" t="s">
        <v>274</v>
      </c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  <c r="GO3" s="167"/>
      <c r="GP3" s="167"/>
      <c r="GQ3" s="167"/>
      <c r="GR3" s="167"/>
      <c r="GS3" s="167"/>
    </row>
    <row r="4" spans="1:201" s="174" customFormat="1" ht="63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278</v>
      </c>
      <c r="O4" s="170" t="s">
        <v>278</v>
      </c>
      <c r="P4" s="170" t="s">
        <v>2049</v>
      </c>
      <c r="Q4" s="170" t="s">
        <v>2050</v>
      </c>
      <c r="R4" s="170" t="s">
        <v>2051</v>
      </c>
      <c r="S4" s="170" t="s">
        <v>2052</v>
      </c>
      <c r="T4" s="170" t="s">
        <v>2053</v>
      </c>
      <c r="U4" s="170" t="s">
        <v>2054</v>
      </c>
      <c r="V4" s="170" t="s">
        <v>2055</v>
      </c>
      <c r="W4" s="170" t="s">
        <v>2056</v>
      </c>
      <c r="X4" s="170" t="s">
        <v>2057</v>
      </c>
      <c r="Y4" s="170" t="s">
        <v>2058</v>
      </c>
      <c r="Z4" s="170" t="s">
        <v>2059</v>
      </c>
      <c r="AA4" s="170" t="s">
        <v>2060</v>
      </c>
      <c r="AB4" s="170" t="s">
        <v>2061</v>
      </c>
      <c r="AC4" s="170" t="s">
        <v>2062</v>
      </c>
      <c r="AD4" s="170" t="s">
        <v>2063</v>
      </c>
      <c r="AE4" s="170" t="s">
        <v>2064</v>
      </c>
      <c r="AF4" s="170" t="s">
        <v>2065</v>
      </c>
      <c r="AG4" s="170" t="s">
        <v>2066</v>
      </c>
      <c r="AH4" s="170" t="s">
        <v>2067</v>
      </c>
      <c r="AI4" s="170" t="s">
        <v>2068</v>
      </c>
      <c r="AJ4" s="170" t="s">
        <v>2069</v>
      </c>
      <c r="AK4" s="170" t="s">
        <v>2070</v>
      </c>
      <c r="AL4" s="170" t="s">
        <v>2071</v>
      </c>
      <c r="AM4" s="170" t="s">
        <v>2072</v>
      </c>
      <c r="AN4" s="170" t="s">
        <v>2073</v>
      </c>
      <c r="AO4" s="170" t="s">
        <v>2074</v>
      </c>
      <c r="AP4" s="170" t="s">
        <v>2075</v>
      </c>
      <c r="AQ4" s="170" t="s">
        <v>2076</v>
      </c>
      <c r="AR4" s="170" t="s">
        <v>2077</v>
      </c>
      <c r="AS4" s="170" t="s">
        <v>2078</v>
      </c>
      <c r="AT4" s="170" t="s">
        <v>2079</v>
      </c>
      <c r="AU4" s="170" t="s">
        <v>2080</v>
      </c>
      <c r="AV4" s="170" t="s">
        <v>2081</v>
      </c>
      <c r="AW4" s="170" t="s">
        <v>2082</v>
      </c>
      <c r="AX4" s="170" t="s">
        <v>2083</v>
      </c>
      <c r="AY4" s="170" t="s">
        <v>2084</v>
      </c>
      <c r="AZ4" s="170" t="s">
        <v>2085</v>
      </c>
      <c r="BA4" s="170" t="s">
        <v>2086</v>
      </c>
      <c r="BB4" s="170" t="s">
        <v>2087</v>
      </c>
      <c r="BC4" s="170" t="s">
        <v>2088</v>
      </c>
      <c r="BD4" s="170" t="s">
        <v>2089</v>
      </c>
      <c r="BE4" s="170" t="s">
        <v>2090</v>
      </c>
      <c r="BF4" s="170" t="s">
        <v>2091</v>
      </c>
      <c r="BG4" s="170" t="s">
        <v>2092</v>
      </c>
      <c r="BH4" s="170" t="s">
        <v>2093</v>
      </c>
      <c r="BI4" s="170" t="s">
        <v>2094</v>
      </c>
      <c r="BJ4" s="170" t="s">
        <v>2095</v>
      </c>
      <c r="BK4" s="170" t="s">
        <v>2096</v>
      </c>
      <c r="BL4" s="170" t="s">
        <v>2097</v>
      </c>
      <c r="BM4" s="170" t="s">
        <v>2098</v>
      </c>
      <c r="BN4" s="170" t="s">
        <v>2099</v>
      </c>
      <c r="BO4" s="170" t="s">
        <v>2100</v>
      </c>
      <c r="BP4" s="170" t="s">
        <v>2101</v>
      </c>
      <c r="BQ4" s="170" t="s">
        <v>2102</v>
      </c>
      <c r="BR4" s="170" t="s">
        <v>2103</v>
      </c>
      <c r="BS4" s="170" t="s">
        <v>2104</v>
      </c>
      <c r="BT4" s="170" t="s">
        <v>2105</v>
      </c>
      <c r="BU4" s="170" t="s">
        <v>2106</v>
      </c>
      <c r="BV4" s="170" t="s">
        <v>2107</v>
      </c>
      <c r="BW4" s="170" t="s">
        <v>2108</v>
      </c>
      <c r="BX4" s="170" t="s">
        <v>2109</v>
      </c>
      <c r="BY4" s="170" t="s">
        <v>2110</v>
      </c>
      <c r="BZ4" s="170" t="s">
        <v>2111</v>
      </c>
      <c r="CA4" s="170" t="s">
        <v>2112</v>
      </c>
      <c r="CB4" s="170" t="s">
        <v>2113</v>
      </c>
      <c r="CC4" s="170" t="s">
        <v>2114</v>
      </c>
      <c r="CD4" s="170" t="s">
        <v>2115</v>
      </c>
      <c r="CE4" s="170" t="s">
        <v>2116</v>
      </c>
      <c r="CF4" s="170" t="s">
        <v>2117</v>
      </c>
      <c r="CG4" s="170" t="s">
        <v>2118</v>
      </c>
      <c r="CH4" s="170" t="s">
        <v>2119</v>
      </c>
      <c r="CI4" s="170" t="s">
        <v>2120</v>
      </c>
      <c r="CJ4" s="170" t="s">
        <v>2121</v>
      </c>
      <c r="CK4" s="170" t="s">
        <v>2122</v>
      </c>
      <c r="CL4" s="170" t="s">
        <v>2123</v>
      </c>
      <c r="CM4" s="170" t="s">
        <v>2124</v>
      </c>
      <c r="CN4" s="170" t="s">
        <v>2125</v>
      </c>
      <c r="CO4" s="170" t="s">
        <v>2126</v>
      </c>
      <c r="CP4" s="170" t="s">
        <v>2127</v>
      </c>
      <c r="CQ4" s="170" t="s">
        <v>2128</v>
      </c>
      <c r="CR4" s="170" t="s">
        <v>2129</v>
      </c>
      <c r="CS4" s="170" t="s">
        <v>2130</v>
      </c>
      <c r="CT4" s="170" t="s">
        <v>2131</v>
      </c>
      <c r="CU4" s="170" t="s">
        <v>2132</v>
      </c>
      <c r="CV4" s="170" t="s">
        <v>2133</v>
      </c>
      <c r="CW4" s="170" t="s">
        <v>2134</v>
      </c>
      <c r="CX4" s="170" t="s">
        <v>2135</v>
      </c>
      <c r="CY4" s="170" t="s">
        <v>2136</v>
      </c>
      <c r="CZ4" s="170" t="s">
        <v>2137</v>
      </c>
      <c r="DA4" s="170" t="s">
        <v>2138</v>
      </c>
      <c r="DB4" s="170" t="s">
        <v>2139</v>
      </c>
      <c r="DC4" s="170" t="s">
        <v>2140</v>
      </c>
      <c r="DD4" s="170" t="s">
        <v>2141</v>
      </c>
      <c r="DE4" s="170" t="s">
        <v>2142</v>
      </c>
      <c r="DF4" s="170" t="s">
        <v>2143</v>
      </c>
      <c r="DG4" s="170" t="s">
        <v>2144</v>
      </c>
      <c r="DH4" s="170" t="s">
        <v>2145</v>
      </c>
      <c r="DI4" s="170" t="s">
        <v>2146</v>
      </c>
      <c r="DJ4" s="170" t="s">
        <v>2147</v>
      </c>
      <c r="DK4" s="170" t="s">
        <v>2148</v>
      </c>
      <c r="DL4" s="170" t="s">
        <v>2149</v>
      </c>
      <c r="DM4" s="170" t="s">
        <v>2150</v>
      </c>
      <c r="DN4" s="170" t="s">
        <v>2151</v>
      </c>
      <c r="DO4" s="170" t="s">
        <v>2152</v>
      </c>
      <c r="DP4" s="170" t="s">
        <v>2153</v>
      </c>
      <c r="DQ4" s="170" t="s">
        <v>2154</v>
      </c>
      <c r="DR4" s="170" t="s">
        <v>2155</v>
      </c>
      <c r="DS4" s="170" t="s">
        <v>2156</v>
      </c>
      <c r="DT4" s="170" t="s">
        <v>2157</v>
      </c>
      <c r="DU4" s="170" t="s">
        <v>2158</v>
      </c>
      <c r="DV4" s="170" t="s">
        <v>2159</v>
      </c>
      <c r="DW4" s="170" t="s">
        <v>2160</v>
      </c>
      <c r="DX4" s="170" t="s">
        <v>2161</v>
      </c>
      <c r="DY4" s="170" t="s">
        <v>279</v>
      </c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 s="173"/>
      <c r="FU4" s="173"/>
      <c r="FV4" s="173"/>
      <c r="FW4" s="173"/>
      <c r="FX4" s="173"/>
      <c r="FY4" s="173"/>
      <c r="FZ4" s="173"/>
      <c r="GA4" s="173"/>
      <c r="GB4" s="173"/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  <c r="GS4" s="173"/>
    </row>
    <row r="5" spans="1:201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1372548.559867</v>
      </c>
      <c r="K5" s="220"/>
      <c r="L5" s="220">
        <v>101391463.39120799</v>
      </c>
      <c r="M5" s="220"/>
      <c r="N5" s="220">
        <v>447609.45970000001</v>
      </c>
      <c r="O5" s="220">
        <v>103211621.41077501</v>
      </c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  <c r="DL5" s="220"/>
      <c r="DM5" s="220"/>
      <c r="DN5" s="220"/>
      <c r="DO5" s="220"/>
      <c r="DP5" s="220"/>
      <c r="DQ5" s="220"/>
      <c r="DR5" s="220"/>
      <c r="DS5" s="220"/>
      <c r="DT5" s="220"/>
      <c r="DU5" s="220"/>
      <c r="DV5" s="220"/>
      <c r="DW5" s="220"/>
      <c r="DX5" s="220"/>
      <c r="DY5" s="220">
        <v>103211621.41077501</v>
      </c>
    </row>
    <row r="6" spans="1:201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64997729</v>
      </c>
      <c r="H6" s="220">
        <v>88785.44</v>
      </c>
      <c r="I6" s="220">
        <v>910707658.60380924</v>
      </c>
      <c r="J6" s="220">
        <v>193323297.8116914</v>
      </c>
      <c r="K6" s="220"/>
      <c r="L6" s="220">
        <v>74567882.944196999</v>
      </c>
      <c r="M6" s="220">
        <v>20060877.120000001</v>
      </c>
      <c r="N6" s="220">
        <v>331714475.67675799</v>
      </c>
      <c r="O6" s="220">
        <v>1595460706.5964556</v>
      </c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  <c r="DL6" s="220"/>
      <c r="DM6" s="220"/>
      <c r="DN6" s="220"/>
      <c r="DO6" s="220"/>
      <c r="DP6" s="220"/>
      <c r="DQ6" s="220"/>
      <c r="DR6" s="220"/>
      <c r="DS6" s="220"/>
      <c r="DT6" s="220"/>
      <c r="DU6" s="220"/>
      <c r="DV6" s="220"/>
      <c r="DW6" s="220"/>
      <c r="DX6" s="220"/>
      <c r="DY6" s="220">
        <v>1595460706.5964556</v>
      </c>
    </row>
    <row r="7" spans="1:201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106.31</v>
      </c>
      <c r="H7" s="220"/>
      <c r="I7" s="220"/>
      <c r="J7" s="220"/>
      <c r="K7" s="220"/>
      <c r="L7" s="220">
        <v>67035471.776982002</v>
      </c>
      <c r="M7" s="220">
        <v>173221292.44</v>
      </c>
      <c r="N7" s="220"/>
      <c r="O7" s="220">
        <v>240256870.52698201</v>
      </c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  <c r="DC7" s="220"/>
      <c r="DD7" s="220"/>
      <c r="DE7" s="220"/>
      <c r="DF7" s="220"/>
      <c r="DG7" s="220"/>
      <c r="DH7" s="220"/>
      <c r="DI7" s="220"/>
      <c r="DJ7" s="220"/>
      <c r="DK7" s="220"/>
      <c r="DL7" s="220"/>
      <c r="DM7" s="220"/>
      <c r="DN7" s="220"/>
      <c r="DO7" s="220"/>
      <c r="DP7" s="220"/>
      <c r="DQ7" s="220"/>
      <c r="DR7" s="220"/>
      <c r="DS7" s="220"/>
      <c r="DT7" s="220"/>
      <c r="DU7" s="220"/>
      <c r="DV7" s="220"/>
      <c r="DW7" s="220"/>
      <c r="DX7" s="220"/>
      <c r="DY7" s="220">
        <v>240256870.52698201</v>
      </c>
    </row>
    <row r="8" spans="1:201">
      <c r="A8" s="99" t="s">
        <v>2162</v>
      </c>
      <c r="B8" s="99" t="s">
        <v>2163</v>
      </c>
      <c r="C8" s="177"/>
      <c r="D8" s="175" t="s">
        <v>294</v>
      </c>
      <c r="E8" s="222" t="s">
        <v>295</v>
      </c>
      <c r="F8" s="222" t="s">
        <v>80</v>
      </c>
      <c r="G8" s="222">
        <v>64997835.310000002</v>
      </c>
      <c r="H8" s="222">
        <v>88785.44</v>
      </c>
      <c r="I8" s="222">
        <v>910707658.60380924</v>
      </c>
      <c r="J8" s="222">
        <v>194695846.3715584</v>
      </c>
      <c r="K8" s="222"/>
      <c r="L8" s="222">
        <v>242994818.112387</v>
      </c>
      <c r="M8" s="222">
        <v>193282169.56</v>
      </c>
      <c r="N8" s="222">
        <v>332162085.13645798</v>
      </c>
      <c r="O8" s="222">
        <v>1938929198.5342124</v>
      </c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222"/>
      <c r="AP8" s="222"/>
      <c r="AQ8" s="222"/>
      <c r="AR8" s="222"/>
      <c r="AS8" s="222"/>
      <c r="AT8" s="222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222"/>
      <c r="BP8" s="222"/>
      <c r="BQ8" s="222"/>
      <c r="BR8" s="222"/>
      <c r="BS8" s="222"/>
      <c r="BT8" s="222"/>
      <c r="BU8" s="222"/>
      <c r="BV8" s="222"/>
      <c r="BW8" s="222"/>
      <c r="BX8" s="222"/>
      <c r="BY8" s="222"/>
      <c r="BZ8" s="222"/>
      <c r="CA8" s="222"/>
      <c r="CB8" s="222"/>
      <c r="CC8" s="222"/>
      <c r="CD8" s="222"/>
      <c r="CE8" s="222"/>
      <c r="CF8" s="222"/>
      <c r="CG8" s="222"/>
      <c r="CH8" s="222"/>
      <c r="CI8" s="222"/>
      <c r="CJ8" s="222"/>
      <c r="CK8" s="222"/>
      <c r="CL8" s="222"/>
      <c r="CM8" s="222"/>
      <c r="CN8" s="222"/>
      <c r="CO8" s="222"/>
      <c r="CP8" s="222"/>
      <c r="CQ8" s="222"/>
      <c r="CR8" s="222"/>
      <c r="CS8" s="222"/>
      <c r="CT8" s="222"/>
      <c r="CU8" s="222"/>
      <c r="CV8" s="222"/>
      <c r="CW8" s="222"/>
      <c r="CX8" s="222"/>
      <c r="CY8" s="222"/>
      <c r="CZ8" s="222"/>
      <c r="DA8" s="222"/>
      <c r="DB8" s="222"/>
      <c r="DC8" s="222"/>
      <c r="DD8" s="222"/>
      <c r="DE8" s="222"/>
      <c r="DF8" s="222"/>
      <c r="DG8" s="222"/>
      <c r="DH8" s="222"/>
      <c r="DI8" s="222"/>
      <c r="DJ8" s="222"/>
      <c r="DK8" s="222"/>
      <c r="DL8" s="222"/>
      <c r="DM8" s="222"/>
      <c r="DN8" s="222"/>
      <c r="DO8" s="222"/>
      <c r="DP8" s="222"/>
      <c r="DQ8" s="222"/>
      <c r="DR8" s="222"/>
      <c r="DS8" s="222"/>
      <c r="DT8" s="222"/>
      <c r="DU8" s="222"/>
      <c r="DV8" s="222"/>
      <c r="DW8" s="222"/>
      <c r="DX8" s="222"/>
      <c r="DY8" s="222">
        <v>1938929198.5342124</v>
      </c>
    </row>
    <row r="9" spans="1:201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/>
      <c r="L9" s="220">
        <v>573664124.58771598</v>
      </c>
      <c r="M9" s="220"/>
      <c r="N9" s="220">
        <v>447645000</v>
      </c>
      <c r="O9" s="220">
        <v>1021309124.587716</v>
      </c>
      <c r="P9" s="220"/>
      <c r="Q9" s="220"/>
      <c r="R9" s="220"/>
      <c r="S9" s="220"/>
      <c r="T9" s="220"/>
      <c r="U9" s="220"/>
      <c r="V9" s="220"/>
      <c r="W9" s="220"/>
      <c r="X9" s="220"/>
      <c r="Y9" s="220"/>
      <c r="Z9" s="220"/>
      <c r="AA9" s="220"/>
      <c r="AB9" s="220"/>
      <c r="AC9" s="220"/>
      <c r="AD9" s="220"/>
      <c r="AE9" s="220"/>
      <c r="AF9" s="220"/>
      <c r="AG9" s="220"/>
      <c r="AH9" s="220"/>
      <c r="AI9" s="220"/>
      <c r="AJ9" s="220"/>
      <c r="AK9" s="220"/>
      <c r="AL9" s="220"/>
      <c r="AM9" s="220"/>
      <c r="AN9" s="220"/>
      <c r="AO9" s="220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20"/>
      <c r="BI9" s="220"/>
      <c r="BJ9" s="220"/>
      <c r="BK9" s="220"/>
      <c r="BL9" s="220"/>
      <c r="BM9" s="220"/>
      <c r="BN9" s="220"/>
      <c r="BO9" s="220"/>
      <c r="BP9" s="220"/>
      <c r="BQ9" s="220"/>
      <c r="BR9" s="220"/>
      <c r="BS9" s="220"/>
      <c r="BT9" s="220"/>
      <c r="BU9" s="220"/>
      <c r="BV9" s="220"/>
      <c r="BW9" s="220"/>
      <c r="BX9" s="220"/>
      <c r="BY9" s="220"/>
      <c r="BZ9" s="220"/>
      <c r="CA9" s="220"/>
      <c r="CB9" s="220"/>
      <c r="CC9" s="220"/>
      <c r="CD9" s="220"/>
      <c r="CE9" s="220"/>
      <c r="CF9" s="220"/>
      <c r="CG9" s="220"/>
      <c r="CH9" s="220"/>
      <c r="CI9" s="220"/>
      <c r="CJ9" s="220"/>
      <c r="CK9" s="220"/>
      <c r="CL9" s="220"/>
      <c r="CM9" s="220"/>
      <c r="CN9" s="220"/>
      <c r="CO9" s="220"/>
      <c r="CP9" s="220"/>
      <c r="CQ9" s="220"/>
      <c r="CR9" s="220"/>
      <c r="CS9" s="220"/>
      <c r="CT9" s="220"/>
      <c r="CU9" s="220"/>
      <c r="CV9" s="220"/>
      <c r="CW9" s="220"/>
      <c r="CX9" s="220"/>
      <c r="CY9" s="220"/>
      <c r="CZ9" s="220"/>
      <c r="DA9" s="220"/>
      <c r="DB9" s="220"/>
      <c r="DC9" s="220"/>
      <c r="DD9" s="220"/>
      <c r="DE9" s="220"/>
      <c r="DF9" s="220"/>
      <c r="DG9" s="220"/>
      <c r="DH9" s="220"/>
      <c r="DI9" s="220"/>
      <c r="DJ9" s="220"/>
      <c r="DK9" s="220"/>
      <c r="DL9" s="220"/>
      <c r="DM9" s="220"/>
      <c r="DN9" s="220"/>
      <c r="DO9" s="220"/>
      <c r="DP9" s="220"/>
      <c r="DQ9" s="220"/>
      <c r="DR9" s="220"/>
      <c r="DS9" s="220"/>
      <c r="DT9" s="220"/>
      <c r="DU9" s="220"/>
      <c r="DV9" s="220"/>
      <c r="DW9" s="220"/>
      <c r="DX9" s="220"/>
      <c r="DY9" s="220">
        <v>1021309124.587716</v>
      </c>
    </row>
    <row r="10" spans="1:201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/>
      <c r="L10" s="222">
        <v>573664124.58771598</v>
      </c>
      <c r="M10" s="222">
        <v>0</v>
      </c>
      <c r="N10" s="222">
        <v>447645000</v>
      </c>
      <c r="O10" s="222">
        <v>1021309124.587716</v>
      </c>
      <c r="P10" s="222"/>
      <c r="Q10" s="222"/>
      <c r="R10" s="222"/>
      <c r="S10" s="222"/>
      <c r="T10" s="222"/>
      <c r="U10" s="222"/>
      <c r="V10" s="222"/>
      <c r="W10" s="222"/>
      <c r="X10" s="222"/>
      <c r="Y10" s="222"/>
      <c r="Z10" s="222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22"/>
      <c r="AM10" s="222"/>
      <c r="AN10" s="222"/>
      <c r="AO10" s="222"/>
      <c r="AP10" s="222"/>
      <c r="AQ10" s="222"/>
      <c r="AR10" s="222"/>
      <c r="AS10" s="222"/>
      <c r="AT10" s="222"/>
      <c r="AU10" s="222"/>
      <c r="AV10" s="222"/>
      <c r="AW10" s="222"/>
      <c r="AX10" s="222"/>
      <c r="AY10" s="222"/>
      <c r="AZ10" s="222"/>
      <c r="BA10" s="222"/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22"/>
      <c r="BO10" s="222"/>
      <c r="BP10" s="222"/>
      <c r="BQ10" s="222"/>
      <c r="BR10" s="222"/>
      <c r="BS10" s="222"/>
      <c r="BT10" s="222"/>
      <c r="BU10" s="222"/>
      <c r="BV10" s="222"/>
      <c r="BW10" s="222"/>
      <c r="BX10" s="222"/>
      <c r="BY10" s="222"/>
      <c r="BZ10" s="222"/>
      <c r="CA10" s="222"/>
      <c r="CB10" s="222"/>
      <c r="CC10" s="222"/>
      <c r="CD10" s="222"/>
      <c r="CE10" s="222"/>
      <c r="CF10" s="222"/>
      <c r="CG10" s="222"/>
      <c r="CH10" s="222"/>
      <c r="CI10" s="222"/>
      <c r="CJ10" s="222"/>
      <c r="CK10" s="222"/>
      <c r="CL10" s="222"/>
      <c r="CM10" s="222"/>
      <c r="CN10" s="222"/>
      <c r="CO10" s="222"/>
      <c r="CP10" s="222"/>
      <c r="CQ10" s="222"/>
      <c r="CR10" s="222"/>
      <c r="CS10" s="222"/>
      <c r="CT10" s="222"/>
      <c r="CU10" s="222"/>
      <c r="CV10" s="222"/>
      <c r="CW10" s="222"/>
      <c r="CX10" s="222"/>
      <c r="CY10" s="222"/>
      <c r="CZ10" s="222"/>
      <c r="DA10" s="222"/>
      <c r="DB10" s="222"/>
      <c r="DC10" s="222"/>
      <c r="DD10" s="222"/>
      <c r="DE10" s="222"/>
      <c r="DF10" s="222"/>
      <c r="DG10" s="222"/>
      <c r="DH10" s="222"/>
      <c r="DI10" s="222"/>
      <c r="DJ10" s="222"/>
      <c r="DK10" s="222"/>
      <c r="DL10" s="222"/>
      <c r="DM10" s="222"/>
      <c r="DN10" s="222"/>
      <c r="DO10" s="222"/>
      <c r="DP10" s="222"/>
      <c r="DQ10" s="222"/>
      <c r="DR10" s="222"/>
      <c r="DS10" s="222"/>
      <c r="DT10" s="222"/>
      <c r="DU10" s="222"/>
      <c r="DV10" s="222"/>
      <c r="DW10" s="222"/>
      <c r="DX10" s="222"/>
      <c r="DY10" s="222">
        <v>1021309124.587716</v>
      </c>
    </row>
    <row r="11" spans="1:201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64997835.310000002</v>
      </c>
      <c r="H11" s="223">
        <v>88785.44</v>
      </c>
      <c r="I11" s="223">
        <v>910707658.60380924</v>
      </c>
      <c r="J11" s="223">
        <v>194695846.3715584</v>
      </c>
      <c r="K11" s="223"/>
      <c r="L11" s="223">
        <v>816658942.70010304</v>
      </c>
      <c r="M11" s="223">
        <v>193282169.56</v>
      </c>
      <c r="N11" s="223">
        <v>779807085.13645804</v>
      </c>
      <c r="O11" s="223">
        <v>2960238323.1219282</v>
      </c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  <c r="BT11" s="223"/>
      <c r="BU11" s="223"/>
      <c r="BV11" s="223"/>
      <c r="BW11" s="223"/>
      <c r="BX11" s="223"/>
      <c r="BY11" s="223"/>
      <c r="BZ11" s="223"/>
      <c r="CA11" s="223"/>
      <c r="CB11" s="223"/>
      <c r="CC11" s="223"/>
      <c r="CD11" s="223"/>
      <c r="CE11" s="223"/>
      <c r="CF11" s="223"/>
      <c r="CG11" s="223"/>
      <c r="CH11" s="223"/>
      <c r="CI11" s="223"/>
      <c r="CJ11" s="223"/>
      <c r="CK11" s="223"/>
      <c r="CL11" s="223"/>
      <c r="CM11" s="223"/>
      <c r="CN11" s="223"/>
      <c r="CO11" s="223"/>
      <c r="CP11" s="223"/>
      <c r="CQ11" s="223"/>
      <c r="CR11" s="223"/>
      <c r="CS11" s="223"/>
      <c r="CT11" s="223"/>
      <c r="CU11" s="223"/>
      <c r="CV11" s="223"/>
      <c r="CW11" s="223"/>
      <c r="CX11" s="223"/>
      <c r="CY11" s="223"/>
      <c r="CZ11" s="223"/>
      <c r="DA11" s="223"/>
      <c r="DB11" s="223"/>
      <c r="DC11" s="223"/>
      <c r="DD11" s="223"/>
      <c r="DE11" s="223"/>
      <c r="DF11" s="223"/>
      <c r="DG11" s="223"/>
      <c r="DH11" s="223"/>
      <c r="DI11" s="223"/>
      <c r="DJ11" s="223"/>
      <c r="DK11" s="223"/>
      <c r="DL11" s="223"/>
      <c r="DM11" s="223"/>
      <c r="DN11" s="223"/>
      <c r="DO11" s="223"/>
      <c r="DP11" s="223"/>
      <c r="DQ11" s="223"/>
      <c r="DR11" s="223"/>
      <c r="DS11" s="223"/>
      <c r="DT11" s="223"/>
      <c r="DU11" s="223"/>
      <c r="DV11" s="223"/>
      <c r="DW11" s="223"/>
      <c r="DX11" s="223"/>
      <c r="DY11" s="223">
        <v>2960238323.1219282</v>
      </c>
    </row>
    <row r="12" spans="1:201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2031224496.04</v>
      </c>
      <c r="H12" s="220">
        <v>14860647.210000001</v>
      </c>
      <c r="I12" s="220"/>
      <c r="J12" s="220">
        <v>670188904.9851054</v>
      </c>
      <c r="K12" s="220"/>
      <c r="L12" s="220"/>
      <c r="M12" s="220">
        <v>560159595.54999995</v>
      </c>
      <c r="N12" s="220">
        <v>392628415.11743897</v>
      </c>
      <c r="O12" s="220">
        <v>3669062058.902544</v>
      </c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>
        <v>-561522790.20974636</v>
      </c>
      <c r="BD12" s="220"/>
      <c r="BE12" s="220"/>
      <c r="BF12" s="220"/>
      <c r="BG12" s="220"/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T12" s="220"/>
      <c r="BU12" s="220"/>
      <c r="BV12" s="220"/>
      <c r="BW12" s="220"/>
      <c r="BX12" s="220"/>
      <c r="BY12" s="220"/>
      <c r="BZ12" s="220"/>
      <c r="CA12" s="220"/>
      <c r="CB12" s="220"/>
      <c r="CC12" s="220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20"/>
      <c r="DC12" s="220"/>
      <c r="DD12" s="220"/>
      <c r="DE12" s="220"/>
      <c r="DF12" s="220"/>
      <c r="DG12" s="220"/>
      <c r="DH12" s="220"/>
      <c r="DI12" s="220"/>
      <c r="DJ12" s="220"/>
      <c r="DK12" s="220"/>
      <c r="DL12" s="220"/>
      <c r="DM12" s="220"/>
      <c r="DN12" s="220"/>
      <c r="DO12" s="220"/>
      <c r="DP12" s="220"/>
      <c r="DQ12" s="220"/>
      <c r="DR12" s="220"/>
      <c r="DS12" s="220"/>
      <c r="DT12" s="220"/>
      <c r="DU12" s="220">
        <v>-561522790.20974636</v>
      </c>
      <c r="DV12" s="220"/>
      <c r="DW12" s="220"/>
      <c r="DX12" s="220"/>
      <c r="DY12" s="220">
        <v>3107539268.6927981</v>
      </c>
    </row>
    <row r="13" spans="1:201">
      <c r="A13" s="99" t="s">
        <v>315</v>
      </c>
      <c r="B13" s="99" t="s">
        <v>283</v>
      </c>
      <c r="D13" s="175" t="s">
        <v>316</v>
      </c>
      <c r="E13" s="220" t="s">
        <v>1182</v>
      </c>
      <c r="F13" s="220" t="s">
        <v>1183</v>
      </c>
      <c r="G13" s="220"/>
      <c r="H13" s="220"/>
      <c r="I13" s="220"/>
      <c r="J13" s="220">
        <v>-5207.0553897999998</v>
      </c>
      <c r="K13" s="220"/>
      <c r="L13" s="220"/>
      <c r="M13" s="220"/>
      <c r="N13" s="220"/>
      <c r="O13" s="220">
        <v>-5207.0553897999998</v>
      </c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T13" s="220"/>
      <c r="BU13" s="220"/>
      <c r="BV13" s="220"/>
      <c r="BW13" s="220"/>
      <c r="BX13" s="220"/>
      <c r="BY13" s="220"/>
      <c r="BZ13" s="220"/>
      <c r="CA13" s="220"/>
      <c r="CB13" s="220"/>
      <c r="CC13" s="220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20"/>
      <c r="DC13" s="220"/>
      <c r="DD13" s="220"/>
      <c r="DE13" s="220"/>
      <c r="DF13" s="220"/>
      <c r="DG13" s="220"/>
      <c r="DH13" s="220"/>
      <c r="DI13" s="220"/>
      <c r="DJ13" s="220"/>
      <c r="DK13" s="220"/>
      <c r="DL13" s="220"/>
      <c r="DM13" s="220"/>
      <c r="DN13" s="220"/>
      <c r="DO13" s="220"/>
      <c r="DP13" s="220"/>
      <c r="DQ13" s="220"/>
      <c r="DR13" s="220"/>
      <c r="DS13" s="220"/>
      <c r="DT13" s="220"/>
      <c r="DU13" s="220"/>
      <c r="DV13" s="220"/>
      <c r="DW13" s="220"/>
      <c r="DX13" s="220"/>
      <c r="DY13" s="220">
        <v>-5207.0553897999998</v>
      </c>
    </row>
    <row r="14" spans="1:201">
      <c r="A14" s="99" t="s">
        <v>319</v>
      </c>
      <c r="B14" s="99" t="s">
        <v>320</v>
      </c>
      <c r="D14" s="175" t="s">
        <v>321</v>
      </c>
      <c r="E14" s="220" t="s">
        <v>322</v>
      </c>
      <c r="F14" s="220" t="s">
        <v>323</v>
      </c>
      <c r="G14" s="220">
        <v>2715795828.3499999</v>
      </c>
      <c r="H14" s="220">
        <v>35877337.32</v>
      </c>
      <c r="I14" s="220"/>
      <c r="J14" s="220">
        <v>3791726374.4291224</v>
      </c>
      <c r="K14" s="220"/>
      <c r="L14" s="220">
        <v>624178384.76382601</v>
      </c>
      <c r="M14" s="220">
        <v>459899606.02999997</v>
      </c>
      <c r="N14" s="220">
        <v>955471798.21334505</v>
      </c>
      <c r="O14" s="220">
        <v>8582949329.1062927</v>
      </c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T14" s="220"/>
      <c r="BU14" s="220"/>
      <c r="BV14" s="220"/>
      <c r="BW14" s="220"/>
      <c r="BX14" s="220"/>
      <c r="BY14" s="220"/>
      <c r="BZ14" s="220"/>
      <c r="CA14" s="220"/>
      <c r="CB14" s="220"/>
      <c r="CC14" s="220"/>
      <c r="CD14" s="220"/>
      <c r="CE14" s="220"/>
      <c r="CF14" s="220"/>
      <c r="CG14" s="220"/>
      <c r="CH14" s="220"/>
      <c r="CI14" s="220"/>
      <c r="CJ14" s="220"/>
      <c r="CK14" s="220"/>
      <c r="CL14" s="220"/>
      <c r="CM14" s="220"/>
      <c r="CN14" s="220"/>
      <c r="CO14" s="220"/>
      <c r="CP14" s="220"/>
      <c r="CQ14" s="220"/>
      <c r="CR14" s="220"/>
      <c r="CS14" s="220"/>
      <c r="CT14" s="220"/>
      <c r="CU14" s="220"/>
      <c r="CV14" s="220"/>
      <c r="CW14" s="220"/>
      <c r="CX14" s="220"/>
      <c r="CY14" s="220"/>
      <c r="CZ14" s="220"/>
      <c r="DA14" s="220"/>
      <c r="DB14" s="220"/>
      <c r="DC14" s="220"/>
      <c r="DD14" s="220"/>
      <c r="DE14" s="220"/>
      <c r="DF14" s="220"/>
      <c r="DG14" s="220"/>
      <c r="DH14" s="220"/>
      <c r="DI14" s="220"/>
      <c r="DJ14" s="220"/>
      <c r="DK14" s="220"/>
      <c r="DL14" s="220"/>
      <c r="DM14" s="220"/>
      <c r="DN14" s="220"/>
      <c r="DO14" s="220"/>
      <c r="DP14" s="220"/>
      <c r="DQ14" s="220"/>
      <c r="DR14" s="220"/>
      <c r="DS14" s="220"/>
      <c r="DT14" s="220"/>
      <c r="DU14" s="220"/>
      <c r="DV14" s="220"/>
      <c r="DW14" s="220"/>
      <c r="DX14" s="220"/>
      <c r="DY14" s="220">
        <v>8582949329.1062927</v>
      </c>
    </row>
    <row r="15" spans="1:201">
      <c r="D15" s="175" t="s">
        <v>324</v>
      </c>
      <c r="E15" s="220" t="s">
        <v>325</v>
      </c>
      <c r="F15" s="220" t="s">
        <v>326</v>
      </c>
      <c r="G15" s="220">
        <v>-75479223.079999998</v>
      </c>
      <c r="H15" s="220"/>
      <c r="I15" s="220"/>
      <c r="J15" s="220">
        <v>-56469.806842600003</v>
      </c>
      <c r="K15" s="220"/>
      <c r="L15" s="220">
        <v>-26887394.852616001</v>
      </c>
      <c r="M15" s="220">
        <v>-4502988.46</v>
      </c>
      <c r="N15" s="220"/>
      <c r="O15" s="220">
        <v>-106926076.1994586</v>
      </c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0"/>
      <c r="CP15" s="220"/>
      <c r="CQ15" s="220"/>
      <c r="CR15" s="220"/>
      <c r="CS15" s="220"/>
      <c r="CT15" s="220"/>
      <c r="CU15" s="220"/>
      <c r="CV15" s="220"/>
      <c r="CW15" s="220"/>
      <c r="CX15" s="220"/>
      <c r="CY15" s="220"/>
      <c r="CZ15" s="220"/>
      <c r="DA15" s="220"/>
      <c r="DB15" s="220"/>
      <c r="DC15" s="220"/>
      <c r="DD15" s="220"/>
      <c r="DE15" s="220"/>
      <c r="DF15" s="220"/>
      <c r="DG15" s="220"/>
      <c r="DH15" s="220"/>
      <c r="DI15" s="220"/>
      <c r="DJ15" s="220"/>
      <c r="DK15" s="220"/>
      <c r="DL15" s="220"/>
      <c r="DM15" s="220"/>
      <c r="DN15" s="220"/>
      <c r="DO15" s="220"/>
      <c r="DP15" s="220"/>
      <c r="DQ15" s="220"/>
      <c r="DR15" s="220"/>
      <c r="DS15" s="220"/>
      <c r="DT15" s="220"/>
      <c r="DU15" s="220"/>
      <c r="DV15" s="220"/>
      <c r="DW15" s="220"/>
      <c r="DX15" s="220"/>
      <c r="DY15" s="220">
        <v>-106926076.1994586</v>
      </c>
    </row>
    <row r="16" spans="1:201">
      <c r="D16" s="175" t="s">
        <v>327</v>
      </c>
      <c r="E16" s="220" t="s">
        <v>328</v>
      </c>
      <c r="F16" s="220" t="s">
        <v>329</v>
      </c>
      <c r="G16" s="220">
        <v>14244680.32</v>
      </c>
      <c r="H16" s="220"/>
      <c r="I16" s="220"/>
      <c r="J16" s="220"/>
      <c r="K16" s="220"/>
      <c r="L16" s="220"/>
      <c r="M16" s="220"/>
      <c r="N16" s="220"/>
      <c r="O16" s="220">
        <v>14244680.32</v>
      </c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T16" s="220"/>
      <c r="BU16" s="220"/>
      <c r="BV16" s="220"/>
      <c r="BW16" s="220"/>
      <c r="BX16" s="220"/>
      <c r="BY16" s="220"/>
      <c r="BZ16" s="220"/>
      <c r="CA16" s="220"/>
      <c r="CB16" s="220"/>
      <c r="CC16" s="220"/>
      <c r="CD16" s="220"/>
      <c r="CE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0"/>
      <c r="CP16" s="220"/>
      <c r="CQ16" s="220"/>
      <c r="CR16" s="220"/>
      <c r="CS16" s="220"/>
      <c r="CT16" s="220"/>
      <c r="CU16" s="220"/>
      <c r="CV16" s="220"/>
      <c r="CW16" s="220"/>
      <c r="CX16" s="220"/>
      <c r="CY16" s="220"/>
      <c r="CZ16" s="220"/>
      <c r="DA16" s="220"/>
      <c r="DB16" s="220"/>
      <c r="DC16" s="220"/>
      <c r="DD16" s="220"/>
      <c r="DE16" s="220"/>
      <c r="DF16" s="220"/>
      <c r="DG16" s="220"/>
      <c r="DH16" s="220"/>
      <c r="DI16" s="220"/>
      <c r="DJ16" s="220"/>
      <c r="DK16" s="220"/>
      <c r="DL16" s="220"/>
      <c r="DM16" s="220"/>
      <c r="DN16" s="220"/>
      <c r="DO16" s="220"/>
      <c r="DP16" s="220"/>
      <c r="DQ16" s="220"/>
      <c r="DR16" s="220"/>
      <c r="DS16" s="220"/>
      <c r="DT16" s="220"/>
      <c r="DU16" s="220"/>
      <c r="DV16" s="220"/>
      <c r="DW16" s="220"/>
      <c r="DX16" s="220"/>
      <c r="DY16" s="220">
        <v>14244680.32</v>
      </c>
    </row>
    <row r="17" spans="1:129">
      <c r="D17" s="175" t="s">
        <v>330</v>
      </c>
      <c r="E17" s="222" t="s">
        <v>331</v>
      </c>
      <c r="F17" s="222" t="s">
        <v>332</v>
      </c>
      <c r="G17" s="222">
        <v>4685785781.6300001</v>
      </c>
      <c r="H17" s="222">
        <v>50737984.530000001</v>
      </c>
      <c r="I17" s="222"/>
      <c r="J17" s="222">
        <v>4461853602.5519953</v>
      </c>
      <c r="K17" s="222"/>
      <c r="L17" s="222">
        <v>597290989.91120994</v>
      </c>
      <c r="M17" s="222">
        <v>1015556213.12</v>
      </c>
      <c r="N17" s="222">
        <v>1348100213.3307841</v>
      </c>
      <c r="O17" s="222">
        <v>12159324785.073988</v>
      </c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2"/>
      <c r="BB17" s="222"/>
      <c r="BC17" s="222">
        <v>-561522790.20974636</v>
      </c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22"/>
      <c r="BQ17" s="222"/>
      <c r="BR17" s="222"/>
      <c r="BS17" s="222"/>
      <c r="BT17" s="222"/>
      <c r="BU17" s="222"/>
      <c r="BV17" s="222"/>
      <c r="BW17" s="222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22"/>
      <c r="CM17" s="222"/>
      <c r="CN17" s="222"/>
      <c r="CO17" s="222"/>
      <c r="CP17" s="222"/>
      <c r="CQ17" s="222"/>
      <c r="CR17" s="222"/>
      <c r="CS17" s="222"/>
      <c r="CT17" s="222"/>
      <c r="CU17" s="222"/>
      <c r="CV17" s="222"/>
      <c r="CW17" s="222"/>
      <c r="CX17" s="222"/>
      <c r="CY17" s="222"/>
      <c r="CZ17" s="222"/>
      <c r="DA17" s="222"/>
      <c r="DB17" s="222"/>
      <c r="DC17" s="222"/>
      <c r="DD17" s="222"/>
      <c r="DE17" s="222"/>
      <c r="DF17" s="222"/>
      <c r="DG17" s="222"/>
      <c r="DH17" s="222"/>
      <c r="DI17" s="222"/>
      <c r="DJ17" s="222"/>
      <c r="DK17" s="222"/>
      <c r="DL17" s="222"/>
      <c r="DM17" s="222"/>
      <c r="DN17" s="222"/>
      <c r="DO17" s="222"/>
      <c r="DP17" s="222"/>
      <c r="DQ17" s="222"/>
      <c r="DR17" s="222"/>
      <c r="DS17" s="222"/>
      <c r="DT17" s="222"/>
      <c r="DU17" s="222">
        <v>-561522790.20974636</v>
      </c>
      <c r="DV17" s="222"/>
      <c r="DW17" s="222"/>
      <c r="DX17" s="222"/>
      <c r="DY17" s="222">
        <v>11597801994.864243</v>
      </c>
    </row>
    <row r="18" spans="1:129">
      <c r="D18" s="175" t="s">
        <v>333</v>
      </c>
      <c r="E18" s="220" t="s">
        <v>334</v>
      </c>
      <c r="F18" s="220" t="s">
        <v>335</v>
      </c>
      <c r="G18" s="220">
        <v>1552136.96</v>
      </c>
      <c r="H18" s="220">
        <v>54500</v>
      </c>
      <c r="I18" s="220">
        <v>23.1680004</v>
      </c>
      <c r="J18" s="220">
        <v>28436.2</v>
      </c>
      <c r="K18" s="220"/>
      <c r="L18" s="220">
        <v>835685.105706</v>
      </c>
      <c r="M18" s="220">
        <v>313433.21000000002</v>
      </c>
      <c r="N18" s="220">
        <v>80576.100000000006</v>
      </c>
      <c r="O18" s="220">
        <v>2864790.7437064</v>
      </c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T18" s="220"/>
      <c r="BU18" s="220"/>
      <c r="BV18" s="220"/>
      <c r="BW18" s="220"/>
      <c r="BX18" s="220"/>
      <c r="BY18" s="220"/>
      <c r="BZ18" s="220"/>
      <c r="CA18" s="220"/>
      <c r="CB18" s="220"/>
      <c r="CC18" s="220"/>
      <c r="CD18" s="220"/>
      <c r="CE18" s="220"/>
      <c r="CF18" s="220"/>
      <c r="CG18" s="220"/>
      <c r="CH18" s="220"/>
      <c r="CI18" s="220"/>
      <c r="CJ18" s="220"/>
      <c r="CK18" s="220"/>
      <c r="CL18" s="220"/>
      <c r="CM18" s="220"/>
      <c r="CN18" s="220"/>
      <c r="CO18" s="220"/>
      <c r="CP18" s="220"/>
      <c r="CQ18" s="220"/>
      <c r="CR18" s="220"/>
      <c r="CS18" s="220"/>
      <c r="CT18" s="220"/>
      <c r="CU18" s="220"/>
      <c r="CV18" s="220"/>
      <c r="CW18" s="220"/>
      <c r="CX18" s="220"/>
      <c r="CY18" s="220"/>
      <c r="CZ18" s="220"/>
      <c r="DA18" s="220"/>
      <c r="DB18" s="220"/>
      <c r="DC18" s="220"/>
      <c r="DD18" s="220"/>
      <c r="DE18" s="220"/>
      <c r="DF18" s="220"/>
      <c r="DG18" s="220"/>
      <c r="DH18" s="220"/>
      <c r="DI18" s="220">
        <v>-24.22</v>
      </c>
      <c r="DJ18" s="220"/>
      <c r="DK18" s="220"/>
      <c r="DL18" s="220"/>
      <c r="DM18" s="220"/>
      <c r="DN18" s="220"/>
      <c r="DO18" s="220"/>
      <c r="DP18" s="220"/>
      <c r="DQ18" s="220"/>
      <c r="DR18" s="220"/>
      <c r="DS18" s="220"/>
      <c r="DT18" s="220"/>
      <c r="DU18" s="220">
        <v>-24.22</v>
      </c>
      <c r="DV18" s="220"/>
      <c r="DW18" s="220"/>
      <c r="DX18" s="220"/>
      <c r="DY18" s="220">
        <v>2864766.5237063998</v>
      </c>
    </row>
    <row r="19" spans="1:129">
      <c r="D19" s="175" t="s">
        <v>336</v>
      </c>
      <c r="E19" s="220" t="s">
        <v>337</v>
      </c>
      <c r="F19" s="220" t="s">
        <v>338</v>
      </c>
      <c r="G19" s="220">
        <v>357300233.94</v>
      </c>
      <c r="H19" s="220">
        <v>19130.07</v>
      </c>
      <c r="I19" s="220"/>
      <c r="J19" s="220">
        <v>14750247.9946224</v>
      </c>
      <c r="K19" s="220"/>
      <c r="L19" s="220">
        <v>2148161.8195349998</v>
      </c>
      <c r="M19" s="220">
        <v>26623427.41</v>
      </c>
      <c r="N19" s="220">
        <v>173816.23711700001</v>
      </c>
      <c r="O19" s="220">
        <v>401015017.47127438</v>
      </c>
      <c r="P19" s="220"/>
      <c r="Q19" s="220"/>
      <c r="R19" s="220"/>
      <c r="S19" s="220"/>
      <c r="T19" s="220"/>
      <c r="U19" s="220"/>
      <c r="V19" s="220"/>
      <c r="W19" s="220">
        <v>-143933527.10573101</v>
      </c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0"/>
      <c r="CJ19" s="220"/>
      <c r="CK19" s="220"/>
      <c r="CL19" s="220"/>
      <c r="CM19" s="220"/>
      <c r="CN19" s="220"/>
      <c r="CO19" s="220"/>
      <c r="CP19" s="220"/>
      <c r="CQ19" s="220"/>
      <c r="CR19" s="220"/>
      <c r="CS19" s="220"/>
      <c r="CT19" s="220"/>
      <c r="CU19" s="220"/>
      <c r="CV19" s="220"/>
      <c r="CW19" s="220"/>
      <c r="CX19" s="220"/>
      <c r="CY19" s="220"/>
      <c r="CZ19" s="220"/>
      <c r="DA19" s="220"/>
      <c r="DB19" s="220"/>
      <c r="DC19" s="220"/>
      <c r="DD19" s="220"/>
      <c r="DE19" s="220"/>
      <c r="DF19" s="220"/>
      <c r="DG19" s="220"/>
      <c r="DH19" s="220"/>
      <c r="DI19" s="220"/>
      <c r="DJ19" s="220"/>
      <c r="DK19" s="220"/>
      <c r="DL19" s="220"/>
      <c r="DM19" s="220"/>
      <c r="DN19" s="220"/>
      <c r="DO19" s="220"/>
      <c r="DP19" s="220"/>
      <c r="DQ19" s="220"/>
      <c r="DR19" s="220"/>
      <c r="DS19" s="220"/>
      <c r="DT19" s="220"/>
      <c r="DU19" s="220">
        <v>-143933527.10573101</v>
      </c>
      <c r="DV19" s="220"/>
      <c r="DW19" s="220"/>
      <c r="DX19" s="220"/>
      <c r="DY19" s="220">
        <v>257081490.3655434</v>
      </c>
    </row>
    <row r="20" spans="1:129">
      <c r="D20" s="175" t="s">
        <v>339</v>
      </c>
      <c r="E20" s="220" t="s">
        <v>340</v>
      </c>
      <c r="F20" s="220" t="s">
        <v>341</v>
      </c>
      <c r="G20" s="220">
        <v>-18243446.059999999</v>
      </c>
      <c r="H20" s="220"/>
      <c r="I20" s="220"/>
      <c r="J20" s="220"/>
      <c r="K20" s="220"/>
      <c r="L20" s="220">
        <v>-65490.360195000001</v>
      </c>
      <c r="M20" s="220"/>
      <c r="N20" s="220"/>
      <c r="O20" s="220">
        <v>-18308936.420194998</v>
      </c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  <c r="BZ20" s="220"/>
      <c r="CA20" s="220"/>
      <c r="CB20" s="220"/>
      <c r="CC20" s="220"/>
      <c r="CD20" s="220"/>
      <c r="CE20" s="220"/>
      <c r="CF20" s="220"/>
      <c r="CG20" s="220"/>
      <c r="CH20" s="220"/>
      <c r="CI20" s="220"/>
      <c r="CJ20" s="220"/>
      <c r="CK20" s="220"/>
      <c r="CL20" s="220"/>
      <c r="CM20" s="220"/>
      <c r="CN20" s="220"/>
      <c r="CO20" s="220"/>
      <c r="CP20" s="220"/>
      <c r="CQ20" s="220"/>
      <c r="CR20" s="220"/>
      <c r="CS20" s="220"/>
      <c r="CT20" s="220"/>
      <c r="CU20" s="220"/>
      <c r="CV20" s="220"/>
      <c r="CW20" s="220"/>
      <c r="CX20" s="220"/>
      <c r="CY20" s="220"/>
      <c r="CZ20" s="220"/>
      <c r="DA20" s="220"/>
      <c r="DB20" s="220"/>
      <c r="DC20" s="220"/>
      <c r="DD20" s="220"/>
      <c r="DE20" s="220"/>
      <c r="DF20" s="220"/>
      <c r="DG20" s="220"/>
      <c r="DH20" s="220"/>
      <c r="DI20" s="220"/>
      <c r="DJ20" s="220"/>
      <c r="DK20" s="220"/>
      <c r="DL20" s="220"/>
      <c r="DM20" s="220"/>
      <c r="DN20" s="220"/>
      <c r="DO20" s="220"/>
      <c r="DP20" s="220"/>
      <c r="DQ20" s="220"/>
      <c r="DR20" s="220"/>
      <c r="DS20" s="220"/>
      <c r="DT20" s="220"/>
      <c r="DU20" s="220"/>
      <c r="DV20" s="220"/>
      <c r="DW20" s="220"/>
      <c r="DX20" s="220"/>
      <c r="DY20" s="220">
        <v>-18308936.420194998</v>
      </c>
    </row>
    <row r="21" spans="1:129">
      <c r="A21" s="271" t="s">
        <v>342</v>
      </c>
      <c r="B21" s="272"/>
      <c r="D21" s="175" t="s">
        <v>343</v>
      </c>
      <c r="E21" s="220" t="s">
        <v>344</v>
      </c>
      <c r="F21" s="220" t="s">
        <v>345</v>
      </c>
      <c r="G21" s="220">
        <v>14657193.359999999</v>
      </c>
      <c r="H21" s="220"/>
      <c r="I21" s="220"/>
      <c r="J21" s="220"/>
      <c r="K21" s="220">
        <v>53.82</v>
      </c>
      <c r="L21" s="220">
        <v>20544947.214938998</v>
      </c>
      <c r="M21" s="220">
        <v>2072832.48</v>
      </c>
      <c r="N21" s="220"/>
      <c r="O21" s="220">
        <v>37275026.874939002</v>
      </c>
      <c r="P21" s="220"/>
      <c r="Q21" s="220"/>
      <c r="R21" s="220"/>
      <c r="S21" s="220"/>
      <c r="T21" s="220"/>
      <c r="U21" s="220"/>
      <c r="V21" s="220"/>
      <c r="W21" s="220">
        <v>-14657247.18</v>
      </c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20"/>
      <c r="BI21" s="220"/>
      <c r="BJ21" s="220"/>
      <c r="BK21" s="220"/>
      <c r="BL21" s="220"/>
      <c r="BM21" s="220"/>
      <c r="BN21" s="220"/>
      <c r="BO21" s="220"/>
      <c r="BP21" s="220"/>
      <c r="BQ21" s="220"/>
      <c r="BR21" s="220"/>
      <c r="BS21" s="220"/>
      <c r="BT21" s="220"/>
      <c r="BU21" s="220"/>
      <c r="BV21" s="220"/>
      <c r="BW21" s="220"/>
      <c r="BX21" s="220"/>
      <c r="BY21" s="220"/>
      <c r="BZ21" s="220"/>
      <c r="CA21" s="220"/>
      <c r="CB21" s="220"/>
      <c r="CC21" s="220"/>
      <c r="CD21" s="220"/>
      <c r="CE21" s="220"/>
      <c r="CF21" s="220"/>
      <c r="CG21" s="220"/>
      <c r="CH21" s="220"/>
      <c r="CI21" s="220"/>
      <c r="CJ21" s="220"/>
      <c r="CK21" s="220"/>
      <c r="CL21" s="220"/>
      <c r="CM21" s="220"/>
      <c r="CN21" s="220"/>
      <c r="CO21" s="220"/>
      <c r="CP21" s="220"/>
      <c r="CQ21" s="220"/>
      <c r="CR21" s="220"/>
      <c r="CS21" s="220"/>
      <c r="CT21" s="220"/>
      <c r="CU21" s="220"/>
      <c r="CV21" s="220"/>
      <c r="CW21" s="220"/>
      <c r="CX21" s="220"/>
      <c r="CY21" s="220"/>
      <c r="CZ21" s="220"/>
      <c r="DA21" s="220"/>
      <c r="DB21" s="220"/>
      <c r="DC21" s="220"/>
      <c r="DD21" s="220"/>
      <c r="DE21" s="220"/>
      <c r="DF21" s="220"/>
      <c r="DG21" s="220"/>
      <c r="DH21" s="220"/>
      <c r="DI21" s="220"/>
      <c r="DJ21" s="220"/>
      <c r="DK21" s="220"/>
      <c r="DL21" s="220"/>
      <c r="DM21" s="220"/>
      <c r="DN21" s="220"/>
      <c r="DO21" s="220"/>
      <c r="DP21" s="220"/>
      <c r="DQ21" s="220"/>
      <c r="DR21" s="220"/>
      <c r="DS21" s="220"/>
      <c r="DT21" s="220"/>
      <c r="DU21" s="220">
        <v>-14657247.18</v>
      </c>
      <c r="DV21" s="220"/>
      <c r="DW21" s="220"/>
      <c r="DX21" s="220"/>
      <c r="DY21" s="220">
        <v>22617779.694938999</v>
      </c>
    </row>
    <row r="22" spans="1:129">
      <c r="A22" s="270" t="s">
        <v>346</v>
      </c>
      <c r="B22" s="270"/>
      <c r="D22" s="175" t="s">
        <v>347</v>
      </c>
      <c r="E22" s="220" t="s">
        <v>348</v>
      </c>
      <c r="F22" s="220" t="s">
        <v>349</v>
      </c>
      <c r="G22" s="220">
        <v>9347051.7799999993</v>
      </c>
      <c r="H22" s="220"/>
      <c r="I22" s="220"/>
      <c r="J22" s="220"/>
      <c r="K22" s="220"/>
      <c r="L22" s="220"/>
      <c r="M22" s="220">
        <v>438626</v>
      </c>
      <c r="N22" s="220"/>
      <c r="O22" s="220">
        <v>9785677.7799999993</v>
      </c>
      <c r="P22" s="220"/>
      <c r="Q22" s="220"/>
      <c r="R22" s="220"/>
      <c r="S22" s="220"/>
      <c r="T22" s="220"/>
      <c r="U22" s="220"/>
      <c r="V22" s="220"/>
      <c r="W22" s="220">
        <v>-494150.09</v>
      </c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0"/>
      <c r="BJ22" s="220"/>
      <c r="BK22" s="220"/>
      <c r="BL22" s="220"/>
      <c r="BM22" s="220"/>
      <c r="BN22" s="220"/>
      <c r="BO22" s="220"/>
      <c r="BP22" s="220"/>
      <c r="BQ22" s="220"/>
      <c r="BR22" s="220"/>
      <c r="BS22" s="220"/>
      <c r="BT22" s="220"/>
      <c r="BU22" s="220"/>
      <c r="BV22" s="220"/>
      <c r="BW22" s="220"/>
      <c r="BX22" s="220"/>
      <c r="BY22" s="220"/>
      <c r="BZ22" s="220"/>
      <c r="CA22" s="220"/>
      <c r="CB22" s="220"/>
      <c r="CC22" s="220"/>
      <c r="CD22" s="220"/>
      <c r="CE22" s="220"/>
      <c r="CF22" s="220"/>
      <c r="CG22" s="220"/>
      <c r="CH22" s="220"/>
      <c r="CI22" s="220"/>
      <c r="CJ22" s="220"/>
      <c r="CK22" s="220"/>
      <c r="CL22" s="220"/>
      <c r="CM22" s="220"/>
      <c r="CN22" s="220"/>
      <c r="CO22" s="220"/>
      <c r="CP22" s="220"/>
      <c r="CQ22" s="220"/>
      <c r="CR22" s="220"/>
      <c r="CS22" s="220"/>
      <c r="CT22" s="220"/>
      <c r="CU22" s="220"/>
      <c r="CV22" s="220"/>
      <c r="CW22" s="220"/>
      <c r="CX22" s="220"/>
      <c r="CY22" s="220"/>
      <c r="CZ22" s="220"/>
      <c r="DA22" s="220"/>
      <c r="DB22" s="220"/>
      <c r="DC22" s="220"/>
      <c r="DD22" s="220"/>
      <c r="DE22" s="220"/>
      <c r="DF22" s="220"/>
      <c r="DG22" s="220"/>
      <c r="DH22" s="220"/>
      <c r="DI22" s="220"/>
      <c r="DJ22" s="220"/>
      <c r="DK22" s="220"/>
      <c r="DL22" s="220"/>
      <c r="DM22" s="220"/>
      <c r="DN22" s="220"/>
      <c r="DO22" s="220"/>
      <c r="DP22" s="220"/>
      <c r="DQ22" s="220"/>
      <c r="DR22" s="220"/>
      <c r="DS22" s="220"/>
      <c r="DT22" s="220"/>
      <c r="DU22" s="220">
        <v>-494150.09</v>
      </c>
      <c r="DV22" s="220"/>
      <c r="DW22" s="220"/>
      <c r="DX22" s="220"/>
      <c r="DY22" s="220">
        <v>9291527.6899999995</v>
      </c>
    </row>
    <row r="23" spans="1:129">
      <c r="A23" s="99" t="s">
        <v>350</v>
      </c>
      <c r="B23" s="99" t="s">
        <v>351</v>
      </c>
      <c r="D23" s="175" t="s">
        <v>352</v>
      </c>
      <c r="E23" s="220" t="s">
        <v>353</v>
      </c>
      <c r="F23" s="220" t="s">
        <v>354</v>
      </c>
      <c r="G23" s="220">
        <v>13291871.279999999</v>
      </c>
      <c r="H23" s="220">
        <v>11000</v>
      </c>
      <c r="I23" s="220"/>
      <c r="J23" s="220"/>
      <c r="K23" s="220"/>
      <c r="L23" s="220">
        <v>2586672.0995280002</v>
      </c>
      <c r="M23" s="220">
        <v>3581714.24</v>
      </c>
      <c r="N23" s="220">
        <v>3616970.9461670001</v>
      </c>
      <c r="O23" s="220">
        <v>23088228.565694999</v>
      </c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0"/>
      <c r="AI23" s="220"/>
      <c r="AJ23" s="220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  <c r="BL23" s="220"/>
      <c r="BM23" s="220"/>
      <c r="BN23" s="220"/>
      <c r="BO23" s="220"/>
      <c r="BP23" s="220"/>
      <c r="BQ23" s="220"/>
      <c r="BR23" s="220"/>
      <c r="BS23" s="220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0"/>
      <c r="CJ23" s="220"/>
      <c r="CK23" s="220"/>
      <c r="CL23" s="220"/>
      <c r="CM23" s="220"/>
      <c r="CN23" s="220"/>
      <c r="CO23" s="220"/>
      <c r="CP23" s="220"/>
      <c r="CQ23" s="220"/>
      <c r="CR23" s="220"/>
      <c r="CS23" s="220"/>
      <c r="CT23" s="220"/>
      <c r="CU23" s="220"/>
      <c r="CV23" s="220"/>
      <c r="CW23" s="220"/>
      <c r="CX23" s="220"/>
      <c r="CY23" s="220"/>
      <c r="CZ23" s="220"/>
      <c r="DA23" s="220"/>
      <c r="DB23" s="220"/>
      <c r="DC23" s="220"/>
      <c r="DD23" s="220"/>
      <c r="DE23" s="220"/>
      <c r="DF23" s="220"/>
      <c r="DG23" s="220"/>
      <c r="DH23" s="220"/>
      <c r="DI23" s="220"/>
      <c r="DJ23" s="220"/>
      <c r="DK23" s="220"/>
      <c r="DL23" s="220"/>
      <c r="DM23" s="220"/>
      <c r="DN23" s="220"/>
      <c r="DO23" s="220"/>
      <c r="DP23" s="220"/>
      <c r="DQ23" s="220"/>
      <c r="DR23" s="220"/>
      <c r="DS23" s="220"/>
      <c r="DT23" s="220"/>
      <c r="DU23" s="220"/>
      <c r="DV23" s="220"/>
      <c r="DW23" s="220"/>
      <c r="DX23" s="220"/>
      <c r="DY23" s="220">
        <v>23088228.565694999</v>
      </c>
    </row>
    <row r="24" spans="1:129">
      <c r="A24" s="99"/>
      <c r="B24" s="99"/>
      <c r="D24" s="175" t="s">
        <v>355</v>
      </c>
      <c r="E24" s="220" t="s">
        <v>356</v>
      </c>
      <c r="F24" s="220" t="s">
        <v>357</v>
      </c>
      <c r="G24" s="220">
        <v>235447.28</v>
      </c>
      <c r="H24" s="220">
        <v>2793.09</v>
      </c>
      <c r="I24" s="220"/>
      <c r="J24" s="220"/>
      <c r="K24" s="220">
        <v>6</v>
      </c>
      <c r="L24" s="220">
        <v>8966889.8176499996</v>
      </c>
      <c r="M24" s="220">
        <v>1005</v>
      </c>
      <c r="N24" s="220"/>
      <c r="O24" s="220">
        <v>9206141.1876500007</v>
      </c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0"/>
      <c r="AI24" s="220"/>
      <c r="AJ24" s="220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  <c r="BL24" s="220"/>
      <c r="BM24" s="220"/>
      <c r="BN24" s="220"/>
      <c r="BO24" s="220"/>
      <c r="BP24" s="220"/>
      <c r="BQ24" s="220"/>
      <c r="BR24" s="220"/>
      <c r="BS24" s="220"/>
      <c r="BT24" s="220"/>
      <c r="BU24" s="220"/>
      <c r="BV24" s="220"/>
      <c r="BW24" s="220"/>
      <c r="BX24" s="220"/>
      <c r="BY24" s="220"/>
      <c r="BZ24" s="220"/>
      <c r="CA24" s="220"/>
      <c r="CB24" s="220"/>
      <c r="CC24" s="220"/>
      <c r="CD24" s="220"/>
      <c r="CE24" s="220"/>
      <c r="CF24" s="220"/>
      <c r="CG24" s="220"/>
      <c r="CH24" s="220"/>
      <c r="CI24" s="220"/>
      <c r="CJ24" s="220"/>
      <c r="CK24" s="220"/>
      <c r="CL24" s="220"/>
      <c r="CM24" s="220"/>
      <c r="CN24" s="220"/>
      <c r="CO24" s="220"/>
      <c r="CP24" s="220"/>
      <c r="CQ24" s="220"/>
      <c r="CR24" s="220"/>
      <c r="CS24" s="220"/>
      <c r="CT24" s="220"/>
      <c r="CU24" s="220"/>
      <c r="CV24" s="220"/>
      <c r="CW24" s="220"/>
      <c r="CX24" s="220"/>
      <c r="CY24" s="220"/>
      <c r="CZ24" s="220"/>
      <c r="DA24" s="220"/>
      <c r="DB24" s="220"/>
      <c r="DC24" s="220"/>
      <c r="DD24" s="220"/>
      <c r="DE24" s="220"/>
      <c r="DF24" s="220"/>
      <c r="DG24" s="220"/>
      <c r="DH24" s="220"/>
      <c r="DI24" s="220"/>
      <c r="DJ24" s="220"/>
      <c r="DK24" s="220"/>
      <c r="DL24" s="220"/>
      <c r="DM24" s="220"/>
      <c r="DN24" s="220"/>
      <c r="DO24" s="220"/>
      <c r="DP24" s="220"/>
      <c r="DQ24" s="220"/>
      <c r="DR24" s="220"/>
      <c r="DS24" s="220"/>
      <c r="DT24" s="220"/>
      <c r="DU24" s="220"/>
      <c r="DV24" s="220"/>
      <c r="DW24" s="220"/>
      <c r="DX24" s="220"/>
      <c r="DY24" s="220">
        <v>9206141.1876500007</v>
      </c>
    </row>
    <row r="25" spans="1:129">
      <c r="A25" s="99"/>
      <c r="B25" s="99"/>
      <c r="D25" s="175" t="s">
        <v>358</v>
      </c>
      <c r="E25" s="220" t="s">
        <v>359</v>
      </c>
      <c r="F25" s="220" t="s">
        <v>360</v>
      </c>
      <c r="G25" s="220">
        <v>1229063.72</v>
      </c>
      <c r="H25" s="220"/>
      <c r="I25" s="220"/>
      <c r="J25" s="220">
        <v>35172645.184454203</v>
      </c>
      <c r="K25" s="220"/>
      <c r="L25" s="220"/>
      <c r="M25" s="220">
        <v>104757.97</v>
      </c>
      <c r="N25" s="220"/>
      <c r="O25" s="220">
        <v>36506466.8744542</v>
      </c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0"/>
      <c r="AA25" s="220"/>
      <c r="AB25" s="220"/>
      <c r="AC25" s="220"/>
      <c r="AD25" s="220"/>
      <c r="AE25" s="220"/>
      <c r="AF25" s="220"/>
      <c r="AG25" s="220"/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0"/>
      <c r="CM25" s="220"/>
      <c r="CN25" s="220"/>
      <c r="CO25" s="220"/>
      <c r="CP25" s="220"/>
      <c r="CQ25" s="220"/>
      <c r="CR25" s="220"/>
      <c r="CS25" s="220"/>
      <c r="CT25" s="220"/>
      <c r="CU25" s="220"/>
      <c r="CV25" s="220"/>
      <c r="CW25" s="220"/>
      <c r="CX25" s="220"/>
      <c r="CY25" s="220"/>
      <c r="CZ25" s="220"/>
      <c r="DA25" s="220"/>
      <c r="DB25" s="220"/>
      <c r="DC25" s="220"/>
      <c r="DD25" s="220"/>
      <c r="DE25" s="220"/>
      <c r="DF25" s="220"/>
      <c r="DG25" s="220"/>
      <c r="DH25" s="220"/>
      <c r="DI25" s="220"/>
      <c r="DJ25" s="220"/>
      <c r="DK25" s="220"/>
      <c r="DL25" s="220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>
        <v>36506466.8744542</v>
      </c>
    </row>
    <row r="26" spans="1:129">
      <c r="A26" s="99"/>
      <c r="B26" s="99"/>
      <c r="D26" s="175" t="s">
        <v>361</v>
      </c>
      <c r="E26" s="220" t="s">
        <v>362</v>
      </c>
      <c r="F26" s="220" t="s">
        <v>363</v>
      </c>
      <c r="G26" s="220">
        <v>18606900.34</v>
      </c>
      <c r="H26" s="220">
        <v>1147473.83</v>
      </c>
      <c r="I26" s="220"/>
      <c r="J26" s="220">
        <v>82671673.544157803</v>
      </c>
      <c r="K26" s="220"/>
      <c r="L26" s="220">
        <v>12358220.912718</v>
      </c>
      <c r="M26" s="220">
        <v>9492416.5299999993</v>
      </c>
      <c r="N26" s="220">
        <v>2085683.2488619999</v>
      </c>
      <c r="O26" s="220">
        <v>126362368.4057378</v>
      </c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0"/>
      <c r="AF26" s="220"/>
      <c r="AG26" s="220"/>
      <c r="AH26" s="220"/>
      <c r="AI26" s="220"/>
      <c r="AJ26" s="220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20"/>
      <c r="BI26" s="220"/>
      <c r="BJ26" s="220"/>
      <c r="BK26" s="220"/>
      <c r="BL26" s="220"/>
      <c r="BM26" s="220"/>
      <c r="BN26" s="220"/>
      <c r="BO26" s="220"/>
      <c r="BP26" s="220"/>
      <c r="BQ26" s="220"/>
      <c r="BR26" s="220"/>
      <c r="BS26" s="220"/>
      <c r="BT26" s="220"/>
      <c r="BU26" s="220"/>
      <c r="BV26" s="220"/>
      <c r="BW26" s="220"/>
      <c r="BX26" s="220"/>
      <c r="BY26" s="220"/>
      <c r="BZ26" s="220"/>
      <c r="CA26" s="220"/>
      <c r="CB26" s="220"/>
      <c r="CC26" s="220"/>
      <c r="CD26" s="220"/>
      <c r="CE26" s="220"/>
      <c r="CF26" s="220"/>
      <c r="CG26" s="220"/>
      <c r="CH26" s="220"/>
      <c r="CI26" s="220"/>
      <c r="CJ26" s="220"/>
      <c r="CK26" s="220"/>
      <c r="CL26" s="220"/>
      <c r="CM26" s="220"/>
      <c r="CN26" s="220"/>
      <c r="CO26" s="220"/>
      <c r="CP26" s="220"/>
      <c r="CQ26" s="220"/>
      <c r="CR26" s="220"/>
      <c r="CS26" s="220"/>
      <c r="CT26" s="220"/>
      <c r="CU26" s="220"/>
      <c r="CV26" s="220"/>
      <c r="CW26" s="220"/>
      <c r="CX26" s="220"/>
      <c r="CY26" s="220"/>
      <c r="CZ26" s="220"/>
      <c r="DA26" s="220"/>
      <c r="DB26" s="220"/>
      <c r="DC26" s="220"/>
      <c r="DD26" s="220"/>
      <c r="DE26" s="220"/>
      <c r="DF26" s="220"/>
      <c r="DG26" s="220"/>
      <c r="DH26" s="220"/>
      <c r="DI26" s="220"/>
      <c r="DJ26" s="220"/>
      <c r="DK26" s="220"/>
      <c r="DL26" s="220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>
        <v>126362368.4057378</v>
      </c>
    </row>
    <row r="27" spans="1:129">
      <c r="D27" s="175" t="s">
        <v>364</v>
      </c>
      <c r="E27" s="220" t="s">
        <v>365</v>
      </c>
      <c r="F27" s="220" t="s">
        <v>366</v>
      </c>
      <c r="G27" s="220">
        <v>813510.97</v>
      </c>
      <c r="H27" s="220">
        <v>65387.41</v>
      </c>
      <c r="I27" s="220"/>
      <c r="J27" s="220"/>
      <c r="K27" s="220"/>
      <c r="L27" s="220"/>
      <c r="M27" s="220">
        <v>97862.24</v>
      </c>
      <c r="N27" s="220">
        <v>19750469.4784545</v>
      </c>
      <c r="O27" s="220">
        <v>20727230.098454501</v>
      </c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0"/>
      <c r="AI27" s="220"/>
      <c r="AJ27" s="220"/>
      <c r="AK27" s="220"/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20"/>
      <c r="BI27" s="220"/>
      <c r="BJ27" s="220"/>
      <c r="BK27" s="220"/>
      <c r="BL27" s="220"/>
      <c r="BM27" s="220"/>
      <c r="BN27" s="220"/>
      <c r="BO27" s="220"/>
      <c r="BP27" s="220"/>
      <c r="BQ27" s="220"/>
      <c r="BR27" s="220"/>
      <c r="BS27" s="220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0"/>
      <c r="CJ27" s="220"/>
      <c r="CK27" s="220"/>
      <c r="CL27" s="220"/>
      <c r="CM27" s="220"/>
      <c r="CN27" s="220"/>
      <c r="CO27" s="220"/>
      <c r="CP27" s="220"/>
      <c r="CQ27" s="220"/>
      <c r="CR27" s="220"/>
      <c r="CS27" s="220"/>
      <c r="CT27" s="220"/>
      <c r="CU27" s="220"/>
      <c r="CV27" s="220"/>
      <c r="CW27" s="220"/>
      <c r="CX27" s="220"/>
      <c r="CY27" s="220"/>
      <c r="CZ27" s="220"/>
      <c r="DA27" s="220"/>
      <c r="DB27" s="220"/>
      <c r="DC27" s="220"/>
      <c r="DD27" s="220"/>
      <c r="DE27" s="220"/>
      <c r="DF27" s="220"/>
      <c r="DG27" s="220"/>
      <c r="DH27" s="220"/>
      <c r="DI27" s="220"/>
      <c r="DJ27" s="220"/>
      <c r="DK27" s="220"/>
      <c r="DL27" s="220"/>
      <c r="DM27" s="220"/>
      <c r="DN27" s="220"/>
      <c r="DO27" s="220"/>
      <c r="DP27" s="220"/>
      <c r="DQ27" s="220"/>
      <c r="DR27" s="220"/>
      <c r="DS27" s="220"/>
      <c r="DT27" s="220"/>
      <c r="DU27" s="220"/>
      <c r="DV27" s="220"/>
      <c r="DW27" s="220"/>
      <c r="DX27" s="220"/>
      <c r="DY27" s="220">
        <v>20727230.098454501</v>
      </c>
    </row>
    <row r="28" spans="1:129">
      <c r="D28" s="175" t="s">
        <v>367</v>
      </c>
      <c r="E28" s="220" t="s">
        <v>368</v>
      </c>
      <c r="F28" s="220" t="s">
        <v>369</v>
      </c>
      <c r="G28" s="220">
        <v>51743487.509999998</v>
      </c>
      <c r="H28" s="220"/>
      <c r="I28" s="220"/>
      <c r="J28" s="220">
        <v>74395521.318903998</v>
      </c>
      <c r="K28" s="220"/>
      <c r="L28" s="220">
        <v>176226186.04769701</v>
      </c>
      <c r="M28" s="220">
        <v>5893108.6900000004</v>
      </c>
      <c r="N28" s="220">
        <v>24925967.723057002</v>
      </c>
      <c r="O28" s="220">
        <v>333184271.28965801</v>
      </c>
      <c r="P28" s="220"/>
      <c r="Q28" s="220"/>
      <c r="R28" s="220"/>
      <c r="S28" s="220"/>
      <c r="T28" s="220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T28" s="220"/>
      <c r="BU28" s="220"/>
      <c r="BV28" s="220"/>
      <c r="BW28" s="220"/>
      <c r="BX28" s="220"/>
      <c r="BY28" s="220"/>
      <c r="BZ28" s="220"/>
      <c r="CA28" s="220"/>
      <c r="CB28" s="220"/>
      <c r="CC28" s="220"/>
      <c r="CD28" s="220"/>
      <c r="CE28" s="220"/>
      <c r="CF28" s="220"/>
      <c r="CG28" s="220"/>
      <c r="CH28" s="220"/>
      <c r="CI28" s="220"/>
      <c r="CJ28" s="220"/>
      <c r="CK28" s="220"/>
      <c r="CL28" s="220"/>
      <c r="CM28" s="220"/>
      <c r="CN28" s="220"/>
      <c r="CO28" s="220"/>
      <c r="CP28" s="220"/>
      <c r="CQ28" s="220"/>
      <c r="CR28" s="220"/>
      <c r="CS28" s="220"/>
      <c r="CT28" s="220"/>
      <c r="CU28" s="220"/>
      <c r="CV28" s="220"/>
      <c r="CW28" s="220"/>
      <c r="CX28" s="220"/>
      <c r="CY28" s="220"/>
      <c r="CZ28" s="220"/>
      <c r="DA28" s="220"/>
      <c r="DB28" s="220"/>
      <c r="DC28" s="220"/>
      <c r="DD28" s="220"/>
      <c r="DE28" s="220"/>
      <c r="DF28" s="220"/>
      <c r="DG28" s="220"/>
      <c r="DH28" s="220"/>
      <c r="DI28" s="220"/>
      <c r="DJ28" s="220"/>
      <c r="DK28" s="220"/>
      <c r="DL28" s="220"/>
      <c r="DM28" s="220"/>
      <c r="DN28" s="220"/>
      <c r="DO28" s="220"/>
      <c r="DP28" s="220"/>
      <c r="DQ28" s="220"/>
      <c r="DR28" s="220"/>
      <c r="DS28" s="220"/>
      <c r="DT28" s="220"/>
      <c r="DU28" s="220"/>
      <c r="DV28" s="220"/>
      <c r="DW28" s="220"/>
      <c r="DX28" s="220"/>
      <c r="DY28" s="220">
        <v>333184271.28965801</v>
      </c>
    </row>
    <row r="29" spans="1:129">
      <c r="A29" s="271" t="s">
        <v>370</v>
      </c>
      <c r="B29" s="272"/>
      <c r="D29" s="175" t="s">
        <v>371</v>
      </c>
      <c r="E29" s="220" t="s">
        <v>372</v>
      </c>
      <c r="F29" s="220" t="s">
        <v>373</v>
      </c>
      <c r="G29" s="220"/>
      <c r="H29" s="220"/>
      <c r="I29" s="220"/>
      <c r="J29" s="220">
        <v>1495391.6926742001</v>
      </c>
      <c r="K29" s="220"/>
      <c r="L29" s="220"/>
      <c r="M29" s="220"/>
      <c r="N29" s="220"/>
      <c r="O29" s="220">
        <v>1495391.6926742001</v>
      </c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20"/>
      <c r="BV29" s="220"/>
      <c r="BW29" s="220"/>
      <c r="BX29" s="220"/>
      <c r="BY29" s="220"/>
      <c r="BZ29" s="220"/>
      <c r="CA29" s="220"/>
      <c r="CB29" s="220"/>
      <c r="CC29" s="220"/>
      <c r="CD29" s="220"/>
      <c r="CE29" s="220"/>
      <c r="CF29" s="220"/>
      <c r="CG29" s="220"/>
      <c r="CH29" s="220"/>
      <c r="CI29" s="220"/>
      <c r="CJ29" s="220"/>
      <c r="CK29" s="220"/>
      <c r="CL29" s="220"/>
      <c r="CM29" s="220"/>
      <c r="CN29" s="220"/>
      <c r="CO29" s="220"/>
      <c r="CP29" s="220"/>
      <c r="CQ29" s="220"/>
      <c r="CR29" s="220"/>
      <c r="CS29" s="220"/>
      <c r="CT29" s="220"/>
      <c r="CU29" s="220"/>
      <c r="CV29" s="220"/>
      <c r="CW29" s="220"/>
      <c r="CX29" s="220"/>
      <c r="CY29" s="220"/>
      <c r="CZ29" s="220"/>
      <c r="DA29" s="220"/>
      <c r="DB29" s="220"/>
      <c r="DC29" s="220"/>
      <c r="DD29" s="220"/>
      <c r="DE29" s="220"/>
      <c r="DF29" s="220"/>
      <c r="DG29" s="220"/>
      <c r="DH29" s="220"/>
      <c r="DI29" s="220"/>
      <c r="DJ29" s="220"/>
      <c r="DK29" s="220"/>
      <c r="DL29" s="220"/>
      <c r="DM29" s="220"/>
      <c r="DN29" s="220"/>
      <c r="DO29" s="220"/>
      <c r="DP29" s="220"/>
      <c r="DQ29" s="220"/>
      <c r="DR29" s="220"/>
      <c r="DS29" s="220"/>
      <c r="DT29" s="220"/>
      <c r="DU29" s="220"/>
      <c r="DV29" s="220"/>
      <c r="DW29" s="220"/>
      <c r="DX29" s="220"/>
      <c r="DY29" s="220">
        <v>1495391.6926742001</v>
      </c>
    </row>
    <row r="30" spans="1:129">
      <c r="A30" s="270" t="s">
        <v>374</v>
      </c>
      <c r="B30" s="270"/>
      <c r="D30" s="175" t="s">
        <v>375</v>
      </c>
      <c r="E30" s="220" t="s">
        <v>376</v>
      </c>
      <c r="F30" s="220" t="s">
        <v>377</v>
      </c>
      <c r="G30" s="220">
        <v>1425900</v>
      </c>
      <c r="H30" s="220"/>
      <c r="I30" s="220"/>
      <c r="J30" s="220"/>
      <c r="K30" s="220"/>
      <c r="L30" s="220"/>
      <c r="M30" s="220">
        <v>6000</v>
      </c>
      <c r="N30" s="220"/>
      <c r="O30" s="220">
        <v>1431900</v>
      </c>
      <c r="P30" s="220"/>
      <c r="Q30" s="220"/>
      <c r="R30" s="220"/>
      <c r="S30" s="220"/>
      <c r="T30" s="220"/>
      <c r="U30" s="220"/>
      <c r="V30" s="220"/>
      <c r="W30" s="220"/>
      <c r="X30" s="220"/>
      <c r="Y30" s="220"/>
      <c r="Z30" s="220"/>
      <c r="AA30" s="220"/>
      <c r="AB30" s="220"/>
      <c r="AC30" s="220"/>
      <c r="AD30" s="220"/>
      <c r="AE30" s="220"/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T30" s="220"/>
      <c r="BU30" s="220"/>
      <c r="BV30" s="220"/>
      <c r="BW30" s="220"/>
      <c r="BX30" s="220"/>
      <c r="BY30" s="220"/>
      <c r="BZ30" s="220"/>
      <c r="CA30" s="220"/>
      <c r="CB30" s="220"/>
      <c r="CC30" s="220"/>
      <c r="CD30" s="220"/>
      <c r="CE30" s="220"/>
      <c r="CF30" s="220"/>
      <c r="CG30" s="220"/>
      <c r="CH30" s="220"/>
      <c r="CI30" s="220"/>
      <c r="CJ30" s="220"/>
      <c r="CK30" s="220"/>
      <c r="CL30" s="220"/>
      <c r="CM30" s="220"/>
      <c r="CN30" s="220"/>
      <c r="CO30" s="220"/>
      <c r="CP30" s="220"/>
      <c r="CQ30" s="220"/>
      <c r="CR30" s="220"/>
      <c r="CS30" s="220"/>
      <c r="CT30" s="220"/>
      <c r="CU30" s="220"/>
      <c r="CV30" s="220"/>
      <c r="CW30" s="220"/>
      <c r="CX30" s="220"/>
      <c r="CY30" s="220"/>
      <c r="CZ30" s="220"/>
      <c r="DA30" s="220"/>
      <c r="DB30" s="220"/>
      <c r="DC30" s="220"/>
      <c r="DD30" s="220"/>
      <c r="DE30" s="220"/>
      <c r="DF30" s="220"/>
      <c r="DG30" s="220"/>
      <c r="DH30" s="220"/>
      <c r="DI30" s="220"/>
      <c r="DJ30" s="220"/>
      <c r="DK30" s="220"/>
      <c r="DL30" s="220"/>
      <c r="DM30" s="220"/>
      <c r="DN30" s="220"/>
      <c r="DO30" s="220"/>
      <c r="DP30" s="220"/>
      <c r="DQ30" s="220"/>
      <c r="DR30" s="220"/>
      <c r="DS30" s="220"/>
      <c r="DT30" s="220"/>
      <c r="DU30" s="220"/>
      <c r="DV30" s="220"/>
      <c r="DW30" s="220"/>
      <c r="DX30" s="220"/>
      <c r="DY30" s="220">
        <v>1431900</v>
      </c>
    </row>
    <row r="31" spans="1:129">
      <c r="A31" s="99" t="s">
        <v>378</v>
      </c>
      <c r="B31" s="185" t="s">
        <v>379</v>
      </c>
      <c r="D31" s="175" t="s">
        <v>380</v>
      </c>
      <c r="E31" s="220" t="s">
        <v>381</v>
      </c>
      <c r="F31" s="220" t="s">
        <v>382</v>
      </c>
      <c r="G31" s="220">
        <v>2061700.97</v>
      </c>
      <c r="H31" s="220">
        <v>605357.88</v>
      </c>
      <c r="I31" s="220"/>
      <c r="J31" s="220"/>
      <c r="K31" s="220"/>
      <c r="L31" s="220"/>
      <c r="M31" s="220">
        <v>35113.94</v>
      </c>
      <c r="N31" s="220"/>
      <c r="O31" s="220">
        <v>2702172.79</v>
      </c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0"/>
      <c r="CJ31" s="220"/>
      <c r="CK31" s="220"/>
      <c r="CL31" s="220"/>
      <c r="CM31" s="220"/>
      <c r="CN31" s="220"/>
      <c r="CO31" s="220"/>
      <c r="CP31" s="220"/>
      <c r="CQ31" s="220"/>
      <c r="CR31" s="220"/>
      <c r="CS31" s="220"/>
      <c r="CT31" s="220"/>
      <c r="CU31" s="220"/>
      <c r="CV31" s="220"/>
      <c r="CW31" s="220"/>
      <c r="CX31" s="220"/>
      <c r="CY31" s="220"/>
      <c r="CZ31" s="220"/>
      <c r="DA31" s="220"/>
      <c r="DB31" s="220"/>
      <c r="DC31" s="220"/>
      <c r="DD31" s="220"/>
      <c r="DE31" s="220"/>
      <c r="DF31" s="220"/>
      <c r="DG31" s="220"/>
      <c r="DH31" s="220"/>
      <c r="DI31" s="220"/>
      <c r="DJ31" s="220"/>
      <c r="DK31" s="220"/>
      <c r="DL31" s="220"/>
      <c r="DM31" s="220"/>
      <c r="DN31" s="220"/>
      <c r="DO31" s="220"/>
      <c r="DP31" s="220"/>
      <c r="DQ31" s="220"/>
      <c r="DR31" s="220"/>
      <c r="DS31" s="220"/>
      <c r="DT31" s="220"/>
      <c r="DU31" s="220"/>
      <c r="DV31" s="220"/>
      <c r="DW31" s="220"/>
      <c r="DX31" s="220"/>
      <c r="DY31" s="220">
        <v>2702172.79</v>
      </c>
    </row>
    <row r="32" spans="1:129">
      <c r="A32" s="99" t="s">
        <v>383</v>
      </c>
      <c r="B32" s="185" t="s">
        <v>384</v>
      </c>
      <c r="D32" s="175" t="s">
        <v>385</v>
      </c>
      <c r="E32" s="220" t="s">
        <v>386</v>
      </c>
      <c r="F32" s="220" t="s">
        <v>387</v>
      </c>
      <c r="G32" s="220">
        <v>0</v>
      </c>
      <c r="H32" s="220">
        <v>0</v>
      </c>
      <c r="I32" s="220">
        <v>0</v>
      </c>
      <c r="J32" s="220"/>
      <c r="K32" s="220"/>
      <c r="L32" s="220">
        <v>404736409.61683202</v>
      </c>
      <c r="M32" s="220">
        <v>0</v>
      </c>
      <c r="N32" s="220">
        <v>190038490.13797799</v>
      </c>
      <c r="O32" s="220">
        <v>594774899.75480998</v>
      </c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0"/>
      <c r="CJ32" s="220"/>
      <c r="CK32" s="220"/>
      <c r="CL32" s="220"/>
      <c r="CM32" s="220"/>
      <c r="CN32" s="220"/>
      <c r="CO32" s="220"/>
      <c r="CP32" s="220"/>
      <c r="CQ32" s="220"/>
      <c r="CR32" s="220"/>
      <c r="CS32" s="220"/>
      <c r="CT32" s="220"/>
      <c r="CU32" s="220"/>
      <c r="CV32" s="220"/>
      <c r="CW32" s="220"/>
      <c r="CX32" s="220"/>
      <c r="CY32" s="220"/>
      <c r="CZ32" s="220"/>
      <c r="DA32" s="220"/>
      <c r="DB32" s="220"/>
      <c r="DC32" s="220"/>
      <c r="DD32" s="220"/>
      <c r="DE32" s="220"/>
      <c r="DF32" s="220"/>
      <c r="DG32" s="220"/>
      <c r="DH32" s="220"/>
      <c r="DI32" s="220"/>
      <c r="DJ32" s="220"/>
      <c r="DK32" s="220"/>
      <c r="DL32" s="220"/>
      <c r="DM32" s="220"/>
      <c r="DN32" s="220"/>
      <c r="DO32" s="220"/>
      <c r="DP32" s="220"/>
      <c r="DQ32" s="220"/>
      <c r="DR32" s="220"/>
      <c r="DS32" s="220"/>
      <c r="DT32" s="220"/>
      <c r="DU32" s="220"/>
      <c r="DV32" s="220"/>
      <c r="DW32" s="220"/>
      <c r="DX32" s="220"/>
      <c r="DY32" s="220">
        <v>594774899.75480998</v>
      </c>
    </row>
    <row r="33" spans="1:129">
      <c r="A33" s="99"/>
      <c r="B33" s="185"/>
      <c r="D33" s="175" t="s">
        <v>388</v>
      </c>
      <c r="E33" s="220" t="s">
        <v>389</v>
      </c>
      <c r="F33" s="220" t="s">
        <v>390</v>
      </c>
      <c r="G33" s="220">
        <v>11628008.66</v>
      </c>
      <c r="H33" s="220">
        <v>2039932.33</v>
      </c>
      <c r="I33" s="220"/>
      <c r="J33" s="220">
        <v>405727761.03384542</v>
      </c>
      <c r="K33" s="220"/>
      <c r="L33" s="220">
        <v>1554537.059958</v>
      </c>
      <c r="M33" s="220">
        <v>1130691.06</v>
      </c>
      <c r="N33" s="220">
        <v>2077000.6572604999</v>
      </c>
      <c r="O33" s="220">
        <v>424157930.8010639</v>
      </c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T33" s="220"/>
      <c r="BU33" s="220"/>
      <c r="BV33" s="220"/>
      <c r="BW33" s="220"/>
      <c r="BX33" s="220"/>
      <c r="BY33" s="220"/>
      <c r="BZ33" s="220"/>
      <c r="CA33" s="220"/>
      <c r="CB33" s="220"/>
      <c r="CC33" s="220"/>
      <c r="CD33" s="220"/>
      <c r="CE33" s="220"/>
      <c r="CF33" s="220"/>
      <c r="CG33" s="220"/>
      <c r="CH33" s="220"/>
      <c r="CI33" s="220"/>
      <c r="CJ33" s="220"/>
      <c r="CK33" s="220"/>
      <c r="CL33" s="220"/>
      <c r="CM33" s="220"/>
      <c r="CN33" s="220"/>
      <c r="CO33" s="220"/>
      <c r="CP33" s="220"/>
      <c r="CQ33" s="220"/>
      <c r="CR33" s="220"/>
      <c r="CS33" s="220"/>
      <c r="CT33" s="220"/>
      <c r="CU33" s="220"/>
      <c r="CV33" s="220"/>
      <c r="CW33" s="220"/>
      <c r="CX33" s="220"/>
      <c r="CY33" s="220"/>
      <c r="CZ33" s="220"/>
      <c r="DA33" s="220"/>
      <c r="DB33" s="220"/>
      <c r="DC33" s="220"/>
      <c r="DD33" s="220"/>
      <c r="DE33" s="220"/>
      <c r="DF33" s="220"/>
      <c r="DG33" s="220"/>
      <c r="DH33" s="220"/>
      <c r="DI33" s="220"/>
      <c r="DJ33" s="220"/>
      <c r="DK33" s="220"/>
      <c r="DL33" s="220"/>
      <c r="DM33" s="220"/>
      <c r="DN33" s="220"/>
      <c r="DO33" s="220"/>
      <c r="DP33" s="220"/>
      <c r="DQ33" s="220"/>
      <c r="DR33" s="220"/>
      <c r="DS33" s="220"/>
      <c r="DT33" s="220"/>
      <c r="DU33" s="220"/>
      <c r="DV33" s="220"/>
      <c r="DW33" s="220"/>
      <c r="DX33" s="220"/>
      <c r="DY33" s="220">
        <v>424157930.8010639</v>
      </c>
    </row>
    <row r="34" spans="1:129">
      <c r="A34" s="99"/>
      <c r="B34" s="185"/>
      <c r="D34" s="175" t="s">
        <v>391</v>
      </c>
      <c r="E34" s="220" t="s">
        <v>392</v>
      </c>
      <c r="F34" s="220" t="s">
        <v>393</v>
      </c>
      <c r="G34" s="220"/>
      <c r="H34" s="220"/>
      <c r="I34" s="220"/>
      <c r="J34" s="220"/>
      <c r="K34" s="220"/>
      <c r="L34" s="220"/>
      <c r="M34" s="220"/>
      <c r="N34" s="220">
        <v>124249.2699765</v>
      </c>
      <c r="O34" s="220">
        <v>124249.2699765</v>
      </c>
      <c r="P34" s="220"/>
      <c r="Q34" s="220"/>
      <c r="R34" s="220"/>
      <c r="S34" s="220"/>
      <c r="T34" s="220"/>
      <c r="U34" s="220"/>
      <c r="V34" s="220"/>
      <c r="W34" s="220"/>
      <c r="X34" s="220"/>
      <c r="Y34" s="220"/>
      <c r="Z34" s="220"/>
      <c r="AA34" s="220"/>
      <c r="AB34" s="220"/>
      <c r="AC34" s="220"/>
      <c r="AD34" s="220"/>
      <c r="AE34" s="220"/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R34" s="220"/>
      <c r="AS34" s="220"/>
      <c r="AT34" s="220"/>
      <c r="AU34" s="220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T34" s="220"/>
      <c r="BU34" s="220"/>
      <c r="BV34" s="220"/>
      <c r="BW34" s="220"/>
      <c r="BX34" s="220"/>
      <c r="BY34" s="220"/>
      <c r="BZ34" s="220"/>
      <c r="CA34" s="220"/>
      <c r="CB34" s="220"/>
      <c r="CC34" s="220"/>
      <c r="CD34" s="220"/>
      <c r="CE34" s="220"/>
      <c r="CF34" s="220"/>
      <c r="CG34" s="220"/>
      <c r="CH34" s="220"/>
      <c r="CI34" s="220"/>
      <c r="CJ34" s="220"/>
      <c r="CK34" s="220"/>
      <c r="CL34" s="220"/>
      <c r="CM34" s="220"/>
      <c r="CN34" s="220"/>
      <c r="CO34" s="220"/>
      <c r="CP34" s="220"/>
      <c r="CQ34" s="220"/>
      <c r="CR34" s="220"/>
      <c r="CS34" s="220"/>
      <c r="CT34" s="220"/>
      <c r="CU34" s="220"/>
      <c r="CV34" s="220"/>
      <c r="CW34" s="220"/>
      <c r="CX34" s="220"/>
      <c r="CY34" s="220"/>
      <c r="CZ34" s="220"/>
      <c r="DA34" s="220"/>
      <c r="DB34" s="220"/>
      <c r="DC34" s="220"/>
      <c r="DD34" s="220"/>
      <c r="DE34" s="220"/>
      <c r="DF34" s="220"/>
      <c r="DG34" s="220"/>
      <c r="DH34" s="220"/>
      <c r="DI34" s="220"/>
      <c r="DJ34" s="220"/>
      <c r="DK34" s="220"/>
      <c r="DL34" s="220"/>
      <c r="DM34" s="220"/>
      <c r="DN34" s="220"/>
      <c r="DO34" s="220"/>
      <c r="DP34" s="220"/>
      <c r="DQ34" s="220"/>
      <c r="DR34" s="220"/>
      <c r="DS34" s="220"/>
      <c r="DT34" s="220"/>
      <c r="DU34" s="220"/>
      <c r="DV34" s="220"/>
      <c r="DW34" s="220"/>
      <c r="DX34" s="220"/>
      <c r="DY34" s="220">
        <v>124249.2699765</v>
      </c>
    </row>
    <row r="35" spans="1:129">
      <c r="D35" s="175" t="s">
        <v>394</v>
      </c>
      <c r="E35" s="220" t="s">
        <v>395</v>
      </c>
      <c r="F35" s="220" t="s">
        <v>396</v>
      </c>
      <c r="G35" s="220">
        <v>5630873.3200000003</v>
      </c>
      <c r="H35" s="220"/>
      <c r="I35" s="220"/>
      <c r="J35" s="220"/>
      <c r="K35" s="220"/>
      <c r="L35" s="220"/>
      <c r="M35" s="220"/>
      <c r="N35" s="220"/>
      <c r="O35" s="220">
        <v>5630873.3200000003</v>
      </c>
      <c r="P35" s="220"/>
      <c r="Q35" s="220"/>
      <c r="R35" s="220"/>
      <c r="S35" s="220"/>
      <c r="T35" s="220"/>
      <c r="U35" s="220"/>
      <c r="V35" s="220"/>
      <c r="W35" s="220"/>
      <c r="X35" s="220"/>
      <c r="Y35" s="220"/>
      <c r="Z35" s="220"/>
      <c r="AA35" s="220"/>
      <c r="AB35" s="220"/>
      <c r="AC35" s="220"/>
      <c r="AD35" s="220"/>
      <c r="AE35" s="220"/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T35" s="220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  <c r="CM35" s="220"/>
      <c r="CN35" s="220"/>
      <c r="CO35" s="220"/>
      <c r="CP35" s="220"/>
      <c r="CQ35" s="220"/>
      <c r="CR35" s="220"/>
      <c r="CS35" s="220"/>
      <c r="CT35" s="220"/>
      <c r="CU35" s="220"/>
      <c r="CV35" s="220"/>
      <c r="CW35" s="220"/>
      <c r="CX35" s="220"/>
      <c r="CY35" s="220"/>
      <c r="CZ35" s="220"/>
      <c r="DA35" s="220"/>
      <c r="DB35" s="220"/>
      <c r="DC35" s="220"/>
      <c r="DD35" s="220"/>
      <c r="DE35" s="220"/>
      <c r="DF35" s="220"/>
      <c r="DG35" s="220"/>
      <c r="DH35" s="220"/>
      <c r="DI35" s="220"/>
      <c r="DJ35" s="220"/>
      <c r="DK35" s="220"/>
      <c r="DL35" s="220"/>
      <c r="DM35" s="220"/>
      <c r="DN35" s="220"/>
      <c r="DO35" s="220"/>
      <c r="DP35" s="220"/>
      <c r="DQ35" s="220"/>
      <c r="DR35" s="220"/>
      <c r="DS35" s="220"/>
      <c r="DT35" s="220"/>
      <c r="DU35" s="220"/>
      <c r="DV35" s="220"/>
      <c r="DW35" s="220"/>
      <c r="DX35" s="220"/>
      <c r="DY35" s="220">
        <v>5630873.3200000003</v>
      </c>
    </row>
    <row r="36" spans="1:129">
      <c r="D36" s="175" t="s">
        <v>397</v>
      </c>
      <c r="E36" s="222" t="s">
        <v>398</v>
      </c>
      <c r="F36" s="222" t="s">
        <v>399</v>
      </c>
      <c r="G36" s="222">
        <v>471279934.02999997</v>
      </c>
      <c r="H36" s="222">
        <v>3945574.61</v>
      </c>
      <c r="I36" s="222">
        <v>23.1680004</v>
      </c>
      <c r="J36" s="222">
        <v>614241676.96865797</v>
      </c>
      <c r="K36" s="222">
        <v>59.82</v>
      </c>
      <c r="L36" s="222">
        <v>629892219.33436799</v>
      </c>
      <c r="M36" s="222">
        <v>49790988.770000003</v>
      </c>
      <c r="N36" s="222">
        <v>242873223.7988725</v>
      </c>
      <c r="O36" s="222">
        <v>2012023700.4998989</v>
      </c>
      <c r="P36" s="222"/>
      <c r="Q36" s="222"/>
      <c r="R36" s="222"/>
      <c r="S36" s="222"/>
      <c r="T36" s="222"/>
      <c r="U36" s="222"/>
      <c r="V36" s="222"/>
      <c r="W36" s="222">
        <v>-159084924.37573099</v>
      </c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2"/>
      <c r="AL36" s="222"/>
      <c r="AM36" s="222"/>
      <c r="AN36" s="222"/>
      <c r="AO36" s="222"/>
      <c r="AP36" s="222"/>
      <c r="AQ36" s="222"/>
      <c r="AR36" s="222"/>
      <c r="AS36" s="222"/>
      <c r="AT36" s="222"/>
      <c r="AU36" s="222"/>
      <c r="AV36" s="222"/>
      <c r="AW36" s="222"/>
      <c r="AX36" s="222"/>
      <c r="AY36" s="222"/>
      <c r="AZ36" s="222"/>
      <c r="BA36" s="222"/>
      <c r="BB36" s="222"/>
      <c r="BC36" s="222"/>
      <c r="BD36" s="222"/>
      <c r="BE36" s="222"/>
      <c r="BF36" s="222"/>
      <c r="BG36" s="222"/>
      <c r="BH36" s="222"/>
      <c r="BI36" s="222"/>
      <c r="BJ36" s="222"/>
      <c r="BK36" s="222"/>
      <c r="BL36" s="222"/>
      <c r="BM36" s="222"/>
      <c r="BN36" s="222"/>
      <c r="BO36" s="222"/>
      <c r="BP36" s="222"/>
      <c r="BQ36" s="222"/>
      <c r="BR36" s="222"/>
      <c r="BS36" s="222"/>
      <c r="BT36" s="222"/>
      <c r="BU36" s="222"/>
      <c r="BV36" s="222"/>
      <c r="BW36" s="222"/>
      <c r="BX36" s="222"/>
      <c r="BY36" s="222"/>
      <c r="BZ36" s="222"/>
      <c r="CA36" s="222"/>
      <c r="CB36" s="222"/>
      <c r="CC36" s="222"/>
      <c r="CD36" s="222"/>
      <c r="CE36" s="222"/>
      <c r="CF36" s="222"/>
      <c r="CG36" s="222"/>
      <c r="CH36" s="222"/>
      <c r="CI36" s="222"/>
      <c r="CJ36" s="222"/>
      <c r="CK36" s="222"/>
      <c r="CL36" s="222"/>
      <c r="CM36" s="222"/>
      <c r="CN36" s="222"/>
      <c r="CO36" s="222"/>
      <c r="CP36" s="222"/>
      <c r="CQ36" s="222"/>
      <c r="CR36" s="222"/>
      <c r="CS36" s="222"/>
      <c r="CT36" s="222"/>
      <c r="CU36" s="222"/>
      <c r="CV36" s="222"/>
      <c r="CW36" s="222"/>
      <c r="CX36" s="222"/>
      <c r="CY36" s="222"/>
      <c r="CZ36" s="222"/>
      <c r="DA36" s="222"/>
      <c r="DB36" s="222"/>
      <c r="DC36" s="222"/>
      <c r="DD36" s="222"/>
      <c r="DE36" s="222"/>
      <c r="DF36" s="222"/>
      <c r="DG36" s="222"/>
      <c r="DH36" s="222"/>
      <c r="DI36" s="222">
        <v>-24.22</v>
      </c>
      <c r="DJ36" s="222"/>
      <c r="DK36" s="222"/>
      <c r="DL36" s="222"/>
      <c r="DM36" s="222"/>
      <c r="DN36" s="222"/>
      <c r="DO36" s="222"/>
      <c r="DP36" s="222"/>
      <c r="DQ36" s="222"/>
      <c r="DR36" s="222"/>
      <c r="DS36" s="222"/>
      <c r="DT36" s="222"/>
      <c r="DU36" s="222">
        <v>-159084948.59573099</v>
      </c>
      <c r="DV36" s="222"/>
      <c r="DW36" s="222"/>
      <c r="DX36" s="222"/>
      <c r="DY36" s="222">
        <v>1852938751.9041679</v>
      </c>
    </row>
    <row r="37" spans="1:129">
      <c r="D37" s="175" t="s">
        <v>400</v>
      </c>
      <c r="E37" s="220" t="s">
        <v>401</v>
      </c>
      <c r="F37" s="220" t="s">
        <v>402</v>
      </c>
      <c r="G37" s="220">
        <v>11751403.720000001</v>
      </c>
      <c r="H37" s="220">
        <v>39664375.210000001</v>
      </c>
      <c r="I37" s="220"/>
      <c r="J37" s="220"/>
      <c r="K37" s="220"/>
      <c r="L37" s="220"/>
      <c r="M37" s="220">
        <v>15296165.02</v>
      </c>
      <c r="N37" s="220"/>
      <c r="O37" s="220">
        <v>66711943.950000003</v>
      </c>
      <c r="P37" s="220"/>
      <c r="Q37" s="220"/>
      <c r="R37" s="220"/>
      <c r="S37" s="220"/>
      <c r="T37" s="220"/>
      <c r="U37" s="220"/>
      <c r="V37" s="220"/>
      <c r="W37" s="220"/>
      <c r="X37" s="220"/>
      <c r="Y37" s="220"/>
      <c r="Z37" s="220">
        <v>-7283054</v>
      </c>
      <c r="AA37" s="220"/>
      <c r="AB37" s="220"/>
      <c r="AC37" s="220"/>
      <c r="AD37" s="220"/>
      <c r="AE37" s="220"/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0"/>
      <c r="AV37" s="220"/>
      <c r="AW37" s="220"/>
      <c r="AX37" s="220"/>
      <c r="AY37" s="220"/>
      <c r="AZ37" s="220"/>
      <c r="BA37" s="220"/>
      <c r="BB37" s="220"/>
      <c r="BC37" s="220"/>
      <c r="BD37" s="220"/>
      <c r="BE37" s="220"/>
      <c r="BF37" s="220"/>
      <c r="BG37" s="220"/>
      <c r="BH37" s="220"/>
      <c r="BI37" s="220"/>
      <c r="BJ37" s="220"/>
      <c r="BK37" s="220"/>
      <c r="BL37" s="220"/>
      <c r="BM37" s="220"/>
      <c r="BN37" s="220"/>
      <c r="BO37" s="220"/>
      <c r="BP37" s="220"/>
      <c r="BQ37" s="220"/>
      <c r="BR37" s="220"/>
      <c r="BS37" s="220"/>
      <c r="BT37" s="220"/>
      <c r="BU37" s="220"/>
      <c r="BV37" s="220"/>
      <c r="BW37" s="220"/>
      <c r="BX37" s="220"/>
      <c r="BY37" s="220"/>
      <c r="BZ37" s="220"/>
      <c r="CA37" s="220"/>
      <c r="CB37" s="220"/>
      <c r="CC37" s="220"/>
      <c r="CD37" s="220"/>
      <c r="CE37" s="220"/>
      <c r="CF37" s="220"/>
      <c r="CG37" s="220"/>
      <c r="CH37" s="220"/>
      <c r="CI37" s="220"/>
      <c r="CJ37" s="220"/>
      <c r="CK37" s="220"/>
      <c r="CL37" s="220"/>
      <c r="CM37" s="220"/>
      <c r="CN37" s="220"/>
      <c r="CO37" s="220"/>
      <c r="CP37" s="220"/>
      <c r="CQ37" s="220"/>
      <c r="CR37" s="220"/>
      <c r="CS37" s="220"/>
      <c r="CT37" s="220"/>
      <c r="CU37" s="220"/>
      <c r="CV37" s="220"/>
      <c r="CW37" s="220"/>
      <c r="CX37" s="220"/>
      <c r="CY37" s="220"/>
      <c r="CZ37" s="220"/>
      <c r="DA37" s="220"/>
      <c r="DB37" s="220"/>
      <c r="DC37" s="220"/>
      <c r="DD37" s="220"/>
      <c r="DE37" s="220"/>
      <c r="DF37" s="220"/>
      <c r="DG37" s="220"/>
      <c r="DH37" s="220"/>
      <c r="DI37" s="220"/>
      <c r="DJ37" s="220"/>
      <c r="DK37" s="220"/>
      <c r="DL37" s="220"/>
      <c r="DM37" s="220"/>
      <c r="DN37" s="220"/>
      <c r="DO37" s="220"/>
      <c r="DP37" s="220"/>
      <c r="DQ37" s="220"/>
      <c r="DR37" s="220"/>
      <c r="DS37" s="220"/>
      <c r="DT37" s="220"/>
      <c r="DU37" s="220">
        <v>-7283054</v>
      </c>
      <c r="DV37" s="220"/>
      <c r="DW37" s="220"/>
      <c r="DX37" s="220"/>
      <c r="DY37" s="220">
        <v>59428889.950000003</v>
      </c>
    </row>
    <row r="38" spans="1:129">
      <c r="A38" s="271" t="s">
        <v>403</v>
      </c>
      <c r="B38" s="272"/>
      <c r="D38" s="175" t="s">
        <v>404</v>
      </c>
      <c r="E38" s="222" t="s">
        <v>405</v>
      </c>
      <c r="F38" s="222" t="s">
        <v>406</v>
      </c>
      <c r="G38" s="222">
        <v>11751403.720000001</v>
      </c>
      <c r="H38" s="222">
        <v>39664375.210000001</v>
      </c>
      <c r="I38" s="222"/>
      <c r="J38" s="222"/>
      <c r="K38" s="222"/>
      <c r="L38" s="222"/>
      <c r="M38" s="222">
        <v>15296165.02</v>
      </c>
      <c r="N38" s="222"/>
      <c r="O38" s="222">
        <v>66711943.950000003</v>
      </c>
      <c r="P38" s="222"/>
      <c r="Q38" s="222"/>
      <c r="R38" s="222"/>
      <c r="S38" s="222"/>
      <c r="T38" s="222"/>
      <c r="U38" s="222"/>
      <c r="V38" s="222"/>
      <c r="W38" s="222"/>
      <c r="X38" s="222"/>
      <c r="Y38" s="222"/>
      <c r="Z38" s="222">
        <v>-7283054</v>
      </c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2"/>
      <c r="AL38" s="222"/>
      <c r="AM38" s="222"/>
      <c r="AN38" s="222"/>
      <c r="AO38" s="222"/>
      <c r="AP38" s="222"/>
      <c r="AQ38" s="222"/>
      <c r="AR38" s="222"/>
      <c r="AS38" s="222"/>
      <c r="AT38" s="222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/>
      <c r="BE38" s="222"/>
      <c r="BF38" s="222"/>
      <c r="BG38" s="222"/>
      <c r="BH38" s="222"/>
      <c r="BI38" s="222"/>
      <c r="BJ38" s="222"/>
      <c r="BK38" s="222"/>
      <c r="BL38" s="222"/>
      <c r="BM38" s="222"/>
      <c r="BN38" s="222"/>
      <c r="BO38" s="222"/>
      <c r="BP38" s="222"/>
      <c r="BQ38" s="222"/>
      <c r="BR38" s="222"/>
      <c r="BS38" s="222"/>
      <c r="BT38" s="222"/>
      <c r="BU38" s="222"/>
      <c r="BV38" s="222"/>
      <c r="BW38" s="222"/>
      <c r="BX38" s="222"/>
      <c r="BY38" s="222"/>
      <c r="BZ38" s="222"/>
      <c r="CA38" s="222"/>
      <c r="CB38" s="222"/>
      <c r="CC38" s="222"/>
      <c r="CD38" s="222"/>
      <c r="CE38" s="222"/>
      <c r="CF38" s="222"/>
      <c r="CG38" s="222"/>
      <c r="CH38" s="222"/>
      <c r="CI38" s="222"/>
      <c r="CJ38" s="222"/>
      <c r="CK38" s="222"/>
      <c r="CL38" s="222"/>
      <c r="CM38" s="222"/>
      <c r="CN38" s="222"/>
      <c r="CO38" s="222"/>
      <c r="CP38" s="222"/>
      <c r="CQ38" s="222"/>
      <c r="CR38" s="222"/>
      <c r="CS38" s="222"/>
      <c r="CT38" s="222"/>
      <c r="CU38" s="222"/>
      <c r="CV38" s="222"/>
      <c r="CW38" s="222"/>
      <c r="CX38" s="222"/>
      <c r="CY38" s="222"/>
      <c r="CZ38" s="222"/>
      <c r="DA38" s="222"/>
      <c r="DB38" s="222"/>
      <c r="DC38" s="222"/>
      <c r="DD38" s="222"/>
      <c r="DE38" s="222"/>
      <c r="DF38" s="222"/>
      <c r="DG38" s="222"/>
      <c r="DH38" s="222"/>
      <c r="DI38" s="222"/>
      <c r="DJ38" s="222"/>
      <c r="DK38" s="222"/>
      <c r="DL38" s="222"/>
      <c r="DM38" s="222"/>
      <c r="DN38" s="222"/>
      <c r="DO38" s="222"/>
      <c r="DP38" s="222"/>
      <c r="DQ38" s="222"/>
      <c r="DR38" s="222"/>
      <c r="DS38" s="222"/>
      <c r="DT38" s="222"/>
      <c r="DU38" s="222">
        <v>-7283054</v>
      </c>
      <c r="DV38" s="222"/>
      <c r="DW38" s="222"/>
      <c r="DX38" s="222"/>
      <c r="DY38" s="222">
        <v>59428889.950000003</v>
      </c>
    </row>
    <row r="39" spans="1:129">
      <c r="A39" s="270" t="s">
        <v>374</v>
      </c>
      <c r="B39" s="270"/>
      <c r="D39" s="175" t="s">
        <v>407</v>
      </c>
      <c r="E39" s="223" t="s">
        <v>408</v>
      </c>
      <c r="F39" s="223" t="s">
        <v>409</v>
      </c>
      <c r="G39" s="223">
        <v>5168817119.3800001</v>
      </c>
      <c r="H39" s="223">
        <v>94347934.349999994</v>
      </c>
      <c r="I39" s="223">
        <v>23.1680004</v>
      </c>
      <c r="J39" s="223">
        <v>5076095279.5206537</v>
      </c>
      <c r="K39" s="223">
        <v>59.82</v>
      </c>
      <c r="L39" s="223">
        <v>1227183209.2455781</v>
      </c>
      <c r="M39" s="223">
        <v>1080643366.9100001</v>
      </c>
      <c r="N39" s="223">
        <v>1590973437.1296563</v>
      </c>
      <c r="O39" s="223">
        <v>14238060429.523888</v>
      </c>
      <c r="P39" s="223"/>
      <c r="Q39" s="223"/>
      <c r="R39" s="223"/>
      <c r="S39" s="223"/>
      <c r="T39" s="223"/>
      <c r="U39" s="223"/>
      <c r="V39" s="223"/>
      <c r="W39" s="223">
        <v>-159084924.37573099</v>
      </c>
      <c r="X39" s="223"/>
      <c r="Y39" s="223"/>
      <c r="Z39" s="223">
        <v>-7283054</v>
      </c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223"/>
      <c r="AO39" s="223"/>
      <c r="AP39" s="223"/>
      <c r="AQ39" s="223"/>
      <c r="AR39" s="223"/>
      <c r="AS39" s="223"/>
      <c r="AT39" s="223"/>
      <c r="AU39" s="223"/>
      <c r="AV39" s="223"/>
      <c r="AW39" s="223"/>
      <c r="AX39" s="223"/>
      <c r="AY39" s="223"/>
      <c r="AZ39" s="223"/>
      <c r="BA39" s="223"/>
      <c r="BB39" s="223"/>
      <c r="BC39" s="223">
        <v>-561522790.20974636</v>
      </c>
      <c r="BD39" s="223"/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23"/>
      <c r="BP39" s="223"/>
      <c r="BQ39" s="223"/>
      <c r="BR39" s="223"/>
      <c r="BS39" s="223"/>
      <c r="BT39" s="223"/>
      <c r="BU39" s="223"/>
      <c r="BV39" s="223"/>
      <c r="BW39" s="223"/>
      <c r="BX39" s="223"/>
      <c r="BY39" s="223"/>
      <c r="BZ39" s="223"/>
      <c r="CA39" s="223"/>
      <c r="CB39" s="223"/>
      <c r="CC39" s="223"/>
      <c r="CD39" s="223"/>
      <c r="CE39" s="223"/>
      <c r="CF39" s="223"/>
      <c r="CG39" s="223"/>
      <c r="CH39" s="223"/>
      <c r="CI39" s="223"/>
      <c r="CJ39" s="223"/>
      <c r="CK39" s="223"/>
      <c r="CL39" s="223"/>
      <c r="CM39" s="223"/>
      <c r="CN39" s="223"/>
      <c r="CO39" s="223"/>
      <c r="CP39" s="223"/>
      <c r="CQ39" s="223"/>
      <c r="CR39" s="223"/>
      <c r="CS39" s="223"/>
      <c r="CT39" s="223"/>
      <c r="CU39" s="223"/>
      <c r="CV39" s="223"/>
      <c r="CW39" s="223"/>
      <c r="CX39" s="223"/>
      <c r="CY39" s="223"/>
      <c r="CZ39" s="223"/>
      <c r="DA39" s="223"/>
      <c r="DB39" s="223"/>
      <c r="DC39" s="223"/>
      <c r="DD39" s="223"/>
      <c r="DE39" s="223"/>
      <c r="DF39" s="223"/>
      <c r="DG39" s="223"/>
      <c r="DH39" s="223"/>
      <c r="DI39" s="223">
        <v>-24.22</v>
      </c>
      <c r="DJ39" s="223"/>
      <c r="DK39" s="223"/>
      <c r="DL39" s="223"/>
      <c r="DM39" s="223"/>
      <c r="DN39" s="223"/>
      <c r="DO39" s="223"/>
      <c r="DP39" s="223"/>
      <c r="DQ39" s="223"/>
      <c r="DR39" s="223"/>
      <c r="DS39" s="223"/>
      <c r="DT39" s="223"/>
      <c r="DU39" s="223">
        <v>-727890792.80547738</v>
      </c>
      <c r="DV39" s="223"/>
      <c r="DW39" s="223"/>
      <c r="DX39" s="223"/>
      <c r="DY39" s="223">
        <v>13510169636.71841</v>
      </c>
    </row>
    <row r="40" spans="1:129">
      <c r="A40" s="99" t="s">
        <v>378</v>
      </c>
      <c r="B40" s="185" t="s">
        <v>410</v>
      </c>
      <c r="D40" s="175" t="s">
        <v>411</v>
      </c>
      <c r="E40" s="220" t="s">
        <v>412</v>
      </c>
      <c r="F40" s="220" t="s">
        <v>413</v>
      </c>
      <c r="G40" s="220">
        <v>3439328538.98</v>
      </c>
      <c r="H40" s="220"/>
      <c r="I40" s="220"/>
      <c r="J40" s="220"/>
      <c r="K40" s="220">
        <v>867946.72</v>
      </c>
      <c r="L40" s="220"/>
      <c r="M40" s="220"/>
      <c r="N40" s="220"/>
      <c r="O40" s="220">
        <v>3440196485.6999998</v>
      </c>
      <c r="P40" s="220"/>
      <c r="Q40" s="220"/>
      <c r="R40" s="220"/>
      <c r="S40" s="220"/>
      <c r="T40" s="220"/>
      <c r="U40" s="220"/>
      <c r="V40" s="220"/>
      <c r="W40" s="220"/>
      <c r="X40" s="220">
        <v>-3440196485.6999998</v>
      </c>
      <c r="Y40" s="220"/>
      <c r="Z40" s="220"/>
      <c r="AA40" s="220"/>
      <c r="AB40" s="220"/>
      <c r="AC40" s="220"/>
      <c r="AD40" s="220"/>
      <c r="AE40" s="220"/>
      <c r="AF40" s="220"/>
      <c r="AG40" s="220"/>
      <c r="AH40" s="220"/>
      <c r="AI40" s="220"/>
      <c r="AJ40" s="220"/>
      <c r="AK40" s="220"/>
      <c r="AL40" s="220"/>
      <c r="AM40" s="220"/>
      <c r="AN40" s="220"/>
      <c r="AO40" s="220"/>
      <c r="AP40" s="220"/>
      <c r="AQ40" s="220"/>
      <c r="AR40" s="220"/>
      <c r="AS40" s="220"/>
      <c r="AT40" s="220"/>
      <c r="AU40" s="220"/>
      <c r="AV40" s="220"/>
      <c r="AW40" s="220"/>
      <c r="AX40" s="220"/>
      <c r="AY40" s="220"/>
      <c r="AZ40" s="220"/>
      <c r="BA40" s="220"/>
      <c r="BB40" s="220"/>
      <c r="BC40" s="220"/>
      <c r="BD40" s="220"/>
      <c r="BE40" s="220"/>
      <c r="BF40" s="220"/>
      <c r="BG40" s="220"/>
      <c r="BH40" s="220"/>
      <c r="BI40" s="220"/>
      <c r="BJ40" s="220"/>
      <c r="BK40" s="220"/>
      <c r="BL40" s="220"/>
      <c r="BM40" s="220"/>
      <c r="BN40" s="220"/>
      <c r="BO40" s="220"/>
      <c r="BP40" s="220"/>
      <c r="BQ40" s="220"/>
      <c r="BR40" s="220"/>
      <c r="BS40" s="220"/>
      <c r="BT40" s="220"/>
      <c r="BU40" s="220"/>
      <c r="BV40" s="220"/>
      <c r="BW40" s="220"/>
      <c r="BX40" s="220"/>
      <c r="BY40" s="220"/>
      <c r="BZ40" s="220"/>
      <c r="CA40" s="220"/>
      <c r="CB40" s="220"/>
      <c r="CC40" s="220"/>
      <c r="CD40" s="220"/>
      <c r="CE40" s="220"/>
      <c r="CF40" s="220"/>
      <c r="CG40" s="220"/>
      <c r="CH40" s="220"/>
      <c r="CI40" s="220"/>
      <c r="CJ40" s="220"/>
      <c r="CK40" s="220"/>
      <c r="CL40" s="220"/>
      <c r="CM40" s="220"/>
      <c r="CN40" s="220"/>
      <c r="CO40" s="220"/>
      <c r="CP40" s="220"/>
      <c r="CQ40" s="220"/>
      <c r="CR40" s="220"/>
      <c r="CS40" s="220"/>
      <c r="CT40" s="220"/>
      <c r="CU40" s="220"/>
      <c r="CV40" s="220"/>
      <c r="CW40" s="220"/>
      <c r="CX40" s="220"/>
      <c r="CY40" s="220"/>
      <c r="CZ40" s="220"/>
      <c r="DA40" s="220"/>
      <c r="DB40" s="220"/>
      <c r="DC40" s="220"/>
      <c r="DD40" s="220"/>
      <c r="DE40" s="220"/>
      <c r="DF40" s="220"/>
      <c r="DG40" s="220"/>
      <c r="DH40" s="220"/>
      <c r="DI40" s="220"/>
      <c r="DJ40" s="220"/>
      <c r="DK40" s="220"/>
      <c r="DL40" s="220"/>
      <c r="DM40" s="220"/>
      <c r="DN40" s="220"/>
      <c r="DO40" s="220"/>
      <c r="DP40" s="220"/>
      <c r="DQ40" s="220"/>
      <c r="DR40" s="220"/>
      <c r="DS40" s="220"/>
      <c r="DT40" s="220"/>
      <c r="DU40" s="220">
        <v>-3440196485.6999998</v>
      </c>
      <c r="DV40" s="220"/>
      <c r="DW40" s="220"/>
      <c r="DX40" s="220"/>
      <c r="DY40" s="220">
        <v>0</v>
      </c>
    </row>
    <row r="41" spans="1:129">
      <c r="A41" s="99" t="s">
        <v>383</v>
      </c>
      <c r="B41" s="185" t="s">
        <v>414</v>
      </c>
      <c r="D41" s="175" t="s">
        <v>415</v>
      </c>
      <c r="E41" s="222" t="s">
        <v>416</v>
      </c>
      <c r="F41" s="222" t="s">
        <v>417</v>
      </c>
      <c r="G41" s="222">
        <v>3439328538.98</v>
      </c>
      <c r="H41" s="222"/>
      <c r="I41" s="222"/>
      <c r="J41" s="222"/>
      <c r="K41" s="222">
        <v>867946.72</v>
      </c>
      <c r="L41" s="222"/>
      <c r="M41" s="222"/>
      <c r="N41" s="222"/>
      <c r="O41" s="222">
        <v>3440196485.6999998</v>
      </c>
      <c r="P41" s="222"/>
      <c r="Q41" s="222"/>
      <c r="R41" s="222"/>
      <c r="S41" s="222"/>
      <c r="T41" s="222"/>
      <c r="U41" s="222"/>
      <c r="V41" s="222"/>
      <c r="W41" s="222"/>
      <c r="X41" s="222">
        <v>-3440196485.6999998</v>
      </c>
      <c r="Y41" s="222"/>
      <c r="Z41" s="222"/>
      <c r="AA41" s="222"/>
      <c r="AB41" s="222"/>
      <c r="AC41" s="222"/>
      <c r="AD41" s="222"/>
      <c r="AE41" s="222"/>
      <c r="AF41" s="222"/>
      <c r="AG41" s="222"/>
      <c r="AH41" s="222"/>
      <c r="AI41" s="222"/>
      <c r="AJ41" s="222"/>
      <c r="AK41" s="222"/>
      <c r="AL41" s="222"/>
      <c r="AM41" s="222"/>
      <c r="AN41" s="222"/>
      <c r="AO41" s="222"/>
      <c r="AP41" s="222"/>
      <c r="AQ41" s="222"/>
      <c r="AR41" s="222"/>
      <c r="AS41" s="222"/>
      <c r="AT41" s="222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/>
      <c r="BE41" s="222"/>
      <c r="BF41" s="222"/>
      <c r="BG41" s="222"/>
      <c r="BH41" s="222"/>
      <c r="BI41" s="222"/>
      <c r="BJ41" s="222"/>
      <c r="BK41" s="222"/>
      <c r="BL41" s="222"/>
      <c r="BM41" s="222"/>
      <c r="BN41" s="222"/>
      <c r="BO41" s="222"/>
      <c r="BP41" s="222"/>
      <c r="BQ41" s="222"/>
      <c r="BR41" s="222"/>
      <c r="BS41" s="222"/>
      <c r="BT41" s="222"/>
      <c r="BU41" s="222"/>
      <c r="BV41" s="222"/>
      <c r="BW41" s="222"/>
      <c r="BX41" s="222"/>
      <c r="BY41" s="222"/>
      <c r="BZ41" s="222"/>
      <c r="CA41" s="222"/>
      <c r="CB41" s="222"/>
      <c r="CC41" s="222"/>
      <c r="CD41" s="222"/>
      <c r="CE41" s="222"/>
      <c r="CF41" s="222"/>
      <c r="CG41" s="222"/>
      <c r="CH41" s="222"/>
      <c r="CI41" s="222"/>
      <c r="CJ41" s="222"/>
      <c r="CK41" s="222"/>
      <c r="CL41" s="222"/>
      <c r="CM41" s="222"/>
      <c r="CN41" s="222"/>
      <c r="CO41" s="222"/>
      <c r="CP41" s="222"/>
      <c r="CQ41" s="222"/>
      <c r="CR41" s="222"/>
      <c r="CS41" s="222"/>
      <c r="CT41" s="222"/>
      <c r="CU41" s="222"/>
      <c r="CV41" s="222"/>
      <c r="CW41" s="222"/>
      <c r="CX41" s="222"/>
      <c r="CY41" s="222"/>
      <c r="CZ41" s="222"/>
      <c r="DA41" s="222"/>
      <c r="DB41" s="222"/>
      <c r="DC41" s="222"/>
      <c r="DD41" s="222"/>
      <c r="DE41" s="222"/>
      <c r="DF41" s="222"/>
      <c r="DG41" s="222"/>
      <c r="DH41" s="222"/>
      <c r="DI41" s="222"/>
      <c r="DJ41" s="222"/>
      <c r="DK41" s="222"/>
      <c r="DL41" s="222"/>
      <c r="DM41" s="222"/>
      <c r="DN41" s="222"/>
      <c r="DO41" s="222"/>
      <c r="DP41" s="222"/>
      <c r="DQ41" s="222"/>
      <c r="DR41" s="222"/>
      <c r="DS41" s="222"/>
      <c r="DT41" s="222"/>
      <c r="DU41" s="222">
        <v>-3440196485.6999998</v>
      </c>
      <c r="DV41" s="222"/>
      <c r="DW41" s="222"/>
      <c r="DX41" s="222"/>
      <c r="DY41" s="222">
        <v>0</v>
      </c>
    </row>
    <row r="42" spans="1:129">
      <c r="A42" s="99"/>
      <c r="B42" s="185"/>
      <c r="D42" s="175" t="s">
        <v>418</v>
      </c>
      <c r="E42" s="223" t="s">
        <v>419</v>
      </c>
      <c r="F42" s="223" t="s">
        <v>420</v>
      </c>
      <c r="G42" s="223">
        <v>3439328538.98</v>
      </c>
      <c r="H42" s="223"/>
      <c r="I42" s="223"/>
      <c r="J42" s="223"/>
      <c r="K42" s="223">
        <v>867946.72</v>
      </c>
      <c r="L42" s="223"/>
      <c r="M42" s="223"/>
      <c r="N42" s="223"/>
      <c r="O42" s="223">
        <v>3440196485.6999998</v>
      </c>
      <c r="P42" s="223"/>
      <c r="Q42" s="223"/>
      <c r="R42" s="223"/>
      <c r="S42" s="223"/>
      <c r="T42" s="223"/>
      <c r="U42" s="223"/>
      <c r="V42" s="223"/>
      <c r="W42" s="223"/>
      <c r="X42" s="223">
        <v>-3440196485.6999998</v>
      </c>
      <c r="Y42" s="223"/>
      <c r="Z42" s="223"/>
      <c r="AA42" s="223"/>
      <c r="AB42" s="223"/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  <c r="AW42" s="223"/>
      <c r="AX42" s="223"/>
      <c r="AY42" s="223"/>
      <c r="AZ42" s="223"/>
      <c r="BA42" s="223"/>
      <c r="BB42" s="223"/>
      <c r="BC42" s="223"/>
      <c r="BD42" s="223"/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23"/>
      <c r="BP42" s="223"/>
      <c r="BQ42" s="223"/>
      <c r="BR42" s="223"/>
      <c r="BS42" s="223"/>
      <c r="BT42" s="223"/>
      <c r="BU42" s="223"/>
      <c r="BV42" s="223"/>
      <c r="BW42" s="223"/>
      <c r="BX42" s="223"/>
      <c r="BY42" s="223"/>
      <c r="BZ42" s="223"/>
      <c r="CA42" s="223"/>
      <c r="CB42" s="223"/>
      <c r="CC42" s="223"/>
      <c r="CD42" s="223"/>
      <c r="CE42" s="223"/>
      <c r="CF42" s="223"/>
      <c r="CG42" s="223"/>
      <c r="CH42" s="223"/>
      <c r="CI42" s="223"/>
      <c r="CJ42" s="223"/>
      <c r="CK42" s="223"/>
      <c r="CL42" s="223"/>
      <c r="CM42" s="223"/>
      <c r="CN42" s="223"/>
      <c r="CO42" s="223"/>
      <c r="CP42" s="223"/>
      <c r="CQ42" s="223"/>
      <c r="CR42" s="223"/>
      <c r="CS42" s="223"/>
      <c r="CT42" s="223"/>
      <c r="CU42" s="223"/>
      <c r="CV42" s="223"/>
      <c r="CW42" s="223"/>
      <c r="CX42" s="223"/>
      <c r="CY42" s="223"/>
      <c r="CZ42" s="223"/>
      <c r="DA42" s="223"/>
      <c r="DB42" s="223"/>
      <c r="DC42" s="223"/>
      <c r="DD42" s="223"/>
      <c r="DE42" s="223"/>
      <c r="DF42" s="223"/>
      <c r="DG42" s="223"/>
      <c r="DH42" s="223"/>
      <c r="DI42" s="223"/>
      <c r="DJ42" s="223"/>
      <c r="DK42" s="223"/>
      <c r="DL42" s="223"/>
      <c r="DM42" s="223"/>
      <c r="DN42" s="223"/>
      <c r="DO42" s="223"/>
      <c r="DP42" s="223"/>
      <c r="DQ42" s="223"/>
      <c r="DR42" s="223"/>
      <c r="DS42" s="223"/>
      <c r="DT42" s="223"/>
      <c r="DU42" s="223">
        <v>-3440196485.6999998</v>
      </c>
      <c r="DV42" s="223"/>
      <c r="DW42" s="223"/>
      <c r="DX42" s="223"/>
      <c r="DY42" s="223">
        <v>0</v>
      </c>
    </row>
    <row r="43" spans="1:129">
      <c r="A43" s="99"/>
      <c r="B43" s="185"/>
      <c r="D43" s="175" t="s">
        <v>421</v>
      </c>
      <c r="E43" s="220" t="s">
        <v>422</v>
      </c>
      <c r="F43" s="220" t="s">
        <v>423</v>
      </c>
      <c r="G43" s="220">
        <v>1097540297.8599999</v>
      </c>
      <c r="H43" s="220"/>
      <c r="I43" s="220"/>
      <c r="J43" s="220">
        <v>846323742.45871818</v>
      </c>
      <c r="K43" s="220"/>
      <c r="L43" s="220">
        <v>11068316.021583</v>
      </c>
      <c r="M43" s="220">
        <v>304248703.26999998</v>
      </c>
      <c r="N43" s="220">
        <v>291831151.69907749</v>
      </c>
      <c r="O43" s="220">
        <v>2551012211.3093786</v>
      </c>
      <c r="P43" s="220"/>
      <c r="Q43" s="220"/>
      <c r="R43" s="220"/>
      <c r="S43" s="220"/>
      <c r="T43" s="220"/>
      <c r="U43" s="220"/>
      <c r="V43" s="220"/>
      <c r="W43" s="220"/>
      <c r="X43" s="220"/>
      <c r="Y43" s="220"/>
      <c r="Z43" s="220"/>
      <c r="AA43" s="220"/>
      <c r="AB43" s="220"/>
      <c r="AC43" s="220"/>
      <c r="AD43" s="220"/>
      <c r="AE43" s="220"/>
      <c r="AF43" s="220"/>
      <c r="AG43" s="220"/>
      <c r="AH43" s="220"/>
      <c r="AI43" s="220"/>
      <c r="AJ43" s="220"/>
      <c r="AK43" s="220"/>
      <c r="AL43" s="220"/>
      <c r="AM43" s="220"/>
      <c r="AN43" s="220"/>
      <c r="AO43" s="220"/>
      <c r="AP43" s="220"/>
      <c r="AQ43" s="220"/>
      <c r="AR43" s="220"/>
      <c r="AS43" s="220"/>
      <c r="AT43" s="220"/>
      <c r="AU43" s="220"/>
      <c r="AV43" s="220"/>
      <c r="AW43" s="220"/>
      <c r="AX43" s="220"/>
      <c r="AY43" s="220"/>
      <c r="AZ43" s="220"/>
      <c r="BA43" s="220"/>
      <c r="BB43" s="220"/>
      <c r="BC43" s="220"/>
      <c r="BD43" s="220"/>
      <c r="BE43" s="220"/>
      <c r="BF43" s="220"/>
      <c r="BG43" s="220"/>
      <c r="BH43" s="220"/>
      <c r="BI43" s="220"/>
      <c r="BJ43" s="220"/>
      <c r="BK43" s="220"/>
      <c r="BL43" s="220"/>
      <c r="BM43" s="220"/>
      <c r="BN43" s="220"/>
      <c r="BO43" s="220"/>
      <c r="BP43" s="220"/>
      <c r="BQ43" s="220"/>
      <c r="BR43" s="220"/>
      <c r="BS43" s="220"/>
      <c r="BT43" s="220"/>
      <c r="BU43" s="220"/>
      <c r="BV43" s="220"/>
      <c r="BW43" s="220"/>
      <c r="BX43" s="220"/>
      <c r="BY43" s="220"/>
      <c r="BZ43" s="220"/>
      <c r="CA43" s="220"/>
      <c r="CB43" s="220"/>
      <c r="CC43" s="220"/>
      <c r="CD43" s="220"/>
      <c r="CE43" s="220"/>
      <c r="CF43" s="220"/>
      <c r="CG43" s="220"/>
      <c r="CH43" s="220"/>
      <c r="CI43" s="220"/>
      <c r="CJ43" s="220"/>
      <c r="CK43" s="220"/>
      <c r="CL43" s="220"/>
      <c r="CM43" s="220"/>
      <c r="CN43" s="220"/>
      <c r="CO43" s="220"/>
      <c r="CP43" s="220"/>
      <c r="CQ43" s="220"/>
      <c r="CR43" s="220"/>
      <c r="CS43" s="220"/>
      <c r="CT43" s="220"/>
      <c r="CU43" s="220"/>
      <c r="CV43" s="220"/>
      <c r="CW43" s="220"/>
      <c r="CX43" s="220"/>
      <c r="CY43" s="220"/>
      <c r="CZ43" s="220"/>
      <c r="DA43" s="220"/>
      <c r="DB43" s="220"/>
      <c r="DC43" s="220"/>
      <c r="DD43" s="220"/>
      <c r="DE43" s="220"/>
      <c r="DF43" s="220"/>
      <c r="DG43" s="220"/>
      <c r="DH43" s="220"/>
      <c r="DI43" s="220"/>
      <c r="DJ43" s="220"/>
      <c r="DK43" s="220"/>
      <c r="DL43" s="220"/>
      <c r="DM43" s="220"/>
      <c r="DN43" s="220"/>
      <c r="DO43" s="220"/>
      <c r="DP43" s="220"/>
      <c r="DQ43" s="220"/>
      <c r="DR43" s="220"/>
      <c r="DS43" s="220"/>
      <c r="DT43" s="220"/>
      <c r="DU43" s="220"/>
      <c r="DV43" s="220"/>
      <c r="DW43" s="220"/>
      <c r="DX43" s="220"/>
      <c r="DY43" s="220">
        <v>2551012211.3093786</v>
      </c>
    </row>
    <row r="44" spans="1:129">
      <c r="D44" s="175" t="s">
        <v>424</v>
      </c>
      <c r="E44" s="220" t="s">
        <v>425</v>
      </c>
      <c r="F44" s="220" t="s">
        <v>426</v>
      </c>
      <c r="G44" s="220">
        <v>-3124184.98</v>
      </c>
      <c r="H44" s="220"/>
      <c r="I44" s="220"/>
      <c r="J44" s="220">
        <v>-47670773.625945002</v>
      </c>
      <c r="K44" s="220"/>
      <c r="L44" s="220"/>
      <c r="M44" s="220">
        <v>-1151772.5</v>
      </c>
      <c r="N44" s="220"/>
      <c r="O44" s="220">
        <v>-51946731.105944999</v>
      </c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  <c r="CB44" s="220"/>
      <c r="CC44" s="220"/>
      <c r="CD44" s="220"/>
      <c r="CE44" s="220"/>
      <c r="CF44" s="220"/>
      <c r="CG44" s="220"/>
      <c r="CH44" s="220"/>
      <c r="CI44" s="220"/>
      <c r="CJ44" s="220"/>
      <c r="CK44" s="220"/>
      <c r="CL44" s="220"/>
      <c r="CM44" s="220"/>
      <c r="CN44" s="220"/>
      <c r="CO44" s="220"/>
      <c r="CP44" s="220"/>
      <c r="CQ44" s="220"/>
      <c r="CR44" s="220"/>
      <c r="CS44" s="220"/>
      <c r="CT44" s="220"/>
      <c r="CU44" s="220"/>
      <c r="CV44" s="220"/>
      <c r="CW44" s="220"/>
      <c r="CX44" s="220"/>
      <c r="CY44" s="220"/>
      <c r="CZ44" s="220"/>
      <c r="DA44" s="220"/>
      <c r="DB44" s="220"/>
      <c r="DC44" s="220"/>
      <c r="DD44" s="220"/>
      <c r="DE44" s="220"/>
      <c r="DF44" s="220"/>
      <c r="DG44" s="220"/>
      <c r="DH44" s="220"/>
      <c r="DI44" s="220"/>
      <c r="DJ44" s="220"/>
      <c r="DK44" s="220"/>
      <c r="DL44" s="220"/>
      <c r="DM44" s="220"/>
      <c r="DN44" s="220"/>
      <c r="DO44" s="220"/>
      <c r="DP44" s="220"/>
      <c r="DQ44" s="220"/>
      <c r="DR44" s="220"/>
      <c r="DS44" s="220"/>
      <c r="DT44" s="220"/>
      <c r="DU44" s="220"/>
      <c r="DV44" s="220"/>
      <c r="DW44" s="220"/>
      <c r="DX44" s="220"/>
      <c r="DY44" s="220">
        <v>-51946731.105944999</v>
      </c>
    </row>
    <row r="45" spans="1:129">
      <c r="D45" s="175" t="s">
        <v>427</v>
      </c>
      <c r="E45" s="222" t="s">
        <v>428</v>
      </c>
      <c r="F45" s="222" t="s">
        <v>423</v>
      </c>
      <c r="G45" s="222">
        <v>1094416112.8800001</v>
      </c>
      <c r="H45" s="222"/>
      <c r="I45" s="222"/>
      <c r="J45" s="222">
        <v>798652968.83277321</v>
      </c>
      <c r="K45" s="222"/>
      <c r="L45" s="222">
        <v>11068316.021583</v>
      </c>
      <c r="M45" s="222">
        <v>303096930.76999998</v>
      </c>
      <c r="N45" s="222">
        <v>291831151.69907749</v>
      </c>
      <c r="O45" s="222">
        <v>2499065480.2034335</v>
      </c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22"/>
      <c r="AF45" s="222"/>
      <c r="AG45" s="222"/>
      <c r="AH45" s="222"/>
      <c r="AI45" s="222"/>
      <c r="AJ45" s="222"/>
      <c r="AK45" s="222"/>
      <c r="AL45" s="222"/>
      <c r="AM45" s="222"/>
      <c r="AN45" s="222"/>
      <c r="AO45" s="222"/>
      <c r="AP45" s="222"/>
      <c r="AQ45" s="222"/>
      <c r="AR45" s="222"/>
      <c r="AS45" s="222"/>
      <c r="AT45" s="222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222"/>
      <c r="BG45" s="222"/>
      <c r="BH45" s="222"/>
      <c r="BI45" s="222"/>
      <c r="BJ45" s="222"/>
      <c r="BK45" s="222"/>
      <c r="BL45" s="222"/>
      <c r="BM45" s="222"/>
      <c r="BN45" s="222"/>
      <c r="BO45" s="222"/>
      <c r="BP45" s="222"/>
      <c r="BQ45" s="222"/>
      <c r="BR45" s="222"/>
      <c r="BS45" s="222"/>
      <c r="BT45" s="222"/>
      <c r="BU45" s="222"/>
      <c r="BV45" s="222"/>
      <c r="BW45" s="222"/>
      <c r="BX45" s="222"/>
      <c r="BY45" s="222"/>
      <c r="BZ45" s="222"/>
      <c r="CA45" s="222"/>
      <c r="CB45" s="222"/>
      <c r="CC45" s="222"/>
      <c r="CD45" s="222"/>
      <c r="CE45" s="222"/>
      <c r="CF45" s="222"/>
      <c r="CG45" s="222"/>
      <c r="CH45" s="222"/>
      <c r="CI45" s="222"/>
      <c r="CJ45" s="222"/>
      <c r="CK45" s="222"/>
      <c r="CL45" s="222"/>
      <c r="CM45" s="222"/>
      <c r="CN45" s="222"/>
      <c r="CO45" s="222"/>
      <c r="CP45" s="222"/>
      <c r="CQ45" s="222"/>
      <c r="CR45" s="222"/>
      <c r="CS45" s="222"/>
      <c r="CT45" s="222"/>
      <c r="CU45" s="222"/>
      <c r="CV45" s="222"/>
      <c r="CW45" s="222"/>
      <c r="CX45" s="222"/>
      <c r="CY45" s="222"/>
      <c r="CZ45" s="222"/>
      <c r="DA45" s="222"/>
      <c r="DB45" s="222"/>
      <c r="DC45" s="222"/>
      <c r="DD45" s="222"/>
      <c r="DE45" s="222"/>
      <c r="DF45" s="222"/>
      <c r="DG45" s="222"/>
      <c r="DH45" s="222"/>
      <c r="DI45" s="222"/>
      <c r="DJ45" s="222"/>
      <c r="DK45" s="222"/>
      <c r="DL45" s="222"/>
      <c r="DM45" s="222"/>
      <c r="DN45" s="222"/>
      <c r="DO45" s="222"/>
      <c r="DP45" s="222"/>
      <c r="DQ45" s="222"/>
      <c r="DR45" s="222"/>
      <c r="DS45" s="222"/>
      <c r="DT45" s="222"/>
      <c r="DU45" s="222"/>
      <c r="DV45" s="222"/>
      <c r="DW45" s="222"/>
      <c r="DX45" s="222"/>
      <c r="DY45" s="222">
        <v>2499065480.2034335</v>
      </c>
    </row>
    <row r="46" spans="1:129">
      <c r="D46" s="175" t="s">
        <v>429</v>
      </c>
      <c r="E46" s="220" t="s">
        <v>430</v>
      </c>
      <c r="F46" s="220" t="s">
        <v>431</v>
      </c>
      <c r="G46" s="220">
        <v>163928018.30000001</v>
      </c>
      <c r="H46" s="220"/>
      <c r="I46" s="220"/>
      <c r="J46" s="220">
        <v>29406779.157076199</v>
      </c>
      <c r="K46" s="220"/>
      <c r="L46" s="220">
        <v>64933035.926817</v>
      </c>
      <c r="M46" s="220">
        <v>520167.6</v>
      </c>
      <c r="N46" s="220">
        <v>13892851.418791</v>
      </c>
      <c r="O46" s="220">
        <v>272680852.40268421</v>
      </c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20"/>
      <c r="BV46" s="220"/>
      <c r="BW46" s="220"/>
      <c r="BX46" s="220"/>
      <c r="BY46" s="220"/>
      <c r="BZ46" s="220"/>
      <c r="CA46" s="220"/>
      <c r="CB46" s="220"/>
      <c r="CC46" s="220"/>
      <c r="CD46" s="220"/>
      <c r="CE46" s="220"/>
      <c r="CF46" s="220"/>
      <c r="CG46" s="220"/>
      <c r="CH46" s="220"/>
      <c r="CI46" s="220"/>
      <c r="CJ46" s="220"/>
      <c r="CK46" s="220"/>
      <c r="CL46" s="220"/>
      <c r="CM46" s="220"/>
      <c r="CN46" s="220"/>
      <c r="CO46" s="220"/>
      <c r="CP46" s="220"/>
      <c r="CQ46" s="220"/>
      <c r="CR46" s="220"/>
      <c r="CS46" s="220"/>
      <c r="CT46" s="220"/>
      <c r="CU46" s="220"/>
      <c r="CV46" s="220"/>
      <c r="CW46" s="220"/>
      <c r="CX46" s="220"/>
      <c r="CY46" s="220"/>
      <c r="CZ46" s="220"/>
      <c r="DA46" s="220"/>
      <c r="DB46" s="220"/>
      <c r="DC46" s="220"/>
      <c r="DD46" s="220"/>
      <c r="DE46" s="220"/>
      <c r="DF46" s="220"/>
      <c r="DG46" s="220"/>
      <c r="DH46" s="220"/>
      <c r="DI46" s="220"/>
      <c r="DJ46" s="220"/>
      <c r="DK46" s="220"/>
      <c r="DL46" s="220"/>
      <c r="DM46" s="220"/>
      <c r="DN46" s="220"/>
      <c r="DO46" s="220"/>
      <c r="DP46" s="220"/>
      <c r="DQ46" s="220"/>
      <c r="DR46" s="220"/>
      <c r="DS46" s="220"/>
      <c r="DT46" s="220"/>
      <c r="DU46" s="220"/>
      <c r="DV46" s="220"/>
      <c r="DW46" s="220"/>
      <c r="DX46" s="220"/>
      <c r="DY46" s="220">
        <v>272680852.40268421</v>
      </c>
    </row>
    <row r="47" spans="1:129">
      <c r="D47" s="175" t="s">
        <v>432</v>
      </c>
      <c r="E47" s="220" t="s">
        <v>433</v>
      </c>
      <c r="F47" s="220" t="s">
        <v>434</v>
      </c>
      <c r="G47" s="220">
        <v>-759066.89</v>
      </c>
      <c r="H47" s="220"/>
      <c r="I47" s="220"/>
      <c r="J47" s="220"/>
      <c r="K47" s="220"/>
      <c r="L47" s="220"/>
      <c r="M47" s="220">
        <v>-57129.57</v>
      </c>
      <c r="N47" s="220"/>
      <c r="O47" s="220">
        <v>-816196.46</v>
      </c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0"/>
      <c r="CR47" s="220"/>
      <c r="CS47" s="220"/>
      <c r="CT47" s="220"/>
      <c r="CU47" s="220"/>
      <c r="CV47" s="220"/>
      <c r="CW47" s="220"/>
      <c r="CX47" s="220"/>
      <c r="CY47" s="220"/>
      <c r="CZ47" s="220"/>
      <c r="DA47" s="220"/>
      <c r="DB47" s="220"/>
      <c r="DC47" s="220"/>
      <c r="DD47" s="220"/>
      <c r="DE47" s="220"/>
      <c r="DF47" s="220"/>
      <c r="DG47" s="220"/>
      <c r="DH47" s="220"/>
      <c r="DI47" s="220"/>
      <c r="DJ47" s="220"/>
      <c r="DK47" s="220"/>
      <c r="DL47" s="220"/>
      <c r="DM47" s="220"/>
      <c r="DN47" s="220"/>
      <c r="DO47" s="220"/>
      <c r="DP47" s="220"/>
      <c r="DQ47" s="220"/>
      <c r="DR47" s="220"/>
      <c r="DS47" s="220"/>
      <c r="DT47" s="220"/>
      <c r="DU47" s="220"/>
      <c r="DV47" s="220"/>
      <c r="DW47" s="220"/>
      <c r="DX47" s="220"/>
      <c r="DY47" s="220">
        <v>-816196.46</v>
      </c>
    </row>
    <row r="48" spans="1:129">
      <c r="D48" s="175" t="s">
        <v>435</v>
      </c>
      <c r="E48" s="222" t="s">
        <v>436</v>
      </c>
      <c r="F48" s="222" t="s">
        <v>431</v>
      </c>
      <c r="G48" s="222">
        <v>163168951.41</v>
      </c>
      <c r="H48" s="222"/>
      <c r="I48" s="222"/>
      <c r="J48" s="222">
        <v>29406779.157076199</v>
      </c>
      <c r="K48" s="222"/>
      <c r="L48" s="222">
        <v>64933035.926817</v>
      </c>
      <c r="M48" s="222">
        <v>463038.03</v>
      </c>
      <c r="N48" s="222">
        <v>13892851.418791</v>
      </c>
      <c r="O48" s="222">
        <v>271864655.94268417</v>
      </c>
      <c r="P48" s="222"/>
      <c r="Q48" s="222"/>
      <c r="R48" s="222"/>
      <c r="S48" s="222"/>
      <c r="T48" s="222"/>
      <c r="U48" s="222"/>
      <c r="V48" s="222"/>
      <c r="W48" s="222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2"/>
      <c r="AL48" s="222"/>
      <c r="AM48" s="222"/>
      <c r="AN48" s="222"/>
      <c r="AO48" s="222"/>
      <c r="AP48" s="222"/>
      <c r="AQ48" s="222"/>
      <c r="AR48" s="222"/>
      <c r="AS48" s="222"/>
      <c r="AT48" s="222"/>
      <c r="AU48" s="222"/>
      <c r="AV48" s="222"/>
      <c r="AW48" s="222"/>
      <c r="AX48" s="222"/>
      <c r="AY48" s="222"/>
      <c r="AZ48" s="222"/>
      <c r="BA48" s="222"/>
      <c r="BB48" s="222"/>
      <c r="BC48" s="222"/>
      <c r="BD48" s="222"/>
      <c r="BE48" s="222"/>
      <c r="BF48" s="222"/>
      <c r="BG48" s="222"/>
      <c r="BH48" s="222"/>
      <c r="BI48" s="222"/>
      <c r="BJ48" s="222"/>
      <c r="BK48" s="222"/>
      <c r="BL48" s="222"/>
      <c r="BM48" s="222"/>
      <c r="BN48" s="222"/>
      <c r="BO48" s="222"/>
      <c r="BP48" s="222"/>
      <c r="BQ48" s="222"/>
      <c r="BR48" s="222"/>
      <c r="BS48" s="222"/>
      <c r="BT48" s="222"/>
      <c r="BU48" s="222"/>
      <c r="BV48" s="222"/>
      <c r="BW48" s="222"/>
      <c r="BX48" s="222"/>
      <c r="BY48" s="222"/>
      <c r="BZ48" s="222"/>
      <c r="CA48" s="222"/>
      <c r="CB48" s="222"/>
      <c r="CC48" s="222"/>
      <c r="CD48" s="222"/>
      <c r="CE48" s="222"/>
      <c r="CF48" s="222"/>
      <c r="CG48" s="222"/>
      <c r="CH48" s="222"/>
      <c r="CI48" s="222"/>
      <c r="CJ48" s="222"/>
      <c r="CK48" s="222"/>
      <c r="CL48" s="222"/>
      <c r="CM48" s="222"/>
      <c r="CN48" s="222"/>
      <c r="CO48" s="222"/>
      <c r="CP48" s="222"/>
      <c r="CQ48" s="222"/>
      <c r="CR48" s="222"/>
      <c r="CS48" s="222"/>
      <c r="CT48" s="222"/>
      <c r="CU48" s="222"/>
      <c r="CV48" s="222"/>
      <c r="CW48" s="222"/>
      <c r="CX48" s="222"/>
      <c r="CY48" s="222"/>
      <c r="CZ48" s="222"/>
      <c r="DA48" s="222"/>
      <c r="DB48" s="222"/>
      <c r="DC48" s="222"/>
      <c r="DD48" s="222"/>
      <c r="DE48" s="222"/>
      <c r="DF48" s="222"/>
      <c r="DG48" s="222"/>
      <c r="DH48" s="222"/>
      <c r="DI48" s="222"/>
      <c r="DJ48" s="222"/>
      <c r="DK48" s="222"/>
      <c r="DL48" s="222"/>
      <c r="DM48" s="222"/>
      <c r="DN48" s="222"/>
      <c r="DO48" s="222"/>
      <c r="DP48" s="222"/>
      <c r="DQ48" s="222"/>
      <c r="DR48" s="222"/>
      <c r="DS48" s="222"/>
      <c r="DT48" s="222"/>
      <c r="DU48" s="222"/>
      <c r="DV48" s="222"/>
      <c r="DW48" s="222"/>
      <c r="DX48" s="222"/>
      <c r="DY48" s="222">
        <v>271864655.94268417</v>
      </c>
    </row>
    <row r="49" spans="4:131">
      <c r="D49" s="175" t="s">
        <v>437</v>
      </c>
      <c r="E49" s="220" t="s">
        <v>438</v>
      </c>
      <c r="F49" s="220" t="s">
        <v>439</v>
      </c>
      <c r="G49" s="220">
        <v>1095721745.8800001</v>
      </c>
      <c r="H49" s="220"/>
      <c r="I49" s="220"/>
      <c r="J49" s="220">
        <v>1636364069.7011869</v>
      </c>
      <c r="K49" s="220"/>
      <c r="L49" s="220">
        <v>101449752.56923801</v>
      </c>
      <c r="M49" s="220">
        <v>334062250.38999999</v>
      </c>
      <c r="N49" s="220">
        <v>386758613.35866499</v>
      </c>
      <c r="O49" s="220">
        <v>3554356431.8990898</v>
      </c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220"/>
      <c r="BH49" s="220"/>
      <c r="BI49" s="220"/>
      <c r="BJ49" s="220"/>
      <c r="BK49" s="220"/>
      <c r="BL49" s="220"/>
      <c r="BM49" s="220"/>
      <c r="BN49" s="220"/>
      <c r="BO49" s="220"/>
      <c r="BP49" s="220"/>
      <c r="BQ49" s="220"/>
      <c r="BR49" s="220"/>
      <c r="BS49" s="220"/>
      <c r="BT49" s="220"/>
      <c r="BU49" s="220"/>
      <c r="BV49" s="220">
        <v>-134121.209348</v>
      </c>
      <c r="BW49" s="220"/>
      <c r="BX49" s="220"/>
      <c r="BY49" s="220"/>
      <c r="BZ49" s="220"/>
      <c r="CA49" s="220"/>
      <c r="CB49" s="220"/>
      <c r="CC49" s="220"/>
      <c r="CD49" s="220"/>
      <c r="CE49" s="220"/>
      <c r="CF49" s="220"/>
      <c r="CG49" s="220"/>
      <c r="CH49" s="220"/>
      <c r="CI49" s="220"/>
      <c r="CJ49" s="220"/>
      <c r="CK49" s="220"/>
      <c r="CL49" s="220"/>
      <c r="CM49" s="220"/>
      <c r="CN49" s="220"/>
      <c r="CO49" s="220"/>
      <c r="CP49" s="220"/>
      <c r="CQ49" s="220"/>
      <c r="CR49" s="220"/>
      <c r="CS49" s="220"/>
      <c r="CT49" s="220"/>
      <c r="CU49" s="220"/>
      <c r="CV49" s="220"/>
      <c r="CW49" s="220"/>
      <c r="CX49" s="220"/>
      <c r="CY49" s="220"/>
      <c r="CZ49" s="220"/>
      <c r="DA49" s="220"/>
      <c r="DB49" s="220"/>
      <c r="DC49" s="220"/>
      <c r="DD49" s="220"/>
      <c r="DE49" s="220"/>
      <c r="DF49" s="220"/>
      <c r="DG49" s="220"/>
      <c r="DH49" s="220"/>
      <c r="DI49" s="220"/>
      <c r="DJ49" s="220"/>
      <c r="DK49" s="220"/>
      <c r="DL49" s="220"/>
      <c r="DM49" s="220">
        <v>-4271011.8</v>
      </c>
      <c r="DN49" s="220"/>
      <c r="DO49" s="220"/>
      <c r="DP49" s="220"/>
      <c r="DQ49" s="220"/>
      <c r="DR49" s="220">
        <v>3025522.23</v>
      </c>
      <c r="DS49" s="220"/>
      <c r="DT49" s="220"/>
      <c r="DU49" s="220">
        <v>-1379610.779348</v>
      </c>
      <c r="DV49" s="220"/>
      <c r="DW49" s="220"/>
      <c r="DX49" s="220"/>
      <c r="DY49" s="220">
        <v>3552976821.1197414</v>
      </c>
    </row>
    <row r="50" spans="4:131">
      <c r="D50" s="175" t="s">
        <v>440</v>
      </c>
      <c r="E50" s="220" t="s">
        <v>441</v>
      </c>
      <c r="F50" s="220" t="s">
        <v>442</v>
      </c>
      <c r="G50" s="220">
        <v>-2153307.85</v>
      </c>
      <c r="H50" s="220"/>
      <c r="I50" s="220"/>
      <c r="J50" s="220">
        <v>-1706799.9806659999</v>
      </c>
      <c r="K50" s="220"/>
      <c r="L50" s="220">
        <v>-235637.69598600001</v>
      </c>
      <c r="M50" s="220">
        <v>-2388754.48</v>
      </c>
      <c r="N50" s="220"/>
      <c r="O50" s="220">
        <v>-6484500.0066520004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/>
      <c r="BW50" s="220"/>
      <c r="BX50" s="220"/>
      <c r="BY50" s="220"/>
      <c r="BZ50" s="220"/>
      <c r="CA50" s="220"/>
      <c r="CB50" s="220"/>
      <c r="CC50" s="220"/>
      <c r="CD50" s="220"/>
      <c r="CE50" s="220"/>
      <c r="CF50" s="220"/>
      <c r="CG50" s="220"/>
      <c r="CH50" s="220"/>
      <c r="CI50" s="220"/>
      <c r="CJ50" s="220"/>
      <c r="CK50" s="220"/>
      <c r="CL50" s="220"/>
      <c r="CM50" s="220"/>
      <c r="CN50" s="220"/>
      <c r="CO50" s="220"/>
      <c r="CP50" s="220"/>
      <c r="CQ50" s="220"/>
      <c r="CR50" s="220"/>
      <c r="CS50" s="220"/>
      <c r="CT50" s="220"/>
      <c r="CU50" s="220"/>
      <c r="CV50" s="220"/>
      <c r="CW50" s="220"/>
      <c r="CX50" s="220"/>
      <c r="CY50" s="220"/>
      <c r="CZ50" s="220"/>
      <c r="DA50" s="220"/>
      <c r="DB50" s="220"/>
      <c r="DC50" s="220"/>
      <c r="DD50" s="220"/>
      <c r="DE50" s="220"/>
      <c r="DF50" s="220"/>
      <c r="DG50" s="220"/>
      <c r="DH50" s="220"/>
      <c r="DI50" s="220"/>
      <c r="DJ50" s="220"/>
      <c r="DK50" s="220"/>
      <c r="DL50" s="220"/>
      <c r="DM50" s="220"/>
      <c r="DN50" s="220"/>
      <c r="DO50" s="220"/>
      <c r="DP50" s="220"/>
      <c r="DQ50" s="220"/>
      <c r="DR50" s="220"/>
      <c r="DS50" s="220"/>
      <c r="DT50" s="220"/>
      <c r="DU50" s="220"/>
      <c r="DV50" s="220"/>
      <c r="DW50" s="220"/>
      <c r="DX50" s="220"/>
      <c r="DY50" s="220">
        <v>-6484500.0066520004</v>
      </c>
    </row>
    <row r="51" spans="4:131">
      <c r="D51" s="175" t="s">
        <v>443</v>
      </c>
      <c r="E51" s="222" t="s">
        <v>444</v>
      </c>
      <c r="F51" s="222" t="s">
        <v>439</v>
      </c>
      <c r="G51" s="222">
        <v>1093568438.03</v>
      </c>
      <c r="H51" s="222"/>
      <c r="I51" s="222"/>
      <c r="J51" s="222">
        <v>1634657269.7205207</v>
      </c>
      <c r="K51" s="222"/>
      <c r="L51" s="222">
        <v>101214114.873252</v>
      </c>
      <c r="M51" s="222">
        <v>331673495.91000003</v>
      </c>
      <c r="N51" s="222">
        <v>386758613.35866499</v>
      </c>
      <c r="O51" s="222">
        <v>3547871931.8924375</v>
      </c>
      <c r="P51" s="222"/>
      <c r="Q51" s="222"/>
      <c r="R51" s="222"/>
      <c r="S51" s="222"/>
      <c r="T51" s="222"/>
      <c r="U51" s="222"/>
      <c r="V51" s="222"/>
      <c r="W51" s="222"/>
      <c r="X51" s="222"/>
      <c r="Y51" s="222"/>
      <c r="Z51" s="222"/>
      <c r="AA51" s="222"/>
      <c r="AB51" s="222"/>
      <c r="AC51" s="222"/>
      <c r="AD51" s="222"/>
      <c r="AE51" s="222"/>
      <c r="AF51" s="222"/>
      <c r="AG51" s="222"/>
      <c r="AH51" s="222"/>
      <c r="AI51" s="222"/>
      <c r="AJ51" s="222"/>
      <c r="AK51" s="222"/>
      <c r="AL51" s="222"/>
      <c r="AM51" s="222"/>
      <c r="AN51" s="222"/>
      <c r="AO51" s="222"/>
      <c r="AP51" s="222"/>
      <c r="AQ51" s="222"/>
      <c r="AR51" s="222"/>
      <c r="AS51" s="222"/>
      <c r="AT51" s="222"/>
      <c r="AU51" s="222"/>
      <c r="AV51" s="222"/>
      <c r="AW51" s="222"/>
      <c r="AX51" s="222"/>
      <c r="AY51" s="222"/>
      <c r="AZ51" s="222"/>
      <c r="BA51" s="222"/>
      <c r="BB51" s="222"/>
      <c r="BC51" s="222"/>
      <c r="BD51" s="222"/>
      <c r="BE51" s="222"/>
      <c r="BF51" s="222"/>
      <c r="BG51" s="222"/>
      <c r="BH51" s="222"/>
      <c r="BI51" s="222"/>
      <c r="BJ51" s="222"/>
      <c r="BK51" s="222"/>
      <c r="BL51" s="222"/>
      <c r="BM51" s="222"/>
      <c r="BN51" s="222"/>
      <c r="BO51" s="222"/>
      <c r="BP51" s="222"/>
      <c r="BQ51" s="222"/>
      <c r="BR51" s="222"/>
      <c r="BS51" s="222"/>
      <c r="BT51" s="222"/>
      <c r="BU51" s="222"/>
      <c r="BV51" s="222">
        <v>-134121.209348</v>
      </c>
      <c r="BW51" s="222"/>
      <c r="BX51" s="222"/>
      <c r="BY51" s="222"/>
      <c r="BZ51" s="222"/>
      <c r="CA51" s="222"/>
      <c r="CB51" s="222"/>
      <c r="CC51" s="222"/>
      <c r="CD51" s="222"/>
      <c r="CE51" s="222"/>
      <c r="CF51" s="222"/>
      <c r="CG51" s="222"/>
      <c r="CH51" s="222"/>
      <c r="CI51" s="222"/>
      <c r="CJ51" s="222"/>
      <c r="CK51" s="222"/>
      <c r="CL51" s="222"/>
      <c r="CM51" s="222"/>
      <c r="CN51" s="222"/>
      <c r="CO51" s="222"/>
      <c r="CP51" s="222"/>
      <c r="CQ51" s="222"/>
      <c r="CR51" s="222"/>
      <c r="CS51" s="222"/>
      <c r="CT51" s="222"/>
      <c r="CU51" s="222"/>
      <c r="CV51" s="222"/>
      <c r="CW51" s="222"/>
      <c r="CX51" s="222"/>
      <c r="CY51" s="222"/>
      <c r="CZ51" s="222"/>
      <c r="DA51" s="222"/>
      <c r="DB51" s="222"/>
      <c r="DC51" s="222"/>
      <c r="DD51" s="222"/>
      <c r="DE51" s="222"/>
      <c r="DF51" s="222"/>
      <c r="DG51" s="222"/>
      <c r="DH51" s="222"/>
      <c r="DI51" s="222"/>
      <c r="DJ51" s="222"/>
      <c r="DK51" s="222"/>
      <c r="DL51" s="222"/>
      <c r="DM51" s="222">
        <v>-4271011.8</v>
      </c>
      <c r="DN51" s="222"/>
      <c r="DO51" s="222"/>
      <c r="DP51" s="222"/>
      <c r="DQ51" s="222"/>
      <c r="DR51" s="222">
        <v>3025522.23</v>
      </c>
      <c r="DS51" s="222"/>
      <c r="DT51" s="222"/>
      <c r="DU51" s="222">
        <v>-1379610.779348</v>
      </c>
      <c r="DV51" s="222"/>
      <c r="DW51" s="222"/>
      <c r="DX51" s="222"/>
      <c r="DY51" s="222">
        <v>3546492321.1130896</v>
      </c>
    </row>
    <row r="52" spans="4:131">
      <c r="D52" s="175" t="s">
        <v>445</v>
      </c>
      <c r="E52" s="220" t="s">
        <v>446</v>
      </c>
      <c r="F52" s="220" t="s">
        <v>447</v>
      </c>
      <c r="G52" s="220">
        <v>311501360.00999999</v>
      </c>
      <c r="H52" s="220">
        <v>34538075.939999998</v>
      </c>
      <c r="I52" s="220"/>
      <c r="J52" s="220">
        <v>481671868.07858521</v>
      </c>
      <c r="K52" s="220"/>
      <c r="L52" s="220">
        <v>125685998.99619301</v>
      </c>
      <c r="M52" s="220">
        <v>88750837.079999998</v>
      </c>
      <c r="N52" s="220">
        <v>242399330.77346849</v>
      </c>
      <c r="O52" s="220">
        <v>1284547470.8782468</v>
      </c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20"/>
      <c r="BV52" s="220"/>
      <c r="BW52" s="220"/>
      <c r="BX52" s="220"/>
      <c r="BY52" s="220"/>
      <c r="BZ52" s="220"/>
      <c r="CA52" s="220"/>
      <c r="CB52" s="220"/>
      <c r="CC52" s="220"/>
      <c r="CD52" s="220"/>
      <c r="CE52" s="220"/>
      <c r="CF52" s="220"/>
      <c r="CG52" s="220"/>
      <c r="CH52" s="220"/>
      <c r="CI52" s="220"/>
      <c r="CJ52" s="220"/>
      <c r="CK52" s="220"/>
      <c r="CL52" s="220"/>
      <c r="CM52" s="220"/>
      <c r="CN52" s="220"/>
      <c r="CO52" s="220"/>
      <c r="CP52" s="220"/>
      <c r="CQ52" s="220"/>
      <c r="CR52" s="220"/>
      <c r="CS52" s="220"/>
      <c r="CT52" s="220"/>
      <c r="CU52" s="220"/>
      <c r="CV52" s="220"/>
      <c r="CW52" s="220"/>
      <c r="CX52" s="220"/>
      <c r="CY52" s="220"/>
      <c r="CZ52" s="220"/>
      <c r="DA52" s="220"/>
      <c r="DB52" s="220"/>
      <c r="DC52" s="220"/>
      <c r="DD52" s="220"/>
      <c r="DE52" s="220"/>
      <c r="DF52" s="220"/>
      <c r="DG52" s="220"/>
      <c r="DH52" s="220"/>
      <c r="DI52" s="220"/>
      <c r="DJ52" s="220"/>
      <c r="DK52" s="220"/>
      <c r="DL52" s="220"/>
      <c r="DM52" s="220"/>
      <c r="DN52" s="220"/>
      <c r="DO52" s="220"/>
      <c r="DP52" s="220"/>
      <c r="DQ52" s="220"/>
      <c r="DR52" s="220"/>
      <c r="DS52" s="220"/>
      <c r="DT52" s="220"/>
      <c r="DU52" s="220"/>
      <c r="DV52" s="220"/>
      <c r="DW52" s="220"/>
      <c r="DX52" s="220"/>
      <c r="DY52" s="220">
        <v>1284547470.8782468</v>
      </c>
    </row>
    <row r="53" spans="4:131">
      <c r="D53" s="175" t="s">
        <v>448</v>
      </c>
      <c r="E53" s="220" t="s">
        <v>449</v>
      </c>
      <c r="F53" s="220" t="s">
        <v>450</v>
      </c>
      <c r="G53" s="220">
        <v>-22880882.43</v>
      </c>
      <c r="H53" s="220"/>
      <c r="I53" s="220"/>
      <c r="J53" s="220"/>
      <c r="K53" s="220"/>
      <c r="L53" s="220"/>
      <c r="M53" s="220">
        <v>-6811739.7199999997</v>
      </c>
      <c r="N53" s="220"/>
      <c r="O53" s="220">
        <v>-29692622.149999999</v>
      </c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  <c r="CB53" s="220"/>
      <c r="CC53" s="220"/>
      <c r="CD53" s="220"/>
      <c r="CE53" s="220"/>
      <c r="CF53" s="220"/>
      <c r="CG53" s="220"/>
      <c r="CH53" s="220"/>
      <c r="CI53" s="220"/>
      <c r="CJ53" s="220"/>
      <c r="CK53" s="220"/>
      <c r="CL53" s="220"/>
      <c r="CM53" s="220"/>
      <c r="CN53" s="220"/>
      <c r="CO53" s="220"/>
      <c r="CP53" s="220"/>
      <c r="CQ53" s="220"/>
      <c r="CR53" s="220"/>
      <c r="CS53" s="220"/>
      <c r="CT53" s="220"/>
      <c r="CU53" s="220"/>
      <c r="CV53" s="220"/>
      <c r="CW53" s="220"/>
      <c r="CX53" s="220"/>
      <c r="CY53" s="220"/>
      <c r="CZ53" s="220"/>
      <c r="DA53" s="220"/>
      <c r="DB53" s="220"/>
      <c r="DC53" s="220"/>
      <c r="DD53" s="220"/>
      <c r="DE53" s="220"/>
      <c r="DF53" s="220"/>
      <c r="DG53" s="220"/>
      <c r="DH53" s="220"/>
      <c r="DI53" s="220"/>
      <c r="DJ53" s="220"/>
      <c r="DK53" s="220"/>
      <c r="DL53" s="220"/>
      <c r="DM53" s="220"/>
      <c r="DN53" s="220"/>
      <c r="DO53" s="220"/>
      <c r="DP53" s="220"/>
      <c r="DQ53" s="220"/>
      <c r="DR53" s="220"/>
      <c r="DS53" s="220"/>
      <c r="DT53" s="220"/>
      <c r="DU53" s="220"/>
      <c r="DV53" s="220"/>
      <c r="DW53" s="220"/>
      <c r="DX53" s="220"/>
      <c r="DY53" s="220">
        <v>-29692622.149999999</v>
      </c>
    </row>
    <row r="54" spans="4:131">
      <c r="D54" s="175" t="s">
        <v>451</v>
      </c>
      <c r="E54" s="222" t="s">
        <v>452</v>
      </c>
      <c r="F54" s="222" t="s">
        <v>447</v>
      </c>
      <c r="G54" s="222">
        <v>288620477.57999998</v>
      </c>
      <c r="H54" s="222">
        <v>34538075.939999998</v>
      </c>
      <c r="I54" s="222"/>
      <c r="J54" s="222">
        <v>481671868.07858521</v>
      </c>
      <c r="K54" s="222"/>
      <c r="L54" s="222">
        <v>125685998.99619301</v>
      </c>
      <c r="M54" s="222">
        <v>81939097.359999999</v>
      </c>
      <c r="N54" s="222">
        <v>242399330.77346849</v>
      </c>
      <c r="O54" s="222">
        <v>1254854848.7282467</v>
      </c>
      <c r="P54" s="222"/>
      <c r="Q54" s="222"/>
      <c r="R54" s="222"/>
      <c r="S54" s="222"/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2"/>
      <c r="AZ54" s="222"/>
      <c r="BA54" s="222"/>
      <c r="BB54" s="222"/>
      <c r="BC54" s="222"/>
      <c r="BD54" s="222"/>
      <c r="BE54" s="222"/>
      <c r="BF54" s="222"/>
      <c r="BG54" s="222"/>
      <c r="BH54" s="222"/>
      <c r="BI54" s="222"/>
      <c r="BJ54" s="222"/>
      <c r="BK54" s="222"/>
      <c r="BL54" s="222"/>
      <c r="BM54" s="222"/>
      <c r="BN54" s="222"/>
      <c r="BO54" s="222"/>
      <c r="BP54" s="222"/>
      <c r="BQ54" s="222"/>
      <c r="BR54" s="222"/>
      <c r="BS54" s="222"/>
      <c r="BT54" s="222"/>
      <c r="BU54" s="222"/>
      <c r="BV54" s="222"/>
      <c r="BW54" s="222"/>
      <c r="BX54" s="222"/>
      <c r="BY54" s="222"/>
      <c r="BZ54" s="222"/>
      <c r="CA54" s="222"/>
      <c r="CB54" s="222"/>
      <c r="CC54" s="222"/>
      <c r="CD54" s="222"/>
      <c r="CE54" s="222"/>
      <c r="CF54" s="222"/>
      <c r="CG54" s="222"/>
      <c r="CH54" s="222"/>
      <c r="CI54" s="222"/>
      <c r="CJ54" s="222"/>
      <c r="CK54" s="222"/>
      <c r="CL54" s="222"/>
      <c r="CM54" s="222"/>
      <c r="CN54" s="222"/>
      <c r="CO54" s="222"/>
      <c r="CP54" s="222"/>
      <c r="CQ54" s="222"/>
      <c r="CR54" s="222"/>
      <c r="CS54" s="222"/>
      <c r="CT54" s="222"/>
      <c r="CU54" s="222"/>
      <c r="CV54" s="222"/>
      <c r="CW54" s="222"/>
      <c r="CX54" s="222"/>
      <c r="CY54" s="222"/>
      <c r="CZ54" s="222"/>
      <c r="DA54" s="222"/>
      <c r="DB54" s="222"/>
      <c r="DC54" s="222"/>
      <c r="DD54" s="222"/>
      <c r="DE54" s="222"/>
      <c r="DF54" s="222"/>
      <c r="DG54" s="222"/>
      <c r="DH54" s="222"/>
      <c r="DI54" s="222"/>
      <c r="DJ54" s="222"/>
      <c r="DK54" s="222"/>
      <c r="DL54" s="222"/>
      <c r="DM54" s="222"/>
      <c r="DN54" s="222"/>
      <c r="DO54" s="222"/>
      <c r="DP54" s="222"/>
      <c r="DQ54" s="222"/>
      <c r="DR54" s="222"/>
      <c r="DS54" s="222"/>
      <c r="DT54" s="222"/>
      <c r="DU54" s="222"/>
      <c r="DV54" s="222"/>
      <c r="DW54" s="222"/>
      <c r="DX54" s="222"/>
      <c r="DY54" s="222">
        <v>1254854848.7282467</v>
      </c>
    </row>
    <row r="55" spans="4:131">
      <c r="D55" s="175" t="s">
        <v>453</v>
      </c>
      <c r="E55" s="220" t="s">
        <v>454</v>
      </c>
      <c r="F55" s="220" t="s">
        <v>455</v>
      </c>
      <c r="G55" s="220">
        <v>329467863.23000002</v>
      </c>
      <c r="H55" s="220"/>
      <c r="I55" s="220"/>
      <c r="J55" s="220">
        <v>42889020.111947201</v>
      </c>
      <c r="K55" s="220"/>
      <c r="L55" s="220">
        <v>85258069.372104004</v>
      </c>
      <c r="M55" s="220">
        <v>65461551.530000001</v>
      </c>
      <c r="N55" s="220">
        <v>135956430.75772849</v>
      </c>
      <c r="O55" s="220">
        <v>659032935.00177968</v>
      </c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  <c r="AB55" s="220"/>
      <c r="AC55" s="220"/>
      <c r="AD55" s="220"/>
      <c r="AE55" s="220"/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20"/>
      <c r="BE55" s="220"/>
      <c r="BF55" s="220"/>
      <c r="BG55" s="220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20"/>
      <c r="BV55" s="220"/>
      <c r="BW55" s="220"/>
      <c r="BX55" s="220"/>
      <c r="BY55" s="220"/>
      <c r="BZ55" s="220"/>
      <c r="CA55" s="220"/>
      <c r="CB55" s="220"/>
      <c r="CC55" s="220"/>
      <c r="CD55" s="220"/>
      <c r="CE55" s="220"/>
      <c r="CF55" s="220"/>
      <c r="CG55" s="220"/>
      <c r="CH55" s="220"/>
      <c r="CI55" s="220"/>
      <c r="CJ55" s="220"/>
      <c r="CK55" s="220"/>
      <c r="CL55" s="220"/>
      <c r="CM55" s="220"/>
      <c r="CN55" s="220"/>
      <c r="CO55" s="220"/>
      <c r="CP55" s="220"/>
      <c r="CQ55" s="220"/>
      <c r="CR55" s="220"/>
      <c r="CS55" s="220"/>
      <c r="CT55" s="220"/>
      <c r="CU55" s="220"/>
      <c r="CV55" s="220"/>
      <c r="CW55" s="220"/>
      <c r="CX55" s="220"/>
      <c r="CY55" s="220"/>
      <c r="CZ55" s="220"/>
      <c r="DA55" s="220"/>
      <c r="DB55" s="220"/>
      <c r="DC55" s="220"/>
      <c r="DD55" s="220"/>
      <c r="DE55" s="220"/>
      <c r="DF55" s="220"/>
      <c r="DG55" s="220"/>
      <c r="DH55" s="220"/>
      <c r="DI55" s="220"/>
      <c r="DJ55" s="220"/>
      <c r="DK55" s="220"/>
      <c r="DL55" s="220"/>
      <c r="DM55" s="220"/>
      <c r="DN55" s="220"/>
      <c r="DO55" s="220"/>
      <c r="DP55" s="220"/>
      <c r="DQ55" s="220"/>
      <c r="DR55" s="220"/>
      <c r="DS55" s="220"/>
      <c r="DT55" s="220"/>
      <c r="DU55" s="220"/>
      <c r="DV55" s="220"/>
      <c r="DW55" s="220"/>
      <c r="DX55" s="220"/>
      <c r="DY55" s="220">
        <v>659032935.00177968</v>
      </c>
      <c r="EA55">
        <v>780478.08</v>
      </c>
    </row>
    <row r="56" spans="4:131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/>
      <c r="L56" s="220">
        <v>-449693.070786</v>
      </c>
      <c r="M56" s="220"/>
      <c r="N56" s="220"/>
      <c r="O56" s="220">
        <v>-449693.070786</v>
      </c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  <c r="CB56" s="220"/>
      <c r="CC56" s="220"/>
      <c r="CD56" s="220"/>
      <c r="CE56" s="220"/>
      <c r="CF56" s="220"/>
      <c r="CG56" s="220"/>
      <c r="CH56" s="220"/>
      <c r="CI56" s="220"/>
      <c r="CJ56" s="220"/>
      <c r="CK56" s="220"/>
      <c r="CL56" s="220"/>
      <c r="CM56" s="220"/>
      <c r="CN56" s="220"/>
      <c r="CO56" s="220"/>
      <c r="CP56" s="220"/>
      <c r="CQ56" s="220"/>
      <c r="CR56" s="220"/>
      <c r="CS56" s="220"/>
      <c r="CT56" s="220"/>
      <c r="CU56" s="220"/>
      <c r="CV56" s="220"/>
      <c r="CW56" s="220"/>
      <c r="CX56" s="220"/>
      <c r="CY56" s="220"/>
      <c r="CZ56" s="220"/>
      <c r="DA56" s="220"/>
      <c r="DB56" s="220"/>
      <c r="DC56" s="220"/>
      <c r="DD56" s="220"/>
      <c r="DE56" s="220"/>
      <c r="DF56" s="220"/>
      <c r="DG56" s="220"/>
      <c r="DH56" s="220"/>
      <c r="DI56" s="220"/>
      <c r="DJ56" s="220"/>
      <c r="DK56" s="220"/>
      <c r="DL56" s="220"/>
      <c r="DM56" s="220"/>
      <c r="DN56" s="220"/>
      <c r="DO56" s="220"/>
      <c r="DP56" s="220"/>
      <c r="DQ56" s="220"/>
      <c r="DR56" s="220"/>
      <c r="DS56" s="220"/>
      <c r="DT56" s="220"/>
      <c r="DU56" s="220"/>
      <c r="DV56" s="220"/>
      <c r="DW56" s="220"/>
      <c r="DX56" s="220"/>
      <c r="DY56" s="220">
        <v>-449693.070786</v>
      </c>
    </row>
    <row r="57" spans="4:131">
      <c r="D57" s="175" t="s">
        <v>459</v>
      </c>
      <c r="E57" s="220" t="s">
        <v>460</v>
      </c>
      <c r="F57" s="220" t="s">
        <v>461</v>
      </c>
      <c r="G57" s="220">
        <v>-220748.67</v>
      </c>
      <c r="H57" s="220"/>
      <c r="I57" s="220"/>
      <c r="J57" s="220"/>
      <c r="K57" s="220"/>
      <c r="L57" s="220"/>
      <c r="M57" s="220">
        <v>-97946.69</v>
      </c>
      <c r="N57" s="220"/>
      <c r="O57" s="220">
        <v>-318695.36</v>
      </c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  <c r="CB57" s="220"/>
      <c r="CC57" s="220"/>
      <c r="CD57" s="220"/>
      <c r="CE57" s="220"/>
      <c r="CF57" s="220"/>
      <c r="CG57" s="220"/>
      <c r="CH57" s="220"/>
      <c r="CI57" s="220"/>
      <c r="CJ57" s="220"/>
      <c r="CK57" s="220"/>
      <c r="CL57" s="220"/>
      <c r="CM57" s="220"/>
      <c r="CN57" s="220"/>
      <c r="CO57" s="220"/>
      <c r="CP57" s="220"/>
      <c r="CQ57" s="220"/>
      <c r="CR57" s="220"/>
      <c r="CS57" s="220"/>
      <c r="CT57" s="220"/>
      <c r="CU57" s="220"/>
      <c r="CV57" s="220"/>
      <c r="CW57" s="220"/>
      <c r="CX57" s="220"/>
      <c r="CY57" s="220"/>
      <c r="CZ57" s="220"/>
      <c r="DA57" s="220"/>
      <c r="DB57" s="220"/>
      <c r="DC57" s="220"/>
      <c r="DD57" s="220"/>
      <c r="DE57" s="220"/>
      <c r="DF57" s="220"/>
      <c r="DG57" s="220"/>
      <c r="DH57" s="220"/>
      <c r="DI57" s="220"/>
      <c r="DJ57" s="220"/>
      <c r="DK57" s="220"/>
      <c r="DL57" s="220"/>
      <c r="DM57" s="220"/>
      <c r="DN57" s="220"/>
      <c r="DO57" s="220"/>
      <c r="DP57" s="220"/>
      <c r="DQ57" s="220"/>
      <c r="DR57" s="220"/>
      <c r="DS57" s="220"/>
      <c r="DT57" s="220"/>
      <c r="DU57" s="220"/>
      <c r="DV57" s="220"/>
      <c r="DW57" s="220"/>
      <c r="DX57" s="220"/>
      <c r="DY57" s="220">
        <v>-318695.36</v>
      </c>
      <c r="EA57">
        <v>781774.08</v>
      </c>
    </row>
    <row r="58" spans="4:131">
      <c r="D58" s="175" t="s">
        <v>462</v>
      </c>
      <c r="E58" s="222" t="s">
        <v>463</v>
      </c>
      <c r="F58" s="222" t="s">
        <v>455</v>
      </c>
      <c r="G58" s="222">
        <v>329247114.56</v>
      </c>
      <c r="H58" s="222"/>
      <c r="I58" s="222"/>
      <c r="J58" s="222">
        <v>42889020.111947201</v>
      </c>
      <c r="K58" s="222"/>
      <c r="L58" s="222">
        <v>84808376.301318005</v>
      </c>
      <c r="M58" s="222">
        <v>65363604.840000004</v>
      </c>
      <c r="N58" s="222">
        <v>135956430.75772849</v>
      </c>
      <c r="O58" s="222">
        <v>658264546.57099366</v>
      </c>
      <c r="P58" s="222"/>
      <c r="Q58" s="222"/>
      <c r="R58" s="222"/>
      <c r="S58" s="222"/>
      <c r="T58" s="222"/>
      <c r="U58" s="222"/>
      <c r="V58" s="222"/>
      <c r="W58" s="222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2"/>
      <c r="AI58" s="222"/>
      <c r="AJ58" s="222"/>
      <c r="AK58" s="222"/>
      <c r="AL58" s="222"/>
      <c r="AM58" s="222"/>
      <c r="AN58" s="222"/>
      <c r="AO58" s="222"/>
      <c r="AP58" s="222"/>
      <c r="AQ58" s="222"/>
      <c r="AR58" s="222"/>
      <c r="AS58" s="222"/>
      <c r="AT58" s="222"/>
      <c r="AU58" s="222"/>
      <c r="AV58" s="222"/>
      <c r="AW58" s="222"/>
      <c r="AX58" s="222"/>
      <c r="AY58" s="222"/>
      <c r="AZ58" s="222"/>
      <c r="BA58" s="222"/>
      <c r="BB58" s="222"/>
      <c r="BC58" s="222"/>
      <c r="BD58" s="222"/>
      <c r="BE58" s="222"/>
      <c r="BF58" s="222"/>
      <c r="BG58" s="222"/>
      <c r="BH58" s="222"/>
      <c r="BI58" s="222"/>
      <c r="BJ58" s="222"/>
      <c r="BK58" s="222"/>
      <c r="BL58" s="222"/>
      <c r="BM58" s="222"/>
      <c r="BN58" s="222"/>
      <c r="BO58" s="222"/>
      <c r="BP58" s="222"/>
      <c r="BQ58" s="222"/>
      <c r="BR58" s="222"/>
      <c r="BS58" s="222"/>
      <c r="BT58" s="222"/>
      <c r="BU58" s="222"/>
      <c r="BV58" s="222"/>
      <c r="BW58" s="222"/>
      <c r="BX58" s="222"/>
      <c r="BY58" s="222"/>
      <c r="BZ58" s="222"/>
      <c r="CA58" s="222"/>
      <c r="CB58" s="222"/>
      <c r="CC58" s="222"/>
      <c r="CD58" s="222"/>
      <c r="CE58" s="222"/>
      <c r="CF58" s="222"/>
      <c r="CG58" s="222"/>
      <c r="CH58" s="222"/>
      <c r="CI58" s="222"/>
      <c r="CJ58" s="222"/>
      <c r="CK58" s="222"/>
      <c r="CL58" s="222"/>
      <c r="CM58" s="222"/>
      <c r="CN58" s="222"/>
      <c r="CO58" s="222"/>
      <c r="CP58" s="222"/>
      <c r="CQ58" s="222"/>
      <c r="CR58" s="222"/>
      <c r="CS58" s="222"/>
      <c r="CT58" s="222"/>
      <c r="CU58" s="222"/>
      <c r="CV58" s="222"/>
      <c r="CW58" s="222"/>
      <c r="CX58" s="222"/>
      <c r="CY58" s="222"/>
      <c r="CZ58" s="222"/>
      <c r="DA58" s="222"/>
      <c r="DB58" s="222"/>
      <c r="DC58" s="222"/>
      <c r="DD58" s="222"/>
      <c r="DE58" s="222"/>
      <c r="DF58" s="222"/>
      <c r="DG58" s="222"/>
      <c r="DH58" s="222"/>
      <c r="DI58" s="222"/>
      <c r="DJ58" s="222"/>
      <c r="DK58" s="222"/>
      <c r="DL58" s="222"/>
      <c r="DM58" s="222"/>
      <c r="DN58" s="222"/>
      <c r="DO58" s="222"/>
      <c r="DP58" s="222"/>
      <c r="DQ58" s="222"/>
      <c r="DR58" s="222"/>
      <c r="DS58" s="222"/>
      <c r="DT58" s="222"/>
      <c r="DU58" s="222"/>
      <c r="DV58" s="222"/>
      <c r="DW58" s="222"/>
      <c r="DX58" s="222"/>
      <c r="DY58" s="222">
        <v>658264546.57099366</v>
      </c>
    </row>
    <row r="59" spans="4:131">
      <c r="D59" s="175" t="s">
        <v>464</v>
      </c>
      <c r="E59" s="220" t="s">
        <v>465</v>
      </c>
      <c r="F59" s="220" t="s">
        <v>466</v>
      </c>
      <c r="G59" s="220">
        <v>641763727.88</v>
      </c>
      <c r="H59" s="220"/>
      <c r="I59" s="220"/>
      <c r="J59" s="220">
        <v>770503385.73156238</v>
      </c>
      <c r="K59" s="220"/>
      <c r="L59" s="220">
        <v>60146435.878329203</v>
      </c>
      <c r="M59" s="220">
        <v>19130122.170000002</v>
      </c>
      <c r="N59" s="220">
        <v>301992354.68043298</v>
      </c>
      <c r="O59" s="220">
        <v>1793536026.3403246</v>
      </c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  <c r="AB59" s="220"/>
      <c r="AC59" s="220"/>
      <c r="AD59" s="220"/>
      <c r="AE59" s="220"/>
      <c r="AF59" s="220"/>
      <c r="AG59" s="220"/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20"/>
      <c r="BE59" s="220"/>
      <c r="BF59" s="220"/>
      <c r="BG59" s="220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20"/>
      <c r="BV59" s="220"/>
      <c r="BW59" s="220"/>
      <c r="BX59" s="220"/>
      <c r="BY59" s="220"/>
      <c r="BZ59" s="220"/>
      <c r="CA59" s="220"/>
      <c r="CB59" s="220"/>
      <c r="CC59" s="220"/>
      <c r="CD59" s="220"/>
      <c r="CE59" s="220"/>
      <c r="CF59" s="220"/>
      <c r="CG59" s="220"/>
      <c r="CH59" s="220"/>
      <c r="CI59" s="220"/>
      <c r="CJ59" s="220"/>
      <c r="CK59" s="220"/>
      <c r="CL59" s="220"/>
      <c r="CM59" s="220"/>
      <c r="CN59" s="220"/>
      <c r="CO59" s="220"/>
      <c r="CP59" s="220"/>
      <c r="CQ59" s="220"/>
      <c r="CR59" s="220"/>
      <c r="CS59" s="220"/>
      <c r="CT59" s="220"/>
      <c r="CU59" s="220"/>
      <c r="CV59" s="220"/>
      <c r="CW59" s="220"/>
      <c r="CX59" s="220"/>
      <c r="CY59" s="220"/>
      <c r="CZ59" s="220"/>
      <c r="DA59" s="220"/>
      <c r="DB59" s="220"/>
      <c r="DC59" s="220"/>
      <c r="DD59" s="220"/>
      <c r="DE59" s="220"/>
      <c r="DF59" s="220"/>
      <c r="DG59" s="220"/>
      <c r="DH59" s="220"/>
      <c r="DI59" s="220"/>
      <c r="DJ59" s="220"/>
      <c r="DK59" s="220"/>
      <c r="DL59" s="220"/>
      <c r="DM59" s="220"/>
      <c r="DN59" s="220"/>
      <c r="DO59" s="220"/>
      <c r="DP59" s="220"/>
      <c r="DQ59" s="220"/>
      <c r="DR59" s="220"/>
      <c r="DS59" s="220"/>
      <c r="DT59" s="220"/>
      <c r="DU59" s="220"/>
      <c r="DV59" s="220"/>
      <c r="DW59" s="220"/>
      <c r="DX59" s="220"/>
      <c r="DY59" s="220">
        <v>1793536026.3403246</v>
      </c>
    </row>
    <row r="60" spans="4:131">
      <c r="D60" s="175" t="s">
        <v>467</v>
      </c>
      <c r="E60" s="222" t="s">
        <v>468</v>
      </c>
      <c r="F60" s="222" t="s">
        <v>466</v>
      </c>
      <c r="G60" s="222">
        <v>641763727.88</v>
      </c>
      <c r="H60" s="222"/>
      <c r="I60" s="222"/>
      <c r="J60" s="222">
        <v>770503385.73156238</v>
      </c>
      <c r="K60" s="222"/>
      <c r="L60" s="222">
        <v>60146435.878329203</v>
      </c>
      <c r="M60" s="222">
        <v>19130122.170000002</v>
      </c>
      <c r="N60" s="222">
        <v>301992354.68043298</v>
      </c>
      <c r="O60" s="222">
        <v>1793536026.3403246</v>
      </c>
      <c r="P60" s="222"/>
      <c r="Q60" s="222"/>
      <c r="R60" s="222"/>
      <c r="S60" s="222"/>
      <c r="T60" s="222"/>
      <c r="U60" s="222"/>
      <c r="V60" s="222"/>
      <c r="W60" s="222"/>
      <c r="X60" s="222"/>
      <c r="Y60" s="222"/>
      <c r="Z60" s="222"/>
      <c r="AA60" s="222"/>
      <c r="AB60" s="222"/>
      <c r="AC60" s="222"/>
      <c r="AD60" s="222"/>
      <c r="AE60" s="222"/>
      <c r="AF60" s="222"/>
      <c r="AG60" s="222"/>
      <c r="AH60" s="222"/>
      <c r="AI60" s="222"/>
      <c r="AJ60" s="222"/>
      <c r="AK60" s="222"/>
      <c r="AL60" s="222"/>
      <c r="AM60" s="222"/>
      <c r="AN60" s="222"/>
      <c r="AO60" s="222"/>
      <c r="AP60" s="222"/>
      <c r="AQ60" s="222"/>
      <c r="AR60" s="222"/>
      <c r="AS60" s="222"/>
      <c r="AT60" s="222"/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2"/>
      <c r="BK60" s="222"/>
      <c r="BL60" s="222"/>
      <c r="BM60" s="222"/>
      <c r="BN60" s="222"/>
      <c r="BO60" s="222"/>
      <c r="BP60" s="222"/>
      <c r="BQ60" s="222"/>
      <c r="BR60" s="222"/>
      <c r="BS60" s="222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2"/>
      <c r="CJ60" s="222"/>
      <c r="CK60" s="222"/>
      <c r="CL60" s="222"/>
      <c r="CM60" s="222"/>
      <c r="CN60" s="222"/>
      <c r="CO60" s="222"/>
      <c r="CP60" s="222"/>
      <c r="CQ60" s="222"/>
      <c r="CR60" s="222"/>
      <c r="CS60" s="222"/>
      <c r="CT60" s="222"/>
      <c r="CU60" s="222"/>
      <c r="CV60" s="222"/>
      <c r="CW60" s="222"/>
      <c r="CX60" s="222"/>
      <c r="CY60" s="222"/>
      <c r="CZ60" s="222"/>
      <c r="DA60" s="222"/>
      <c r="DB60" s="222"/>
      <c r="DC60" s="222"/>
      <c r="DD60" s="222"/>
      <c r="DE60" s="222"/>
      <c r="DF60" s="222"/>
      <c r="DG60" s="222"/>
      <c r="DH60" s="222"/>
      <c r="DI60" s="222"/>
      <c r="DJ60" s="222"/>
      <c r="DK60" s="222"/>
      <c r="DL60" s="222"/>
      <c r="DM60" s="222"/>
      <c r="DN60" s="222"/>
      <c r="DO60" s="222"/>
      <c r="DP60" s="222"/>
      <c r="DQ60" s="222"/>
      <c r="DR60" s="222"/>
      <c r="DS60" s="222"/>
      <c r="DT60" s="222"/>
      <c r="DU60" s="222"/>
      <c r="DV60" s="222"/>
      <c r="DW60" s="222"/>
      <c r="DX60" s="222"/>
      <c r="DY60" s="222">
        <v>1793536026.3403246</v>
      </c>
    </row>
    <row r="61" spans="4:131">
      <c r="D61" s="175" t="s">
        <v>469</v>
      </c>
      <c r="E61" s="223" t="s">
        <v>470</v>
      </c>
      <c r="F61" s="223" t="s">
        <v>471</v>
      </c>
      <c r="G61" s="223">
        <v>3610784822.3400002</v>
      </c>
      <c r="H61" s="223">
        <v>34538075.939999998</v>
      </c>
      <c r="I61" s="223"/>
      <c r="J61" s="223">
        <v>3757781291.6324649</v>
      </c>
      <c r="K61" s="223"/>
      <c r="L61" s="223">
        <v>447856277.99749219</v>
      </c>
      <c r="M61" s="223">
        <v>801666289.08000004</v>
      </c>
      <c r="N61" s="223">
        <v>1372830732.6881635</v>
      </c>
      <c r="O61" s="223">
        <v>10025457489.67812</v>
      </c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  <c r="AA61" s="223"/>
      <c r="AB61" s="223"/>
      <c r="AC61" s="223"/>
      <c r="AD61" s="223"/>
      <c r="AE61" s="223"/>
      <c r="AF61" s="223"/>
      <c r="AG61" s="223"/>
      <c r="AH61" s="223"/>
      <c r="AI61" s="223"/>
      <c r="AJ61" s="223"/>
      <c r="AK61" s="223"/>
      <c r="AL61" s="223"/>
      <c r="AM61" s="223"/>
      <c r="AN61" s="223"/>
      <c r="AO61" s="223"/>
      <c r="AP61" s="223"/>
      <c r="AQ61" s="223"/>
      <c r="AR61" s="223"/>
      <c r="AS61" s="223"/>
      <c r="AT61" s="223"/>
      <c r="AU61" s="223"/>
      <c r="AV61" s="223"/>
      <c r="AW61" s="223"/>
      <c r="AX61" s="223"/>
      <c r="AY61" s="223"/>
      <c r="AZ61" s="223"/>
      <c r="BA61" s="223"/>
      <c r="BB61" s="223"/>
      <c r="BC61" s="223"/>
      <c r="BD61" s="223"/>
      <c r="BE61" s="223"/>
      <c r="BF61" s="223"/>
      <c r="BG61" s="223"/>
      <c r="BH61" s="223"/>
      <c r="BI61" s="223"/>
      <c r="BJ61" s="223"/>
      <c r="BK61" s="223"/>
      <c r="BL61" s="223"/>
      <c r="BM61" s="223"/>
      <c r="BN61" s="223"/>
      <c r="BO61" s="223"/>
      <c r="BP61" s="223"/>
      <c r="BQ61" s="223"/>
      <c r="BR61" s="223"/>
      <c r="BS61" s="223"/>
      <c r="BT61" s="223"/>
      <c r="BU61" s="223"/>
      <c r="BV61" s="223">
        <v>-134121.209348</v>
      </c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3"/>
      <c r="CJ61" s="223"/>
      <c r="CK61" s="223"/>
      <c r="CL61" s="223"/>
      <c r="CM61" s="223"/>
      <c r="CN61" s="223"/>
      <c r="CO61" s="223"/>
      <c r="CP61" s="223"/>
      <c r="CQ61" s="223"/>
      <c r="CR61" s="223"/>
      <c r="CS61" s="223"/>
      <c r="CT61" s="223"/>
      <c r="CU61" s="223"/>
      <c r="CV61" s="223"/>
      <c r="CW61" s="223"/>
      <c r="CX61" s="223"/>
      <c r="CY61" s="223"/>
      <c r="CZ61" s="223"/>
      <c r="DA61" s="223"/>
      <c r="DB61" s="223"/>
      <c r="DC61" s="223"/>
      <c r="DD61" s="223"/>
      <c r="DE61" s="223"/>
      <c r="DF61" s="223"/>
      <c r="DG61" s="223"/>
      <c r="DH61" s="223"/>
      <c r="DI61" s="223"/>
      <c r="DJ61" s="223"/>
      <c r="DK61" s="223"/>
      <c r="DL61" s="223"/>
      <c r="DM61" s="223">
        <v>-4271011.8</v>
      </c>
      <c r="DN61" s="223"/>
      <c r="DO61" s="223"/>
      <c r="DP61" s="223"/>
      <c r="DQ61" s="223"/>
      <c r="DR61" s="223">
        <v>3025522.23</v>
      </c>
      <c r="DS61" s="223"/>
      <c r="DT61" s="223"/>
      <c r="DU61" s="223">
        <v>-1379610.779348</v>
      </c>
      <c r="DV61" s="223"/>
      <c r="DW61" s="223"/>
      <c r="DX61" s="223"/>
      <c r="DY61" s="223">
        <v>10024077878.898773</v>
      </c>
    </row>
    <row r="62" spans="4:131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/>
      <c r="L62" s="220">
        <v>660368560.53187799</v>
      </c>
      <c r="M62" s="220"/>
      <c r="N62" s="220">
        <v>1930084885.5006769</v>
      </c>
      <c r="O62" s="220">
        <v>2590453446.0325551</v>
      </c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220"/>
      <c r="BF62" s="220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20"/>
      <c r="BV62" s="220"/>
      <c r="BW62" s="220"/>
      <c r="BX62" s="220"/>
      <c r="BY62" s="220"/>
      <c r="BZ62" s="220"/>
      <c r="CA62" s="220"/>
      <c r="CB62" s="220"/>
      <c r="CC62" s="220"/>
      <c r="CD62" s="220"/>
      <c r="CE62" s="220"/>
      <c r="CF62" s="220"/>
      <c r="CG62" s="220"/>
      <c r="CH62" s="220"/>
      <c r="CI62" s="220"/>
      <c r="CJ62" s="220"/>
      <c r="CK62" s="220"/>
      <c r="CL62" s="220"/>
      <c r="CM62" s="220"/>
      <c r="CN62" s="220"/>
      <c r="CO62" s="220"/>
      <c r="CP62" s="220"/>
      <c r="CQ62" s="220"/>
      <c r="CR62" s="220"/>
      <c r="CS62" s="220"/>
      <c r="CT62" s="220"/>
      <c r="CU62" s="220"/>
      <c r="CV62" s="220"/>
      <c r="CW62" s="220"/>
      <c r="CX62" s="220"/>
      <c r="CY62" s="220"/>
      <c r="CZ62" s="220"/>
      <c r="DA62" s="220"/>
      <c r="DB62" s="220"/>
      <c r="DC62" s="220"/>
      <c r="DD62" s="220"/>
      <c r="DE62" s="220"/>
      <c r="DF62" s="220"/>
      <c r="DG62" s="220"/>
      <c r="DH62" s="220"/>
      <c r="DI62" s="220"/>
      <c r="DJ62" s="220"/>
      <c r="DK62" s="220"/>
      <c r="DL62" s="220"/>
      <c r="DM62" s="220"/>
      <c r="DN62" s="220"/>
      <c r="DO62" s="220"/>
      <c r="DP62" s="220"/>
      <c r="DQ62" s="220"/>
      <c r="DR62" s="220"/>
      <c r="DS62" s="220"/>
      <c r="DT62" s="220"/>
      <c r="DU62" s="220"/>
      <c r="DV62" s="220"/>
      <c r="DW62" s="220"/>
      <c r="DX62" s="220"/>
      <c r="DY62" s="220">
        <v>2590453446.0325551</v>
      </c>
    </row>
    <row r="63" spans="4:131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/>
      <c r="L63" s="222">
        <v>660368560.53187799</v>
      </c>
      <c r="M63" s="222"/>
      <c r="N63" s="222">
        <v>1930084885.5006769</v>
      </c>
      <c r="O63" s="222">
        <v>2590453446.0325551</v>
      </c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22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2"/>
      <c r="AL63" s="222"/>
      <c r="AM63" s="222"/>
      <c r="AN63" s="222"/>
      <c r="AO63" s="222"/>
      <c r="AP63" s="222"/>
      <c r="AQ63" s="222"/>
      <c r="AR63" s="222"/>
      <c r="AS63" s="222"/>
      <c r="AT63" s="222"/>
      <c r="AU63" s="222"/>
      <c r="AV63" s="222"/>
      <c r="AW63" s="222"/>
      <c r="AX63" s="222"/>
      <c r="AY63" s="222"/>
      <c r="AZ63" s="222"/>
      <c r="BA63" s="222"/>
      <c r="BB63" s="222"/>
      <c r="BC63" s="222"/>
      <c r="BD63" s="222"/>
      <c r="BE63" s="222"/>
      <c r="BF63" s="222"/>
      <c r="BG63" s="222"/>
      <c r="BH63" s="222"/>
      <c r="BI63" s="222"/>
      <c r="BJ63" s="222"/>
      <c r="BK63" s="222"/>
      <c r="BL63" s="222"/>
      <c r="BM63" s="222"/>
      <c r="BN63" s="222"/>
      <c r="BO63" s="222"/>
      <c r="BP63" s="222"/>
      <c r="BQ63" s="222"/>
      <c r="BR63" s="222"/>
      <c r="BS63" s="222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2"/>
      <c r="CJ63" s="222"/>
      <c r="CK63" s="222"/>
      <c r="CL63" s="222"/>
      <c r="CM63" s="222"/>
      <c r="CN63" s="222"/>
      <c r="CO63" s="222"/>
      <c r="CP63" s="222"/>
      <c r="CQ63" s="222"/>
      <c r="CR63" s="222"/>
      <c r="CS63" s="222"/>
      <c r="CT63" s="222"/>
      <c r="CU63" s="222"/>
      <c r="CV63" s="222"/>
      <c r="CW63" s="222"/>
      <c r="CX63" s="222"/>
      <c r="CY63" s="222"/>
      <c r="CZ63" s="222"/>
      <c r="DA63" s="222"/>
      <c r="DB63" s="222"/>
      <c r="DC63" s="222"/>
      <c r="DD63" s="222"/>
      <c r="DE63" s="222"/>
      <c r="DF63" s="222"/>
      <c r="DG63" s="222"/>
      <c r="DH63" s="222"/>
      <c r="DI63" s="222"/>
      <c r="DJ63" s="222"/>
      <c r="DK63" s="222"/>
      <c r="DL63" s="222"/>
      <c r="DM63" s="222"/>
      <c r="DN63" s="222"/>
      <c r="DO63" s="222"/>
      <c r="DP63" s="222"/>
      <c r="DQ63" s="222"/>
      <c r="DR63" s="222"/>
      <c r="DS63" s="222"/>
      <c r="DT63" s="222"/>
      <c r="DU63" s="222"/>
      <c r="DV63" s="222"/>
      <c r="DW63" s="222"/>
      <c r="DX63" s="222"/>
      <c r="DY63" s="222">
        <v>2590453446.0325551</v>
      </c>
    </row>
    <row r="64" spans="4:131">
      <c r="D64" s="175" t="s">
        <v>477</v>
      </c>
      <c r="E64" s="220" t="s">
        <v>478</v>
      </c>
      <c r="F64" s="220" t="s">
        <v>479</v>
      </c>
      <c r="G64" s="220">
        <v>3888439.56</v>
      </c>
      <c r="H64" s="220"/>
      <c r="I64" s="220"/>
      <c r="J64" s="220">
        <v>3887399.6187414001</v>
      </c>
      <c r="K64" s="220"/>
      <c r="L64" s="220">
        <v>10031230.272012001</v>
      </c>
      <c r="M64" s="220">
        <v>228075.98</v>
      </c>
      <c r="N64" s="220"/>
      <c r="O64" s="220">
        <v>18035145.430753399</v>
      </c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  <c r="AB64" s="220"/>
      <c r="AC64" s="220"/>
      <c r="AD64" s="220"/>
      <c r="AE64" s="220"/>
      <c r="AF64" s="220"/>
      <c r="AG64" s="220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20"/>
      <c r="BE64" s="220"/>
      <c r="BF64" s="220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20"/>
      <c r="BV64" s="220"/>
      <c r="BW64" s="220"/>
      <c r="BX64" s="220"/>
      <c r="BY64" s="220"/>
      <c r="BZ64" s="220"/>
      <c r="CA64" s="220"/>
      <c r="CB64" s="220"/>
      <c r="CC64" s="220"/>
      <c r="CD64" s="220"/>
      <c r="CE64" s="220"/>
      <c r="CF64" s="220"/>
      <c r="CG64" s="220"/>
      <c r="CH64" s="220"/>
      <c r="CI64" s="220"/>
      <c r="CJ64" s="220"/>
      <c r="CK64" s="220"/>
      <c r="CL64" s="220"/>
      <c r="CM64" s="220"/>
      <c r="CN64" s="220"/>
      <c r="CO64" s="220"/>
      <c r="CP64" s="220"/>
      <c r="CQ64" s="220"/>
      <c r="CR64" s="220"/>
      <c r="CS64" s="220"/>
      <c r="CT64" s="220"/>
      <c r="CU64" s="220"/>
      <c r="CV64" s="220"/>
      <c r="CW64" s="220"/>
      <c r="CX64" s="220"/>
      <c r="CY64" s="220"/>
      <c r="CZ64" s="220"/>
      <c r="DA64" s="220"/>
      <c r="DB64" s="220"/>
      <c r="DC64" s="220"/>
      <c r="DD64" s="220"/>
      <c r="DE64" s="220"/>
      <c r="DF64" s="220"/>
      <c r="DG64" s="220"/>
      <c r="DH64" s="220"/>
      <c r="DI64" s="220"/>
      <c r="DJ64" s="220"/>
      <c r="DK64" s="220"/>
      <c r="DL64" s="220"/>
      <c r="DM64" s="220"/>
      <c r="DN64" s="220"/>
      <c r="DO64" s="220"/>
      <c r="DP64" s="220"/>
      <c r="DQ64" s="220"/>
      <c r="DR64" s="220"/>
      <c r="DS64" s="220"/>
      <c r="DT64" s="220"/>
      <c r="DU64" s="220"/>
      <c r="DV64" s="220"/>
      <c r="DW64" s="220"/>
      <c r="DX64" s="220"/>
      <c r="DY64" s="220">
        <v>18035145.430753399</v>
      </c>
      <c r="EA64">
        <v>6592901702.2600002</v>
      </c>
    </row>
    <row r="65" spans="4:131">
      <c r="D65" s="175" t="s">
        <v>480</v>
      </c>
      <c r="E65" s="222" t="s">
        <v>484</v>
      </c>
      <c r="F65" s="222" t="s">
        <v>485</v>
      </c>
      <c r="G65" s="222">
        <v>3888439.56</v>
      </c>
      <c r="H65" s="222"/>
      <c r="I65" s="222"/>
      <c r="J65" s="222">
        <v>3887399.6187414001</v>
      </c>
      <c r="K65" s="222"/>
      <c r="L65" s="222">
        <v>10031230.272012001</v>
      </c>
      <c r="M65" s="222">
        <v>228075.98</v>
      </c>
      <c r="N65" s="222"/>
      <c r="O65" s="222">
        <v>18035145.430753399</v>
      </c>
      <c r="P65" s="222"/>
      <c r="Q65" s="222"/>
      <c r="R65" s="222"/>
      <c r="S65" s="222"/>
      <c r="T65" s="222"/>
      <c r="U65" s="222"/>
      <c r="V65" s="222"/>
      <c r="W65" s="222"/>
      <c r="X65" s="222"/>
      <c r="Y65" s="222"/>
      <c r="Z65" s="222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2"/>
      <c r="AL65" s="222"/>
      <c r="AM65" s="222"/>
      <c r="AN65" s="222"/>
      <c r="AO65" s="222"/>
      <c r="AP65" s="222"/>
      <c r="AQ65" s="222"/>
      <c r="AR65" s="222"/>
      <c r="AS65" s="222"/>
      <c r="AT65" s="222"/>
      <c r="AU65" s="222"/>
      <c r="AV65" s="222"/>
      <c r="AW65" s="222"/>
      <c r="AX65" s="222"/>
      <c r="AY65" s="222"/>
      <c r="AZ65" s="222"/>
      <c r="BA65" s="222"/>
      <c r="BB65" s="222"/>
      <c r="BC65" s="222"/>
      <c r="BD65" s="222"/>
      <c r="BE65" s="222"/>
      <c r="BF65" s="222"/>
      <c r="BG65" s="222"/>
      <c r="BH65" s="222"/>
      <c r="BI65" s="222"/>
      <c r="BJ65" s="222"/>
      <c r="BK65" s="222"/>
      <c r="BL65" s="222"/>
      <c r="BM65" s="222"/>
      <c r="BN65" s="222"/>
      <c r="BO65" s="222"/>
      <c r="BP65" s="222"/>
      <c r="BQ65" s="222"/>
      <c r="BR65" s="222"/>
      <c r="BS65" s="222"/>
      <c r="BT65" s="222"/>
      <c r="BU65" s="222"/>
      <c r="BV65" s="222"/>
      <c r="BW65" s="222"/>
      <c r="BX65" s="222"/>
      <c r="BY65" s="222"/>
      <c r="BZ65" s="222"/>
      <c r="CA65" s="222"/>
      <c r="CB65" s="222"/>
      <c r="CC65" s="222"/>
      <c r="CD65" s="222"/>
      <c r="CE65" s="222"/>
      <c r="CF65" s="222"/>
      <c r="CG65" s="222"/>
      <c r="CH65" s="222"/>
      <c r="CI65" s="222"/>
      <c r="CJ65" s="222"/>
      <c r="CK65" s="222"/>
      <c r="CL65" s="222"/>
      <c r="CM65" s="222"/>
      <c r="CN65" s="222"/>
      <c r="CO65" s="222"/>
      <c r="CP65" s="222"/>
      <c r="CQ65" s="222"/>
      <c r="CR65" s="222"/>
      <c r="CS65" s="222"/>
      <c r="CT65" s="222"/>
      <c r="CU65" s="222"/>
      <c r="CV65" s="222"/>
      <c r="CW65" s="222"/>
      <c r="CX65" s="222"/>
      <c r="CY65" s="222"/>
      <c r="CZ65" s="222"/>
      <c r="DA65" s="222"/>
      <c r="DB65" s="222"/>
      <c r="DC65" s="222"/>
      <c r="DD65" s="222"/>
      <c r="DE65" s="222"/>
      <c r="DF65" s="222"/>
      <c r="DG65" s="222"/>
      <c r="DH65" s="222"/>
      <c r="DI65" s="222"/>
      <c r="DJ65" s="222"/>
      <c r="DK65" s="222"/>
      <c r="DL65" s="222"/>
      <c r="DM65" s="222"/>
      <c r="DN65" s="222"/>
      <c r="DO65" s="222"/>
      <c r="DP65" s="222"/>
      <c r="DQ65" s="222"/>
      <c r="DR65" s="222"/>
      <c r="DS65" s="222"/>
      <c r="DT65" s="222"/>
      <c r="DU65" s="222"/>
      <c r="DV65" s="222"/>
      <c r="DW65" s="222"/>
      <c r="DX65" s="222"/>
      <c r="DY65" s="222">
        <v>18035145.430753399</v>
      </c>
      <c r="EA65">
        <v>48949946.780000001</v>
      </c>
    </row>
    <row r="66" spans="4:131">
      <c r="D66" s="175" t="s">
        <v>483</v>
      </c>
      <c r="E66" s="223" t="s">
        <v>487</v>
      </c>
      <c r="F66" s="223" t="s">
        <v>488</v>
      </c>
      <c r="G66" s="223">
        <v>3888439.56</v>
      </c>
      <c r="H66" s="223"/>
      <c r="I66" s="223"/>
      <c r="J66" s="223">
        <v>3887399.6187414001</v>
      </c>
      <c r="K66" s="223"/>
      <c r="L66" s="223">
        <v>670399790.80388999</v>
      </c>
      <c r="M66" s="223">
        <v>228075.98</v>
      </c>
      <c r="N66" s="223">
        <v>1930084885.5006769</v>
      </c>
      <c r="O66" s="223">
        <v>2608488591.4633083</v>
      </c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  <c r="AN66" s="223"/>
      <c r="AO66" s="223"/>
      <c r="AP66" s="223"/>
      <c r="AQ66" s="223"/>
      <c r="AR66" s="223"/>
      <c r="AS66" s="223"/>
      <c r="AT66" s="223"/>
      <c r="AU66" s="223"/>
      <c r="AV66" s="223"/>
      <c r="AW66" s="223"/>
      <c r="AX66" s="223"/>
      <c r="AY66" s="223"/>
      <c r="AZ66" s="223"/>
      <c r="BA66" s="223"/>
      <c r="BB66" s="223"/>
      <c r="BC66" s="223"/>
      <c r="BD66" s="223"/>
      <c r="BE66" s="223"/>
      <c r="BF66" s="223"/>
      <c r="BG66" s="223"/>
      <c r="BH66" s="223"/>
      <c r="BI66" s="223"/>
      <c r="BJ66" s="223"/>
      <c r="BK66" s="223"/>
      <c r="BL66" s="223"/>
      <c r="BM66" s="223"/>
      <c r="BN66" s="223"/>
      <c r="BO66" s="223"/>
      <c r="BP66" s="223"/>
      <c r="BQ66" s="223"/>
      <c r="BR66" s="223"/>
      <c r="BS66" s="223"/>
      <c r="BT66" s="223"/>
      <c r="BU66" s="223"/>
      <c r="BV66" s="223"/>
      <c r="BW66" s="223"/>
      <c r="BX66" s="223"/>
      <c r="BY66" s="223"/>
      <c r="BZ66" s="223"/>
      <c r="CA66" s="223"/>
      <c r="CB66" s="223"/>
      <c r="CC66" s="223"/>
      <c r="CD66" s="223"/>
      <c r="CE66" s="223"/>
      <c r="CF66" s="223"/>
      <c r="CG66" s="223"/>
      <c r="CH66" s="223"/>
      <c r="CI66" s="223"/>
      <c r="CJ66" s="223"/>
      <c r="CK66" s="223"/>
      <c r="CL66" s="223"/>
      <c r="CM66" s="223"/>
      <c r="CN66" s="223"/>
      <c r="CO66" s="223"/>
      <c r="CP66" s="223"/>
      <c r="CQ66" s="223"/>
      <c r="CR66" s="223"/>
      <c r="CS66" s="223"/>
      <c r="CT66" s="223"/>
      <c r="CU66" s="223"/>
      <c r="CV66" s="223"/>
      <c r="CW66" s="223"/>
      <c r="CX66" s="223"/>
      <c r="CY66" s="223"/>
      <c r="CZ66" s="223"/>
      <c r="DA66" s="223"/>
      <c r="DB66" s="223"/>
      <c r="DC66" s="223"/>
      <c r="DD66" s="223"/>
      <c r="DE66" s="223"/>
      <c r="DF66" s="223"/>
      <c r="DG66" s="223"/>
      <c r="DH66" s="223"/>
      <c r="DI66" s="223"/>
      <c r="DJ66" s="223"/>
      <c r="DK66" s="223"/>
      <c r="DL66" s="223"/>
      <c r="DM66" s="223"/>
      <c r="DN66" s="223"/>
      <c r="DO66" s="223"/>
      <c r="DP66" s="223"/>
      <c r="DQ66" s="223"/>
      <c r="DR66" s="223"/>
      <c r="DS66" s="223"/>
      <c r="DT66" s="223"/>
      <c r="DU66" s="223"/>
      <c r="DV66" s="223"/>
      <c r="DW66" s="223"/>
      <c r="DX66" s="223"/>
      <c r="DY66" s="223">
        <v>2608488591.4633083</v>
      </c>
      <c r="EA66">
        <v>-420062.2</v>
      </c>
    </row>
    <row r="67" spans="4:131">
      <c r="D67" s="175" t="s">
        <v>486</v>
      </c>
      <c r="E67" s="220" t="s">
        <v>490</v>
      </c>
      <c r="F67" s="220" t="s">
        <v>491</v>
      </c>
      <c r="G67" s="220">
        <v>0</v>
      </c>
      <c r="H67" s="220">
        <v>0</v>
      </c>
      <c r="I67" s="220"/>
      <c r="J67" s="220"/>
      <c r="K67" s="220">
        <v>9.25</v>
      </c>
      <c r="L67" s="220">
        <v>7192266.8279280001</v>
      </c>
      <c r="M67" s="220">
        <v>0</v>
      </c>
      <c r="N67" s="220"/>
      <c r="O67" s="220">
        <v>7192276.0779280001</v>
      </c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  <c r="AB67" s="220"/>
      <c r="AC67" s="220"/>
      <c r="AD67" s="220"/>
      <c r="AE67" s="220"/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20"/>
      <c r="BE67" s="220"/>
      <c r="BF67" s="220"/>
      <c r="BG67" s="220"/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T67" s="220"/>
      <c r="BU67" s="220"/>
      <c r="BV67" s="220"/>
      <c r="BW67" s="220"/>
      <c r="BX67" s="220"/>
      <c r="BY67" s="220"/>
      <c r="BZ67" s="220"/>
      <c r="CA67" s="220"/>
      <c r="CB67" s="220"/>
      <c r="CC67" s="220"/>
      <c r="CD67" s="220"/>
      <c r="CE67" s="220"/>
      <c r="CF67" s="220"/>
      <c r="CG67" s="220"/>
      <c r="CH67" s="220"/>
      <c r="CI67" s="220"/>
      <c r="CJ67" s="220"/>
      <c r="CK67" s="220"/>
      <c r="CL67" s="220"/>
      <c r="CM67" s="220"/>
      <c r="CN67" s="220"/>
      <c r="CO67" s="220"/>
      <c r="CP67" s="220"/>
      <c r="CQ67" s="220"/>
      <c r="CR67" s="220"/>
      <c r="CS67" s="220"/>
      <c r="CT67" s="220"/>
      <c r="CU67" s="220"/>
      <c r="CV67" s="220"/>
      <c r="CW67" s="220"/>
      <c r="CX67" s="220"/>
      <c r="CY67" s="220"/>
      <c r="CZ67" s="220"/>
      <c r="DA67" s="220"/>
      <c r="DB67" s="220"/>
      <c r="DC67" s="220"/>
      <c r="DD67" s="220"/>
      <c r="DE67" s="220"/>
      <c r="DF67" s="220"/>
      <c r="DG67" s="220"/>
      <c r="DH67" s="220"/>
      <c r="DI67" s="220"/>
      <c r="DJ67" s="220"/>
      <c r="DK67" s="220"/>
      <c r="DL67" s="220"/>
      <c r="DM67" s="220"/>
      <c r="DN67" s="220"/>
      <c r="DO67" s="220"/>
      <c r="DP67" s="220"/>
      <c r="DQ67" s="220"/>
      <c r="DR67" s="220"/>
      <c r="DS67" s="220"/>
      <c r="DT67" s="220"/>
      <c r="DU67" s="220"/>
      <c r="DV67" s="220"/>
      <c r="DW67" s="220"/>
      <c r="DX67" s="220"/>
      <c r="DY67" s="220">
        <v>7192276.0779280001</v>
      </c>
    </row>
    <row r="68" spans="4:131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1311663.473</v>
      </c>
      <c r="K68" s="220">
        <v>31.32</v>
      </c>
      <c r="L68" s="220"/>
      <c r="M68" s="220"/>
      <c r="N68" s="220"/>
      <c r="O68" s="220">
        <v>1311694.7930000001</v>
      </c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  <c r="CB68" s="220"/>
      <c r="CC68" s="220"/>
      <c r="CD68" s="220"/>
      <c r="CE68" s="220"/>
      <c r="CF68" s="220"/>
      <c r="CG68" s="220"/>
      <c r="CH68" s="220"/>
      <c r="CI68" s="220"/>
      <c r="CJ68" s="220"/>
      <c r="CK68" s="220"/>
      <c r="CL68" s="220"/>
      <c r="CM68" s="220"/>
      <c r="CN68" s="220"/>
      <c r="CO68" s="220"/>
      <c r="CP68" s="220"/>
      <c r="CQ68" s="220"/>
      <c r="CR68" s="220"/>
      <c r="CS68" s="220"/>
      <c r="CT68" s="220"/>
      <c r="CU68" s="220"/>
      <c r="CV68" s="220"/>
      <c r="CW68" s="220"/>
      <c r="CX68" s="220"/>
      <c r="CY68" s="220"/>
      <c r="CZ68" s="220"/>
      <c r="DA68" s="220"/>
      <c r="DB68" s="220"/>
      <c r="DC68" s="220"/>
      <c r="DD68" s="220"/>
      <c r="DE68" s="220"/>
      <c r="DF68" s="220"/>
      <c r="DG68" s="220"/>
      <c r="DH68" s="220"/>
      <c r="DI68" s="220"/>
      <c r="DJ68" s="220"/>
      <c r="DK68" s="220"/>
      <c r="DL68" s="220"/>
      <c r="DM68" s="220"/>
      <c r="DN68" s="220"/>
      <c r="DO68" s="220"/>
      <c r="DP68" s="220"/>
      <c r="DQ68" s="220"/>
      <c r="DR68" s="220"/>
      <c r="DS68" s="220"/>
      <c r="DT68" s="220"/>
      <c r="DU68" s="220"/>
      <c r="DV68" s="220"/>
      <c r="DW68" s="220"/>
      <c r="DX68" s="220"/>
      <c r="DY68" s="220">
        <v>1311694.7930000001</v>
      </c>
    </row>
    <row r="69" spans="4:131">
      <c r="D69" s="175" t="s">
        <v>492</v>
      </c>
      <c r="E69" s="222" t="s">
        <v>496</v>
      </c>
      <c r="F69" s="222" t="s">
        <v>497</v>
      </c>
      <c r="G69" s="222">
        <v>0</v>
      </c>
      <c r="H69" s="222">
        <v>0</v>
      </c>
      <c r="I69" s="222"/>
      <c r="J69" s="222">
        <v>1311663.473</v>
      </c>
      <c r="K69" s="222">
        <v>40.57</v>
      </c>
      <c r="L69" s="222">
        <v>7192266.8279280001</v>
      </c>
      <c r="M69" s="222">
        <v>0</v>
      </c>
      <c r="N69" s="222"/>
      <c r="O69" s="222">
        <v>8503970.8709280007</v>
      </c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22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2"/>
      <c r="AL69" s="222"/>
      <c r="AM69" s="222"/>
      <c r="AN69" s="222"/>
      <c r="AO69" s="222"/>
      <c r="AP69" s="222"/>
      <c r="AQ69" s="222"/>
      <c r="AR69" s="222"/>
      <c r="AS69" s="222"/>
      <c r="AT69" s="222"/>
      <c r="AU69" s="222"/>
      <c r="AV69" s="222"/>
      <c r="AW69" s="222"/>
      <c r="AX69" s="222"/>
      <c r="AY69" s="222"/>
      <c r="AZ69" s="222"/>
      <c r="BA69" s="222"/>
      <c r="BB69" s="222"/>
      <c r="BC69" s="222"/>
      <c r="BD69" s="222"/>
      <c r="BE69" s="222"/>
      <c r="BF69" s="222"/>
      <c r="BG69" s="222"/>
      <c r="BH69" s="222"/>
      <c r="BI69" s="222"/>
      <c r="BJ69" s="222"/>
      <c r="BK69" s="222"/>
      <c r="BL69" s="222"/>
      <c r="BM69" s="222"/>
      <c r="BN69" s="222"/>
      <c r="BO69" s="222"/>
      <c r="BP69" s="222"/>
      <c r="BQ69" s="222"/>
      <c r="BR69" s="222"/>
      <c r="BS69" s="222"/>
      <c r="BT69" s="222"/>
      <c r="BU69" s="222"/>
      <c r="BV69" s="222"/>
      <c r="BW69" s="222"/>
      <c r="BX69" s="222"/>
      <c r="BY69" s="222"/>
      <c r="BZ69" s="222"/>
      <c r="CA69" s="222"/>
      <c r="CB69" s="222"/>
      <c r="CC69" s="222"/>
      <c r="CD69" s="222"/>
      <c r="CE69" s="222"/>
      <c r="CF69" s="222"/>
      <c r="CG69" s="222"/>
      <c r="CH69" s="222"/>
      <c r="CI69" s="222"/>
      <c r="CJ69" s="222"/>
      <c r="CK69" s="222"/>
      <c r="CL69" s="222"/>
      <c r="CM69" s="222"/>
      <c r="CN69" s="222"/>
      <c r="CO69" s="222"/>
      <c r="CP69" s="222"/>
      <c r="CQ69" s="222"/>
      <c r="CR69" s="222"/>
      <c r="CS69" s="222"/>
      <c r="CT69" s="222"/>
      <c r="CU69" s="222"/>
      <c r="CV69" s="222"/>
      <c r="CW69" s="222"/>
      <c r="CX69" s="222"/>
      <c r="CY69" s="222"/>
      <c r="CZ69" s="222"/>
      <c r="DA69" s="222"/>
      <c r="DB69" s="222"/>
      <c r="DC69" s="222"/>
      <c r="DD69" s="222"/>
      <c r="DE69" s="222"/>
      <c r="DF69" s="222"/>
      <c r="DG69" s="222"/>
      <c r="DH69" s="222"/>
      <c r="DI69" s="222"/>
      <c r="DJ69" s="222"/>
      <c r="DK69" s="222"/>
      <c r="DL69" s="222"/>
      <c r="DM69" s="222"/>
      <c r="DN69" s="222"/>
      <c r="DO69" s="222"/>
      <c r="DP69" s="222"/>
      <c r="DQ69" s="222"/>
      <c r="DR69" s="222"/>
      <c r="DS69" s="222"/>
      <c r="DT69" s="222"/>
      <c r="DU69" s="222"/>
      <c r="DV69" s="222"/>
      <c r="DW69" s="222"/>
      <c r="DX69" s="222"/>
      <c r="DY69" s="222">
        <v>8503970.8709280007</v>
      </c>
      <c r="EA69">
        <v>48535894.579999998</v>
      </c>
    </row>
    <row r="70" spans="4:131">
      <c r="D70" s="175" t="s">
        <v>495</v>
      </c>
      <c r="E70" s="223" t="s">
        <v>499</v>
      </c>
      <c r="F70" s="223" t="s">
        <v>500</v>
      </c>
      <c r="G70" s="223">
        <v>0</v>
      </c>
      <c r="H70" s="223">
        <v>0</v>
      </c>
      <c r="I70" s="223"/>
      <c r="J70" s="223">
        <v>1311663.473</v>
      </c>
      <c r="K70" s="223">
        <v>40.57</v>
      </c>
      <c r="L70" s="223">
        <v>7192266.8279280001</v>
      </c>
      <c r="M70" s="223">
        <v>0</v>
      </c>
      <c r="N70" s="223"/>
      <c r="O70" s="223">
        <v>8503970.8709280007</v>
      </c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23"/>
      <c r="AC70" s="223"/>
      <c r="AD70" s="223"/>
      <c r="AE70" s="223"/>
      <c r="AF70" s="223"/>
      <c r="AG70" s="223"/>
      <c r="AH70" s="223"/>
      <c r="AI70" s="223"/>
      <c r="AJ70" s="223"/>
      <c r="AK70" s="223"/>
      <c r="AL70" s="223"/>
      <c r="AM70" s="223"/>
      <c r="AN70" s="223"/>
      <c r="AO70" s="223"/>
      <c r="AP70" s="223"/>
      <c r="AQ70" s="223"/>
      <c r="AR70" s="223"/>
      <c r="AS70" s="223"/>
      <c r="AT70" s="223"/>
      <c r="AU70" s="223"/>
      <c r="AV70" s="223"/>
      <c r="AW70" s="223"/>
      <c r="AX70" s="223"/>
      <c r="AY70" s="223"/>
      <c r="AZ70" s="223"/>
      <c r="BA70" s="223"/>
      <c r="BB70" s="223"/>
      <c r="BC70" s="223"/>
      <c r="BD70" s="223"/>
      <c r="BE70" s="223"/>
      <c r="BF70" s="223"/>
      <c r="BG70" s="223"/>
      <c r="BH70" s="223"/>
      <c r="BI70" s="223"/>
      <c r="BJ70" s="223"/>
      <c r="BK70" s="223"/>
      <c r="BL70" s="223"/>
      <c r="BM70" s="223"/>
      <c r="BN70" s="223"/>
      <c r="BO70" s="223"/>
      <c r="BP70" s="223"/>
      <c r="BQ70" s="223"/>
      <c r="BR70" s="223"/>
      <c r="BS70" s="223"/>
      <c r="BT70" s="223"/>
      <c r="BU70" s="223"/>
      <c r="BV70" s="223"/>
      <c r="BW70" s="223"/>
      <c r="BX70" s="223"/>
      <c r="BY70" s="223"/>
      <c r="BZ70" s="223"/>
      <c r="CA70" s="223"/>
      <c r="CB70" s="223"/>
      <c r="CC70" s="223"/>
      <c r="CD70" s="223"/>
      <c r="CE70" s="223"/>
      <c r="CF70" s="223"/>
      <c r="CG70" s="223"/>
      <c r="CH70" s="223"/>
      <c r="CI70" s="223"/>
      <c r="CJ70" s="223"/>
      <c r="CK70" s="223"/>
      <c r="CL70" s="223"/>
      <c r="CM70" s="223"/>
      <c r="CN70" s="223"/>
      <c r="CO70" s="223"/>
      <c r="CP70" s="223"/>
      <c r="CQ70" s="223"/>
      <c r="CR70" s="223"/>
      <c r="CS70" s="223"/>
      <c r="CT70" s="223"/>
      <c r="CU70" s="223"/>
      <c r="CV70" s="223"/>
      <c r="CW70" s="223"/>
      <c r="CX70" s="223"/>
      <c r="CY70" s="223"/>
      <c r="CZ70" s="223"/>
      <c r="DA70" s="223"/>
      <c r="DB70" s="223"/>
      <c r="DC70" s="223"/>
      <c r="DD70" s="223"/>
      <c r="DE70" s="223"/>
      <c r="DF70" s="223"/>
      <c r="DG70" s="223"/>
      <c r="DH70" s="223"/>
      <c r="DI70" s="223"/>
      <c r="DJ70" s="223"/>
      <c r="DK70" s="223"/>
      <c r="DL70" s="223"/>
      <c r="DM70" s="223"/>
      <c r="DN70" s="223"/>
      <c r="DO70" s="223"/>
      <c r="DP70" s="223"/>
      <c r="DQ70" s="223"/>
      <c r="DR70" s="223"/>
      <c r="DS70" s="223"/>
      <c r="DT70" s="223"/>
      <c r="DU70" s="223"/>
      <c r="DV70" s="223"/>
      <c r="DW70" s="223"/>
      <c r="DX70" s="223"/>
      <c r="DY70" s="223">
        <v>8503970.8709280007</v>
      </c>
      <c r="EA70">
        <v>-42116121.969999999</v>
      </c>
    </row>
    <row r="71" spans="4:131">
      <c r="D71" s="175" t="s">
        <v>498</v>
      </c>
      <c r="E71" s="220" t="s">
        <v>502</v>
      </c>
      <c r="F71" s="220" t="s">
        <v>503</v>
      </c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/>
      <c r="S71" s="220"/>
      <c r="T71" s="220"/>
      <c r="U71" s="220"/>
      <c r="V71" s="220"/>
      <c r="W71" s="220">
        <v>23946841.688710898</v>
      </c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/>
      <c r="AY71" s="220"/>
      <c r="AZ71" s="220"/>
      <c r="BA71" s="220"/>
      <c r="BB71" s="220"/>
      <c r="BC71" s="220">
        <v>-11955465.2623831</v>
      </c>
      <c r="BD71" s="220"/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/>
      <c r="BP71" s="220"/>
      <c r="BQ71" s="220"/>
      <c r="BR71" s="220"/>
      <c r="BS71" s="220"/>
      <c r="BT71" s="220"/>
      <c r="BU71" s="220"/>
      <c r="BV71" s="220"/>
      <c r="BW71" s="220"/>
      <c r="BX71" s="220"/>
      <c r="BY71" s="220"/>
      <c r="BZ71" s="220"/>
      <c r="CA71" s="220"/>
      <c r="CB71" s="220"/>
      <c r="CC71" s="220"/>
      <c r="CD71" s="220"/>
      <c r="CE71" s="220"/>
      <c r="CF71" s="220"/>
      <c r="CG71" s="220"/>
      <c r="CH71" s="220"/>
      <c r="CI71" s="220"/>
      <c r="CJ71" s="220"/>
      <c r="CK71" s="220"/>
      <c r="CL71" s="220"/>
      <c r="CM71" s="220"/>
      <c r="CN71" s="220"/>
      <c r="CO71" s="220"/>
      <c r="CP71" s="220"/>
      <c r="CQ71" s="220"/>
      <c r="CR71" s="220"/>
      <c r="CS71" s="220"/>
      <c r="CT71" s="220"/>
      <c r="CU71" s="220"/>
      <c r="CV71" s="220"/>
      <c r="CW71" s="220"/>
      <c r="CX71" s="220"/>
      <c r="CY71" s="220"/>
      <c r="CZ71" s="220"/>
      <c r="DA71" s="220"/>
      <c r="DB71" s="220"/>
      <c r="DC71" s="220"/>
      <c r="DD71" s="220"/>
      <c r="DE71" s="220"/>
      <c r="DF71" s="220"/>
      <c r="DG71" s="220"/>
      <c r="DH71" s="220"/>
      <c r="DI71" s="220"/>
      <c r="DJ71" s="220"/>
      <c r="DK71" s="220"/>
      <c r="DL71" s="220"/>
      <c r="DM71" s="220"/>
      <c r="DN71" s="220"/>
      <c r="DO71" s="220"/>
      <c r="DP71" s="220"/>
      <c r="DQ71" s="220">
        <v>-10494038.330904</v>
      </c>
      <c r="DR71" s="220"/>
      <c r="DS71" s="220"/>
      <c r="DT71" s="220"/>
      <c r="DU71" s="220">
        <v>1497338.0954237999</v>
      </c>
      <c r="DV71" s="220"/>
      <c r="DW71" s="220"/>
      <c r="DX71" s="220"/>
      <c r="DY71" s="220">
        <v>1497338.0954237999</v>
      </c>
      <c r="EA71">
        <v>-42116121.969999999</v>
      </c>
    </row>
    <row r="72" spans="4:131">
      <c r="D72" s="175" t="s">
        <v>501</v>
      </c>
      <c r="E72" s="220" t="s">
        <v>508</v>
      </c>
      <c r="F72" s="220" t="s">
        <v>509</v>
      </c>
      <c r="G72" s="220"/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  <c r="V72" s="220"/>
      <c r="W72" s="220"/>
      <c r="X72" s="220"/>
      <c r="Y72" s="220"/>
      <c r="Z72" s="220">
        <v>-10505802.4440422</v>
      </c>
      <c r="AA72" s="220"/>
      <c r="AB72" s="220"/>
      <c r="AC72" s="220"/>
      <c r="AD72" s="220"/>
      <c r="AE72" s="220"/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0"/>
      <c r="CJ72" s="220"/>
      <c r="CK72" s="220"/>
      <c r="CL72" s="220"/>
      <c r="CM72" s="220"/>
      <c r="CN72" s="220"/>
      <c r="CO72" s="220"/>
      <c r="CP72" s="220"/>
      <c r="CQ72" s="220"/>
      <c r="CR72" s="220"/>
      <c r="CS72" s="220"/>
      <c r="CT72" s="220"/>
      <c r="CU72" s="220"/>
      <c r="CV72" s="220"/>
      <c r="CW72" s="220"/>
      <c r="CX72" s="220"/>
      <c r="CY72" s="220"/>
      <c r="CZ72" s="220"/>
      <c r="DA72" s="220"/>
      <c r="DB72" s="220"/>
      <c r="DC72" s="220"/>
      <c r="DD72" s="220"/>
      <c r="DE72" s="220"/>
      <c r="DF72" s="220"/>
      <c r="DG72" s="220"/>
      <c r="DH72" s="220"/>
      <c r="DI72" s="220"/>
      <c r="DJ72" s="220"/>
      <c r="DK72" s="220"/>
      <c r="DL72" s="220"/>
      <c r="DM72" s="220"/>
      <c r="DN72" s="220"/>
      <c r="DO72" s="220"/>
      <c r="DP72" s="220"/>
      <c r="DQ72" s="220"/>
      <c r="DR72" s="220"/>
      <c r="DS72" s="220"/>
      <c r="DT72" s="220"/>
      <c r="DU72" s="220">
        <v>-10505802.4440422</v>
      </c>
      <c r="DV72" s="220"/>
      <c r="DW72" s="220"/>
      <c r="DX72" s="220">
        <v>10505802.4440422</v>
      </c>
      <c r="DY72" s="220">
        <v>0</v>
      </c>
      <c r="EA72">
        <v>-174955.49</v>
      </c>
    </row>
    <row r="73" spans="4:131">
      <c r="D73" s="175" t="s">
        <v>504</v>
      </c>
      <c r="E73" s="220" t="s">
        <v>511</v>
      </c>
      <c r="F73" s="220" t="s">
        <v>512</v>
      </c>
      <c r="G73" s="220"/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/>
      <c r="T73" s="220"/>
      <c r="U73" s="220"/>
      <c r="V73" s="220"/>
      <c r="W73" s="220"/>
      <c r="X73" s="220">
        <v>-36154194.8893115</v>
      </c>
      <c r="Y73" s="220"/>
      <c r="Z73" s="220"/>
      <c r="AA73" s="220"/>
      <c r="AB73" s="220"/>
      <c r="AC73" s="220"/>
      <c r="AD73" s="220"/>
      <c r="AE73" s="220"/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0"/>
      <c r="CJ73" s="220"/>
      <c r="CK73" s="220"/>
      <c r="CL73" s="220"/>
      <c r="CM73" s="220"/>
      <c r="CN73" s="220"/>
      <c r="CO73" s="220"/>
      <c r="CP73" s="220"/>
      <c r="CQ73" s="220"/>
      <c r="CR73" s="220"/>
      <c r="CS73" s="220"/>
      <c r="CT73" s="220"/>
      <c r="CU73" s="220"/>
      <c r="CV73" s="220"/>
      <c r="CW73" s="220"/>
      <c r="CX73" s="220"/>
      <c r="CY73" s="220"/>
      <c r="CZ73" s="220"/>
      <c r="DA73" s="220"/>
      <c r="DB73" s="220"/>
      <c r="DC73" s="220"/>
      <c r="DD73" s="220"/>
      <c r="DE73" s="220"/>
      <c r="DF73" s="220"/>
      <c r="DG73" s="220"/>
      <c r="DH73" s="220"/>
      <c r="DI73" s="220"/>
      <c r="DJ73" s="220"/>
      <c r="DK73" s="220"/>
      <c r="DL73" s="220"/>
      <c r="DM73" s="220"/>
      <c r="DN73" s="220"/>
      <c r="DO73" s="220"/>
      <c r="DP73" s="220"/>
      <c r="DQ73" s="220"/>
      <c r="DR73" s="220"/>
      <c r="DS73" s="220"/>
      <c r="DT73" s="220"/>
      <c r="DU73" s="220">
        <v>-36154194.8893115</v>
      </c>
      <c r="DV73" s="220"/>
      <c r="DW73" s="220"/>
      <c r="DX73" s="220">
        <v>36154194.8893115</v>
      </c>
      <c r="DY73" s="220">
        <v>0</v>
      </c>
      <c r="EA73">
        <v>48529884.579999998</v>
      </c>
    </row>
    <row r="74" spans="4:131">
      <c r="D74" s="175" t="s">
        <v>507</v>
      </c>
      <c r="E74" s="223" t="s">
        <v>514</v>
      </c>
      <c r="F74" s="223" t="s">
        <v>515</v>
      </c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/>
      <c r="S74" s="223"/>
      <c r="T74" s="223"/>
      <c r="U74" s="223"/>
      <c r="V74" s="223"/>
      <c r="W74" s="223">
        <v>23946841.688710898</v>
      </c>
      <c r="X74" s="223">
        <v>-36154194.8893115</v>
      </c>
      <c r="Y74" s="223"/>
      <c r="Z74" s="223">
        <v>-10505802.4440422</v>
      </c>
      <c r="AA74" s="223"/>
      <c r="AB74" s="223"/>
      <c r="AC74" s="223"/>
      <c r="AD74" s="223"/>
      <c r="AE74" s="223"/>
      <c r="AF74" s="223"/>
      <c r="AG74" s="223"/>
      <c r="AH74" s="223"/>
      <c r="AI74" s="223"/>
      <c r="AJ74" s="223"/>
      <c r="AK74" s="223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3"/>
      <c r="BB74" s="223"/>
      <c r="BC74" s="223">
        <v>-11955465.2623831</v>
      </c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3"/>
      <c r="BS74" s="223"/>
      <c r="BT74" s="223"/>
      <c r="BU74" s="223"/>
      <c r="BV74" s="223"/>
      <c r="BW74" s="223"/>
      <c r="BX74" s="223"/>
      <c r="BY74" s="223"/>
      <c r="BZ74" s="223"/>
      <c r="CA74" s="223"/>
      <c r="CB74" s="223"/>
      <c r="CC74" s="223"/>
      <c r="CD74" s="223"/>
      <c r="CE74" s="223"/>
      <c r="CF74" s="223"/>
      <c r="CG74" s="223"/>
      <c r="CH74" s="223"/>
      <c r="CI74" s="223"/>
      <c r="CJ74" s="223"/>
      <c r="CK74" s="223"/>
      <c r="CL74" s="223"/>
      <c r="CM74" s="223"/>
      <c r="CN74" s="223"/>
      <c r="CO74" s="223"/>
      <c r="CP74" s="223"/>
      <c r="CQ74" s="223"/>
      <c r="CR74" s="223"/>
      <c r="CS74" s="223"/>
      <c r="CT74" s="223"/>
      <c r="CU74" s="223"/>
      <c r="CV74" s="223"/>
      <c r="CW74" s="223"/>
      <c r="CX74" s="223"/>
      <c r="CY74" s="223"/>
      <c r="CZ74" s="223"/>
      <c r="DA74" s="223"/>
      <c r="DB74" s="223"/>
      <c r="DC74" s="223"/>
      <c r="DD74" s="223"/>
      <c r="DE74" s="223"/>
      <c r="DF74" s="223"/>
      <c r="DG74" s="223"/>
      <c r="DH74" s="223"/>
      <c r="DI74" s="223"/>
      <c r="DJ74" s="223"/>
      <c r="DK74" s="223"/>
      <c r="DL74" s="223"/>
      <c r="DM74" s="223"/>
      <c r="DN74" s="223"/>
      <c r="DO74" s="223"/>
      <c r="DP74" s="223"/>
      <c r="DQ74" s="223">
        <v>-10494038.330904</v>
      </c>
      <c r="DR74" s="223"/>
      <c r="DS74" s="223"/>
      <c r="DT74" s="223"/>
      <c r="DU74" s="223">
        <v>-45162659.237929903</v>
      </c>
      <c r="DV74" s="223"/>
      <c r="DW74" s="223"/>
      <c r="DX74" s="223">
        <v>46659997.333353698</v>
      </c>
      <c r="DY74" s="223">
        <v>1497338.0954237999</v>
      </c>
      <c r="EA74">
        <v>-174955.49</v>
      </c>
    </row>
    <row r="75" spans="4:131">
      <c r="D75" s="175" t="s">
        <v>510</v>
      </c>
      <c r="E75" s="224" t="s">
        <v>517</v>
      </c>
      <c r="F75" s="224" t="s">
        <v>518</v>
      </c>
      <c r="G75" s="224">
        <v>12287816755.57</v>
      </c>
      <c r="H75" s="224">
        <v>128974795.73</v>
      </c>
      <c r="I75" s="224">
        <v>910707681.77180958</v>
      </c>
      <c r="J75" s="224">
        <v>9033771480.6164169</v>
      </c>
      <c r="K75" s="224">
        <v>868047.11</v>
      </c>
      <c r="L75" s="224">
        <v>3169290487.5749912</v>
      </c>
      <c r="M75" s="224">
        <v>2075819901.53</v>
      </c>
      <c r="N75" s="224">
        <v>5673696140.4549551</v>
      </c>
      <c r="O75" s="224">
        <v>33280945290.358177</v>
      </c>
      <c r="P75" s="224"/>
      <c r="Q75" s="224"/>
      <c r="R75" s="224"/>
      <c r="S75" s="224"/>
      <c r="T75" s="224"/>
      <c r="U75" s="224"/>
      <c r="V75" s="224"/>
      <c r="W75" s="224">
        <v>-135138082.68702009</v>
      </c>
      <c r="X75" s="224">
        <v>-3476350680.5893116</v>
      </c>
      <c r="Y75" s="224"/>
      <c r="Z75" s="224">
        <v>-17788856.444042198</v>
      </c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224">
        <v>-573478255.47212946</v>
      </c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224"/>
      <c r="BV75" s="224">
        <v>-134121.209348</v>
      </c>
      <c r="BW75" s="224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4"/>
      <c r="CO75" s="224"/>
      <c r="CP75" s="224"/>
      <c r="CQ75" s="224"/>
      <c r="CR75" s="224"/>
      <c r="CS75" s="224"/>
      <c r="CT75" s="224"/>
      <c r="CU75" s="224"/>
      <c r="CV75" s="224"/>
      <c r="CW75" s="224"/>
      <c r="CX75" s="224"/>
      <c r="CY75" s="224"/>
      <c r="CZ75" s="224"/>
      <c r="DA75" s="224"/>
      <c r="DB75" s="224"/>
      <c r="DC75" s="224"/>
      <c r="DD75" s="224"/>
      <c r="DE75" s="224"/>
      <c r="DF75" s="224"/>
      <c r="DG75" s="224"/>
      <c r="DH75" s="224"/>
      <c r="DI75" s="224">
        <v>-24.22</v>
      </c>
      <c r="DJ75" s="224"/>
      <c r="DK75" s="224"/>
      <c r="DL75" s="224"/>
      <c r="DM75" s="224">
        <v>-4271011.8</v>
      </c>
      <c r="DN75" s="224"/>
      <c r="DO75" s="224"/>
      <c r="DP75" s="224"/>
      <c r="DQ75" s="224">
        <v>-10494038.330904</v>
      </c>
      <c r="DR75" s="224">
        <v>3025522.23</v>
      </c>
      <c r="DS75" s="224"/>
      <c r="DT75" s="224"/>
      <c r="DU75" s="224">
        <v>-4214629548.5227551</v>
      </c>
      <c r="DV75" s="224"/>
      <c r="DW75" s="224"/>
      <c r="DX75" s="224">
        <v>46659997.333353698</v>
      </c>
      <c r="DY75" s="224">
        <v>29112975739.168774</v>
      </c>
    </row>
    <row r="76" spans="4:131">
      <c r="D76" s="175" t="s">
        <v>513</v>
      </c>
      <c r="E76" s="220" t="s">
        <v>520</v>
      </c>
      <c r="F76" s="220" t="s">
        <v>521</v>
      </c>
      <c r="G76" s="220">
        <v>806957866.96000004</v>
      </c>
      <c r="H76" s="220"/>
      <c r="I76" s="220"/>
      <c r="J76" s="220"/>
      <c r="K76" s="220"/>
      <c r="L76" s="220">
        <v>14464481.038334999</v>
      </c>
      <c r="M76" s="220"/>
      <c r="N76" s="220"/>
      <c r="O76" s="220">
        <v>821422347.998335</v>
      </c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  <c r="AB76" s="220"/>
      <c r="AC76" s="220"/>
      <c r="AD76" s="220"/>
      <c r="AE76" s="220"/>
      <c r="AF76" s="220"/>
      <c r="AG76" s="220"/>
      <c r="AH76" s="220"/>
      <c r="AI76" s="220"/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0"/>
      <c r="BS76" s="220"/>
      <c r="BT76" s="220"/>
      <c r="BU76" s="220"/>
      <c r="BV76" s="220"/>
      <c r="BW76" s="220"/>
      <c r="BX76" s="220"/>
      <c r="BY76" s="220"/>
      <c r="BZ76" s="220"/>
      <c r="CA76" s="220"/>
      <c r="CB76" s="220"/>
      <c r="CC76" s="220"/>
      <c r="CD76" s="220"/>
      <c r="CE76" s="220"/>
      <c r="CF76" s="220"/>
      <c r="CG76" s="220">
        <v>-806957866.96000004</v>
      </c>
      <c r="CH76" s="220"/>
      <c r="CI76" s="220"/>
      <c r="CJ76" s="220"/>
      <c r="CK76" s="220"/>
      <c r="CL76" s="220"/>
      <c r="CM76" s="220"/>
      <c r="CN76" s="220"/>
      <c r="CO76" s="220"/>
      <c r="CP76" s="220"/>
      <c r="CQ76" s="220"/>
      <c r="CR76" s="220"/>
      <c r="CS76" s="220"/>
      <c r="CT76" s="220"/>
      <c r="CU76" s="220"/>
      <c r="CV76" s="220"/>
      <c r="CW76" s="220"/>
      <c r="CX76" s="220"/>
      <c r="CY76" s="220"/>
      <c r="CZ76" s="220"/>
      <c r="DA76" s="220"/>
      <c r="DB76" s="220"/>
      <c r="DC76" s="220"/>
      <c r="DD76" s="220"/>
      <c r="DE76" s="220"/>
      <c r="DF76" s="220"/>
      <c r="DG76" s="220"/>
      <c r="DH76" s="220"/>
      <c r="DI76" s="220"/>
      <c r="DJ76" s="220"/>
      <c r="DK76" s="220"/>
      <c r="DL76" s="220"/>
      <c r="DM76" s="220"/>
      <c r="DN76" s="220"/>
      <c r="DO76" s="220"/>
      <c r="DP76" s="220"/>
      <c r="DQ76" s="220"/>
      <c r="DR76" s="220">
        <v>0</v>
      </c>
      <c r="DS76" s="220"/>
      <c r="DT76" s="220"/>
      <c r="DU76" s="220">
        <v>-806957866.96000004</v>
      </c>
      <c r="DV76" s="220"/>
      <c r="DW76" s="220"/>
      <c r="DX76" s="220"/>
      <c r="DY76" s="220">
        <v>14464481.038334999</v>
      </c>
    </row>
    <row r="77" spans="4:131">
      <c r="D77" s="175" t="s">
        <v>516</v>
      </c>
      <c r="E77" s="220" t="s">
        <v>523</v>
      </c>
      <c r="F77" s="220" t="s">
        <v>524</v>
      </c>
      <c r="G77" s="220">
        <v>298705824.75</v>
      </c>
      <c r="H77" s="220"/>
      <c r="I77" s="220"/>
      <c r="J77" s="220"/>
      <c r="K77" s="220"/>
      <c r="L77" s="220"/>
      <c r="M77" s="220"/>
      <c r="N77" s="220"/>
      <c r="O77" s="220">
        <v>298705824.75</v>
      </c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  <c r="AB77" s="220"/>
      <c r="AC77" s="220"/>
      <c r="AD77" s="220"/>
      <c r="AE77" s="220"/>
      <c r="AF77" s="220"/>
      <c r="AG77" s="220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20"/>
      <c r="BE77" s="220"/>
      <c r="BF77" s="220"/>
      <c r="BG77" s="220"/>
      <c r="BH77" s="220"/>
      <c r="BI77" s="220"/>
      <c r="BJ77" s="220"/>
      <c r="BK77" s="220"/>
      <c r="BL77" s="220"/>
      <c r="BM77" s="220"/>
      <c r="BN77" s="220"/>
      <c r="BO77" s="220"/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  <c r="CB77" s="220"/>
      <c r="CC77" s="220"/>
      <c r="CD77" s="220"/>
      <c r="CE77" s="220"/>
      <c r="CF77" s="220"/>
      <c r="CG77" s="220">
        <v>-298705824.75</v>
      </c>
      <c r="CH77" s="220"/>
      <c r="CI77" s="220"/>
      <c r="CJ77" s="220"/>
      <c r="CK77" s="220"/>
      <c r="CL77" s="220"/>
      <c r="CM77" s="220"/>
      <c r="CN77" s="220"/>
      <c r="CO77" s="220"/>
      <c r="CP77" s="220"/>
      <c r="CQ77" s="220"/>
      <c r="CR77" s="220"/>
      <c r="CS77" s="220"/>
      <c r="CT77" s="220"/>
      <c r="CU77" s="220"/>
      <c r="CV77" s="220"/>
      <c r="CW77" s="220"/>
      <c r="CX77" s="220"/>
      <c r="CY77" s="220"/>
      <c r="CZ77" s="220"/>
      <c r="DA77" s="220"/>
      <c r="DB77" s="220"/>
      <c r="DC77" s="220"/>
      <c r="DD77" s="220"/>
      <c r="DE77" s="220"/>
      <c r="DF77" s="220"/>
      <c r="DG77" s="220"/>
      <c r="DH77" s="220"/>
      <c r="DI77" s="220"/>
      <c r="DJ77" s="220"/>
      <c r="DK77" s="220"/>
      <c r="DL77" s="220"/>
      <c r="DM77" s="220"/>
      <c r="DN77" s="220"/>
      <c r="DO77" s="220"/>
      <c r="DP77" s="220"/>
      <c r="DQ77" s="220"/>
      <c r="DR77" s="220">
        <v>-6077319.0700000003</v>
      </c>
      <c r="DS77" s="220"/>
      <c r="DT77" s="220"/>
      <c r="DU77" s="220">
        <v>-304783143.81999999</v>
      </c>
      <c r="DV77" s="220"/>
      <c r="DW77" s="220"/>
      <c r="DX77" s="220"/>
      <c r="DY77" s="220">
        <v>-6077319.0700000003</v>
      </c>
    </row>
    <row r="78" spans="4:131">
      <c r="D78" s="175" t="s">
        <v>519</v>
      </c>
      <c r="E78" s="222" t="s">
        <v>526</v>
      </c>
      <c r="F78" s="222" t="s">
        <v>521</v>
      </c>
      <c r="G78" s="222">
        <v>1105663691.71</v>
      </c>
      <c r="H78" s="222"/>
      <c r="I78" s="222"/>
      <c r="J78" s="222"/>
      <c r="K78" s="222"/>
      <c r="L78" s="222">
        <v>14464481.038334999</v>
      </c>
      <c r="M78" s="222"/>
      <c r="N78" s="222"/>
      <c r="O78" s="222">
        <v>1120128172.7483349</v>
      </c>
      <c r="P78" s="222"/>
      <c r="Q78" s="222"/>
      <c r="R78" s="222"/>
      <c r="S78" s="222"/>
      <c r="T78" s="222"/>
      <c r="U78" s="222"/>
      <c r="V78" s="222"/>
      <c r="W78" s="222"/>
      <c r="X78" s="222"/>
      <c r="Y78" s="222"/>
      <c r="Z78" s="222"/>
      <c r="AA78" s="222"/>
      <c r="AB78" s="222"/>
      <c r="AC78" s="222"/>
      <c r="AD78" s="222"/>
      <c r="AE78" s="222"/>
      <c r="AF78" s="222"/>
      <c r="AG78" s="222"/>
      <c r="AH78" s="222"/>
      <c r="AI78" s="222"/>
      <c r="AJ78" s="222"/>
      <c r="AK78" s="222"/>
      <c r="AL78" s="222"/>
      <c r="AM78" s="222"/>
      <c r="AN78" s="222"/>
      <c r="AO78" s="222"/>
      <c r="AP78" s="222"/>
      <c r="AQ78" s="222"/>
      <c r="AR78" s="222"/>
      <c r="AS78" s="222"/>
      <c r="AT78" s="222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/>
      <c r="BE78" s="222"/>
      <c r="BF78" s="222"/>
      <c r="BG78" s="222"/>
      <c r="BH78" s="222"/>
      <c r="BI78" s="222"/>
      <c r="BJ78" s="222"/>
      <c r="BK78" s="222"/>
      <c r="BL78" s="222"/>
      <c r="BM78" s="222"/>
      <c r="BN78" s="222"/>
      <c r="BO78" s="222"/>
      <c r="BP78" s="222"/>
      <c r="BQ78" s="222"/>
      <c r="BR78" s="222"/>
      <c r="BS78" s="222"/>
      <c r="BT78" s="222"/>
      <c r="BU78" s="222"/>
      <c r="BV78" s="222"/>
      <c r="BW78" s="222"/>
      <c r="BX78" s="222"/>
      <c r="BY78" s="222"/>
      <c r="BZ78" s="222"/>
      <c r="CA78" s="222"/>
      <c r="CB78" s="222"/>
      <c r="CC78" s="222"/>
      <c r="CD78" s="222"/>
      <c r="CE78" s="222"/>
      <c r="CF78" s="222"/>
      <c r="CG78" s="222">
        <v>-1105663691.71</v>
      </c>
      <c r="CH78" s="222"/>
      <c r="CI78" s="222"/>
      <c r="CJ78" s="222"/>
      <c r="CK78" s="222"/>
      <c r="CL78" s="222"/>
      <c r="CM78" s="222"/>
      <c r="CN78" s="222"/>
      <c r="CO78" s="222"/>
      <c r="CP78" s="222"/>
      <c r="CQ78" s="222"/>
      <c r="CR78" s="222"/>
      <c r="CS78" s="222"/>
      <c r="CT78" s="222"/>
      <c r="CU78" s="222"/>
      <c r="CV78" s="222"/>
      <c r="CW78" s="222"/>
      <c r="CX78" s="222"/>
      <c r="CY78" s="222"/>
      <c r="CZ78" s="222"/>
      <c r="DA78" s="222"/>
      <c r="DB78" s="222"/>
      <c r="DC78" s="222"/>
      <c r="DD78" s="222"/>
      <c r="DE78" s="222"/>
      <c r="DF78" s="222"/>
      <c r="DG78" s="222"/>
      <c r="DH78" s="222"/>
      <c r="DI78" s="222"/>
      <c r="DJ78" s="222"/>
      <c r="DK78" s="222"/>
      <c r="DL78" s="222"/>
      <c r="DM78" s="222"/>
      <c r="DN78" s="222"/>
      <c r="DO78" s="222"/>
      <c r="DP78" s="222"/>
      <c r="DQ78" s="222"/>
      <c r="DR78" s="222">
        <v>-6077319.0700000003</v>
      </c>
      <c r="DS78" s="222"/>
      <c r="DT78" s="222"/>
      <c r="DU78" s="222">
        <v>-1111741010.78</v>
      </c>
      <c r="DV78" s="222"/>
      <c r="DW78" s="222"/>
      <c r="DX78" s="222"/>
      <c r="DY78" s="222">
        <v>8387161.9683349999</v>
      </c>
    </row>
    <row r="79" spans="4:131">
      <c r="D79" s="175" t="s">
        <v>522</v>
      </c>
      <c r="E79" s="220" t="s">
        <v>1168</v>
      </c>
      <c r="F79" s="220" t="s">
        <v>1169</v>
      </c>
      <c r="G79" s="220"/>
      <c r="H79" s="220"/>
      <c r="I79" s="220"/>
      <c r="J79" s="220">
        <v>18465148.1884748</v>
      </c>
      <c r="K79" s="220"/>
      <c r="L79" s="220"/>
      <c r="M79" s="220"/>
      <c r="N79" s="220"/>
      <c r="O79" s="220">
        <v>18465148.1884748</v>
      </c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0"/>
      <c r="AI79" s="220"/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0"/>
      <c r="AX79" s="220"/>
      <c r="AY79" s="220"/>
      <c r="AZ79" s="220"/>
      <c r="BA79" s="220"/>
      <c r="BB79" s="220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0"/>
      <c r="BS79" s="220"/>
      <c r="BT79" s="220"/>
      <c r="BU79" s="220"/>
      <c r="BV79" s="220"/>
      <c r="BW79" s="220"/>
      <c r="BX79" s="220"/>
      <c r="BY79" s="220"/>
      <c r="BZ79" s="220"/>
      <c r="CA79" s="220"/>
      <c r="CB79" s="220"/>
      <c r="CC79" s="220"/>
      <c r="CD79" s="220"/>
      <c r="CE79" s="220"/>
      <c r="CF79" s="220"/>
      <c r="CG79" s="220"/>
      <c r="CH79" s="220"/>
      <c r="CI79" s="220"/>
      <c r="CJ79" s="220"/>
      <c r="CK79" s="220"/>
      <c r="CL79" s="220"/>
      <c r="CM79" s="220"/>
      <c r="CN79" s="220"/>
      <c r="CO79" s="220"/>
      <c r="CP79" s="220"/>
      <c r="CQ79" s="220"/>
      <c r="CR79" s="220"/>
      <c r="CS79" s="220"/>
      <c r="CT79" s="220"/>
      <c r="CU79" s="220"/>
      <c r="CV79" s="220"/>
      <c r="CW79" s="220"/>
      <c r="CX79" s="220"/>
      <c r="CY79" s="220"/>
      <c r="CZ79" s="220"/>
      <c r="DA79" s="220"/>
      <c r="DB79" s="220"/>
      <c r="DC79" s="220"/>
      <c r="DD79" s="220"/>
      <c r="DE79" s="220"/>
      <c r="DF79" s="220"/>
      <c r="DG79" s="220"/>
      <c r="DH79" s="220"/>
      <c r="DI79" s="220"/>
      <c r="DJ79" s="220"/>
      <c r="DK79" s="220"/>
      <c r="DL79" s="220"/>
      <c r="DM79" s="220"/>
      <c r="DN79" s="220"/>
      <c r="DO79" s="220"/>
      <c r="DP79" s="220"/>
      <c r="DQ79" s="220"/>
      <c r="DR79" s="220"/>
      <c r="DS79" s="220"/>
      <c r="DT79" s="220"/>
      <c r="DU79" s="220"/>
      <c r="DV79" s="220"/>
      <c r="DW79" s="220"/>
      <c r="DX79" s="220"/>
      <c r="DY79" s="220">
        <v>18465148.1884748</v>
      </c>
    </row>
    <row r="80" spans="4:131">
      <c r="D80" s="175" t="s">
        <v>525</v>
      </c>
      <c r="E80" s="222" t="s">
        <v>531</v>
      </c>
      <c r="F80" s="222" t="s">
        <v>532</v>
      </c>
      <c r="G80" s="222"/>
      <c r="H80" s="222"/>
      <c r="I80" s="222"/>
      <c r="J80" s="222">
        <v>18465148.1884748</v>
      </c>
      <c r="K80" s="222"/>
      <c r="L80" s="222"/>
      <c r="M80" s="222"/>
      <c r="N80" s="222"/>
      <c r="O80" s="222">
        <v>18465148.1884748</v>
      </c>
      <c r="P80" s="222"/>
      <c r="Q80" s="222"/>
      <c r="R80" s="222"/>
      <c r="S80" s="222"/>
      <c r="T80" s="222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222"/>
      <c r="AI80" s="222"/>
      <c r="AJ80" s="222"/>
      <c r="AK80" s="222"/>
      <c r="AL80" s="222"/>
      <c r="AM80" s="222"/>
      <c r="AN80" s="222"/>
      <c r="AO80" s="222"/>
      <c r="AP80" s="222"/>
      <c r="AQ80" s="222"/>
      <c r="AR80" s="222"/>
      <c r="AS80" s="222"/>
      <c r="AT80" s="222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2"/>
      <c r="BS80" s="222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2"/>
      <c r="CJ80" s="222"/>
      <c r="CK80" s="222"/>
      <c r="CL80" s="222"/>
      <c r="CM80" s="222"/>
      <c r="CN80" s="222"/>
      <c r="CO80" s="222"/>
      <c r="CP80" s="222"/>
      <c r="CQ80" s="222"/>
      <c r="CR80" s="222"/>
      <c r="CS80" s="222"/>
      <c r="CT80" s="222"/>
      <c r="CU80" s="222"/>
      <c r="CV80" s="222"/>
      <c r="CW80" s="222"/>
      <c r="CX80" s="222"/>
      <c r="CY80" s="222"/>
      <c r="CZ80" s="222"/>
      <c r="DA80" s="222"/>
      <c r="DB80" s="222"/>
      <c r="DC80" s="222"/>
      <c r="DD80" s="222"/>
      <c r="DE80" s="222"/>
      <c r="DF80" s="222"/>
      <c r="DG80" s="222"/>
      <c r="DH80" s="222"/>
      <c r="DI80" s="222"/>
      <c r="DJ80" s="222"/>
      <c r="DK80" s="222"/>
      <c r="DL80" s="222"/>
      <c r="DM80" s="222"/>
      <c r="DN80" s="222"/>
      <c r="DO80" s="222"/>
      <c r="DP80" s="222"/>
      <c r="DQ80" s="222"/>
      <c r="DR80" s="222"/>
      <c r="DS80" s="222"/>
      <c r="DT80" s="222"/>
      <c r="DU80" s="222"/>
      <c r="DV80" s="222"/>
      <c r="DW80" s="222"/>
      <c r="DX80" s="222"/>
      <c r="DY80" s="222">
        <v>18465148.1884748</v>
      </c>
    </row>
    <row r="81" spans="4:129">
      <c r="D81" s="175" t="s">
        <v>527</v>
      </c>
      <c r="E81" s="223" t="s">
        <v>534</v>
      </c>
      <c r="F81" s="223" t="s">
        <v>535</v>
      </c>
      <c r="G81" s="223">
        <v>1105663691.71</v>
      </c>
      <c r="H81" s="223"/>
      <c r="I81" s="223"/>
      <c r="J81" s="223">
        <v>18465148.1884748</v>
      </c>
      <c r="K81" s="223"/>
      <c r="L81" s="223">
        <v>14464481.038334999</v>
      </c>
      <c r="M81" s="223"/>
      <c r="N81" s="223"/>
      <c r="O81" s="223">
        <v>1138593320.9368098</v>
      </c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  <c r="AN81" s="223"/>
      <c r="AO81" s="223"/>
      <c r="AP81" s="223"/>
      <c r="AQ81" s="223"/>
      <c r="AR81" s="223"/>
      <c r="AS81" s="223"/>
      <c r="AT81" s="223"/>
      <c r="AU81" s="223"/>
      <c r="AV81" s="223"/>
      <c r="AW81" s="223"/>
      <c r="AX81" s="223"/>
      <c r="AY81" s="223"/>
      <c r="AZ81" s="223"/>
      <c r="BA81" s="223"/>
      <c r="BB81" s="223"/>
      <c r="BC81" s="223"/>
      <c r="BD81" s="223"/>
      <c r="BE81" s="223"/>
      <c r="BF81" s="223"/>
      <c r="BG81" s="223"/>
      <c r="BH81" s="223"/>
      <c r="BI81" s="223"/>
      <c r="BJ81" s="223"/>
      <c r="BK81" s="223"/>
      <c r="BL81" s="223"/>
      <c r="BM81" s="223"/>
      <c r="BN81" s="223"/>
      <c r="BO81" s="223"/>
      <c r="BP81" s="223"/>
      <c r="BQ81" s="223"/>
      <c r="BR81" s="223"/>
      <c r="BS81" s="223"/>
      <c r="BT81" s="223"/>
      <c r="BU81" s="223"/>
      <c r="BV81" s="223"/>
      <c r="BW81" s="223"/>
      <c r="BX81" s="223"/>
      <c r="BY81" s="223"/>
      <c r="BZ81" s="223"/>
      <c r="CA81" s="223"/>
      <c r="CB81" s="223"/>
      <c r="CC81" s="223"/>
      <c r="CD81" s="223"/>
      <c r="CE81" s="223"/>
      <c r="CF81" s="223"/>
      <c r="CG81" s="223">
        <v>-1105663691.71</v>
      </c>
      <c r="CH81" s="223"/>
      <c r="CI81" s="223"/>
      <c r="CJ81" s="223"/>
      <c r="CK81" s="223"/>
      <c r="CL81" s="223"/>
      <c r="CM81" s="223"/>
      <c r="CN81" s="223"/>
      <c r="CO81" s="223"/>
      <c r="CP81" s="223"/>
      <c r="CQ81" s="223"/>
      <c r="CR81" s="223"/>
      <c r="CS81" s="223"/>
      <c r="CT81" s="223"/>
      <c r="CU81" s="223"/>
      <c r="CV81" s="223"/>
      <c r="CW81" s="223"/>
      <c r="CX81" s="223"/>
      <c r="CY81" s="223"/>
      <c r="CZ81" s="223"/>
      <c r="DA81" s="223"/>
      <c r="DB81" s="223"/>
      <c r="DC81" s="223"/>
      <c r="DD81" s="223"/>
      <c r="DE81" s="223"/>
      <c r="DF81" s="223"/>
      <c r="DG81" s="223"/>
      <c r="DH81" s="223"/>
      <c r="DI81" s="223"/>
      <c r="DJ81" s="223"/>
      <c r="DK81" s="223"/>
      <c r="DL81" s="223"/>
      <c r="DM81" s="223"/>
      <c r="DN81" s="223"/>
      <c r="DO81" s="223"/>
      <c r="DP81" s="223"/>
      <c r="DQ81" s="223"/>
      <c r="DR81" s="223">
        <v>-6077319.0700000003</v>
      </c>
      <c r="DS81" s="223"/>
      <c r="DT81" s="223"/>
      <c r="DU81" s="223">
        <v>-1111741010.78</v>
      </c>
      <c r="DV81" s="223"/>
      <c r="DW81" s="223"/>
      <c r="DX81" s="223"/>
      <c r="DY81" s="223">
        <v>26852310.156809799</v>
      </c>
    </row>
    <row r="82" spans="4:129">
      <c r="D82" s="175" t="s">
        <v>530</v>
      </c>
      <c r="E82" s="220" t="s">
        <v>537</v>
      </c>
      <c r="F82" s="220" t="s">
        <v>538</v>
      </c>
      <c r="G82" s="220">
        <v>23660679688.91</v>
      </c>
      <c r="H82" s="220"/>
      <c r="I82" s="220">
        <v>27512304503.354893</v>
      </c>
      <c r="J82" s="220"/>
      <c r="K82" s="220"/>
      <c r="L82" s="220"/>
      <c r="M82" s="220"/>
      <c r="N82" s="220"/>
      <c r="O82" s="220">
        <v>51172984192.264893</v>
      </c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220"/>
      <c r="AI82" s="220"/>
      <c r="AJ82" s="220"/>
      <c r="AK82" s="220"/>
      <c r="AL82" s="220"/>
      <c r="AM82" s="220"/>
      <c r="AN82" s="220"/>
      <c r="AO82" s="220"/>
      <c r="AP82" s="220"/>
      <c r="AQ82" s="220"/>
      <c r="AR82" s="220"/>
      <c r="AS82" s="220"/>
      <c r="AT82" s="220"/>
      <c r="AU82" s="220"/>
      <c r="AV82" s="220"/>
      <c r="AW82" s="220"/>
      <c r="AX82" s="220"/>
      <c r="AY82" s="220"/>
      <c r="AZ82" s="220"/>
      <c r="BA82" s="220"/>
      <c r="BB82" s="220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0"/>
      <c r="BS82" s="220"/>
      <c r="BT82" s="220"/>
      <c r="BU82" s="220"/>
      <c r="BV82" s="220"/>
      <c r="BW82" s="220"/>
      <c r="BX82" s="220"/>
      <c r="BY82" s="220"/>
      <c r="BZ82" s="220"/>
      <c r="CA82" s="220"/>
      <c r="CB82" s="220"/>
      <c r="CC82" s="220">
        <v>-21215102.7248483</v>
      </c>
      <c r="CD82" s="220">
        <v>312936417</v>
      </c>
      <c r="CE82" s="220"/>
      <c r="CF82" s="220">
        <v>-354413863.2882787</v>
      </c>
      <c r="CG82" s="220">
        <v>1105663691.71</v>
      </c>
      <c r="CH82" s="220"/>
      <c r="CI82" s="220"/>
      <c r="CJ82" s="220"/>
      <c r="CK82" s="220"/>
      <c r="CL82" s="220"/>
      <c r="CM82" s="220"/>
      <c r="CN82" s="220"/>
      <c r="CO82" s="220"/>
      <c r="CP82" s="220"/>
      <c r="CQ82" s="220"/>
      <c r="CR82" s="220"/>
      <c r="CS82" s="220"/>
      <c r="CT82" s="220"/>
      <c r="CU82" s="220"/>
      <c r="CV82" s="220"/>
      <c r="CW82" s="220"/>
      <c r="CX82" s="220"/>
      <c r="CY82" s="220"/>
      <c r="CZ82" s="220"/>
      <c r="DA82" s="220"/>
      <c r="DB82" s="220"/>
      <c r="DC82" s="220"/>
      <c r="DD82" s="220"/>
      <c r="DE82" s="220"/>
      <c r="DF82" s="220"/>
      <c r="DG82" s="220"/>
      <c r="DH82" s="220"/>
      <c r="DI82" s="220">
        <v>-45562063207.82</v>
      </c>
      <c r="DJ82" s="220"/>
      <c r="DK82" s="220"/>
      <c r="DL82" s="220"/>
      <c r="DM82" s="220"/>
      <c r="DN82" s="220"/>
      <c r="DO82" s="220"/>
      <c r="DP82" s="220"/>
      <c r="DQ82" s="220"/>
      <c r="DR82" s="220">
        <v>-5846934260.3699999</v>
      </c>
      <c r="DS82" s="220"/>
      <c r="DT82" s="220"/>
      <c r="DU82" s="220">
        <v>-50366026325.493126</v>
      </c>
      <c r="DV82" s="220"/>
      <c r="DW82" s="220"/>
      <c r="DX82" s="220"/>
      <c r="DY82" s="220">
        <v>806957866.77176464</v>
      </c>
    </row>
    <row r="83" spans="4:129">
      <c r="D83" s="175" t="s">
        <v>533</v>
      </c>
      <c r="E83" s="222" t="s">
        <v>540</v>
      </c>
      <c r="F83" s="222" t="s">
        <v>541</v>
      </c>
      <c r="G83" s="222">
        <v>23660679688.91</v>
      </c>
      <c r="H83" s="222"/>
      <c r="I83" s="222">
        <v>27512304503.354893</v>
      </c>
      <c r="J83" s="222"/>
      <c r="K83" s="222"/>
      <c r="L83" s="222"/>
      <c r="M83" s="222"/>
      <c r="N83" s="222"/>
      <c r="O83" s="222">
        <v>51172984192.264893</v>
      </c>
      <c r="P83" s="222"/>
      <c r="Q83" s="222"/>
      <c r="R83" s="222"/>
      <c r="S83" s="222"/>
      <c r="T83" s="222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2"/>
      <c r="AL83" s="222"/>
      <c r="AM83" s="222"/>
      <c r="AN83" s="222"/>
      <c r="AO83" s="222"/>
      <c r="AP83" s="222"/>
      <c r="AQ83" s="222"/>
      <c r="AR83" s="222"/>
      <c r="AS83" s="222"/>
      <c r="AT83" s="222"/>
      <c r="AU83" s="222"/>
      <c r="AV83" s="222"/>
      <c r="AW83" s="222"/>
      <c r="AX83" s="222"/>
      <c r="AY83" s="222"/>
      <c r="AZ83" s="222"/>
      <c r="BA83" s="222"/>
      <c r="BB83" s="222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2"/>
      <c r="BS83" s="222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>
        <v>-21215102.7248483</v>
      </c>
      <c r="CD83" s="222">
        <v>312936417</v>
      </c>
      <c r="CE83" s="222"/>
      <c r="CF83" s="222">
        <v>-354413863.2882787</v>
      </c>
      <c r="CG83" s="222">
        <v>1105663691.71</v>
      </c>
      <c r="CH83" s="222"/>
      <c r="CI83" s="222"/>
      <c r="CJ83" s="222"/>
      <c r="CK83" s="222"/>
      <c r="CL83" s="222"/>
      <c r="CM83" s="222"/>
      <c r="CN83" s="222"/>
      <c r="CO83" s="222"/>
      <c r="CP83" s="222"/>
      <c r="CQ83" s="222"/>
      <c r="CR83" s="222"/>
      <c r="CS83" s="222"/>
      <c r="CT83" s="222"/>
      <c r="CU83" s="222"/>
      <c r="CV83" s="222"/>
      <c r="CW83" s="222"/>
      <c r="CX83" s="222"/>
      <c r="CY83" s="222"/>
      <c r="CZ83" s="222"/>
      <c r="DA83" s="222"/>
      <c r="DB83" s="222"/>
      <c r="DC83" s="222"/>
      <c r="DD83" s="222"/>
      <c r="DE83" s="222"/>
      <c r="DF83" s="222"/>
      <c r="DG83" s="222"/>
      <c r="DH83" s="222"/>
      <c r="DI83" s="222">
        <v>-45562063207.82</v>
      </c>
      <c r="DJ83" s="222"/>
      <c r="DK83" s="222"/>
      <c r="DL83" s="222"/>
      <c r="DM83" s="222"/>
      <c r="DN83" s="222"/>
      <c r="DO83" s="222"/>
      <c r="DP83" s="222"/>
      <c r="DQ83" s="222"/>
      <c r="DR83" s="222">
        <v>-5846934260.3699999</v>
      </c>
      <c r="DS83" s="222"/>
      <c r="DT83" s="222"/>
      <c r="DU83" s="222">
        <v>-50366026325.493126</v>
      </c>
      <c r="DV83" s="222"/>
      <c r="DW83" s="222"/>
      <c r="DX83" s="222"/>
      <c r="DY83" s="222">
        <v>806957866.77176464</v>
      </c>
    </row>
    <row r="84" spans="4:129">
      <c r="D84" s="175" t="s">
        <v>536</v>
      </c>
      <c r="E84" s="223" t="s">
        <v>543</v>
      </c>
      <c r="F84" s="223" t="s">
        <v>544</v>
      </c>
      <c r="G84" s="223">
        <v>23660679688.91</v>
      </c>
      <c r="H84" s="223"/>
      <c r="I84" s="223">
        <v>27512304503.354893</v>
      </c>
      <c r="J84" s="223"/>
      <c r="K84" s="223"/>
      <c r="L84" s="223"/>
      <c r="M84" s="223"/>
      <c r="N84" s="223"/>
      <c r="O84" s="223">
        <v>51172984192.264893</v>
      </c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  <c r="AN84" s="223"/>
      <c r="AO84" s="223"/>
      <c r="AP84" s="223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3"/>
      <c r="BS84" s="223"/>
      <c r="BT84" s="223"/>
      <c r="BU84" s="223"/>
      <c r="BV84" s="223"/>
      <c r="BW84" s="223"/>
      <c r="BX84" s="223"/>
      <c r="BY84" s="223"/>
      <c r="BZ84" s="223"/>
      <c r="CA84" s="223"/>
      <c r="CB84" s="223"/>
      <c r="CC84" s="223">
        <v>-21215102.7248483</v>
      </c>
      <c r="CD84" s="223">
        <v>312936417</v>
      </c>
      <c r="CE84" s="223"/>
      <c r="CF84" s="223">
        <v>-354413863.2882787</v>
      </c>
      <c r="CG84" s="223">
        <v>1105663691.71</v>
      </c>
      <c r="CH84" s="223"/>
      <c r="CI84" s="223"/>
      <c r="CJ84" s="223"/>
      <c r="CK84" s="223"/>
      <c r="CL84" s="223"/>
      <c r="CM84" s="223"/>
      <c r="CN84" s="223"/>
      <c r="CO84" s="223"/>
      <c r="CP84" s="223"/>
      <c r="CQ84" s="223"/>
      <c r="CR84" s="223"/>
      <c r="CS84" s="223"/>
      <c r="CT84" s="223"/>
      <c r="CU84" s="223"/>
      <c r="CV84" s="223"/>
      <c r="CW84" s="223"/>
      <c r="CX84" s="223"/>
      <c r="CY84" s="223"/>
      <c r="CZ84" s="223"/>
      <c r="DA84" s="223"/>
      <c r="DB84" s="223"/>
      <c r="DC84" s="223"/>
      <c r="DD84" s="223"/>
      <c r="DE84" s="223"/>
      <c r="DF84" s="223"/>
      <c r="DG84" s="223"/>
      <c r="DH84" s="223"/>
      <c r="DI84" s="223">
        <v>-45562063207.82</v>
      </c>
      <c r="DJ84" s="223"/>
      <c r="DK84" s="223"/>
      <c r="DL84" s="223"/>
      <c r="DM84" s="223"/>
      <c r="DN84" s="223"/>
      <c r="DO84" s="223"/>
      <c r="DP84" s="223"/>
      <c r="DQ84" s="223"/>
      <c r="DR84" s="223">
        <v>-5846934260.3699999</v>
      </c>
      <c r="DS84" s="223"/>
      <c r="DT84" s="223"/>
      <c r="DU84" s="223">
        <v>-50366026325.493126</v>
      </c>
      <c r="DV84" s="223"/>
      <c r="DW84" s="223"/>
      <c r="DX84" s="223"/>
      <c r="DY84" s="223">
        <v>806957866.77176464</v>
      </c>
    </row>
    <row r="85" spans="4:129">
      <c r="D85" s="175" t="s">
        <v>539</v>
      </c>
      <c r="E85" s="220" t="s">
        <v>546</v>
      </c>
      <c r="F85" s="220" t="s">
        <v>547</v>
      </c>
      <c r="G85" s="220"/>
      <c r="H85" s="220"/>
      <c r="I85" s="220"/>
      <c r="J85" s="220"/>
      <c r="K85" s="220"/>
      <c r="L85" s="220">
        <v>84482100</v>
      </c>
      <c r="M85" s="220"/>
      <c r="N85" s="220"/>
      <c r="O85" s="220">
        <v>84482100</v>
      </c>
      <c r="P85" s="220"/>
      <c r="Q85" s="220"/>
      <c r="R85" s="220"/>
      <c r="S85" s="220"/>
      <c r="T85" s="220"/>
      <c r="U85" s="220"/>
      <c r="V85" s="220"/>
      <c r="W85" s="220"/>
      <c r="X85" s="220"/>
      <c r="Y85" s="220"/>
      <c r="Z85" s="220"/>
      <c r="AA85" s="220"/>
      <c r="AB85" s="220"/>
      <c r="AC85" s="220"/>
      <c r="AD85" s="220"/>
      <c r="AE85" s="220"/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R85" s="220"/>
      <c r="AS85" s="220"/>
      <c r="AT85" s="220"/>
      <c r="AU85" s="220"/>
      <c r="AV85" s="220"/>
      <c r="AW85" s="220"/>
      <c r="AX85" s="220"/>
      <c r="AY85" s="220"/>
      <c r="AZ85" s="220"/>
      <c r="BA85" s="220"/>
      <c r="BB85" s="220"/>
      <c r="BC85" s="220"/>
      <c r="BD85" s="220"/>
      <c r="BE85" s="220"/>
      <c r="BF85" s="220"/>
      <c r="BG85" s="220"/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T85" s="220"/>
      <c r="BU85" s="220"/>
      <c r="BV85" s="220"/>
      <c r="BW85" s="220"/>
      <c r="BX85" s="220"/>
      <c r="BY85" s="220"/>
      <c r="BZ85" s="220"/>
      <c r="CA85" s="220"/>
      <c r="CB85" s="220"/>
      <c r="CC85" s="220"/>
      <c r="CD85" s="220"/>
      <c r="CE85" s="220"/>
      <c r="CF85" s="220"/>
      <c r="CG85" s="220"/>
      <c r="CH85" s="220"/>
      <c r="CI85" s="220"/>
      <c r="CJ85" s="220"/>
      <c r="CK85" s="220"/>
      <c r="CL85" s="220"/>
      <c r="CM85" s="220"/>
      <c r="CN85" s="220"/>
      <c r="CO85" s="220"/>
      <c r="CP85" s="220"/>
      <c r="CQ85" s="220"/>
      <c r="CR85" s="220"/>
      <c r="CS85" s="220"/>
      <c r="CT85" s="220"/>
      <c r="CU85" s="220"/>
      <c r="CV85" s="220"/>
      <c r="CW85" s="220"/>
      <c r="CX85" s="220"/>
      <c r="CY85" s="220"/>
      <c r="CZ85" s="220"/>
      <c r="DA85" s="220"/>
      <c r="DB85" s="220"/>
      <c r="DC85" s="220"/>
      <c r="DD85" s="220"/>
      <c r="DE85" s="220"/>
      <c r="DF85" s="220"/>
      <c r="DG85" s="220"/>
      <c r="DH85" s="220"/>
      <c r="DI85" s="220"/>
      <c r="DJ85" s="220"/>
      <c r="DK85" s="220"/>
      <c r="DL85" s="220"/>
      <c r="DM85" s="220"/>
      <c r="DN85" s="220"/>
      <c r="DO85" s="220"/>
      <c r="DP85" s="220"/>
      <c r="DQ85" s="220"/>
      <c r="DR85" s="220"/>
      <c r="DS85" s="220"/>
      <c r="DT85" s="220"/>
      <c r="DU85" s="220"/>
      <c r="DV85" s="220"/>
      <c r="DW85" s="220"/>
      <c r="DX85" s="220"/>
      <c r="DY85" s="220">
        <v>84482100</v>
      </c>
    </row>
    <row r="86" spans="4:129">
      <c r="D86" s="175" t="s">
        <v>542</v>
      </c>
      <c r="E86" s="220" t="s">
        <v>549</v>
      </c>
      <c r="F86" s="220" t="s">
        <v>550</v>
      </c>
      <c r="G86" s="220">
        <v>51539719.43</v>
      </c>
      <c r="H86" s="220"/>
      <c r="I86" s="220"/>
      <c r="J86" s="220"/>
      <c r="K86" s="220"/>
      <c r="L86" s="220">
        <v>8528878.4470259994</v>
      </c>
      <c r="M86" s="220">
        <v>13349385.140000001</v>
      </c>
      <c r="N86" s="220">
        <v>12237699.2362995</v>
      </c>
      <c r="O86" s="220">
        <v>85655682.253325507</v>
      </c>
      <c r="P86" s="220"/>
      <c r="Q86" s="220"/>
      <c r="R86" s="220"/>
      <c r="S86" s="220"/>
      <c r="T86" s="220"/>
      <c r="U86" s="220"/>
      <c r="V86" s="220"/>
      <c r="W86" s="220"/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  <c r="AU86" s="220"/>
      <c r="AV86" s="220"/>
      <c r="AW86" s="220"/>
      <c r="AX86" s="220"/>
      <c r="AY86" s="220"/>
      <c r="AZ86" s="220"/>
      <c r="BA86" s="220"/>
      <c r="BB86" s="220"/>
      <c r="BC86" s="220"/>
      <c r="BD86" s="220"/>
      <c r="BE86" s="220"/>
      <c r="BF86" s="220"/>
      <c r="BG86" s="220"/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/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/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/>
      <c r="CW86" s="220"/>
      <c r="CX86" s="220"/>
      <c r="CY86" s="220"/>
      <c r="CZ86" s="220"/>
      <c r="DA86" s="220"/>
      <c r="DB86" s="220"/>
      <c r="DC86" s="220"/>
      <c r="DD86" s="220"/>
      <c r="DE86" s="220"/>
      <c r="DF86" s="220"/>
      <c r="DG86" s="220"/>
      <c r="DH86" s="220"/>
      <c r="DI86" s="220"/>
      <c r="DJ86" s="220"/>
      <c r="DK86" s="220"/>
      <c r="DL86" s="220"/>
      <c r="DM86" s="220"/>
      <c r="DN86" s="220"/>
      <c r="DO86" s="220"/>
      <c r="DP86" s="220"/>
      <c r="DQ86" s="220"/>
      <c r="DR86" s="220"/>
      <c r="DS86" s="220"/>
      <c r="DT86" s="220"/>
      <c r="DU86" s="220"/>
      <c r="DV86" s="220"/>
      <c r="DW86" s="220"/>
      <c r="DX86" s="220"/>
      <c r="DY86" s="220">
        <v>85655682.253325507</v>
      </c>
    </row>
    <row r="87" spans="4:129">
      <c r="D87" s="175" t="s">
        <v>545</v>
      </c>
      <c r="E87" s="220" t="s">
        <v>552</v>
      </c>
      <c r="F87" s="220" t="s">
        <v>553</v>
      </c>
      <c r="G87" s="220"/>
      <c r="H87" s="220"/>
      <c r="I87" s="220"/>
      <c r="J87" s="220">
        <v>371638.73939880001</v>
      </c>
      <c r="K87" s="220"/>
      <c r="L87" s="220"/>
      <c r="M87" s="220"/>
      <c r="N87" s="220"/>
      <c r="O87" s="220">
        <v>371638.73939880001</v>
      </c>
      <c r="P87" s="220"/>
      <c r="Q87" s="220"/>
      <c r="R87" s="220"/>
      <c r="S87" s="220"/>
      <c r="T87" s="220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0"/>
      <c r="BB87" s="220"/>
      <c r="BC87" s="220"/>
      <c r="BD87" s="220"/>
      <c r="BE87" s="220"/>
      <c r="BF87" s="220"/>
      <c r="BG87" s="220"/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0"/>
      <c r="CJ87" s="220"/>
      <c r="CK87" s="220"/>
      <c r="CL87" s="220"/>
      <c r="CM87" s="220"/>
      <c r="CN87" s="220"/>
      <c r="CO87" s="220"/>
      <c r="CP87" s="220"/>
      <c r="CQ87" s="220"/>
      <c r="CR87" s="220"/>
      <c r="CS87" s="220"/>
      <c r="CT87" s="220"/>
      <c r="CU87" s="220"/>
      <c r="CV87" s="220"/>
      <c r="CW87" s="220"/>
      <c r="CX87" s="220"/>
      <c r="CY87" s="220"/>
      <c r="CZ87" s="220"/>
      <c r="DA87" s="220"/>
      <c r="DB87" s="220"/>
      <c r="DC87" s="220"/>
      <c r="DD87" s="220"/>
      <c r="DE87" s="220"/>
      <c r="DF87" s="220"/>
      <c r="DG87" s="220"/>
      <c r="DH87" s="220"/>
      <c r="DI87" s="220"/>
      <c r="DJ87" s="220"/>
      <c r="DK87" s="220"/>
      <c r="DL87" s="220"/>
      <c r="DM87" s="220"/>
      <c r="DN87" s="220"/>
      <c r="DO87" s="220"/>
      <c r="DP87" s="220"/>
      <c r="DQ87" s="220"/>
      <c r="DR87" s="220"/>
      <c r="DS87" s="220"/>
      <c r="DT87" s="220"/>
      <c r="DU87" s="220"/>
      <c r="DV87" s="220"/>
      <c r="DW87" s="220"/>
      <c r="DX87" s="220"/>
      <c r="DY87" s="220">
        <v>371638.73939880001</v>
      </c>
    </row>
    <row r="88" spans="4:129">
      <c r="D88" s="175" t="s">
        <v>548</v>
      </c>
      <c r="E88" s="220" t="s">
        <v>555</v>
      </c>
      <c r="F88" s="220" t="s">
        <v>556</v>
      </c>
      <c r="G88" s="220"/>
      <c r="H88" s="220"/>
      <c r="I88" s="220"/>
      <c r="J88" s="220">
        <v>19012.9704834</v>
      </c>
      <c r="K88" s="220"/>
      <c r="L88" s="220"/>
      <c r="M88" s="220"/>
      <c r="N88" s="220">
        <v>25688143.617060501</v>
      </c>
      <c r="O88" s="220">
        <v>25707156.587543901</v>
      </c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0"/>
      <c r="BB88" s="220"/>
      <c r="BC88" s="220"/>
      <c r="BD88" s="220"/>
      <c r="BE88" s="220"/>
      <c r="BF88" s="220"/>
      <c r="BG88" s="220"/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0"/>
      <c r="CJ88" s="220"/>
      <c r="CK88" s="220"/>
      <c r="CL88" s="220"/>
      <c r="CM88" s="220"/>
      <c r="CN88" s="220"/>
      <c r="CO88" s="220"/>
      <c r="CP88" s="220"/>
      <c r="CQ88" s="220"/>
      <c r="CR88" s="220"/>
      <c r="CS88" s="220"/>
      <c r="CT88" s="220"/>
      <c r="CU88" s="220"/>
      <c r="CV88" s="220"/>
      <c r="CW88" s="220"/>
      <c r="CX88" s="220"/>
      <c r="CY88" s="220"/>
      <c r="CZ88" s="220"/>
      <c r="DA88" s="220"/>
      <c r="DB88" s="220"/>
      <c r="DC88" s="220"/>
      <c r="DD88" s="220"/>
      <c r="DE88" s="220"/>
      <c r="DF88" s="220"/>
      <c r="DG88" s="220"/>
      <c r="DH88" s="220"/>
      <c r="DI88" s="220"/>
      <c r="DJ88" s="220"/>
      <c r="DK88" s="220"/>
      <c r="DL88" s="220"/>
      <c r="DM88" s="220"/>
      <c r="DN88" s="220"/>
      <c r="DO88" s="220"/>
      <c r="DP88" s="220"/>
      <c r="DQ88" s="220"/>
      <c r="DR88" s="220"/>
      <c r="DS88" s="220"/>
      <c r="DT88" s="220"/>
      <c r="DU88" s="220"/>
      <c r="DV88" s="220"/>
      <c r="DW88" s="220"/>
      <c r="DX88" s="220"/>
      <c r="DY88" s="220">
        <v>25707156.587543901</v>
      </c>
    </row>
    <row r="89" spans="4:129">
      <c r="D89" s="175" t="s">
        <v>551</v>
      </c>
      <c r="E89" s="220" t="s">
        <v>558</v>
      </c>
      <c r="F89" s="220" t="s">
        <v>559</v>
      </c>
      <c r="G89" s="220"/>
      <c r="H89" s="220">
        <v>556304</v>
      </c>
      <c r="I89" s="220"/>
      <c r="J89" s="220"/>
      <c r="K89" s="220"/>
      <c r="L89" s="220"/>
      <c r="M89" s="220"/>
      <c r="N89" s="220"/>
      <c r="O89" s="220">
        <v>556304</v>
      </c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0"/>
      <c r="BB89" s="220"/>
      <c r="BC89" s="220"/>
      <c r="BD89" s="220"/>
      <c r="BE89" s="220"/>
      <c r="BF89" s="220"/>
      <c r="BG89" s="220"/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0"/>
      <c r="CJ89" s="220"/>
      <c r="CK89" s="220"/>
      <c r="CL89" s="220"/>
      <c r="CM89" s="220"/>
      <c r="CN89" s="220"/>
      <c r="CO89" s="220"/>
      <c r="CP89" s="220"/>
      <c r="CQ89" s="220"/>
      <c r="CR89" s="220"/>
      <c r="CS89" s="220"/>
      <c r="CT89" s="220"/>
      <c r="CU89" s="220"/>
      <c r="CV89" s="220"/>
      <c r="CW89" s="220"/>
      <c r="CX89" s="220"/>
      <c r="CY89" s="220"/>
      <c r="CZ89" s="220"/>
      <c r="DA89" s="220"/>
      <c r="DB89" s="220"/>
      <c r="DC89" s="220"/>
      <c r="DD89" s="220"/>
      <c r="DE89" s="220"/>
      <c r="DF89" s="220"/>
      <c r="DG89" s="220"/>
      <c r="DH89" s="220"/>
      <c r="DI89" s="220"/>
      <c r="DJ89" s="220"/>
      <c r="DK89" s="220"/>
      <c r="DL89" s="220"/>
      <c r="DM89" s="220"/>
      <c r="DN89" s="220"/>
      <c r="DO89" s="220"/>
      <c r="DP89" s="220"/>
      <c r="DQ89" s="220"/>
      <c r="DR89" s="220"/>
      <c r="DS89" s="220"/>
      <c r="DT89" s="220"/>
      <c r="DU89" s="220"/>
      <c r="DV89" s="220"/>
      <c r="DW89" s="220"/>
      <c r="DX89" s="220"/>
      <c r="DY89" s="220">
        <v>556304</v>
      </c>
    </row>
    <row r="90" spans="4:129">
      <c r="D90" s="175" t="s">
        <v>554</v>
      </c>
      <c r="E90" s="220" t="s">
        <v>561</v>
      </c>
      <c r="F90" s="220" t="s">
        <v>562</v>
      </c>
      <c r="G90" s="220">
        <v>1795052.73</v>
      </c>
      <c r="H90" s="220"/>
      <c r="I90" s="220">
        <v>113107.45296559999</v>
      </c>
      <c r="J90" s="220">
        <v>52864571.567139998</v>
      </c>
      <c r="K90" s="220"/>
      <c r="L90" s="220">
        <v>46181703.611679003</v>
      </c>
      <c r="M90" s="220">
        <v>45480</v>
      </c>
      <c r="N90" s="220">
        <v>2744387.2558780001</v>
      </c>
      <c r="O90" s="220">
        <v>103744302.61766259</v>
      </c>
      <c r="P90" s="220"/>
      <c r="Q90" s="220"/>
      <c r="R90" s="220"/>
      <c r="S90" s="220"/>
      <c r="T90" s="220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0"/>
      <c r="BB90" s="220"/>
      <c r="BC90" s="220"/>
      <c r="BD90" s="220"/>
      <c r="BE90" s="220"/>
      <c r="BF90" s="220"/>
      <c r="BG90" s="220"/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0"/>
      <c r="CJ90" s="220"/>
      <c r="CK90" s="220"/>
      <c r="CL90" s="220"/>
      <c r="CM90" s="220"/>
      <c r="CN90" s="220"/>
      <c r="CO90" s="220"/>
      <c r="CP90" s="220"/>
      <c r="CQ90" s="220"/>
      <c r="CR90" s="220"/>
      <c r="CS90" s="220"/>
      <c r="CT90" s="220"/>
      <c r="CU90" s="220"/>
      <c r="CV90" s="220"/>
      <c r="CW90" s="220"/>
      <c r="CX90" s="220"/>
      <c r="CY90" s="220"/>
      <c r="CZ90" s="220"/>
      <c r="DA90" s="220"/>
      <c r="DB90" s="220"/>
      <c r="DC90" s="220"/>
      <c r="DD90" s="220"/>
      <c r="DE90" s="220"/>
      <c r="DF90" s="220"/>
      <c r="DG90" s="220"/>
      <c r="DH90" s="220"/>
      <c r="DI90" s="220"/>
      <c r="DJ90" s="220"/>
      <c r="DK90" s="220"/>
      <c r="DL90" s="220"/>
      <c r="DM90" s="220"/>
      <c r="DN90" s="220"/>
      <c r="DO90" s="220"/>
      <c r="DP90" s="220"/>
      <c r="DQ90" s="220"/>
      <c r="DR90" s="220"/>
      <c r="DS90" s="220"/>
      <c r="DT90" s="220"/>
      <c r="DU90" s="220"/>
      <c r="DV90" s="220"/>
      <c r="DW90" s="220"/>
      <c r="DX90" s="220"/>
      <c r="DY90" s="220">
        <v>103744302.61766259</v>
      </c>
    </row>
    <row r="91" spans="4:129">
      <c r="D91" s="175" t="s">
        <v>557</v>
      </c>
      <c r="E91" s="220" t="s">
        <v>564</v>
      </c>
      <c r="F91" s="220" t="s">
        <v>565</v>
      </c>
      <c r="G91" s="220"/>
      <c r="H91" s="220">
        <v>3863.4</v>
      </c>
      <c r="I91" s="220"/>
      <c r="J91" s="220"/>
      <c r="K91" s="220"/>
      <c r="L91" s="220"/>
      <c r="M91" s="220"/>
      <c r="N91" s="220"/>
      <c r="O91" s="220">
        <v>3863.4</v>
      </c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0"/>
      <c r="BB91" s="220"/>
      <c r="BC91" s="220"/>
      <c r="BD91" s="220"/>
      <c r="BE91" s="220"/>
      <c r="BF91" s="220"/>
      <c r="BG91" s="220"/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0"/>
      <c r="CJ91" s="220"/>
      <c r="CK91" s="220"/>
      <c r="CL91" s="220"/>
      <c r="CM91" s="220"/>
      <c r="CN91" s="220"/>
      <c r="CO91" s="220"/>
      <c r="CP91" s="220"/>
      <c r="CQ91" s="220"/>
      <c r="CR91" s="220"/>
      <c r="CS91" s="220"/>
      <c r="CT91" s="220"/>
      <c r="CU91" s="220"/>
      <c r="CV91" s="220"/>
      <c r="CW91" s="220"/>
      <c r="CX91" s="220"/>
      <c r="CY91" s="220"/>
      <c r="CZ91" s="220"/>
      <c r="DA91" s="220"/>
      <c r="DB91" s="220"/>
      <c r="DC91" s="220"/>
      <c r="DD91" s="220"/>
      <c r="DE91" s="220"/>
      <c r="DF91" s="220"/>
      <c r="DG91" s="220"/>
      <c r="DH91" s="220"/>
      <c r="DI91" s="220"/>
      <c r="DJ91" s="220"/>
      <c r="DK91" s="220"/>
      <c r="DL91" s="220"/>
      <c r="DM91" s="220"/>
      <c r="DN91" s="220"/>
      <c r="DO91" s="220"/>
      <c r="DP91" s="220"/>
      <c r="DQ91" s="220"/>
      <c r="DR91" s="220"/>
      <c r="DS91" s="220"/>
      <c r="DT91" s="220"/>
      <c r="DU91" s="220"/>
      <c r="DV91" s="220"/>
      <c r="DW91" s="220"/>
      <c r="DX91" s="220"/>
      <c r="DY91" s="220">
        <v>3863.4</v>
      </c>
    </row>
    <row r="92" spans="4:129">
      <c r="D92" s="175" t="s">
        <v>560</v>
      </c>
      <c r="E92" s="222" t="s">
        <v>567</v>
      </c>
      <c r="F92" s="222" t="s">
        <v>568</v>
      </c>
      <c r="G92" s="222">
        <v>53334772.159999996</v>
      </c>
      <c r="H92" s="222">
        <v>560167.4</v>
      </c>
      <c r="I92" s="222">
        <v>113107.45296559999</v>
      </c>
      <c r="J92" s="222">
        <v>53255223.277022198</v>
      </c>
      <c r="K92" s="222"/>
      <c r="L92" s="222">
        <v>139192682.058705</v>
      </c>
      <c r="M92" s="222">
        <v>13394865.140000001</v>
      </c>
      <c r="N92" s="222">
        <v>40670230.109237999</v>
      </c>
      <c r="O92" s="222">
        <v>300521047.59793079</v>
      </c>
      <c r="P92" s="222"/>
      <c r="Q92" s="222"/>
      <c r="R92" s="222"/>
      <c r="S92" s="222"/>
      <c r="T92" s="222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2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2"/>
      <c r="BB92" s="222"/>
      <c r="BC92" s="222"/>
      <c r="BD92" s="222"/>
      <c r="BE92" s="222"/>
      <c r="BF92" s="222"/>
      <c r="BG92" s="222"/>
      <c r="BH92" s="222"/>
      <c r="BI92" s="222"/>
      <c r="BJ92" s="222"/>
      <c r="BK92" s="222"/>
      <c r="BL92" s="222"/>
      <c r="BM92" s="222"/>
      <c r="BN92" s="222"/>
      <c r="BO92" s="222"/>
      <c r="BP92" s="222"/>
      <c r="BQ92" s="222"/>
      <c r="BR92" s="222"/>
      <c r="BS92" s="222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2"/>
      <c r="CJ92" s="222"/>
      <c r="CK92" s="222"/>
      <c r="CL92" s="222"/>
      <c r="CM92" s="222"/>
      <c r="CN92" s="222"/>
      <c r="CO92" s="222"/>
      <c r="CP92" s="222"/>
      <c r="CQ92" s="222"/>
      <c r="CR92" s="222"/>
      <c r="CS92" s="222"/>
      <c r="CT92" s="222"/>
      <c r="CU92" s="222"/>
      <c r="CV92" s="222"/>
      <c r="CW92" s="222"/>
      <c r="CX92" s="222"/>
      <c r="CY92" s="222"/>
      <c r="CZ92" s="222"/>
      <c r="DA92" s="222"/>
      <c r="DB92" s="222"/>
      <c r="DC92" s="222"/>
      <c r="DD92" s="222"/>
      <c r="DE92" s="222"/>
      <c r="DF92" s="222"/>
      <c r="DG92" s="222"/>
      <c r="DH92" s="222"/>
      <c r="DI92" s="222"/>
      <c r="DJ92" s="222"/>
      <c r="DK92" s="222"/>
      <c r="DL92" s="222"/>
      <c r="DM92" s="222"/>
      <c r="DN92" s="222"/>
      <c r="DO92" s="222"/>
      <c r="DP92" s="222"/>
      <c r="DQ92" s="222"/>
      <c r="DR92" s="222"/>
      <c r="DS92" s="222"/>
      <c r="DT92" s="222"/>
      <c r="DU92" s="222"/>
      <c r="DV92" s="222"/>
      <c r="DW92" s="222"/>
      <c r="DX92" s="222"/>
      <c r="DY92" s="222">
        <v>300521047.59793079</v>
      </c>
    </row>
    <row r="93" spans="4:129">
      <c r="D93" s="175" t="s">
        <v>563</v>
      </c>
      <c r="E93" s="223" t="s">
        <v>570</v>
      </c>
      <c r="F93" s="223" t="s">
        <v>571</v>
      </c>
      <c r="G93" s="223">
        <v>53334772.159999996</v>
      </c>
      <c r="H93" s="223">
        <v>560167.4</v>
      </c>
      <c r="I93" s="223">
        <v>113107.45296559999</v>
      </c>
      <c r="J93" s="223">
        <v>53255223.277022198</v>
      </c>
      <c r="K93" s="223"/>
      <c r="L93" s="223">
        <v>139192682.058705</v>
      </c>
      <c r="M93" s="223">
        <v>13394865.140000001</v>
      </c>
      <c r="N93" s="223">
        <v>40670230.109237999</v>
      </c>
      <c r="O93" s="223">
        <v>300521047.59793079</v>
      </c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3"/>
      <c r="BB93" s="223"/>
      <c r="BC93" s="223"/>
      <c r="BD93" s="223"/>
      <c r="BE93" s="223"/>
      <c r="BF93" s="223"/>
      <c r="BG93" s="223"/>
      <c r="BH93" s="223"/>
      <c r="BI93" s="223"/>
      <c r="BJ93" s="223"/>
      <c r="BK93" s="223"/>
      <c r="BL93" s="223"/>
      <c r="BM93" s="223"/>
      <c r="BN93" s="223"/>
      <c r="BO93" s="223"/>
      <c r="BP93" s="223"/>
      <c r="BQ93" s="223"/>
      <c r="BR93" s="223"/>
      <c r="BS93" s="223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3"/>
      <c r="CJ93" s="223"/>
      <c r="CK93" s="223"/>
      <c r="CL93" s="223"/>
      <c r="CM93" s="223"/>
      <c r="CN93" s="223"/>
      <c r="CO93" s="223"/>
      <c r="CP93" s="223"/>
      <c r="CQ93" s="223"/>
      <c r="CR93" s="223"/>
      <c r="CS93" s="223"/>
      <c r="CT93" s="223"/>
      <c r="CU93" s="223"/>
      <c r="CV93" s="223"/>
      <c r="CW93" s="223"/>
      <c r="CX93" s="223"/>
      <c r="CY93" s="223"/>
      <c r="CZ93" s="223"/>
      <c r="DA93" s="223"/>
      <c r="DB93" s="223"/>
      <c r="DC93" s="223"/>
      <c r="DD93" s="223"/>
      <c r="DE93" s="223"/>
      <c r="DF93" s="223"/>
      <c r="DG93" s="223"/>
      <c r="DH93" s="223"/>
      <c r="DI93" s="223"/>
      <c r="DJ93" s="223"/>
      <c r="DK93" s="223"/>
      <c r="DL93" s="223"/>
      <c r="DM93" s="223"/>
      <c r="DN93" s="223"/>
      <c r="DO93" s="223"/>
      <c r="DP93" s="223"/>
      <c r="DQ93" s="223"/>
      <c r="DR93" s="223"/>
      <c r="DS93" s="223"/>
      <c r="DT93" s="223"/>
      <c r="DU93" s="223"/>
      <c r="DV93" s="223"/>
      <c r="DW93" s="223"/>
      <c r="DX93" s="223"/>
      <c r="DY93" s="223">
        <v>300521047.59793079</v>
      </c>
    </row>
    <row r="94" spans="4:129">
      <c r="D94" s="175" t="s">
        <v>566</v>
      </c>
      <c r="E94" s="220" t="s">
        <v>573</v>
      </c>
      <c r="F94" s="220" t="s">
        <v>574</v>
      </c>
      <c r="G94" s="220">
        <v>83405443.469999999</v>
      </c>
      <c r="H94" s="220"/>
      <c r="I94" s="220"/>
      <c r="J94" s="220"/>
      <c r="K94" s="220"/>
      <c r="L94" s="220"/>
      <c r="M94" s="220">
        <v>33861797.5</v>
      </c>
      <c r="N94" s="220"/>
      <c r="O94" s="220">
        <v>117267240.97</v>
      </c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  <c r="AB94" s="220"/>
      <c r="AC94" s="220"/>
      <c r="AD94" s="220"/>
      <c r="AE94" s="220"/>
      <c r="AF94" s="220"/>
      <c r="AG94" s="220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/>
      <c r="BG94" s="220"/>
      <c r="BH94" s="220"/>
      <c r="BI94" s="220"/>
      <c r="BJ94" s="220"/>
      <c r="BK94" s="220">
        <v>-7486090.4199999999</v>
      </c>
      <c r="BL94" s="220"/>
      <c r="BM94" s="220"/>
      <c r="BN94" s="220"/>
      <c r="BO94" s="220"/>
      <c r="BP94" s="220"/>
      <c r="BQ94" s="220"/>
      <c r="BR94" s="220"/>
      <c r="BS94" s="220"/>
      <c r="BT94" s="220"/>
      <c r="BU94" s="220"/>
      <c r="BV94" s="220"/>
      <c r="BW94" s="220"/>
      <c r="BX94" s="220"/>
      <c r="BY94" s="220"/>
      <c r="BZ94" s="220"/>
      <c r="CA94" s="220"/>
      <c r="CB94" s="220"/>
      <c r="CC94" s="220"/>
      <c r="CD94" s="220"/>
      <c r="CE94" s="220"/>
      <c r="CF94" s="220"/>
      <c r="CG94" s="220"/>
      <c r="CH94" s="220"/>
      <c r="CI94" s="220"/>
      <c r="CJ94" s="220"/>
      <c r="CK94" s="220"/>
      <c r="CL94" s="220"/>
      <c r="CM94" s="220"/>
      <c r="CN94" s="220"/>
      <c r="CO94" s="220"/>
      <c r="CP94" s="220"/>
      <c r="CQ94" s="220"/>
      <c r="CR94" s="220"/>
      <c r="CS94" s="220"/>
      <c r="CT94" s="220"/>
      <c r="CU94" s="220"/>
      <c r="CV94" s="220"/>
      <c r="CW94" s="220"/>
      <c r="CX94" s="220"/>
      <c r="CY94" s="220"/>
      <c r="CZ94" s="220"/>
      <c r="DA94" s="220"/>
      <c r="DB94" s="220"/>
      <c r="DC94" s="220"/>
      <c r="DD94" s="220"/>
      <c r="DE94" s="220"/>
      <c r="DF94" s="220"/>
      <c r="DG94" s="220"/>
      <c r="DH94" s="220"/>
      <c r="DI94" s="220"/>
      <c r="DJ94" s="220"/>
      <c r="DK94" s="220"/>
      <c r="DL94" s="220"/>
      <c r="DM94" s="220"/>
      <c r="DN94" s="220"/>
      <c r="DO94" s="220"/>
      <c r="DP94" s="220"/>
      <c r="DQ94" s="220"/>
      <c r="DR94" s="220"/>
      <c r="DS94" s="220"/>
      <c r="DT94" s="220"/>
      <c r="DU94" s="220">
        <v>-7486090.4199999999</v>
      </c>
      <c r="DV94" s="220"/>
      <c r="DW94" s="220"/>
      <c r="DX94" s="220"/>
      <c r="DY94" s="220">
        <v>109781150.55</v>
      </c>
    </row>
    <row r="95" spans="4:129">
      <c r="D95" s="175" t="s">
        <v>569</v>
      </c>
      <c r="E95" s="220" t="s">
        <v>576</v>
      </c>
      <c r="F95" s="220" t="s">
        <v>577</v>
      </c>
      <c r="G95" s="220">
        <v>-49683669.979999997</v>
      </c>
      <c r="H95" s="220"/>
      <c r="I95" s="220"/>
      <c r="J95" s="220"/>
      <c r="K95" s="220"/>
      <c r="L95" s="220"/>
      <c r="M95" s="220"/>
      <c r="N95" s="220"/>
      <c r="O95" s="220">
        <v>-49683669.979999997</v>
      </c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0"/>
      <c r="AI95" s="220"/>
      <c r="AJ95" s="220"/>
      <c r="AK95" s="220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0"/>
      <c r="BB95" s="220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0"/>
      <c r="BS95" s="220"/>
      <c r="BT95" s="220"/>
      <c r="BU95" s="220"/>
      <c r="BV95" s="220"/>
      <c r="BW95" s="220"/>
      <c r="BX95" s="220"/>
      <c r="BY95" s="220"/>
      <c r="BZ95" s="220"/>
      <c r="CA95" s="220"/>
      <c r="CB95" s="220"/>
      <c r="CC95" s="220"/>
      <c r="CD95" s="220"/>
      <c r="CE95" s="220"/>
      <c r="CF95" s="220"/>
      <c r="CG95" s="220"/>
      <c r="CH95" s="220"/>
      <c r="CI95" s="220"/>
      <c r="CJ95" s="220"/>
      <c r="CK95" s="220"/>
      <c r="CL95" s="220"/>
      <c r="CM95" s="220"/>
      <c r="CN95" s="220"/>
      <c r="CO95" s="220"/>
      <c r="CP95" s="220"/>
      <c r="CQ95" s="220"/>
      <c r="CR95" s="220"/>
      <c r="CS95" s="220"/>
      <c r="CT95" s="220"/>
      <c r="CU95" s="220"/>
      <c r="CV95" s="220"/>
      <c r="CW95" s="220"/>
      <c r="CX95" s="220"/>
      <c r="CY95" s="220"/>
      <c r="CZ95" s="220"/>
      <c r="DA95" s="220"/>
      <c r="DB95" s="220"/>
      <c r="DC95" s="220"/>
      <c r="DD95" s="220"/>
      <c r="DE95" s="220"/>
      <c r="DF95" s="220"/>
      <c r="DG95" s="220"/>
      <c r="DH95" s="220"/>
      <c r="DI95" s="220"/>
      <c r="DJ95" s="220"/>
      <c r="DK95" s="220"/>
      <c r="DL95" s="220"/>
      <c r="DM95" s="220"/>
      <c r="DN95" s="220"/>
      <c r="DO95" s="220"/>
      <c r="DP95" s="220"/>
      <c r="DQ95" s="220"/>
      <c r="DR95" s="220"/>
      <c r="DS95" s="220"/>
      <c r="DT95" s="220"/>
      <c r="DU95" s="220"/>
      <c r="DV95" s="220"/>
      <c r="DW95" s="220"/>
      <c r="DX95" s="220"/>
      <c r="DY95" s="220">
        <v>-49683669.979999997</v>
      </c>
    </row>
    <row r="96" spans="4:129">
      <c r="D96" s="175" t="s">
        <v>572</v>
      </c>
      <c r="E96" s="222" t="s">
        <v>579</v>
      </c>
      <c r="F96" s="222" t="s">
        <v>574</v>
      </c>
      <c r="G96" s="222">
        <v>33721773.490000002</v>
      </c>
      <c r="H96" s="222"/>
      <c r="I96" s="222"/>
      <c r="J96" s="222"/>
      <c r="K96" s="222"/>
      <c r="L96" s="222"/>
      <c r="M96" s="222">
        <v>33861797.5</v>
      </c>
      <c r="N96" s="222"/>
      <c r="O96" s="222">
        <v>67583570.989999995</v>
      </c>
      <c r="P96" s="222"/>
      <c r="Q96" s="222"/>
      <c r="R96" s="222"/>
      <c r="S96" s="222"/>
      <c r="T96" s="222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2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2"/>
      <c r="BB96" s="222"/>
      <c r="BC96" s="222"/>
      <c r="BD96" s="222"/>
      <c r="BE96" s="222"/>
      <c r="BF96" s="222"/>
      <c r="BG96" s="222"/>
      <c r="BH96" s="222"/>
      <c r="BI96" s="222"/>
      <c r="BJ96" s="222"/>
      <c r="BK96" s="222">
        <v>-7486090.4199999999</v>
      </c>
      <c r="BL96" s="222"/>
      <c r="BM96" s="222"/>
      <c r="BN96" s="222"/>
      <c r="BO96" s="222"/>
      <c r="BP96" s="222"/>
      <c r="BQ96" s="222"/>
      <c r="BR96" s="222"/>
      <c r="BS96" s="222"/>
      <c r="BT96" s="222"/>
      <c r="BU96" s="222"/>
      <c r="BV96" s="222"/>
      <c r="BW96" s="222"/>
      <c r="BX96" s="222"/>
      <c r="BY96" s="222"/>
      <c r="BZ96" s="222"/>
      <c r="CA96" s="222"/>
      <c r="CB96" s="222"/>
      <c r="CC96" s="222"/>
      <c r="CD96" s="222"/>
      <c r="CE96" s="222"/>
      <c r="CF96" s="222"/>
      <c r="CG96" s="222"/>
      <c r="CH96" s="222"/>
      <c r="CI96" s="222"/>
      <c r="CJ96" s="222"/>
      <c r="CK96" s="222"/>
      <c r="CL96" s="222"/>
      <c r="CM96" s="222"/>
      <c r="CN96" s="222"/>
      <c r="CO96" s="222"/>
      <c r="CP96" s="222"/>
      <c r="CQ96" s="222"/>
      <c r="CR96" s="222"/>
      <c r="CS96" s="222"/>
      <c r="CT96" s="222"/>
      <c r="CU96" s="222"/>
      <c r="CV96" s="222"/>
      <c r="CW96" s="222"/>
      <c r="CX96" s="222"/>
      <c r="CY96" s="222"/>
      <c r="CZ96" s="222"/>
      <c r="DA96" s="222"/>
      <c r="DB96" s="222"/>
      <c r="DC96" s="222"/>
      <c r="DD96" s="222"/>
      <c r="DE96" s="222"/>
      <c r="DF96" s="222"/>
      <c r="DG96" s="222"/>
      <c r="DH96" s="222"/>
      <c r="DI96" s="222"/>
      <c r="DJ96" s="222"/>
      <c r="DK96" s="222"/>
      <c r="DL96" s="222"/>
      <c r="DM96" s="222"/>
      <c r="DN96" s="222"/>
      <c r="DO96" s="222"/>
      <c r="DP96" s="222"/>
      <c r="DQ96" s="222"/>
      <c r="DR96" s="222"/>
      <c r="DS96" s="222"/>
      <c r="DT96" s="222"/>
      <c r="DU96" s="222">
        <v>-7486090.4199999999</v>
      </c>
      <c r="DV96" s="222"/>
      <c r="DW96" s="222"/>
      <c r="DX96" s="222"/>
      <c r="DY96" s="222">
        <v>60097480.57</v>
      </c>
    </row>
    <row r="97" spans="4:129">
      <c r="D97" s="175" t="s">
        <v>575</v>
      </c>
      <c r="E97" s="223" t="s">
        <v>581</v>
      </c>
      <c r="F97" s="223" t="s">
        <v>582</v>
      </c>
      <c r="G97" s="223">
        <v>33721773.490000002</v>
      </c>
      <c r="H97" s="223"/>
      <c r="I97" s="223"/>
      <c r="J97" s="223"/>
      <c r="K97" s="223"/>
      <c r="L97" s="223"/>
      <c r="M97" s="223">
        <v>33861797.5</v>
      </c>
      <c r="N97" s="223"/>
      <c r="O97" s="223">
        <v>67583570.989999995</v>
      </c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>
        <v>-7486090.4199999999</v>
      </c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>
        <v>-7486090.4199999999</v>
      </c>
      <c r="DV97" s="223"/>
      <c r="DW97" s="223"/>
      <c r="DX97" s="223"/>
      <c r="DY97" s="223">
        <v>60097480.57</v>
      </c>
    </row>
    <row r="98" spans="4:129">
      <c r="D98" s="175" t="s">
        <v>578</v>
      </c>
      <c r="E98" s="220" t="s">
        <v>584</v>
      </c>
      <c r="F98" s="220" t="s">
        <v>585</v>
      </c>
      <c r="G98" s="220">
        <v>17685578.43</v>
      </c>
      <c r="H98" s="220"/>
      <c r="I98" s="220"/>
      <c r="J98" s="220">
        <v>957755189.23684299</v>
      </c>
      <c r="K98" s="220"/>
      <c r="L98" s="220"/>
      <c r="M98" s="220">
        <v>95396081.400000006</v>
      </c>
      <c r="N98" s="220"/>
      <c r="O98" s="220">
        <v>1070836849.066843</v>
      </c>
      <c r="P98" s="220"/>
      <c r="Q98" s="220"/>
      <c r="R98" s="220"/>
      <c r="S98" s="220"/>
      <c r="T98" s="220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220"/>
      <c r="AI98" s="220"/>
      <c r="AJ98" s="220"/>
      <c r="AK98" s="220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0"/>
      <c r="BB98" s="220"/>
      <c r="BC98" s="220"/>
      <c r="BD98" s="220"/>
      <c r="BE98" s="220"/>
      <c r="BF98" s="220"/>
      <c r="BG98" s="220"/>
      <c r="BH98" s="220"/>
      <c r="BI98" s="220"/>
      <c r="BJ98" s="220"/>
      <c r="BK98" s="220">
        <v>7486090.4199999999</v>
      </c>
      <c r="BL98" s="220"/>
      <c r="BM98" s="220"/>
      <c r="BN98" s="220"/>
      <c r="BO98" s="220"/>
      <c r="BP98" s="220"/>
      <c r="BQ98" s="220"/>
      <c r="BR98" s="220"/>
      <c r="BS98" s="220"/>
      <c r="BT98" s="220"/>
      <c r="BU98" s="220"/>
      <c r="BV98" s="220"/>
      <c r="BW98" s="220"/>
      <c r="BX98" s="220"/>
      <c r="BY98" s="220"/>
      <c r="BZ98" s="220"/>
      <c r="CA98" s="220"/>
      <c r="CB98" s="220">
        <v>17102277.554689601</v>
      </c>
      <c r="CC98" s="220"/>
      <c r="CD98" s="220"/>
      <c r="CE98" s="220"/>
      <c r="CF98" s="220"/>
      <c r="CG98" s="220"/>
      <c r="CH98" s="220"/>
      <c r="CI98" s="220"/>
      <c r="CJ98" s="220"/>
      <c r="CK98" s="220"/>
      <c r="CL98" s="220"/>
      <c r="CM98" s="220"/>
      <c r="CN98" s="220"/>
      <c r="CO98" s="220"/>
      <c r="CP98" s="220"/>
      <c r="CQ98" s="220"/>
      <c r="CR98" s="220"/>
      <c r="CS98" s="220"/>
      <c r="CT98" s="220"/>
      <c r="CU98" s="220"/>
      <c r="CV98" s="220"/>
      <c r="CW98" s="220"/>
      <c r="CX98" s="220"/>
      <c r="CY98" s="220"/>
      <c r="CZ98" s="220"/>
      <c r="DA98" s="220"/>
      <c r="DB98" s="220"/>
      <c r="DC98" s="220"/>
      <c r="DD98" s="220"/>
      <c r="DE98" s="220"/>
      <c r="DF98" s="220"/>
      <c r="DG98" s="220"/>
      <c r="DH98" s="220"/>
      <c r="DI98" s="220">
        <v>2608127330.4400001</v>
      </c>
      <c r="DJ98" s="220"/>
      <c r="DK98" s="220"/>
      <c r="DL98" s="220"/>
      <c r="DM98" s="220"/>
      <c r="DN98" s="220"/>
      <c r="DO98" s="220"/>
      <c r="DP98" s="220"/>
      <c r="DQ98" s="220"/>
      <c r="DR98" s="220"/>
      <c r="DS98" s="220"/>
      <c r="DT98" s="220"/>
      <c r="DU98" s="220">
        <v>2632715698.4146895</v>
      </c>
      <c r="DV98" s="220"/>
      <c r="DW98" s="220"/>
      <c r="DX98" s="220"/>
      <c r="DY98" s="220">
        <v>3703552547.4815326</v>
      </c>
    </row>
    <row r="99" spans="4:129">
      <c r="D99" s="175" t="s">
        <v>580</v>
      </c>
      <c r="E99" s="220" t="s">
        <v>587</v>
      </c>
      <c r="F99" s="220" t="s">
        <v>588</v>
      </c>
      <c r="G99" s="220">
        <v>831247776.62</v>
      </c>
      <c r="H99" s="220">
        <v>20110116.260000002</v>
      </c>
      <c r="I99" s="220"/>
      <c r="J99" s="220"/>
      <c r="K99" s="220"/>
      <c r="L99" s="220">
        <v>74584146.134838</v>
      </c>
      <c r="M99" s="220">
        <v>358667431</v>
      </c>
      <c r="N99" s="220"/>
      <c r="O99" s="220">
        <v>1284609470.014838</v>
      </c>
      <c r="P99" s="220"/>
      <c r="Q99" s="220"/>
      <c r="R99" s="220"/>
      <c r="S99" s="220"/>
      <c r="T99" s="220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220"/>
      <c r="AI99" s="220"/>
      <c r="AJ99" s="220"/>
      <c r="AK99" s="220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0"/>
      <c r="BB99" s="220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0"/>
      <c r="BS99" s="220"/>
      <c r="BT99" s="220"/>
      <c r="BU99" s="220"/>
      <c r="BV99" s="220"/>
      <c r="BW99" s="220"/>
      <c r="BX99" s="220"/>
      <c r="BY99" s="220"/>
      <c r="BZ99" s="220"/>
      <c r="CA99" s="220"/>
      <c r="CB99" s="220"/>
      <c r="CC99" s="220"/>
      <c r="CD99" s="220"/>
      <c r="CE99" s="220"/>
      <c r="CF99" s="220"/>
      <c r="CG99" s="220"/>
      <c r="CH99" s="220"/>
      <c r="CI99" s="220"/>
      <c r="CJ99" s="220"/>
      <c r="CK99" s="220"/>
      <c r="CL99" s="220"/>
      <c r="CM99" s="220"/>
      <c r="CN99" s="220"/>
      <c r="CO99" s="220"/>
      <c r="CP99" s="220"/>
      <c r="CQ99" s="220"/>
      <c r="CR99" s="220"/>
      <c r="CS99" s="220"/>
      <c r="CT99" s="220"/>
      <c r="CU99" s="220"/>
      <c r="CV99" s="220"/>
      <c r="CW99" s="220"/>
      <c r="CX99" s="220"/>
      <c r="CY99" s="220"/>
      <c r="CZ99" s="220"/>
      <c r="DA99" s="220"/>
      <c r="DB99" s="220"/>
      <c r="DC99" s="220"/>
      <c r="DD99" s="220"/>
      <c r="DE99" s="220"/>
      <c r="DF99" s="220"/>
      <c r="DG99" s="220"/>
      <c r="DH99" s="220"/>
      <c r="DI99" s="220"/>
      <c r="DJ99" s="220"/>
      <c r="DK99" s="220"/>
      <c r="DL99" s="220"/>
      <c r="DM99" s="220"/>
      <c r="DN99" s="220"/>
      <c r="DO99" s="220"/>
      <c r="DP99" s="220"/>
      <c r="DQ99" s="220"/>
      <c r="DR99" s="220"/>
      <c r="DS99" s="220"/>
      <c r="DT99" s="220"/>
      <c r="DU99" s="220"/>
      <c r="DV99" s="220"/>
      <c r="DW99" s="220"/>
      <c r="DX99" s="220"/>
      <c r="DY99" s="220">
        <v>1284609470.014838</v>
      </c>
    </row>
    <row r="100" spans="4:129">
      <c r="D100" s="175" t="s">
        <v>583</v>
      </c>
      <c r="E100" s="220" t="s">
        <v>590</v>
      </c>
      <c r="F100" s="220" t="s">
        <v>591</v>
      </c>
      <c r="G100" s="220">
        <v>-410000056.01999998</v>
      </c>
      <c r="H100" s="220">
        <v>-2656437.73</v>
      </c>
      <c r="I100" s="220"/>
      <c r="J100" s="220"/>
      <c r="K100" s="220"/>
      <c r="L100" s="220">
        <v>-60680329.924448997</v>
      </c>
      <c r="M100" s="220">
        <v>-214771773.36000001</v>
      </c>
      <c r="N100" s="220"/>
      <c r="O100" s="220">
        <v>-688108597.03444898</v>
      </c>
      <c r="P100" s="220"/>
      <c r="Q100" s="220"/>
      <c r="R100" s="220"/>
      <c r="S100" s="220"/>
      <c r="T100" s="220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220"/>
      <c r="AI100" s="220"/>
      <c r="AJ100" s="220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0"/>
      <c r="BB100" s="220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0"/>
      <c r="BS100" s="220"/>
      <c r="BT100" s="220"/>
      <c r="BU100" s="220"/>
      <c r="BV100" s="220"/>
      <c r="BW100" s="220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0"/>
      <c r="CH100" s="220"/>
      <c r="CI100" s="220"/>
      <c r="CJ100" s="220"/>
      <c r="CK100" s="220"/>
      <c r="CL100" s="220"/>
      <c r="CM100" s="220"/>
      <c r="CN100" s="220"/>
      <c r="CO100" s="220"/>
      <c r="CP100" s="220"/>
      <c r="CQ100" s="220"/>
      <c r="CR100" s="220"/>
      <c r="CS100" s="220"/>
      <c r="CT100" s="220"/>
      <c r="CU100" s="220"/>
      <c r="CV100" s="220"/>
      <c r="CW100" s="220"/>
      <c r="CX100" s="220"/>
      <c r="CY100" s="220"/>
      <c r="CZ100" s="220"/>
      <c r="DA100" s="220"/>
      <c r="DB100" s="220"/>
      <c r="DC100" s="220"/>
      <c r="DD100" s="220"/>
      <c r="DE100" s="220"/>
      <c r="DF100" s="220"/>
      <c r="DG100" s="220"/>
      <c r="DH100" s="220"/>
      <c r="DI100" s="220"/>
      <c r="DJ100" s="220"/>
      <c r="DK100" s="220"/>
      <c r="DL100" s="220"/>
      <c r="DM100" s="220"/>
      <c r="DN100" s="220"/>
      <c r="DO100" s="220"/>
      <c r="DP100" s="220"/>
      <c r="DQ100" s="220"/>
      <c r="DR100" s="220"/>
      <c r="DS100" s="220"/>
      <c r="DT100" s="220"/>
      <c r="DU100" s="220"/>
      <c r="DV100" s="220"/>
      <c r="DW100" s="220"/>
      <c r="DX100" s="220"/>
      <c r="DY100" s="220">
        <v>-688108597.03444898</v>
      </c>
    </row>
    <row r="101" spans="4:129">
      <c r="D101" s="175" t="s">
        <v>586</v>
      </c>
      <c r="E101" s="222" t="s">
        <v>593</v>
      </c>
      <c r="F101" s="222" t="s">
        <v>594</v>
      </c>
      <c r="G101" s="222">
        <v>438933299.02999997</v>
      </c>
      <c r="H101" s="222">
        <v>17453678.530000001</v>
      </c>
      <c r="I101" s="222"/>
      <c r="J101" s="222">
        <v>957755189.23684299</v>
      </c>
      <c r="K101" s="222"/>
      <c r="L101" s="222">
        <v>13903816.210388999</v>
      </c>
      <c r="M101" s="222">
        <v>239291739.03999999</v>
      </c>
      <c r="N101" s="222"/>
      <c r="O101" s="222">
        <v>1667337722.0472319</v>
      </c>
      <c r="P101" s="222"/>
      <c r="Q101" s="222"/>
      <c r="R101" s="222"/>
      <c r="S101" s="222"/>
      <c r="T101" s="222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2"/>
      <c r="AI101" s="222"/>
      <c r="AJ101" s="222"/>
      <c r="AK101" s="222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2"/>
      <c r="BB101" s="222"/>
      <c r="BC101" s="222"/>
      <c r="BD101" s="222"/>
      <c r="BE101" s="222"/>
      <c r="BF101" s="222"/>
      <c r="BG101" s="222"/>
      <c r="BH101" s="222"/>
      <c r="BI101" s="222"/>
      <c r="BJ101" s="222"/>
      <c r="BK101" s="222">
        <v>7486090.4199999999</v>
      </c>
      <c r="BL101" s="222"/>
      <c r="BM101" s="222"/>
      <c r="BN101" s="222"/>
      <c r="BO101" s="222"/>
      <c r="BP101" s="222"/>
      <c r="BQ101" s="222"/>
      <c r="BR101" s="222"/>
      <c r="BS101" s="222"/>
      <c r="BT101" s="222"/>
      <c r="BU101" s="222"/>
      <c r="BV101" s="222"/>
      <c r="BW101" s="222"/>
      <c r="BX101" s="222"/>
      <c r="BY101" s="222"/>
      <c r="BZ101" s="222"/>
      <c r="CA101" s="222"/>
      <c r="CB101" s="222">
        <v>17102277.554689601</v>
      </c>
      <c r="CC101" s="222"/>
      <c r="CD101" s="222"/>
      <c r="CE101" s="222"/>
      <c r="CF101" s="222"/>
      <c r="CG101" s="222"/>
      <c r="CH101" s="222"/>
      <c r="CI101" s="222"/>
      <c r="CJ101" s="222"/>
      <c r="CK101" s="222"/>
      <c r="CL101" s="222"/>
      <c r="CM101" s="222"/>
      <c r="CN101" s="222"/>
      <c r="CO101" s="222"/>
      <c r="CP101" s="222"/>
      <c r="CQ101" s="222"/>
      <c r="CR101" s="222"/>
      <c r="CS101" s="222"/>
      <c r="CT101" s="222"/>
      <c r="CU101" s="222"/>
      <c r="CV101" s="222"/>
      <c r="CW101" s="222"/>
      <c r="CX101" s="222"/>
      <c r="CY101" s="222"/>
      <c r="CZ101" s="222"/>
      <c r="DA101" s="222"/>
      <c r="DB101" s="222"/>
      <c r="DC101" s="222"/>
      <c r="DD101" s="222"/>
      <c r="DE101" s="222"/>
      <c r="DF101" s="222"/>
      <c r="DG101" s="222"/>
      <c r="DH101" s="222"/>
      <c r="DI101" s="222">
        <v>2608127330.4400001</v>
      </c>
      <c r="DJ101" s="222"/>
      <c r="DK101" s="222"/>
      <c r="DL101" s="222"/>
      <c r="DM101" s="222"/>
      <c r="DN101" s="222"/>
      <c r="DO101" s="222"/>
      <c r="DP101" s="222"/>
      <c r="DQ101" s="222"/>
      <c r="DR101" s="222"/>
      <c r="DS101" s="222"/>
      <c r="DT101" s="222"/>
      <c r="DU101" s="222">
        <v>2632715698.4146895</v>
      </c>
      <c r="DV101" s="222"/>
      <c r="DW101" s="222"/>
      <c r="DX101" s="222"/>
      <c r="DY101" s="222">
        <v>4300053420.4619217</v>
      </c>
    </row>
    <row r="102" spans="4:129">
      <c r="D102" s="175" t="s">
        <v>589</v>
      </c>
      <c r="E102" s="220" t="s">
        <v>596</v>
      </c>
      <c r="F102" s="220" t="s">
        <v>597</v>
      </c>
      <c r="G102" s="220">
        <v>5309764858.8400002</v>
      </c>
      <c r="H102" s="220">
        <v>219932985.41</v>
      </c>
      <c r="I102" s="220"/>
      <c r="J102" s="220">
        <v>2254441331.2536321</v>
      </c>
      <c r="K102" s="220"/>
      <c r="L102" s="220">
        <v>577374088.39079106</v>
      </c>
      <c r="M102" s="220">
        <v>1385536687.79</v>
      </c>
      <c r="N102" s="220">
        <v>1359483638.8039179</v>
      </c>
      <c r="O102" s="220">
        <v>11106533590.48834</v>
      </c>
      <c r="P102" s="220"/>
      <c r="Q102" s="220"/>
      <c r="R102" s="220"/>
      <c r="S102" s="220"/>
      <c r="T102" s="220"/>
      <c r="U102" s="220"/>
      <c r="V102" s="220"/>
      <c r="W102" s="220"/>
      <c r="X102" s="220"/>
      <c r="Y102" s="220"/>
      <c r="Z102" s="220"/>
      <c r="AA102" s="220"/>
      <c r="AB102" s="220"/>
      <c r="AC102" s="220"/>
      <c r="AD102" s="220"/>
      <c r="AE102" s="220"/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R102" s="220"/>
      <c r="AS102" s="220"/>
      <c r="AT102" s="220"/>
      <c r="AU102" s="220"/>
      <c r="AV102" s="220"/>
      <c r="AW102" s="220"/>
      <c r="AX102" s="220"/>
      <c r="AY102" s="220"/>
      <c r="AZ102" s="220"/>
      <c r="BA102" s="220"/>
      <c r="BB102" s="220"/>
      <c r="BC102" s="220"/>
      <c r="BD102" s="220"/>
      <c r="BE102" s="220"/>
      <c r="BF102" s="220"/>
      <c r="BG102" s="220"/>
      <c r="BH102" s="220"/>
      <c r="BI102" s="220"/>
      <c r="BJ102" s="220"/>
      <c r="BK102" s="220"/>
      <c r="BL102" s="220"/>
      <c r="BM102" s="220"/>
      <c r="BN102" s="220"/>
      <c r="BO102" s="220"/>
      <c r="BP102" s="220"/>
      <c r="BQ102" s="220"/>
      <c r="BR102" s="220"/>
      <c r="BS102" s="220"/>
      <c r="BT102" s="220"/>
      <c r="BU102" s="220"/>
      <c r="BV102" s="220"/>
      <c r="BW102" s="220"/>
      <c r="BX102" s="220"/>
      <c r="BY102" s="220"/>
      <c r="BZ102" s="220"/>
      <c r="CA102" s="220"/>
      <c r="CB102" s="220">
        <v>1006529.6412978</v>
      </c>
      <c r="CC102" s="220"/>
      <c r="CD102" s="220"/>
      <c r="CE102" s="220"/>
      <c r="CF102" s="220"/>
      <c r="CG102" s="220"/>
      <c r="CH102" s="220"/>
      <c r="CI102" s="220"/>
      <c r="CJ102" s="220"/>
      <c r="CK102" s="220"/>
      <c r="CL102" s="220"/>
      <c r="CM102" s="220"/>
      <c r="CN102" s="220"/>
      <c r="CO102" s="220"/>
      <c r="CP102" s="220"/>
      <c r="CQ102" s="220"/>
      <c r="CR102" s="220"/>
      <c r="CS102" s="220"/>
      <c r="CT102" s="220"/>
      <c r="CU102" s="220"/>
      <c r="CV102" s="220"/>
      <c r="CW102" s="220"/>
      <c r="CX102" s="220"/>
      <c r="CY102" s="220"/>
      <c r="CZ102" s="220"/>
      <c r="DA102" s="220"/>
      <c r="DB102" s="220"/>
      <c r="DC102" s="220"/>
      <c r="DD102" s="220"/>
      <c r="DE102" s="220"/>
      <c r="DF102" s="220"/>
      <c r="DG102" s="220"/>
      <c r="DH102" s="220"/>
      <c r="DI102" s="220">
        <v>153497535.83000001</v>
      </c>
      <c r="DJ102" s="220"/>
      <c r="DK102" s="220"/>
      <c r="DL102" s="220"/>
      <c r="DM102" s="220"/>
      <c r="DN102" s="220"/>
      <c r="DO102" s="220"/>
      <c r="DP102" s="220"/>
      <c r="DQ102" s="220"/>
      <c r="DR102" s="220"/>
      <c r="DS102" s="220"/>
      <c r="DT102" s="220"/>
      <c r="DU102" s="220">
        <v>154504065.4712978</v>
      </c>
      <c r="DV102" s="220"/>
      <c r="DW102" s="220"/>
      <c r="DX102" s="220"/>
      <c r="DY102" s="220">
        <v>11261037655.959639</v>
      </c>
    </row>
    <row r="103" spans="4:129">
      <c r="D103" s="175" t="s">
        <v>592</v>
      </c>
      <c r="E103" s="220" t="s">
        <v>599</v>
      </c>
      <c r="F103" s="220" t="s">
        <v>600</v>
      </c>
      <c r="G103" s="220">
        <v>-2835787478.5100002</v>
      </c>
      <c r="H103" s="220">
        <v>-16622365.25</v>
      </c>
      <c r="I103" s="220"/>
      <c r="J103" s="220">
        <v>-761341154.046525</v>
      </c>
      <c r="K103" s="220"/>
      <c r="L103" s="220">
        <v>-507919688.78620797</v>
      </c>
      <c r="M103" s="220">
        <v>-960491871.34000003</v>
      </c>
      <c r="N103" s="220">
        <v>-462027966.94706702</v>
      </c>
      <c r="O103" s="220">
        <v>-5544190524.8797998</v>
      </c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  <c r="AB103" s="220"/>
      <c r="AC103" s="220"/>
      <c r="AD103" s="220"/>
      <c r="AE103" s="220"/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0"/>
      <c r="BB103" s="220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>
        <v>-30394953.349589098</v>
      </c>
      <c r="BO103" s="220"/>
      <c r="BP103" s="220"/>
      <c r="BQ103" s="220"/>
      <c r="BR103" s="220"/>
      <c r="BS103" s="220"/>
      <c r="BT103" s="220"/>
      <c r="BU103" s="220"/>
      <c r="BV103" s="220"/>
      <c r="BW103" s="220"/>
      <c r="BX103" s="220"/>
      <c r="BY103" s="220"/>
      <c r="BZ103" s="220"/>
      <c r="CA103" s="220"/>
      <c r="CB103" s="220">
        <v>-132817.8188072</v>
      </c>
      <c r="CC103" s="220"/>
      <c r="CD103" s="220"/>
      <c r="CE103" s="220"/>
      <c r="CF103" s="220"/>
      <c r="CG103" s="220"/>
      <c r="CH103" s="220"/>
      <c r="CI103" s="220"/>
      <c r="CJ103" s="220"/>
      <c r="CK103" s="220"/>
      <c r="CL103" s="220"/>
      <c r="CM103" s="220"/>
      <c r="CN103" s="220"/>
      <c r="CO103" s="220"/>
      <c r="CP103" s="220"/>
      <c r="CQ103" s="220"/>
      <c r="CR103" s="220"/>
      <c r="CS103" s="220"/>
      <c r="CT103" s="220"/>
      <c r="CU103" s="220"/>
      <c r="CV103" s="220"/>
      <c r="CW103" s="220"/>
      <c r="CX103" s="220"/>
      <c r="CY103" s="220"/>
      <c r="CZ103" s="220"/>
      <c r="DA103" s="220"/>
      <c r="DB103" s="220"/>
      <c r="DC103" s="220"/>
      <c r="DD103" s="220"/>
      <c r="DE103" s="220"/>
      <c r="DF103" s="220"/>
      <c r="DG103" s="220"/>
      <c r="DH103" s="220"/>
      <c r="DI103" s="220"/>
      <c r="DJ103" s="220"/>
      <c r="DK103" s="220"/>
      <c r="DL103" s="220"/>
      <c r="DM103" s="220"/>
      <c r="DN103" s="220"/>
      <c r="DO103" s="220">
        <v>-20254951.989999998</v>
      </c>
      <c r="DP103" s="220"/>
      <c r="DQ103" s="220"/>
      <c r="DR103" s="220"/>
      <c r="DS103" s="220"/>
      <c r="DT103" s="220"/>
      <c r="DU103" s="220">
        <v>-50782723.158396304</v>
      </c>
      <c r="DV103" s="220"/>
      <c r="DW103" s="220"/>
      <c r="DX103" s="220"/>
      <c r="DY103" s="220">
        <v>-5594973248.0381956</v>
      </c>
    </row>
    <row r="104" spans="4:129">
      <c r="D104" s="175" t="s">
        <v>595</v>
      </c>
      <c r="E104" s="222" t="s">
        <v>602</v>
      </c>
      <c r="F104" s="222" t="s">
        <v>597</v>
      </c>
      <c r="G104" s="222">
        <v>2473977380.3299999</v>
      </c>
      <c r="H104" s="222">
        <v>203310620.16</v>
      </c>
      <c r="I104" s="222"/>
      <c r="J104" s="222">
        <v>1493100177.2071068</v>
      </c>
      <c r="K104" s="222"/>
      <c r="L104" s="222">
        <v>69454399.604582995</v>
      </c>
      <c r="M104" s="222">
        <v>425044816.44999999</v>
      </c>
      <c r="N104" s="222">
        <v>897455671.85685098</v>
      </c>
      <c r="O104" s="222">
        <v>5562343065.6085405</v>
      </c>
      <c r="P104" s="222"/>
      <c r="Q104" s="222"/>
      <c r="R104" s="222"/>
      <c r="S104" s="222"/>
      <c r="T104" s="222"/>
      <c r="U104" s="222"/>
      <c r="V104" s="222"/>
      <c r="W104" s="22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2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2"/>
      <c r="BB104" s="222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>
        <v>-30394953.349589098</v>
      </c>
      <c r="BO104" s="222"/>
      <c r="BP104" s="222"/>
      <c r="BQ104" s="222"/>
      <c r="BR104" s="222"/>
      <c r="BS104" s="222"/>
      <c r="BT104" s="222"/>
      <c r="BU104" s="222"/>
      <c r="BV104" s="222"/>
      <c r="BW104" s="222"/>
      <c r="BX104" s="222"/>
      <c r="BY104" s="222"/>
      <c r="BZ104" s="222"/>
      <c r="CA104" s="222"/>
      <c r="CB104" s="222">
        <v>873711.82249060005</v>
      </c>
      <c r="CC104" s="222"/>
      <c r="CD104" s="222"/>
      <c r="CE104" s="222"/>
      <c r="CF104" s="222"/>
      <c r="CG104" s="222"/>
      <c r="CH104" s="222"/>
      <c r="CI104" s="222"/>
      <c r="CJ104" s="222"/>
      <c r="CK104" s="222"/>
      <c r="CL104" s="222"/>
      <c r="CM104" s="222"/>
      <c r="CN104" s="222"/>
      <c r="CO104" s="222"/>
      <c r="CP104" s="222"/>
      <c r="CQ104" s="222"/>
      <c r="CR104" s="222"/>
      <c r="CS104" s="222"/>
      <c r="CT104" s="222"/>
      <c r="CU104" s="222"/>
      <c r="CV104" s="222"/>
      <c r="CW104" s="222"/>
      <c r="CX104" s="222"/>
      <c r="CY104" s="222"/>
      <c r="CZ104" s="222"/>
      <c r="DA104" s="222"/>
      <c r="DB104" s="222"/>
      <c r="DC104" s="222"/>
      <c r="DD104" s="222"/>
      <c r="DE104" s="222"/>
      <c r="DF104" s="222"/>
      <c r="DG104" s="222"/>
      <c r="DH104" s="222"/>
      <c r="DI104" s="222">
        <v>153497535.83000001</v>
      </c>
      <c r="DJ104" s="222"/>
      <c r="DK104" s="222"/>
      <c r="DL104" s="222"/>
      <c r="DM104" s="222"/>
      <c r="DN104" s="222"/>
      <c r="DO104" s="222">
        <v>-20254951.989999998</v>
      </c>
      <c r="DP104" s="222"/>
      <c r="DQ104" s="222"/>
      <c r="DR104" s="222"/>
      <c r="DS104" s="222"/>
      <c r="DT104" s="222"/>
      <c r="DU104" s="222">
        <v>103721342.3129015</v>
      </c>
      <c r="DV104" s="222"/>
      <c r="DW104" s="222"/>
      <c r="DX104" s="222"/>
      <c r="DY104" s="222">
        <v>5666064407.921442</v>
      </c>
    </row>
    <row r="105" spans="4:129">
      <c r="D105" s="175" t="s">
        <v>598</v>
      </c>
      <c r="E105" s="220" t="s">
        <v>604</v>
      </c>
      <c r="F105" s="220" t="s">
        <v>605</v>
      </c>
      <c r="G105" s="220">
        <v>33070380640.550003</v>
      </c>
      <c r="H105" s="220">
        <v>1489573531.54</v>
      </c>
      <c r="I105" s="220"/>
      <c r="J105" s="220">
        <v>17780441233.287643</v>
      </c>
      <c r="K105" s="220"/>
      <c r="L105" s="220">
        <v>5164277784.982563</v>
      </c>
      <c r="M105" s="220">
        <v>10100948503.07</v>
      </c>
      <c r="N105" s="220">
        <v>7113667793.8665209</v>
      </c>
      <c r="O105" s="220">
        <v>74719289487.296722</v>
      </c>
      <c r="P105" s="220"/>
      <c r="Q105" s="220"/>
      <c r="R105" s="220"/>
      <c r="S105" s="220"/>
      <c r="T105" s="220"/>
      <c r="U105" s="220"/>
      <c r="V105" s="220"/>
      <c r="W105" s="220"/>
      <c r="X105" s="220"/>
      <c r="Y105" s="220"/>
      <c r="Z105" s="220"/>
      <c r="AA105" s="220"/>
      <c r="AB105" s="220"/>
      <c r="AC105" s="220"/>
      <c r="AD105" s="220"/>
      <c r="AE105" s="220"/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0"/>
      <c r="BB105" s="220"/>
      <c r="BC105" s="220"/>
      <c r="BD105" s="220"/>
      <c r="BE105" s="220"/>
      <c r="BF105" s="220"/>
      <c r="BG105" s="220"/>
      <c r="BH105" s="220"/>
      <c r="BI105" s="220"/>
      <c r="BJ105" s="220"/>
      <c r="BK105" s="220"/>
      <c r="BL105" s="220"/>
      <c r="BM105" s="220"/>
      <c r="BN105" s="220"/>
      <c r="BO105" s="220"/>
      <c r="BP105" s="220"/>
      <c r="BQ105" s="220"/>
      <c r="BR105" s="220"/>
      <c r="BS105" s="220"/>
      <c r="BT105" s="220"/>
      <c r="BU105" s="220"/>
      <c r="BV105" s="220"/>
      <c r="BW105" s="220"/>
      <c r="BX105" s="220"/>
      <c r="BY105" s="220"/>
      <c r="BZ105" s="220"/>
      <c r="CA105" s="220"/>
      <c r="CB105" s="220">
        <v>40282484.763908803</v>
      </c>
      <c r="CC105" s="220"/>
      <c r="CD105" s="220"/>
      <c r="CE105" s="220"/>
      <c r="CF105" s="220"/>
      <c r="CG105" s="220"/>
      <c r="CH105" s="220"/>
      <c r="CI105" s="220"/>
      <c r="CJ105" s="220"/>
      <c r="CK105" s="220"/>
      <c r="CL105" s="220"/>
      <c r="CM105" s="220"/>
      <c r="CN105" s="220"/>
      <c r="CO105" s="220"/>
      <c r="CP105" s="220"/>
      <c r="CQ105" s="220"/>
      <c r="CR105" s="220"/>
      <c r="CS105" s="220"/>
      <c r="CT105" s="220"/>
      <c r="CU105" s="220"/>
      <c r="CV105" s="220"/>
      <c r="CW105" s="220"/>
      <c r="CX105" s="220"/>
      <c r="CY105" s="220"/>
      <c r="CZ105" s="220"/>
      <c r="DA105" s="220"/>
      <c r="DB105" s="220"/>
      <c r="DC105" s="220"/>
      <c r="DD105" s="220"/>
      <c r="DE105" s="220"/>
      <c r="DF105" s="220"/>
      <c r="DG105" s="220"/>
      <c r="DH105" s="220"/>
      <c r="DI105" s="220">
        <v>6143149597.3400002</v>
      </c>
      <c r="DJ105" s="220"/>
      <c r="DK105" s="220"/>
      <c r="DL105" s="220"/>
      <c r="DM105" s="220"/>
      <c r="DN105" s="220"/>
      <c r="DO105" s="220"/>
      <c r="DP105" s="220"/>
      <c r="DQ105" s="220">
        <v>525599006.91000003</v>
      </c>
      <c r="DR105" s="220"/>
      <c r="DS105" s="220"/>
      <c r="DT105" s="220"/>
      <c r="DU105" s="220">
        <v>6709031089.0139084</v>
      </c>
      <c r="DV105" s="220"/>
      <c r="DW105" s="220"/>
      <c r="DX105" s="220"/>
      <c r="DY105" s="220">
        <v>81428320576.310623</v>
      </c>
    </row>
    <row r="106" spans="4:129">
      <c r="D106" s="175" t="s">
        <v>601</v>
      </c>
      <c r="E106" s="220" t="s">
        <v>607</v>
      </c>
      <c r="F106" s="220" t="s">
        <v>608</v>
      </c>
      <c r="G106" s="220">
        <v>-21553007734.18</v>
      </c>
      <c r="H106" s="220">
        <v>-176219785.81</v>
      </c>
      <c r="I106" s="220"/>
      <c r="J106" s="220">
        <v>-6755525518.22612</v>
      </c>
      <c r="K106" s="220"/>
      <c r="L106" s="220">
        <v>-4378580994.8424206</v>
      </c>
      <c r="M106" s="220">
        <v>-7074372405.9899998</v>
      </c>
      <c r="N106" s="220">
        <v>-4184798938.8456626</v>
      </c>
      <c r="O106" s="220">
        <v>-44122505377.894203</v>
      </c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  <c r="AB106" s="220"/>
      <c r="AC106" s="220"/>
      <c r="AD106" s="220"/>
      <c r="AE106" s="220"/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>
        <v>-410818871.9672792</v>
      </c>
      <c r="BO106" s="220"/>
      <c r="BP106" s="220"/>
      <c r="BQ106" s="220"/>
      <c r="BR106" s="220"/>
      <c r="BS106" s="220"/>
      <c r="BT106" s="220"/>
      <c r="BU106" s="220"/>
      <c r="BV106" s="220"/>
      <c r="BW106" s="220"/>
      <c r="BX106" s="220"/>
      <c r="BY106" s="220"/>
      <c r="BZ106" s="220"/>
      <c r="CA106" s="220"/>
      <c r="CB106" s="220">
        <v>-962806.21870560001</v>
      </c>
      <c r="CC106" s="220"/>
      <c r="CD106" s="220"/>
      <c r="CE106" s="220"/>
      <c r="CF106" s="220"/>
      <c r="CG106" s="220"/>
      <c r="CH106" s="220"/>
      <c r="CI106" s="220"/>
      <c r="CJ106" s="220"/>
      <c r="CK106" s="220"/>
      <c r="CL106" s="220"/>
      <c r="CM106" s="220"/>
      <c r="CN106" s="220"/>
      <c r="CO106" s="220"/>
      <c r="CP106" s="220"/>
      <c r="CQ106" s="220"/>
      <c r="CR106" s="220"/>
      <c r="CS106" s="220"/>
      <c r="CT106" s="220"/>
      <c r="CU106" s="220"/>
      <c r="CV106" s="220"/>
      <c r="CW106" s="220"/>
      <c r="CX106" s="220"/>
      <c r="CY106" s="220"/>
      <c r="CZ106" s="220"/>
      <c r="DA106" s="220"/>
      <c r="DB106" s="220"/>
      <c r="DC106" s="220"/>
      <c r="DD106" s="220"/>
      <c r="DE106" s="220"/>
      <c r="DF106" s="220"/>
      <c r="DG106" s="220"/>
      <c r="DH106" s="220"/>
      <c r="DI106" s="220"/>
      <c r="DJ106" s="220"/>
      <c r="DK106" s="220"/>
      <c r="DL106" s="220"/>
      <c r="DM106" s="220"/>
      <c r="DN106" s="220"/>
      <c r="DO106" s="220">
        <v>-146829614.16</v>
      </c>
      <c r="DP106" s="220"/>
      <c r="DQ106" s="220">
        <v>-525599006.91000003</v>
      </c>
      <c r="DR106" s="220"/>
      <c r="DS106" s="220"/>
      <c r="DT106" s="220"/>
      <c r="DU106" s="220">
        <v>-1084210299.2559848</v>
      </c>
      <c r="DV106" s="220"/>
      <c r="DW106" s="220"/>
      <c r="DX106" s="220"/>
      <c r="DY106" s="220">
        <v>-45206715677.150192</v>
      </c>
    </row>
    <row r="107" spans="4:129">
      <c r="D107" s="175" t="s">
        <v>603</v>
      </c>
      <c r="E107" s="220" t="s">
        <v>610</v>
      </c>
      <c r="F107" s="220" t="s">
        <v>611</v>
      </c>
      <c r="G107" s="220"/>
      <c r="H107" s="220"/>
      <c r="I107" s="220"/>
      <c r="J107" s="220"/>
      <c r="K107" s="220"/>
      <c r="L107" s="220"/>
      <c r="M107" s="220">
        <v>-16117535.210000001</v>
      </c>
      <c r="N107" s="220"/>
      <c r="O107" s="220">
        <v>-16117535.210000001</v>
      </c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  <c r="AB107" s="220"/>
      <c r="AC107" s="220"/>
      <c r="AD107" s="220"/>
      <c r="AE107" s="220"/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0"/>
      <c r="BB107" s="220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T107" s="220"/>
      <c r="BU107" s="220"/>
      <c r="BV107" s="220"/>
      <c r="BW107" s="220"/>
      <c r="BX107" s="220"/>
      <c r="BY107" s="220"/>
      <c r="BZ107" s="220"/>
      <c r="CA107" s="220"/>
      <c r="CB107" s="220"/>
      <c r="CC107" s="220"/>
      <c r="CD107" s="220"/>
      <c r="CE107" s="220"/>
      <c r="CF107" s="220"/>
      <c r="CG107" s="220"/>
      <c r="CH107" s="220"/>
      <c r="CI107" s="220"/>
      <c r="CJ107" s="220"/>
      <c r="CK107" s="220"/>
      <c r="CL107" s="220"/>
      <c r="CM107" s="220"/>
      <c r="CN107" s="220"/>
      <c r="CO107" s="220"/>
      <c r="CP107" s="220"/>
      <c r="CQ107" s="220"/>
      <c r="CR107" s="220"/>
      <c r="CS107" s="220"/>
      <c r="CT107" s="220"/>
      <c r="CU107" s="220"/>
      <c r="CV107" s="220"/>
      <c r="CW107" s="220"/>
      <c r="CX107" s="220"/>
      <c r="CY107" s="220"/>
      <c r="CZ107" s="220"/>
      <c r="DA107" s="220"/>
      <c r="DB107" s="220"/>
      <c r="DC107" s="220"/>
      <c r="DD107" s="220"/>
      <c r="DE107" s="220"/>
      <c r="DF107" s="220"/>
      <c r="DG107" s="220"/>
      <c r="DH107" s="220"/>
      <c r="DI107" s="220"/>
      <c r="DJ107" s="220"/>
      <c r="DK107" s="220"/>
      <c r="DL107" s="220"/>
      <c r="DM107" s="220"/>
      <c r="DN107" s="220"/>
      <c r="DO107" s="220"/>
      <c r="DP107" s="220"/>
      <c r="DQ107" s="220"/>
      <c r="DR107" s="220"/>
      <c r="DS107" s="220"/>
      <c r="DT107" s="220"/>
      <c r="DU107" s="220"/>
      <c r="DV107" s="220"/>
      <c r="DW107" s="220"/>
      <c r="DX107" s="220"/>
      <c r="DY107" s="220">
        <v>-16117535.210000001</v>
      </c>
    </row>
    <row r="108" spans="4:129">
      <c r="D108" s="175" t="s">
        <v>606</v>
      </c>
      <c r="E108" s="222" t="s">
        <v>613</v>
      </c>
      <c r="F108" s="222" t="s">
        <v>605</v>
      </c>
      <c r="G108" s="222">
        <v>11517372906.370001</v>
      </c>
      <c r="H108" s="222">
        <v>1313353745.73</v>
      </c>
      <c r="I108" s="222"/>
      <c r="J108" s="222">
        <v>11024915715.061523</v>
      </c>
      <c r="K108" s="222"/>
      <c r="L108" s="222">
        <v>785696790.14014184</v>
      </c>
      <c r="M108" s="222">
        <v>3010458561.8699999</v>
      </c>
      <c r="N108" s="222">
        <v>2928868855.0208583</v>
      </c>
      <c r="O108" s="222">
        <v>30580666574.192524</v>
      </c>
      <c r="P108" s="222"/>
      <c r="Q108" s="222"/>
      <c r="R108" s="222"/>
      <c r="S108" s="222"/>
      <c r="T108" s="222"/>
      <c r="U108" s="222"/>
      <c r="V108" s="222"/>
      <c r="W108" s="22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2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2"/>
      <c r="BB108" s="222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>
        <v>-410818871.9672792</v>
      </c>
      <c r="BO108" s="222"/>
      <c r="BP108" s="222"/>
      <c r="BQ108" s="222"/>
      <c r="BR108" s="222"/>
      <c r="BS108" s="222"/>
      <c r="BT108" s="222"/>
      <c r="BU108" s="222"/>
      <c r="BV108" s="222"/>
      <c r="BW108" s="222"/>
      <c r="BX108" s="222"/>
      <c r="BY108" s="222"/>
      <c r="BZ108" s="222"/>
      <c r="CA108" s="222"/>
      <c r="CB108" s="222">
        <v>39319678.545203201</v>
      </c>
      <c r="CC108" s="222"/>
      <c r="CD108" s="222"/>
      <c r="CE108" s="222"/>
      <c r="CF108" s="222"/>
      <c r="CG108" s="222"/>
      <c r="CH108" s="222"/>
      <c r="CI108" s="222"/>
      <c r="CJ108" s="222"/>
      <c r="CK108" s="222"/>
      <c r="CL108" s="222"/>
      <c r="CM108" s="222"/>
      <c r="CN108" s="222"/>
      <c r="CO108" s="222"/>
      <c r="CP108" s="222"/>
      <c r="CQ108" s="222"/>
      <c r="CR108" s="222"/>
      <c r="CS108" s="222"/>
      <c r="CT108" s="222"/>
      <c r="CU108" s="222"/>
      <c r="CV108" s="222"/>
      <c r="CW108" s="222"/>
      <c r="CX108" s="222"/>
      <c r="CY108" s="222"/>
      <c r="CZ108" s="222"/>
      <c r="DA108" s="222"/>
      <c r="DB108" s="222"/>
      <c r="DC108" s="222"/>
      <c r="DD108" s="222"/>
      <c r="DE108" s="222"/>
      <c r="DF108" s="222"/>
      <c r="DG108" s="222"/>
      <c r="DH108" s="222"/>
      <c r="DI108" s="222">
        <v>6143149597.3400002</v>
      </c>
      <c r="DJ108" s="222"/>
      <c r="DK108" s="222"/>
      <c r="DL108" s="222"/>
      <c r="DM108" s="222"/>
      <c r="DN108" s="222"/>
      <c r="DO108" s="222">
        <v>-146829614.16</v>
      </c>
      <c r="DP108" s="222"/>
      <c r="DQ108" s="222">
        <v>0</v>
      </c>
      <c r="DR108" s="222"/>
      <c r="DS108" s="222"/>
      <c r="DT108" s="222"/>
      <c r="DU108" s="222">
        <v>5624820789.7579241</v>
      </c>
      <c r="DV108" s="222"/>
      <c r="DW108" s="222"/>
      <c r="DX108" s="222"/>
      <c r="DY108" s="222">
        <v>36205487363.950455</v>
      </c>
    </row>
    <row r="109" spans="4:129">
      <c r="D109" s="175" t="s">
        <v>609</v>
      </c>
      <c r="E109" s="220" t="s">
        <v>615</v>
      </c>
      <c r="F109" s="220" t="s">
        <v>616</v>
      </c>
      <c r="G109" s="220">
        <v>68592771.25</v>
      </c>
      <c r="H109" s="220"/>
      <c r="I109" s="220"/>
      <c r="J109" s="220">
        <v>159163245.35329279</v>
      </c>
      <c r="K109" s="220"/>
      <c r="L109" s="220">
        <v>9525754.4106329996</v>
      </c>
      <c r="M109" s="220">
        <v>56128506.409999996</v>
      </c>
      <c r="N109" s="220">
        <v>5087692.7524600001</v>
      </c>
      <c r="O109" s="220">
        <v>298497970.17638582</v>
      </c>
      <c r="P109" s="220"/>
      <c r="Q109" s="220"/>
      <c r="R109" s="220"/>
      <c r="S109" s="220"/>
      <c r="T109" s="220"/>
      <c r="U109" s="220"/>
      <c r="V109" s="220"/>
      <c r="W109" s="220"/>
      <c r="X109" s="220"/>
      <c r="Y109" s="220"/>
      <c r="Z109" s="220"/>
      <c r="AA109" s="220"/>
      <c r="AB109" s="220"/>
      <c r="AC109" s="220"/>
      <c r="AD109" s="220"/>
      <c r="AE109" s="220"/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R109" s="220"/>
      <c r="AS109" s="220"/>
      <c r="AT109" s="220"/>
      <c r="AU109" s="220"/>
      <c r="AV109" s="220"/>
      <c r="AW109" s="220"/>
      <c r="AX109" s="220"/>
      <c r="AY109" s="220"/>
      <c r="AZ109" s="220"/>
      <c r="BA109" s="220"/>
      <c r="BB109" s="220"/>
      <c r="BC109" s="220"/>
      <c r="BD109" s="220"/>
      <c r="BE109" s="220"/>
      <c r="BF109" s="220"/>
      <c r="BG109" s="220"/>
      <c r="BH109" s="220"/>
      <c r="BI109" s="220"/>
      <c r="BJ109" s="220"/>
      <c r="BK109" s="220"/>
      <c r="BL109" s="220"/>
      <c r="BM109" s="220"/>
      <c r="BN109" s="220"/>
      <c r="BO109" s="220"/>
      <c r="BP109" s="220"/>
      <c r="BQ109" s="220"/>
      <c r="BR109" s="220"/>
      <c r="BS109" s="220"/>
      <c r="BT109" s="220"/>
      <c r="BU109" s="220"/>
      <c r="BV109" s="220"/>
      <c r="BW109" s="220"/>
      <c r="BX109" s="220"/>
      <c r="BY109" s="220"/>
      <c r="BZ109" s="220"/>
      <c r="CA109" s="220"/>
      <c r="CB109" s="220">
        <v>40003.121350399997</v>
      </c>
      <c r="CC109" s="220"/>
      <c r="CD109" s="220"/>
      <c r="CE109" s="220"/>
      <c r="CF109" s="220"/>
      <c r="CG109" s="220"/>
      <c r="CH109" s="220"/>
      <c r="CI109" s="220"/>
      <c r="CJ109" s="220"/>
      <c r="CK109" s="220"/>
      <c r="CL109" s="220"/>
      <c r="CM109" s="220"/>
      <c r="CN109" s="220"/>
      <c r="CO109" s="220"/>
      <c r="CP109" s="220"/>
      <c r="CQ109" s="220"/>
      <c r="CR109" s="220"/>
      <c r="CS109" s="220"/>
      <c r="CT109" s="220"/>
      <c r="CU109" s="220"/>
      <c r="CV109" s="220"/>
      <c r="CW109" s="220"/>
      <c r="CX109" s="220"/>
      <c r="CY109" s="220"/>
      <c r="CZ109" s="220"/>
      <c r="DA109" s="220"/>
      <c r="DB109" s="220"/>
      <c r="DC109" s="220"/>
      <c r="DD109" s="220"/>
      <c r="DE109" s="220"/>
      <c r="DF109" s="220"/>
      <c r="DG109" s="220"/>
      <c r="DH109" s="220"/>
      <c r="DI109" s="220">
        <v>6100545.9900000002</v>
      </c>
      <c r="DJ109" s="220"/>
      <c r="DK109" s="220"/>
      <c r="DL109" s="220"/>
      <c r="DM109" s="220"/>
      <c r="DN109" s="220"/>
      <c r="DO109" s="220"/>
      <c r="DP109" s="220"/>
      <c r="DQ109" s="220"/>
      <c r="DR109" s="220"/>
      <c r="DS109" s="220"/>
      <c r="DT109" s="220"/>
      <c r="DU109" s="220">
        <v>6140549.1113504004</v>
      </c>
      <c r="DV109" s="220"/>
      <c r="DW109" s="220"/>
      <c r="DX109" s="220"/>
      <c r="DY109" s="220">
        <v>304638519.28773618</v>
      </c>
    </row>
    <row r="110" spans="4:129">
      <c r="D110" s="175" t="s">
        <v>612</v>
      </c>
      <c r="E110" s="220" t="s">
        <v>618</v>
      </c>
      <c r="F110" s="220" t="s">
        <v>619</v>
      </c>
      <c r="G110" s="220">
        <v>-56506029.18</v>
      </c>
      <c r="H110" s="220"/>
      <c r="I110" s="220"/>
      <c r="J110" s="220">
        <v>-142872212.581516</v>
      </c>
      <c r="K110" s="220"/>
      <c r="L110" s="220">
        <v>-4952604.0962309996</v>
      </c>
      <c r="M110" s="220">
        <v>-47603567.869999997</v>
      </c>
      <c r="N110" s="220">
        <v>-5053494.0865765</v>
      </c>
      <c r="O110" s="220">
        <v>-256987907.81432351</v>
      </c>
      <c r="P110" s="220"/>
      <c r="Q110" s="220"/>
      <c r="R110" s="220"/>
      <c r="S110" s="220"/>
      <c r="T110" s="220"/>
      <c r="U110" s="220"/>
      <c r="V110" s="220"/>
      <c r="W110" s="220"/>
      <c r="X110" s="220"/>
      <c r="Y110" s="220"/>
      <c r="Z110" s="220"/>
      <c r="AA110" s="220"/>
      <c r="AB110" s="220"/>
      <c r="AC110" s="220"/>
      <c r="AD110" s="220"/>
      <c r="AE110" s="220"/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R110" s="220"/>
      <c r="AS110" s="220"/>
      <c r="AT110" s="220"/>
      <c r="AU110" s="220"/>
      <c r="AV110" s="220"/>
      <c r="AW110" s="220"/>
      <c r="AX110" s="220"/>
      <c r="AY110" s="220"/>
      <c r="AZ110" s="220"/>
      <c r="BA110" s="220"/>
      <c r="BB110" s="220"/>
      <c r="BC110" s="220"/>
      <c r="BD110" s="220"/>
      <c r="BE110" s="220"/>
      <c r="BF110" s="220"/>
      <c r="BG110" s="220"/>
      <c r="BH110" s="220"/>
      <c r="BI110" s="220"/>
      <c r="BJ110" s="220"/>
      <c r="BK110" s="220"/>
      <c r="BL110" s="220"/>
      <c r="BM110" s="220"/>
      <c r="BN110" s="220">
        <v>-2806484.4206129001</v>
      </c>
      <c r="BO110" s="220"/>
      <c r="BP110" s="220"/>
      <c r="BQ110" s="220"/>
      <c r="BR110" s="220"/>
      <c r="BS110" s="220"/>
      <c r="BT110" s="220"/>
      <c r="BU110" s="220"/>
      <c r="BV110" s="220"/>
      <c r="BW110" s="220"/>
      <c r="BX110" s="220"/>
      <c r="BY110" s="220"/>
      <c r="BZ110" s="220"/>
      <c r="CA110" s="220"/>
      <c r="CB110" s="220">
        <v>-6562.1631657999997</v>
      </c>
      <c r="CC110" s="220"/>
      <c r="CD110" s="220"/>
      <c r="CE110" s="220"/>
      <c r="CF110" s="220"/>
      <c r="CG110" s="220"/>
      <c r="CH110" s="220"/>
      <c r="CI110" s="220"/>
      <c r="CJ110" s="220"/>
      <c r="CK110" s="220"/>
      <c r="CL110" s="220"/>
      <c r="CM110" s="220"/>
      <c r="CN110" s="220"/>
      <c r="CO110" s="220"/>
      <c r="CP110" s="220"/>
      <c r="CQ110" s="220"/>
      <c r="CR110" s="220"/>
      <c r="CS110" s="220"/>
      <c r="CT110" s="220"/>
      <c r="CU110" s="220"/>
      <c r="CV110" s="220"/>
      <c r="CW110" s="220"/>
      <c r="CX110" s="220"/>
      <c r="CY110" s="220"/>
      <c r="CZ110" s="220"/>
      <c r="DA110" s="220"/>
      <c r="DB110" s="220"/>
      <c r="DC110" s="220"/>
      <c r="DD110" s="220"/>
      <c r="DE110" s="220"/>
      <c r="DF110" s="220"/>
      <c r="DG110" s="220"/>
      <c r="DH110" s="220"/>
      <c r="DI110" s="220"/>
      <c r="DJ110" s="220"/>
      <c r="DK110" s="220"/>
      <c r="DL110" s="220"/>
      <c r="DM110" s="220"/>
      <c r="DN110" s="220"/>
      <c r="DO110" s="220">
        <v>-1000741.48</v>
      </c>
      <c r="DP110" s="220"/>
      <c r="DQ110" s="220"/>
      <c r="DR110" s="220"/>
      <c r="DS110" s="220"/>
      <c r="DT110" s="220"/>
      <c r="DU110" s="220">
        <v>-3813788.0637786998</v>
      </c>
      <c r="DV110" s="220"/>
      <c r="DW110" s="220"/>
      <c r="DX110" s="220"/>
      <c r="DY110" s="220">
        <v>-260801695.87810221</v>
      </c>
    </row>
    <row r="111" spans="4:129">
      <c r="D111" s="175" t="s">
        <v>614</v>
      </c>
      <c r="E111" s="222" t="s">
        <v>621</v>
      </c>
      <c r="F111" s="222" t="s">
        <v>616</v>
      </c>
      <c r="G111" s="222">
        <v>12086742.07</v>
      </c>
      <c r="H111" s="222"/>
      <c r="I111" s="222"/>
      <c r="J111" s="222">
        <v>16291032.771776799</v>
      </c>
      <c r="K111" s="222"/>
      <c r="L111" s="222">
        <v>4573150.314402</v>
      </c>
      <c r="M111" s="222">
        <v>8524938.5399999991</v>
      </c>
      <c r="N111" s="222">
        <v>34198.665883499998</v>
      </c>
      <c r="O111" s="222">
        <v>41510062.362062298</v>
      </c>
      <c r="P111" s="222"/>
      <c r="Q111" s="222"/>
      <c r="R111" s="222"/>
      <c r="S111" s="222"/>
      <c r="T111" s="222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2"/>
      <c r="AI111" s="222"/>
      <c r="AJ111" s="222"/>
      <c r="AK111" s="222"/>
      <c r="AL111" s="222"/>
      <c r="AM111" s="222"/>
      <c r="AN111" s="222"/>
      <c r="AO111" s="222"/>
      <c r="AP111" s="222"/>
      <c r="AQ111" s="222"/>
      <c r="AR111" s="222"/>
      <c r="AS111" s="222"/>
      <c r="AT111" s="222"/>
      <c r="AU111" s="222"/>
      <c r="AV111" s="222"/>
      <c r="AW111" s="222"/>
      <c r="AX111" s="222"/>
      <c r="AY111" s="222"/>
      <c r="AZ111" s="222"/>
      <c r="BA111" s="222"/>
      <c r="BB111" s="222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>
        <v>-2806484.4206129001</v>
      </c>
      <c r="BO111" s="222"/>
      <c r="BP111" s="222"/>
      <c r="BQ111" s="222"/>
      <c r="BR111" s="222"/>
      <c r="BS111" s="222"/>
      <c r="BT111" s="222"/>
      <c r="BU111" s="222"/>
      <c r="BV111" s="222"/>
      <c r="BW111" s="222"/>
      <c r="BX111" s="222"/>
      <c r="BY111" s="222"/>
      <c r="BZ111" s="222"/>
      <c r="CA111" s="222"/>
      <c r="CB111" s="222">
        <v>33440.9581846</v>
      </c>
      <c r="CC111" s="222"/>
      <c r="CD111" s="222"/>
      <c r="CE111" s="222"/>
      <c r="CF111" s="222"/>
      <c r="CG111" s="222"/>
      <c r="CH111" s="222"/>
      <c r="CI111" s="222"/>
      <c r="CJ111" s="222"/>
      <c r="CK111" s="222"/>
      <c r="CL111" s="222"/>
      <c r="CM111" s="222"/>
      <c r="CN111" s="222"/>
      <c r="CO111" s="222"/>
      <c r="CP111" s="222"/>
      <c r="CQ111" s="222"/>
      <c r="CR111" s="222"/>
      <c r="CS111" s="222"/>
      <c r="CT111" s="222"/>
      <c r="CU111" s="222"/>
      <c r="CV111" s="222"/>
      <c r="CW111" s="222"/>
      <c r="CX111" s="222"/>
      <c r="CY111" s="222"/>
      <c r="CZ111" s="222"/>
      <c r="DA111" s="222"/>
      <c r="DB111" s="222"/>
      <c r="DC111" s="222"/>
      <c r="DD111" s="222"/>
      <c r="DE111" s="222"/>
      <c r="DF111" s="222"/>
      <c r="DG111" s="222"/>
      <c r="DH111" s="222"/>
      <c r="DI111" s="222">
        <v>6100545.9900000002</v>
      </c>
      <c r="DJ111" s="222"/>
      <c r="DK111" s="222"/>
      <c r="DL111" s="222"/>
      <c r="DM111" s="222"/>
      <c r="DN111" s="222"/>
      <c r="DO111" s="222">
        <v>-1000741.48</v>
      </c>
      <c r="DP111" s="222"/>
      <c r="DQ111" s="222"/>
      <c r="DR111" s="222"/>
      <c r="DS111" s="222"/>
      <c r="DT111" s="222"/>
      <c r="DU111" s="222">
        <v>2326761.0475717001</v>
      </c>
      <c r="DV111" s="222"/>
      <c r="DW111" s="222"/>
      <c r="DX111" s="222"/>
      <c r="DY111" s="222">
        <v>43836823.409634002</v>
      </c>
    </row>
    <row r="112" spans="4:129">
      <c r="D112" s="175" t="s">
        <v>617</v>
      </c>
      <c r="E112" s="220" t="s">
        <v>623</v>
      </c>
      <c r="F112" s="220" t="s">
        <v>624</v>
      </c>
      <c r="G112" s="220">
        <v>655880030.71000004</v>
      </c>
      <c r="H112" s="220">
        <v>6826407.46</v>
      </c>
      <c r="I112" s="220"/>
      <c r="J112" s="220">
        <v>164281177.5406076</v>
      </c>
      <c r="K112" s="220"/>
      <c r="L112" s="220">
        <v>73785484.936164007</v>
      </c>
      <c r="M112" s="220">
        <v>181002639.61000001</v>
      </c>
      <c r="N112" s="220">
        <v>9797805.6900625005</v>
      </c>
      <c r="O112" s="220">
        <v>1091573545.9468341</v>
      </c>
      <c r="P112" s="220"/>
      <c r="Q112" s="220"/>
      <c r="R112" s="220"/>
      <c r="S112" s="220"/>
      <c r="T112" s="220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220"/>
      <c r="AI112" s="220"/>
      <c r="AJ112" s="220"/>
      <c r="AK112" s="220"/>
      <c r="AL112" s="220"/>
      <c r="AM112" s="220"/>
      <c r="AN112" s="220"/>
      <c r="AO112" s="220"/>
      <c r="AP112" s="220"/>
      <c r="AQ112" s="220"/>
      <c r="AR112" s="220"/>
      <c r="AS112" s="220"/>
      <c r="AT112" s="220"/>
      <c r="AU112" s="220"/>
      <c r="AV112" s="220"/>
      <c r="AW112" s="220"/>
      <c r="AX112" s="220"/>
      <c r="AY112" s="220"/>
      <c r="AZ112" s="220"/>
      <c r="BA112" s="220"/>
      <c r="BB112" s="220"/>
      <c r="BC112" s="220"/>
      <c r="BD112" s="220"/>
      <c r="BE112" s="220"/>
      <c r="BF112" s="220"/>
      <c r="BG112" s="220"/>
      <c r="BH112" s="220"/>
      <c r="BI112" s="220"/>
      <c r="BJ112" s="220"/>
      <c r="BK112" s="220"/>
      <c r="BL112" s="220"/>
      <c r="BM112" s="220"/>
      <c r="BN112" s="220"/>
      <c r="BO112" s="220"/>
      <c r="BP112" s="220"/>
      <c r="BQ112" s="220"/>
      <c r="BR112" s="220"/>
      <c r="BS112" s="220"/>
      <c r="BT112" s="220"/>
      <c r="BU112" s="220"/>
      <c r="BV112" s="220"/>
      <c r="BW112" s="220"/>
      <c r="BX112" s="220"/>
      <c r="BY112" s="220"/>
      <c r="BZ112" s="220"/>
      <c r="CA112" s="220"/>
      <c r="CB112" s="220">
        <v>128638.034424</v>
      </c>
      <c r="CC112" s="220"/>
      <c r="CD112" s="220"/>
      <c r="CE112" s="220"/>
      <c r="CF112" s="220"/>
      <c r="CG112" s="220"/>
      <c r="CH112" s="220"/>
      <c r="CI112" s="220"/>
      <c r="CJ112" s="220"/>
      <c r="CK112" s="220"/>
      <c r="CL112" s="220"/>
      <c r="CM112" s="220"/>
      <c r="CN112" s="220"/>
      <c r="CO112" s="220"/>
      <c r="CP112" s="220"/>
      <c r="CQ112" s="220"/>
      <c r="CR112" s="220"/>
      <c r="CS112" s="220"/>
      <c r="CT112" s="220"/>
      <c r="CU112" s="220"/>
      <c r="CV112" s="220"/>
      <c r="CW112" s="220"/>
      <c r="CX112" s="220"/>
      <c r="CY112" s="220"/>
      <c r="CZ112" s="220"/>
      <c r="DA112" s="220"/>
      <c r="DB112" s="220"/>
      <c r="DC112" s="220"/>
      <c r="DD112" s="220"/>
      <c r="DE112" s="220"/>
      <c r="DF112" s="220"/>
      <c r="DG112" s="220"/>
      <c r="DH112" s="220"/>
      <c r="DI112" s="220">
        <v>19617526.530000001</v>
      </c>
      <c r="DJ112" s="220"/>
      <c r="DK112" s="220"/>
      <c r="DL112" s="220"/>
      <c r="DM112" s="220"/>
      <c r="DN112" s="220"/>
      <c r="DO112" s="220"/>
      <c r="DP112" s="220"/>
      <c r="DQ112" s="220"/>
      <c r="DR112" s="220"/>
      <c r="DS112" s="220"/>
      <c r="DT112" s="220"/>
      <c r="DU112" s="220">
        <v>19746164.564424001</v>
      </c>
      <c r="DV112" s="220"/>
      <c r="DW112" s="220"/>
      <c r="DX112" s="220"/>
      <c r="DY112" s="220">
        <v>1111319710.5112579</v>
      </c>
    </row>
    <row r="113" spans="4:129">
      <c r="D113" s="175" t="s">
        <v>620</v>
      </c>
      <c r="E113" s="220" t="s">
        <v>626</v>
      </c>
      <c r="F113" s="220" t="s">
        <v>627</v>
      </c>
      <c r="G113" s="220">
        <v>-532025564.13</v>
      </c>
      <c r="H113" s="220">
        <v>-2313160.48</v>
      </c>
      <c r="I113" s="220"/>
      <c r="J113" s="220">
        <v>-119256292.9445184</v>
      </c>
      <c r="K113" s="220"/>
      <c r="L113" s="220">
        <v>-66763755.620348997</v>
      </c>
      <c r="M113" s="220">
        <v>-142428509.18000001</v>
      </c>
      <c r="N113" s="220">
        <v>-3140487.4330604998</v>
      </c>
      <c r="O113" s="220">
        <v>-865927769.78792787</v>
      </c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220"/>
      <c r="AI113" s="220"/>
      <c r="AJ113" s="220"/>
      <c r="AK113" s="220"/>
      <c r="AL113" s="220"/>
      <c r="AM113" s="220"/>
      <c r="AN113" s="220"/>
      <c r="AO113" s="220"/>
      <c r="AP113" s="220"/>
      <c r="AQ113" s="220"/>
      <c r="AR113" s="220"/>
      <c r="AS113" s="220"/>
      <c r="AT113" s="220"/>
      <c r="AU113" s="220"/>
      <c r="AV113" s="220"/>
      <c r="AW113" s="220"/>
      <c r="AX113" s="220"/>
      <c r="AY113" s="220"/>
      <c r="AZ113" s="220"/>
      <c r="BA113" s="220"/>
      <c r="BB113" s="220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>
        <v>-7765881.7769783996</v>
      </c>
      <c r="BO113" s="220"/>
      <c r="BP113" s="220"/>
      <c r="BQ113" s="220"/>
      <c r="BR113" s="220"/>
      <c r="BS113" s="220"/>
      <c r="BT113" s="220"/>
      <c r="BU113" s="220"/>
      <c r="BV113" s="220"/>
      <c r="BW113" s="220"/>
      <c r="BX113" s="220"/>
      <c r="BY113" s="220"/>
      <c r="BZ113" s="220"/>
      <c r="CA113" s="220"/>
      <c r="CB113" s="220">
        <v>-18155.825408199998</v>
      </c>
      <c r="CC113" s="220"/>
      <c r="CD113" s="220"/>
      <c r="CE113" s="220"/>
      <c r="CF113" s="220"/>
      <c r="CG113" s="220"/>
      <c r="CH113" s="220"/>
      <c r="CI113" s="220"/>
      <c r="CJ113" s="220"/>
      <c r="CK113" s="220"/>
      <c r="CL113" s="220"/>
      <c r="CM113" s="220"/>
      <c r="CN113" s="220"/>
      <c r="CO113" s="220"/>
      <c r="CP113" s="220"/>
      <c r="CQ113" s="220"/>
      <c r="CR113" s="220"/>
      <c r="CS113" s="220"/>
      <c r="CT113" s="220"/>
      <c r="CU113" s="220"/>
      <c r="CV113" s="220"/>
      <c r="CW113" s="220"/>
      <c r="CX113" s="220"/>
      <c r="CY113" s="220"/>
      <c r="CZ113" s="220"/>
      <c r="DA113" s="220"/>
      <c r="DB113" s="220"/>
      <c r="DC113" s="220"/>
      <c r="DD113" s="220"/>
      <c r="DE113" s="220"/>
      <c r="DF113" s="220"/>
      <c r="DG113" s="220"/>
      <c r="DH113" s="220"/>
      <c r="DI113" s="220"/>
      <c r="DJ113" s="220"/>
      <c r="DK113" s="220"/>
      <c r="DL113" s="220"/>
      <c r="DM113" s="220"/>
      <c r="DN113" s="220"/>
      <c r="DO113" s="220">
        <v>-2768794.75</v>
      </c>
      <c r="DP113" s="220"/>
      <c r="DQ113" s="220"/>
      <c r="DR113" s="220"/>
      <c r="DS113" s="220"/>
      <c r="DT113" s="220"/>
      <c r="DU113" s="220">
        <v>-10552832.352386599</v>
      </c>
      <c r="DV113" s="220"/>
      <c r="DW113" s="220"/>
      <c r="DX113" s="220"/>
      <c r="DY113" s="220">
        <v>-876480602.14031446</v>
      </c>
    </row>
    <row r="114" spans="4:129">
      <c r="D114" s="175" t="s">
        <v>622</v>
      </c>
      <c r="E114" s="222" t="s">
        <v>629</v>
      </c>
      <c r="F114" s="222" t="s">
        <v>624</v>
      </c>
      <c r="G114" s="222">
        <v>123854466.58</v>
      </c>
      <c r="H114" s="222">
        <v>4513246.9800000004</v>
      </c>
      <c r="I114" s="222"/>
      <c r="J114" s="222">
        <v>45024884.596089199</v>
      </c>
      <c r="K114" s="222"/>
      <c r="L114" s="222">
        <v>7021729.3158149999</v>
      </c>
      <c r="M114" s="222">
        <v>38574130.43</v>
      </c>
      <c r="N114" s="222">
        <v>6657318.2570019998</v>
      </c>
      <c r="O114" s="222">
        <v>225645776.15890619</v>
      </c>
      <c r="P114" s="222"/>
      <c r="Q114" s="222"/>
      <c r="R114" s="222"/>
      <c r="S114" s="222"/>
      <c r="T114" s="222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2"/>
      <c r="AL114" s="222"/>
      <c r="AM114" s="2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2"/>
      <c r="BB114" s="222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>
        <v>-7765881.7769783996</v>
      </c>
      <c r="BO114" s="222"/>
      <c r="BP114" s="222"/>
      <c r="BQ114" s="222"/>
      <c r="BR114" s="222"/>
      <c r="BS114" s="222"/>
      <c r="BT114" s="222"/>
      <c r="BU114" s="222"/>
      <c r="BV114" s="222"/>
      <c r="BW114" s="222"/>
      <c r="BX114" s="222"/>
      <c r="BY114" s="222"/>
      <c r="BZ114" s="222"/>
      <c r="CA114" s="222"/>
      <c r="CB114" s="222">
        <v>110482.20901580001</v>
      </c>
      <c r="CC114" s="222"/>
      <c r="CD114" s="222"/>
      <c r="CE114" s="222"/>
      <c r="CF114" s="222"/>
      <c r="CG114" s="222"/>
      <c r="CH114" s="222"/>
      <c r="CI114" s="222"/>
      <c r="CJ114" s="222"/>
      <c r="CK114" s="222"/>
      <c r="CL114" s="222"/>
      <c r="CM114" s="222"/>
      <c r="CN114" s="222"/>
      <c r="CO114" s="222"/>
      <c r="CP114" s="222"/>
      <c r="CQ114" s="222"/>
      <c r="CR114" s="222"/>
      <c r="CS114" s="222"/>
      <c r="CT114" s="222"/>
      <c r="CU114" s="222"/>
      <c r="CV114" s="222"/>
      <c r="CW114" s="222"/>
      <c r="CX114" s="222"/>
      <c r="CY114" s="222"/>
      <c r="CZ114" s="222"/>
      <c r="DA114" s="222"/>
      <c r="DB114" s="222"/>
      <c r="DC114" s="222"/>
      <c r="DD114" s="222"/>
      <c r="DE114" s="222"/>
      <c r="DF114" s="222"/>
      <c r="DG114" s="222"/>
      <c r="DH114" s="222"/>
      <c r="DI114" s="222">
        <v>19617526.530000001</v>
      </c>
      <c r="DJ114" s="222"/>
      <c r="DK114" s="222"/>
      <c r="DL114" s="222"/>
      <c r="DM114" s="222"/>
      <c r="DN114" s="222"/>
      <c r="DO114" s="222">
        <v>-2768794.75</v>
      </c>
      <c r="DP114" s="222"/>
      <c r="DQ114" s="222"/>
      <c r="DR114" s="222"/>
      <c r="DS114" s="222"/>
      <c r="DT114" s="222"/>
      <c r="DU114" s="222">
        <v>9193332.2120373994</v>
      </c>
      <c r="DV114" s="222"/>
      <c r="DW114" s="222"/>
      <c r="DX114" s="222"/>
      <c r="DY114" s="222">
        <v>234839108.37094361</v>
      </c>
    </row>
    <row r="115" spans="4:129">
      <c r="D115" s="175" t="s">
        <v>625</v>
      </c>
      <c r="E115" s="220" t="s">
        <v>631</v>
      </c>
      <c r="F115" s="220" t="s">
        <v>632</v>
      </c>
      <c r="G115" s="220">
        <v>913586720.91999996</v>
      </c>
      <c r="H115" s="220">
        <v>166508667.84999999</v>
      </c>
      <c r="I115" s="220"/>
      <c r="J115" s="220">
        <v>1257820115.8597014</v>
      </c>
      <c r="K115" s="220"/>
      <c r="L115" s="220">
        <v>4255948964.6487751</v>
      </c>
      <c r="M115" s="220">
        <v>254311455.94999999</v>
      </c>
      <c r="N115" s="220">
        <v>178699351.51677701</v>
      </c>
      <c r="O115" s="220">
        <v>7026875276.7452536</v>
      </c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220"/>
      <c r="AI115" s="220"/>
      <c r="AJ115" s="220"/>
      <c r="AK115" s="220"/>
      <c r="AL115" s="220"/>
      <c r="AM115" s="220"/>
      <c r="AN115" s="220"/>
      <c r="AO115" s="220"/>
      <c r="AP115" s="220"/>
      <c r="AQ115" s="220"/>
      <c r="AR115" s="220"/>
      <c r="AS115" s="220"/>
      <c r="AT115" s="220"/>
      <c r="AU115" s="220"/>
      <c r="AV115" s="220"/>
      <c r="AW115" s="220"/>
      <c r="AX115" s="220"/>
      <c r="AY115" s="220"/>
      <c r="AZ115" s="220"/>
      <c r="BA115" s="220"/>
      <c r="BB115" s="220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0"/>
      <c r="BS115" s="220"/>
      <c r="BT115" s="220"/>
      <c r="BU115" s="220"/>
      <c r="BV115" s="220"/>
      <c r="BW115" s="220"/>
      <c r="BX115" s="220"/>
      <c r="BY115" s="220"/>
      <c r="BZ115" s="220"/>
      <c r="CA115" s="220"/>
      <c r="CB115" s="220"/>
      <c r="CC115" s="220"/>
      <c r="CD115" s="220"/>
      <c r="CE115" s="220"/>
      <c r="CF115" s="220"/>
      <c r="CG115" s="220"/>
      <c r="CH115" s="220"/>
      <c r="CI115" s="220"/>
      <c r="CJ115" s="220"/>
      <c r="CK115" s="220"/>
      <c r="CL115" s="220"/>
      <c r="CM115" s="220"/>
      <c r="CN115" s="220"/>
      <c r="CO115" s="220"/>
      <c r="CP115" s="220"/>
      <c r="CQ115" s="220"/>
      <c r="CR115" s="220"/>
      <c r="CS115" s="220"/>
      <c r="CT115" s="220"/>
      <c r="CU115" s="220"/>
      <c r="CV115" s="220"/>
      <c r="CW115" s="220"/>
      <c r="CX115" s="220"/>
      <c r="CY115" s="220"/>
      <c r="CZ115" s="220"/>
      <c r="DA115" s="220"/>
      <c r="DB115" s="220"/>
      <c r="DC115" s="220"/>
      <c r="DD115" s="220"/>
      <c r="DE115" s="220"/>
      <c r="DF115" s="220"/>
      <c r="DG115" s="220"/>
      <c r="DH115" s="220"/>
      <c r="DI115" s="220"/>
      <c r="DJ115" s="220"/>
      <c r="DK115" s="220"/>
      <c r="DL115" s="220"/>
      <c r="DM115" s="220"/>
      <c r="DN115" s="220"/>
      <c r="DO115" s="220"/>
      <c r="DP115" s="220"/>
      <c r="DQ115" s="220"/>
      <c r="DR115" s="220"/>
      <c r="DS115" s="220"/>
      <c r="DT115" s="220"/>
      <c r="DU115" s="220"/>
      <c r="DV115" s="220"/>
      <c r="DW115" s="220"/>
      <c r="DX115" s="220"/>
      <c r="DY115" s="220">
        <v>7026875276.7452536</v>
      </c>
    </row>
    <row r="116" spans="4:129">
      <c r="D116" s="175" t="s">
        <v>628</v>
      </c>
      <c r="E116" s="222" t="s">
        <v>634</v>
      </c>
      <c r="F116" s="222" t="s">
        <v>632</v>
      </c>
      <c r="G116" s="222">
        <v>913586720.91999996</v>
      </c>
      <c r="H116" s="222">
        <v>166508667.84999999</v>
      </c>
      <c r="I116" s="222"/>
      <c r="J116" s="222">
        <v>1257820115.8597014</v>
      </c>
      <c r="K116" s="222"/>
      <c r="L116" s="222">
        <v>4255948964.6487751</v>
      </c>
      <c r="M116" s="222">
        <v>254311455.94999999</v>
      </c>
      <c r="N116" s="222">
        <v>178699351.51677701</v>
      </c>
      <c r="O116" s="222">
        <v>7026875276.7452536</v>
      </c>
      <c r="P116" s="222"/>
      <c r="Q116" s="222"/>
      <c r="R116" s="222"/>
      <c r="S116" s="222"/>
      <c r="T116" s="222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2"/>
      <c r="AL116" s="222"/>
      <c r="AM116" s="222"/>
      <c r="AN116" s="222"/>
      <c r="AO116" s="222"/>
      <c r="AP116" s="222"/>
      <c r="AQ116" s="222"/>
      <c r="AR116" s="222"/>
      <c r="AS116" s="222"/>
      <c r="AT116" s="222"/>
      <c r="AU116" s="222"/>
      <c r="AV116" s="222"/>
      <c r="AW116" s="222"/>
      <c r="AX116" s="222"/>
      <c r="AY116" s="222"/>
      <c r="AZ116" s="222"/>
      <c r="BA116" s="222"/>
      <c r="BB116" s="222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2"/>
      <c r="BS116" s="222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2"/>
      <c r="CJ116" s="222"/>
      <c r="CK116" s="222"/>
      <c r="CL116" s="222"/>
      <c r="CM116" s="222"/>
      <c r="CN116" s="222"/>
      <c r="CO116" s="222"/>
      <c r="CP116" s="222"/>
      <c r="CQ116" s="222"/>
      <c r="CR116" s="222"/>
      <c r="CS116" s="222"/>
      <c r="CT116" s="222"/>
      <c r="CU116" s="222"/>
      <c r="CV116" s="222"/>
      <c r="CW116" s="222"/>
      <c r="CX116" s="222"/>
      <c r="CY116" s="222"/>
      <c r="CZ116" s="222"/>
      <c r="DA116" s="222"/>
      <c r="DB116" s="222"/>
      <c r="DC116" s="222"/>
      <c r="DD116" s="222"/>
      <c r="DE116" s="222"/>
      <c r="DF116" s="222"/>
      <c r="DG116" s="222"/>
      <c r="DH116" s="222"/>
      <c r="DI116" s="222"/>
      <c r="DJ116" s="222"/>
      <c r="DK116" s="222"/>
      <c r="DL116" s="222"/>
      <c r="DM116" s="222"/>
      <c r="DN116" s="222"/>
      <c r="DO116" s="222"/>
      <c r="DP116" s="222"/>
      <c r="DQ116" s="222"/>
      <c r="DR116" s="222"/>
      <c r="DS116" s="222"/>
      <c r="DT116" s="222"/>
      <c r="DU116" s="222"/>
      <c r="DV116" s="222"/>
      <c r="DW116" s="222"/>
      <c r="DX116" s="222"/>
      <c r="DY116" s="222">
        <v>7026875276.7452536</v>
      </c>
    </row>
    <row r="117" spans="4:129">
      <c r="D117" s="175" t="s">
        <v>630</v>
      </c>
      <c r="E117" s="220" t="s">
        <v>636</v>
      </c>
      <c r="F117" s="220" t="s">
        <v>637</v>
      </c>
      <c r="G117" s="220">
        <v>489074711.17000002</v>
      </c>
      <c r="H117" s="220">
        <v>10150335.33</v>
      </c>
      <c r="I117" s="220"/>
      <c r="J117" s="220"/>
      <c r="K117" s="220"/>
      <c r="L117" s="220">
        <v>107656078.36434899</v>
      </c>
      <c r="M117" s="220"/>
      <c r="N117" s="220">
        <v>82639016.401269004</v>
      </c>
      <c r="O117" s="220">
        <v>689520141.26561797</v>
      </c>
      <c r="P117" s="220"/>
      <c r="Q117" s="220"/>
      <c r="R117" s="220"/>
      <c r="S117" s="220"/>
      <c r="T117" s="220"/>
      <c r="U117" s="220"/>
      <c r="V117" s="220"/>
      <c r="W117" s="220"/>
      <c r="X117" s="220"/>
      <c r="Y117" s="220"/>
      <c r="Z117" s="220"/>
      <c r="AA117" s="220"/>
      <c r="AB117" s="220"/>
      <c r="AC117" s="220"/>
      <c r="AD117" s="220"/>
      <c r="AE117" s="220"/>
      <c r="AF117" s="220"/>
      <c r="AG117" s="220"/>
      <c r="AH117" s="220"/>
      <c r="AI117" s="220"/>
      <c r="AJ117" s="220"/>
      <c r="AK117" s="220"/>
      <c r="AL117" s="220"/>
      <c r="AM117" s="220"/>
      <c r="AN117" s="220"/>
      <c r="AO117" s="220"/>
      <c r="AP117" s="220"/>
      <c r="AQ117" s="220"/>
      <c r="AR117" s="220"/>
      <c r="AS117" s="220"/>
      <c r="AT117" s="220"/>
      <c r="AU117" s="220"/>
      <c r="AV117" s="220"/>
      <c r="AW117" s="220"/>
      <c r="AX117" s="220"/>
      <c r="AY117" s="220"/>
      <c r="AZ117" s="220"/>
      <c r="BA117" s="220"/>
      <c r="BB117" s="220"/>
      <c r="BC117" s="220"/>
      <c r="BD117" s="220"/>
      <c r="BE117" s="220"/>
      <c r="BF117" s="220"/>
      <c r="BG117" s="220"/>
      <c r="BH117" s="220"/>
      <c r="BI117" s="220"/>
      <c r="BJ117" s="220">
        <v>-10150335.33</v>
      </c>
      <c r="BK117" s="220"/>
      <c r="BL117" s="220"/>
      <c r="BM117" s="220"/>
      <c r="BN117" s="220"/>
      <c r="BO117" s="220"/>
      <c r="BP117" s="220"/>
      <c r="BQ117" s="220"/>
      <c r="BR117" s="220"/>
      <c r="BS117" s="220"/>
      <c r="BT117" s="220"/>
      <c r="BU117" s="220"/>
      <c r="BV117" s="220"/>
      <c r="BW117" s="220"/>
      <c r="BX117" s="220"/>
      <c r="BY117" s="220"/>
      <c r="BZ117" s="220"/>
      <c r="CA117" s="220"/>
      <c r="CB117" s="220"/>
      <c r="CC117" s="220"/>
      <c r="CD117" s="220"/>
      <c r="CE117" s="220"/>
      <c r="CF117" s="220"/>
      <c r="CG117" s="220"/>
      <c r="CH117" s="220"/>
      <c r="CI117" s="220"/>
      <c r="CJ117" s="220"/>
      <c r="CK117" s="220"/>
      <c r="CL117" s="220"/>
      <c r="CM117" s="220"/>
      <c r="CN117" s="220"/>
      <c r="CO117" s="220"/>
      <c r="CP117" s="220"/>
      <c r="CQ117" s="220"/>
      <c r="CR117" s="220"/>
      <c r="CS117" s="220"/>
      <c r="CT117" s="220"/>
      <c r="CU117" s="220"/>
      <c r="CV117" s="220"/>
      <c r="CW117" s="220"/>
      <c r="CX117" s="220"/>
      <c r="CY117" s="220"/>
      <c r="CZ117" s="220"/>
      <c r="DA117" s="220"/>
      <c r="DB117" s="220"/>
      <c r="DC117" s="220"/>
      <c r="DD117" s="220"/>
      <c r="DE117" s="220"/>
      <c r="DF117" s="220"/>
      <c r="DG117" s="220"/>
      <c r="DH117" s="220"/>
      <c r="DI117" s="220"/>
      <c r="DJ117" s="220"/>
      <c r="DK117" s="220"/>
      <c r="DL117" s="220"/>
      <c r="DM117" s="220"/>
      <c r="DN117" s="220"/>
      <c r="DO117" s="220"/>
      <c r="DP117" s="220"/>
      <c r="DQ117" s="220"/>
      <c r="DR117" s="220"/>
      <c r="DS117" s="220"/>
      <c r="DT117" s="220"/>
      <c r="DU117" s="220">
        <v>-10150335.33</v>
      </c>
      <c r="DV117" s="220"/>
      <c r="DW117" s="220"/>
      <c r="DX117" s="220"/>
      <c r="DY117" s="220">
        <v>679369805.93561804</v>
      </c>
    </row>
    <row r="118" spans="4:129">
      <c r="D118" s="175" t="s">
        <v>633</v>
      </c>
      <c r="E118" s="220" t="s">
        <v>639</v>
      </c>
      <c r="F118" s="220" t="s">
        <v>640</v>
      </c>
      <c r="G118" s="220">
        <v>-22889777.620000001</v>
      </c>
      <c r="H118" s="220">
        <v>-696898.49</v>
      </c>
      <c r="I118" s="220"/>
      <c r="J118" s="220"/>
      <c r="K118" s="220"/>
      <c r="L118" s="220">
        <v>-7217782.2100050002</v>
      </c>
      <c r="M118" s="220"/>
      <c r="N118" s="220">
        <v>-3245185.1199165001</v>
      </c>
      <c r="O118" s="220">
        <v>-34049643.439921498</v>
      </c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220"/>
      <c r="AL118" s="220"/>
      <c r="AM118" s="220"/>
      <c r="AN118" s="220"/>
      <c r="AO118" s="220"/>
      <c r="AP118" s="220"/>
      <c r="AQ118" s="220"/>
      <c r="AR118" s="220"/>
      <c r="AS118" s="220"/>
      <c r="AT118" s="220"/>
      <c r="AU118" s="220"/>
      <c r="AV118" s="220"/>
      <c r="AW118" s="220"/>
      <c r="AX118" s="220"/>
      <c r="AY118" s="220"/>
      <c r="AZ118" s="220"/>
      <c r="BA118" s="220"/>
      <c r="BB118" s="220"/>
      <c r="BC118" s="220"/>
      <c r="BD118" s="220"/>
      <c r="BE118" s="220"/>
      <c r="BF118" s="220"/>
      <c r="BG118" s="220"/>
      <c r="BH118" s="220"/>
      <c r="BI118" s="220"/>
      <c r="BJ118" s="220">
        <v>696898.49</v>
      </c>
      <c r="BK118" s="220"/>
      <c r="BL118" s="220"/>
      <c r="BM118" s="220"/>
      <c r="BN118" s="220"/>
      <c r="BO118" s="220"/>
      <c r="BP118" s="220"/>
      <c r="BQ118" s="220"/>
      <c r="BR118" s="220"/>
      <c r="BS118" s="220"/>
      <c r="BT118" s="220"/>
      <c r="BU118" s="220"/>
      <c r="BV118" s="220"/>
      <c r="BW118" s="220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0"/>
      <c r="CH118" s="220"/>
      <c r="CI118" s="220"/>
      <c r="CJ118" s="220"/>
      <c r="CK118" s="220"/>
      <c r="CL118" s="220"/>
      <c r="CM118" s="220"/>
      <c r="CN118" s="220"/>
      <c r="CO118" s="220"/>
      <c r="CP118" s="220"/>
      <c r="CQ118" s="220"/>
      <c r="CR118" s="220"/>
      <c r="CS118" s="220"/>
      <c r="CT118" s="220"/>
      <c r="CU118" s="220"/>
      <c r="CV118" s="220"/>
      <c r="CW118" s="220"/>
      <c r="CX118" s="220"/>
      <c r="CY118" s="220"/>
      <c r="CZ118" s="220"/>
      <c r="DA118" s="220"/>
      <c r="DB118" s="220"/>
      <c r="DC118" s="220"/>
      <c r="DD118" s="220"/>
      <c r="DE118" s="220"/>
      <c r="DF118" s="220"/>
      <c r="DG118" s="220"/>
      <c r="DH118" s="220"/>
      <c r="DI118" s="220"/>
      <c r="DJ118" s="220"/>
      <c r="DK118" s="220"/>
      <c r="DL118" s="220"/>
      <c r="DM118" s="220"/>
      <c r="DN118" s="220"/>
      <c r="DO118" s="220"/>
      <c r="DP118" s="220"/>
      <c r="DQ118" s="220"/>
      <c r="DR118" s="220"/>
      <c r="DS118" s="220"/>
      <c r="DT118" s="220"/>
      <c r="DU118" s="220">
        <v>696898.49</v>
      </c>
      <c r="DV118" s="220"/>
      <c r="DW118" s="220"/>
      <c r="DX118" s="220"/>
      <c r="DY118" s="220">
        <v>-33352744.9499215</v>
      </c>
    </row>
    <row r="119" spans="4:129">
      <c r="D119" s="175" t="s">
        <v>635</v>
      </c>
      <c r="E119" s="222" t="s">
        <v>642</v>
      </c>
      <c r="F119" s="222" t="s">
        <v>637</v>
      </c>
      <c r="G119" s="222">
        <v>466184933.55000001</v>
      </c>
      <c r="H119" s="222">
        <v>9453436.8399999999</v>
      </c>
      <c r="I119" s="222"/>
      <c r="J119" s="222"/>
      <c r="K119" s="222"/>
      <c r="L119" s="222">
        <v>100438296.15434401</v>
      </c>
      <c r="M119" s="222"/>
      <c r="N119" s="222">
        <v>79393831.281352505</v>
      </c>
      <c r="O119" s="222">
        <v>655470497.82569647</v>
      </c>
      <c r="P119" s="222"/>
      <c r="Q119" s="222"/>
      <c r="R119" s="222"/>
      <c r="S119" s="222"/>
      <c r="T119" s="222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2"/>
      <c r="AI119" s="222"/>
      <c r="AJ119" s="222"/>
      <c r="AK119" s="222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2"/>
      <c r="BB119" s="222"/>
      <c r="BC119" s="222"/>
      <c r="BD119" s="222"/>
      <c r="BE119" s="222"/>
      <c r="BF119" s="222"/>
      <c r="BG119" s="222"/>
      <c r="BH119" s="222"/>
      <c r="BI119" s="222"/>
      <c r="BJ119" s="222">
        <v>-9453436.8399999999</v>
      </c>
      <c r="BK119" s="222"/>
      <c r="BL119" s="222"/>
      <c r="BM119" s="222"/>
      <c r="BN119" s="222"/>
      <c r="BO119" s="222"/>
      <c r="BP119" s="222"/>
      <c r="BQ119" s="222"/>
      <c r="BR119" s="222"/>
      <c r="BS119" s="222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2"/>
      <c r="CJ119" s="222"/>
      <c r="CK119" s="222"/>
      <c r="CL119" s="222"/>
      <c r="CM119" s="222"/>
      <c r="CN119" s="222"/>
      <c r="CO119" s="222"/>
      <c r="CP119" s="222"/>
      <c r="CQ119" s="222"/>
      <c r="CR119" s="222"/>
      <c r="CS119" s="222"/>
      <c r="CT119" s="222"/>
      <c r="CU119" s="222"/>
      <c r="CV119" s="222"/>
      <c r="CW119" s="222"/>
      <c r="CX119" s="222"/>
      <c r="CY119" s="222"/>
      <c r="CZ119" s="222"/>
      <c r="DA119" s="222"/>
      <c r="DB119" s="222"/>
      <c r="DC119" s="222"/>
      <c r="DD119" s="222"/>
      <c r="DE119" s="222"/>
      <c r="DF119" s="222"/>
      <c r="DG119" s="222"/>
      <c r="DH119" s="222"/>
      <c r="DI119" s="222"/>
      <c r="DJ119" s="222"/>
      <c r="DK119" s="222"/>
      <c r="DL119" s="222"/>
      <c r="DM119" s="222"/>
      <c r="DN119" s="222"/>
      <c r="DO119" s="222"/>
      <c r="DP119" s="222"/>
      <c r="DQ119" s="222"/>
      <c r="DR119" s="222"/>
      <c r="DS119" s="222"/>
      <c r="DT119" s="222"/>
      <c r="DU119" s="222">
        <v>-9453436.8399999999</v>
      </c>
      <c r="DV119" s="222"/>
      <c r="DW119" s="222"/>
      <c r="DX119" s="222"/>
      <c r="DY119" s="222">
        <v>646017060.98569655</v>
      </c>
    </row>
    <row r="120" spans="4:129">
      <c r="D120" s="175" t="s">
        <v>638</v>
      </c>
      <c r="E120" s="220" t="s">
        <v>644</v>
      </c>
      <c r="F120" s="220" t="s">
        <v>645</v>
      </c>
      <c r="G120" s="220">
        <v>84241954.810000002</v>
      </c>
      <c r="H120" s="220">
        <v>1314674.71</v>
      </c>
      <c r="I120" s="220"/>
      <c r="J120" s="220">
        <v>328354655.637106</v>
      </c>
      <c r="K120" s="220"/>
      <c r="L120" s="220">
        <v>15138725.094692999</v>
      </c>
      <c r="M120" s="220"/>
      <c r="N120" s="220">
        <v>5206345.6908010002</v>
      </c>
      <c r="O120" s="220">
        <v>434256355.94260001</v>
      </c>
      <c r="P120" s="220"/>
      <c r="Q120" s="220"/>
      <c r="R120" s="220"/>
      <c r="S120" s="220"/>
      <c r="T120" s="220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220"/>
      <c r="AI120" s="220"/>
      <c r="AJ120" s="220"/>
      <c r="AK120" s="220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0"/>
      <c r="BB120" s="220"/>
      <c r="BC120" s="220"/>
      <c r="BD120" s="220"/>
      <c r="BE120" s="220"/>
      <c r="BF120" s="220"/>
      <c r="BG120" s="220"/>
      <c r="BH120" s="220"/>
      <c r="BI120" s="220"/>
      <c r="BJ120" s="220">
        <v>-3121046.06</v>
      </c>
      <c r="BK120" s="220"/>
      <c r="BL120" s="220"/>
      <c r="BM120" s="220"/>
      <c r="BN120" s="220"/>
      <c r="BO120" s="220"/>
      <c r="BP120" s="220"/>
      <c r="BQ120" s="220"/>
      <c r="BR120" s="220"/>
      <c r="BS120" s="220"/>
      <c r="BT120" s="220"/>
      <c r="BU120" s="220"/>
      <c r="BV120" s="220"/>
      <c r="BW120" s="220"/>
      <c r="BX120" s="220"/>
      <c r="BY120" s="220"/>
      <c r="BZ120" s="220"/>
      <c r="CA120" s="220"/>
      <c r="CB120" s="220"/>
      <c r="CC120" s="220"/>
      <c r="CD120" s="220"/>
      <c r="CE120" s="220"/>
      <c r="CF120" s="220"/>
      <c r="CG120" s="220"/>
      <c r="CH120" s="220"/>
      <c r="CI120" s="220"/>
      <c r="CJ120" s="220"/>
      <c r="CK120" s="220"/>
      <c r="CL120" s="220"/>
      <c r="CM120" s="220"/>
      <c r="CN120" s="220"/>
      <c r="CO120" s="220"/>
      <c r="CP120" s="220"/>
      <c r="CQ120" s="220"/>
      <c r="CR120" s="220"/>
      <c r="CS120" s="220"/>
      <c r="CT120" s="220"/>
      <c r="CU120" s="220"/>
      <c r="CV120" s="220"/>
      <c r="CW120" s="220"/>
      <c r="CX120" s="220"/>
      <c r="CY120" s="220"/>
      <c r="CZ120" s="220"/>
      <c r="DA120" s="220"/>
      <c r="DB120" s="220"/>
      <c r="DC120" s="220"/>
      <c r="DD120" s="220"/>
      <c r="DE120" s="220"/>
      <c r="DF120" s="220"/>
      <c r="DG120" s="220"/>
      <c r="DH120" s="220"/>
      <c r="DI120" s="220"/>
      <c r="DJ120" s="220"/>
      <c r="DK120" s="220"/>
      <c r="DL120" s="220"/>
      <c r="DM120" s="220"/>
      <c r="DN120" s="220"/>
      <c r="DO120" s="220"/>
      <c r="DP120" s="220"/>
      <c r="DQ120" s="220"/>
      <c r="DR120" s="220"/>
      <c r="DS120" s="220"/>
      <c r="DT120" s="220"/>
      <c r="DU120" s="220">
        <v>-3121046.06</v>
      </c>
      <c r="DV120" s="220"/>
      <c r="DW120" s="220"/>
      <c r="DX120" s="220"/>
      <c r="DY120" s="220">
        <v>431135309.88260001</v>
      </c>
    </row>
    <row r="121" spans="4:129">
      <c r="D121" s="175" t="s">
        <v>641</v>
      </c>
      <c r="E121" s="220" t="s">
        <v>647</v>
      </c>
      <c r="F121" s="220" t="s">
        <v>648</v>
      </c>
      <c r="G121" s="220">
        <v>-28573844.390000001</v>
      </c>
      <c r="H121" s="220">
        <v>-220328.06</v>
      </c>
      <c r="I121" s="220"/>
      <c r="J121" s="220">
        <v>-66177931.568573602</v>
      </c>
      <c r="K121" s="220"/>
      <c r="L121" s="220">
        <v>-5776618.7464079997</v>
      </c>
      <c r="M121" s="220"/>
      <c r="N121" s="220">
        <v>-2269545.2936120001</v>
      </c>
      <c r="O121" s="220">
        <v>-103018268.0585936</v>
      </c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220"/>
      <c r="AI121" s="220"/>
      <c r="AJ121" s="220"/>
      <c r="AK121" s="220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0"/>
      <c r="BB121" s="220"/>
      <c r="BC121" s="220"/>
      <c r="BD121" s="220"/>
      <c r="BE121" s="220"/>
      <c r="BF121" s="220"/>
      <c r="BG121" s="220"/>
      <c r="BH121" s="220"/>
      <c r="BI121" s="220"/>
      <c r="BJ121" s="220">
        <v>1934174.8</v>
      </c>
      <c r="BK121" s="220"/>
      <c r="BL121" s="220"/>
      <c r="BM121" s="220"/>
      <c r="BN121" s="220"/>
      <c r="BO121" s="220"/>
      <c r="BP121" s="220"/>
      <c r="BQ121" s="220"/>
      <c r="BR121" s="220"/>
      <c r="BS121" s="220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0"/>
      <c r="CJ121" s="220"/>
      <c r="CK121" s="220"/>
      <c r="CL121" s="220"/>
      <c r="CM121" s="220"/>
      <c r="CN121" s="220"/>
      <c r="CO121" s="220"/>
      <c r="CP121" s="220"/>
      <c r="CQ121" s="220"/>
      <c r="CR121" s="220"/>
      <c r="CS121" s="220"/>
      <c r="CT121" s="220"/>
      <c r="CU121" s="220"/>
      <c r="CV121" s="220"/>
      <c r="CW121" s="220"/>
      <c r="CX121" s="220"/>
      <c r="CY121" s="220"/>
      <c r="CZ121" s="220"/>
      <c r="DA121" s="220"/>
      <c r="DB121" s="220"/>
      <c r="DC121" s="220"/>
      <c r="DD121" s="220"/>
      <c r="DE121" s="220"/>
      <c r="DF121" s="220"/>
      <c r="DG121" s="220"/>
      <c r="DH121" s="220"/>
      <c r="DI121" s="220"/>
      <c r="DJ121" s="220"/>
      <c r="DK121" s="220"/>
      <c r="DL121" s="220"/>
      <c r="DM121" s="220"/>
      <c r="DN121" s="220"/>
      <c r="DO121" s="220"/>
      <c r="DP121" s="220"/>
      <c r="DQ121" s="220"/>
      <c r="DR121" s="220"/>
      <c r="DS121" s="220"/>
      <c r="DT121" s="220"/>
      <c r="DU121" s="220">
        <v>1934174.8</v>
      </c>
      <c r="DV121" s="220"/>
      <c r="DW121" s="220"/>
      <c r="DX121" s="220"/>
      <c r="DY121" s="220">
        <v>-101084093.2585936</v>
      </c>
    </row>
    <row r="122" spans="4:129">
      <c r="D122" s="175" t="s">
        <v>643</v>
      </c>
      <c r="E122" s="222" t="s">
        <v>650</v>
      </c>
      <c r="F122" s="222" t="s">
        <v>645</v>
      </c>
      <c r="G122" s="222">
        <v>55668110.420000002</v>
      </c>
      <c r="H122" s="222">
        <v>1094346.6499999999</v>
      </c>
      <c r="I122" s="222"/>
      <c r="J122" s="222">
        <v>262176724.06853241</v>
      </c>
      <c r="K122" s="222"/>
      <c r="L122" s="222">
        <v>9362106.3482850008</v>
      </c>
      <c r="M122" s="222"/>
      <c r="N122" s="222">
        <v>2936800.3971890002</v>
      </c>
      <c r="O122" s="222">
        <v>331238087.88400638</v>
      </c>
      <c r="P122" s="222"/>
      <c r="Q122" s="222"/>
      <c r="R122" s="222"/>
      <c r="S122" s="222"/>
      <c r="T122" s="222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2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2"/>
      <c r="BB122" s="222"/>
      <c r="BC122" s="222"/>
      <c r="BD122" s="222"/>
      <c r="BE122" s="222"/>
      <c r="BF122" s="222"/>
      <c r="BG122" s="222"/>
      <c r="BH122" s="222"/>
      <c r="BI122" s="222"/>
      <c r="BJ122" s="222">
        <v>-1186871.26</v>
      </c>
      <c r="BK122" s="222"/>
      <c r="BL122" s="222"/>
      <c r="BM122" s="222"/>
      <c r="BN122" s="222"/>
      <c r="BO122" s="222"/>
      <c r="BP122" s="222"/>
      <c r="BQ122" s="222"/>
      <c r="BR122" s="222"/>
      <c r="BS122" s="222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2"/>
      <c r="CJ122" s="222"/>
      <c r="CK122" s="222"/>
      <c r="CL122" s="222"/>
      <c r="CM122" s="222"/>
      <c r="CN122" s="222"/>
      <c r="CO122" s="222"/>
      <c r="CP122" s="222"/>
      <c r="CQ122" s="222"/>
      <c r="CR122" s="222"/>
      <c r="CS122" s="222"/>
      <c r="CT122" s="222"/>
      <c r="CU122" s="222"/>
      <c r="CV122" s="222"/>
      <c r="CW122" s="222"/>
      <c r="CX122" s="222"/>
      <c r="CY122" s="222"/>
      <c r="CZ122" s="222"/>
      <c r="DA122" s="222"/>
      <c r="DB122" s="222"/>
      <c r="DC122" s="222"/>
      <c r="DD122" s="222"/>
      <c r="DE122" s="222"/>
      <c r="DF122" s="222"/>
      <c r="DG122" s="222"/>
      <c r="DH122" s="222"/>
      <c r="DI122" s="222"/>
      <c r="DJ122" s="222"/>
      <c r="DK122" s="222"/>
      <c r="DL122" s="222"/>
      <c r="DM122" s="222"/>
      <c r="DN122" s="222"/>
      <c r="DO122" s="222"/>
      <c r="DP122" s="222"/>
      <c r="DQ122" s="222"/>
      <c r="DR122" s="222"/>
      <c r="DS122" s="222"/>
      <c r="DT122" s="222"/>
      <c r="DU122" s="222">
        <v>-1186871.26</v>
      </c>
      <c r="DV122" s="222"/>
      <c r="DW122" s="222"/>
      <c r="DX122" s="222"/>
      <c r="DY122" s="222">
        <v>330051216.62400639</v>
      </c>
    </row>
    <row r="123" spans="4:129">
      <c r="D123" s="175" t="s">
        <v>646</v>
      </c>
      <c r="E123" s="220" t="s">
        <v>652</v>
      </c>
      <c r="F123" s="220" t="s">
        <v>653</v>
      </c>
      <c r="G123" s="220">
        <v>15655552.960000001</v>
      </c>
      <c r="H123" s="220"/>
      <c r="I123" s="220"/>
      <c r="J123" s="220">
        <v>1438274161.0085437</v>
      </c>
      <c r="K123" s="220"/>
      <c r="L123" s="220"/>
      <c r="M123" s="220">
        <v>10731889.439999999</v>
      </c>
      <c r="N123" s="220"/>
      <c r="O123" s="220">
        <v>1464661603.4085438</v>
      </c>
      <c r="P123" s="220"/>
      <c r="Q123" s="220"/>
      <c r="R123" s="220"/>
      <c r="S123" s="220"/>
      <c r="T123" s="220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0"/>
      <c r="BB123" s="220"/>
      <c r="BC123" s="220"/>
      <c r="BD123" s="220"/>
      <c r="BE123" s="220"/>
      <c r="BF123" s="220"/>
      <c r="BG123" s="220"/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T123" s="220"/>
      <c r="BU123" s="220"/>
      <c r="BV123" s="220"/>
      <c r="BW123" s="220"/>
      <c r="BX123" s="220"/>
      <c r="BY123" s="220"/>
      <c r="BZ123" s="220"/>
      <c r="CA123" s="220"/>
      <c r="CB123" s="220"/>
      <c r="CC123" s="220"/>
      <c r="CD123" s="220"/>
      <c r="CE123" s="220"/>
      <c r="CF123" s="220"/>
      <c r="CG123" s="220"/>
      <c r="CH123" s="220"/>
      <c r="CI123" s="220"/>
      <c r="CJ123" s="220"/>
      <c r="CK123" s="220"/>
      <c r="CL123" s="220"/>
      <c r="CM123" s="220"/>
      <c r="CN123" s="220"/>
      <c r="CO123" s="220"/>
      <c r="CP123" s="220"/>
      <c r="CQ123" s="220"/>
      <c r="CR123" s="220"/>
      <c r="CS123" s="220"/>
      <c r="CT123" s="220"/>
      <c r="CU123" s="220"/>
      <c r="CV123" s="220"/>
      <c r="CW123" s="220"/>
      <c r="CX123" s="220"/>
      <c r="CY123" s="220"/>
      <c r="CZ123" s="220"/>
      <c r="DA123" s="220"/>
      <c r="DB123" s="220"/>
      <c r="DC123" s="220"/>
      <c r="DD123" s="220"/>
      <c r="DE123" s="220"/>
      <c r="DF123" s="220"/>
      <c r="DG123" s="220"/>
      <c r="DH123" s="220"/>
      <c r="DI123" s="220"/>
      <c r="DJ123" s="220"/>
      <c r="DK123" s="220"/>
      <c r="DL123" s="220"/>
      <c r="DM123" s="220"/>
      <c r="DN123" s="220"/>
      <c r="DO123" s="220"/>
      <c r="DP123" s="220"/>
      <c r="DQ123" s="220"/>
      <c r="DR123" s="220"/>
      <c r="DS123" s="220"/>
      <c r="DT123" s="220"/>
      <c r="DU123" s="220"/>
      <c r="DV123" s="220"/>
      <c r="DW123" s="220"/>
      <c r="DX123" s="220"/>
      <c r="DY123" s="220">
        <v>1464661603.4085438</v>
      </c>
    </row>
    <row r="124" spans="4:129">
      <c r="D124" s="175" t="s">
        <v>649</v>
      </c>
      <c r="E124" s="220" t="s">
        <v>655</v>
      </c>
      <c r="F124" s="220" t="s">
        <v>656</v>
      </c>
      <c r="G124" s="220">
        <v>-5461295.04</v>
      </c>
      <c r="H124" s="220"/>
      <c r="I124" s="220"/>
      <c r="J124" s="220">
        <v>-139635996.81113419</v>
      </c>
      <c r="K124" s="220"/>
      <c r="L124" s="220"/>
      <c r="M124" s="220">
        <v>-3403188.91</v>
      </c>
      <c r="N124" s="220"/>
      <c r="O124" s="220">
        <v>-148500480.76113421</v>
      </c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0"/>
      <c r="BB124" s="220"/>
      <c r="BC124" s="220"/>
      <c r="BD124" s="220"/>
      <c r="BE124" s="220"/>
      <c r="BF124" s="220"/>
      <c r="BG124" s="220"/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0"/>
      <c r="CJ124" s="220"/>
      <c r="CK124" s="220"/>
      <c r="CL124" s="220"/>
      <c r="CM124" s="220"/>
      <c r="CN124" s="220"/>
      <c r="CO124" s="220"/>
      <c r="CP124" s="220"/>
      <c r="CQ124" s="220"/>
      <c r="CR124" s="220"/>
      <c r="CS124" s="220"/>
      <c r="CT124" s="220"/>
      <c r="CU124" s="220"/>
      <c r="CV124" s="220"/>
      <c r="CW124" s="220"/>
      <c r="CX124" s="220"/>
      <c r="CY124" s="220"/>
      <c r="CZ124" s="220"/>
      <c r="DA124" s="220"/>
      <c r="DB124" s="220"/>
      <c r="DC124" s="220"/>
      <c r="DD124" s="220"/>
      <c r="DE124" s="220"/>
      <c r="DF124" s="220"/>
      <c r="DG124" s="220"/>
      <c r="DH124" s="220"/>
      <c r="DI124" s="220"/>
      <c r="DJ124" s="220"/>
      <c r="DK124" s="220"/>
      <c r="DL124" s="220"/>
      <c r="DM124" s="220"/>
      <c r="DN124" s="220"/>
      <c r="DO124" s="220"/>
      <c r="DP124" s="220"/>
      <c r="DQ124" s="220"/>
      <c r="DR124" s="220"/>
      <c r="DS124" s="220"/>
      <c r="DT124" s="220"/>
      <c r="DU124" s="220"/>
      <c r="DV124" s="220"/>
      <c r="DW124" s="220"/>
      <c r="DX124" s="220"/>
      <c r="DY124" s="220">
        <v>-148500480.76113421</v>
      </c>
    </row>
    <row r="125" spans="4:129">
      <c r="D125" s="175" t="s">
        <v>651</v>
      </c>
      <c r="E125" s="222" t="s">
        <v>658</v>
      </c>
      <c r="F125" s="222" t="s">
        <v>653</v>
      </c>
      <c r="G125" s="222">
        <v>10194257.92</v>
      </c>
      <c r="H125" s="222"/>
      <c r="I125" s="222"/>
      <c r="J125" s="222">
        <v>1298638164.1974096</v>
      </c>
      <c r="K125" s="222"/>
      <c r="L125" s="222"/>
      <c r="M125" s="222">
        <v>7328700.5300000003</v>
      </c>
      <c r="N125" s="222"/>
      <c r="O125" s="222">
        <v>1316161122.6474097</v>
      </c>
      <c r="P125" s="222"/>
      <c r="Q125" s="222"/>
      <c r="R125" s="222"/>
      <c r="S125" s="222"/>
      <c r="T125" s="222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2"/>
      <c r="AI125" s="222"/>
      <c r="AJ125" s="222"/>
      <c r="AK125" s="222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2"/>
      <c r="BB125" s="222"/>
      <c r="BC125" s="222"/>
      <c r="BD125" s="222"/>
      <c r="BE125" s="222"/>
      <c r="BF125" s="222"/>
      <c r="BG125" s="222"/>
      <c r="BH125" s="222"/>
      <c r="BI125" s="222"/>
      <c r="BJ125" s="222"/>
      <c r="BK125" s="222"/>
      <c r="BL125" s="222"/>
      <c r="BM125" s="222"/>
      <c r="BN125" s="222"/>
      <c r="BO125" s="222"/>
      <c r="BP125" s="222"/>
      <c r="BQ125" s="222"/>
      <c r="BR125" s="222"/>
      <c r="BS125" s="222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2"/>
      <c r="CJ125" s="222"/>
      <c r="CK125" s="222"/>
      <c r="CL125" s="222"/>
      <c r="CM125" s="222"/>
      <c r="CN125" s="222"/>
      <c r="CO125" s="222"/>
      <c r="CP125" s="222"/>
      <c r="CQ125" s="222"/>
      <c r="CR125" s="222"/>
      <c r="CS125" s="222"/>
      <c r="CT125" s="222"/>
      <c r="CU125" s="222"/>
      <c r="CV125" s="222"/>
      <c r="CW125" s="222"/>
      <c r="CX125" s="222"/>
      <c r="CY125" s="222"/>
      <c r="CZ125" s="222"/>
      <c r="DA125" s="222"/>
      <c r="DB125" s="222"/>
      <c r="DC125" s="222"/>
      <c r="DD125" s="222"/>
      <c r="DE125" s="222"/>
      <c r="DF125" s="222"/>
      <c r="DG125" s="222"/>
      <c r="DH125" s="222"/>
      <c r="DI125" s="222"/>
      <c r="DJ125" s="222"/>
      <c r="DK125" s="222"/>
      <c r="DL125" s="222"/>
      <c r="DM125" s="222"/>
      <c r="DN125" s="222"/>
      <c r="DO125" s="222"/>
      <c r="DP125" s="222"/>
      <c r="DQ125" s="222"/>
      <c r="DR125" s="222"/>
      <c r="DS125" s="222"/>
      <c r="DT125" s="222"/>
      <c r="DU125" s="222"/>
      <c r="DV125" s="222"/>
      <c r="DW125" s="222"/>
      <c r="DX125" s="222"/>
      <c r="DY125" s="222">
        <v>1316161122.6474097</v>
      </c>
    </row>
    <row r="126" spans="4:129">
      <c r="D126" s="175" t="s">
        <v>654</v>
      </c>
      <c r="E126" s="220" t="s">
        <v>660</v>
      </c>
      <c r="F126" s="220" t="s">
        <v>661</v>
      </c>
      <c r="G126" s="220">
        <v>76655013.569999993</v>
      </c>
      <c r="H126" s="220">
        <v>1209151</v>
      </c>
      <c r="I126" s="220"/>
      <c r="J126" s="220">
        <v>7863430.0693523996</v>
      </c>
      <c r="K126" s="220"/>
      <c r="L126" s="220"/>
      <c r="M126" s="220">
        <v>27429315.390000001</v>
      </c>
      <c r="N126" s="220"/>
      <c r="O126" s="220">
        <v>113156910.0293524</v>
      </c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  <c r="AB126" s="220"/>
      <c r="AC126" s="220"/>
      <c r="AD126" s="220"/>
      <c r="AE126" s="220"/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20"/>
      <c r="AU126" s="220"/>
      <c r="AV126" s="220"/>
      <c r="AW126" s="220"/>
      <c r="AX126" s="220"/>
      <c r="AY126" s="220"/>
      <c r="AZ126" s="220"/>
      <c r="BA126" s="220"/>
      <c r="BB126" s="220"/>
      <c r="BC126" s="220"/>
      <c r="BD126" s="220"/>
      <c r="BE126" s="220"/>
      <c r="BF126" s="220"/>
      <c r="BG126" s="220"/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T126" s="220"/>
      <c r="BU126" s="220"/>
      <c r="BV126" s="220"/>
      <c r="BW126" s="220"/>
      <c r="BX126" s="220"/>
      <c r="BY126" s="220"/>
      <c r="BZ126" s="220"/>
      <c r="CA126" s="220"/>
      <c r="CB126" s="220"/>
      <c r="CC126" s="220"/>
      <c r="CD126" s="220"/>
      <c r="CE126" s="220"/>
      <c r="CF126" s="220"/>
      <c r="CG126" s="220"/>
      <c r="CH126" s="220"/>
      <c r="CI126" s="220"/>
      <c r="CJ126" s="220"/>
      <c r="CK126" s="220"/>
      <c r="CL126" s="220"/>
      <c r="CM126" s="220"/>
      <c r="CN126" s="220"/>
      <c r="CO126" s="220"/>
      <c r="CP126" s="220"/>
      <c r="CQ126" s="220"/>
      <c r="CR126" s="220"/>
      <c r="CS126" s="220"/>
      <c r="CT126" s="220"/>
      <c r="CU126" s="220"/>
      <c r="CV126" s="220"/>
      <c r="CW126" s="220"/>
      <c r="CX126" s="220"/>
      <c r="CY126" s="220"/>
      <c r="CZ126" s="220"/>
      <c r="DA126" s="220"/>
      <c r="DB126" s="220"/>
      <c r="DC126" s="220"/>
      <c r="DD126" s="220"/>
      <c r="DE126" s="220"/>
      <c r="DF126" s="220"/>
      <c r="DG126" s="220"/>
      <c r="DH126" s="220"/>
      <c r="DI126" s="220"/>
      <c r="DJ126" s="220"/>
      <c r="DK126" s="220"/>
      <c r="DL126" s="220"/>
      <c r="DM126" s="220"/>
      <c r="DN126" s="220"/>
      <c r="DO126" s="220"/>
      <c r="DP126" s="220"/>
      <c r="DQ126" s="220"/>
      <c r="DR126" s="220"/>
      <c r="DS126" s="220"/>
      <c r="DT126" s="220"/>
      <c r="DU126" s="220"/>
      <c r="DV126" s="220"/>
      <c r="DW126" s="220"/>
      <c r="DX126" s="220"/>
      <c r="DY126" s="220">
        <v>113156910.0293524</v>
      </c>
    </row>
    <row r="127" spans="4:129">
      <c r="D127" s="175" t="s">
        <v>657</v>
      </c>
      <c r="E127" s="220" t="s">
        <v>663</v>
      </c>
      <c r="F127" s="220" t="s">
        <v>664</v>
      </c>
      <c r="G127" s="220">
        <v>-35404803.079999998</v>
      </c>
      <c r="H127" s="220">
        <v>-105949.67</v>
      </c>
      <c r="I127" s="220"/>
      <c r="J127" s="220">
        <v>-2718093.1461327998</v>
      </c>
      <c r="K127" s="220"/>
      <c r="L127" s="220"/>
      <c r="M127" s="220">
        <v>-11752463.67</v>
      </c>
      <c r="N127" s="220"/>
      <c r="O127" s="220">
        <v>-49981309.566132799</v>
      </c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0"/>
      <c r="BB127" s="220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T127" s="220"/>
      <c r="BU127" s="220"/>
      <c r="BV127" s="220"/>
      <c r="BW127" s="220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0"/>
      <c r="CH127" s="220"/>
      <c r="CI127" s="220"/>
      <c r="CJ127" s="220"/>
      <c r="CK127" s="220"/>
      <c r="CL127" s="220"/>
      <c r="CM127" s="220"/>
      <c r="CN127" s="220"/>
      <c r="CO127" s="220"/>
      <c r="CP127" s="220"/>
      <c r="CQ127" s="220"/>
      <c r="CR127" s="220"/>
      <c r="CS127" s="220"/>
      <c r="CT127" s="220"/>
      <c r="CU127" s="220"/>
      <c r="CV127" s="220"/>
      <c r="CW127" s="220"/>
      <c r="CX127" s="220"/>
      <c r="CY127" s="220"/>
      <c r="CZ127" s="220"/>
      <c r="DA127" s="220"/>
      <c r="DB127" s="220"/>
      <c r="DC127" s="220"/>
      <c r="DD127" s="220"/>
      <c r="DE127" s="220"/>
      <c r="DF127" s="220"/>
      <c r="DG127" s="220"/>
      <c r="DH127" s="220"/>
      <c r="DI127" s="220"/>
      <c r="DJ127" s="220"/>
      <c r="DK127" s="220"/>
      <c r="DL127" s="220"/>
      <c r="DM127" s="220"/>
      <c r="DN127" s="220"/>
      <c r="DO127" s="220"/>
      <c r="DP127" s="220"/>
      <c r="DQ127" s="220"/>
      <c r="DR127" s="220"/>
      <c r="DS127" s="220"/>
      <c r="DT127" s="220"/>
      <c r="DU127" s="220"/>
      <c r="DV127" s="220"/>
      <c r="DW127" s="220"/>
      <c r="DX127" s="220"/>
      <c r="DY127" s="220">
        <v>-49981309.566132799</v>
      </c>
    </row>
    <row r="128" spans="4:129">
      <c r="D128" s="175" t="s">
        <v>659</v>
      </c>
      <c r="E128" s="222" t="s">
        <v>666</v>
      </c>
      <c r="F128" s="222" t="s">
        <v>661</v>
      </c>
      <c r="G128" s="222">
        <v>41250210.490000002</v>
      </c>
      <c r="H128" s="222">
        <v>1103201.33</v>
      </c>
      <c r="I128" s="222"/>
      <c r="J128" s="222">
        <v>5145336.9232195998</v>
      </c>
      <c r="K128" s="222"/>
      <c r="L128" s="222"/>
      <c r="M128" s="222">
        <v>15676851.720000001</v>
      </c>
      <c r="N128" s="222"/>
      <c r="O128" s="222">
        <v>63175600.463219598</v>
      </c>
      <c r="P128" s="222"/>
      <c r="Q128" s="222"/>
      <c r="R128" s="222"/>
      <c r="S128" s="222"/>
      <c r="T128" s="222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2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2"/>
      <c r="BB128" s="222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2"/>
      <c r="BS128" s="222"/>
      <c r="BT128" s="222"/>
      <c r="BU128" s="222"/>
      <c r="BV128" s="222"/>
      <c r="BW128" s="222"/>
      <c r="BX128" s="222"/>
      <c r="BY128" s="222"/>
      <c r="BZ128" s="222"/>
      <c r="CA128" s="222"/>
      <c r="CB128" s="222"/>
      <c r="CC128" s="222"/>
      <c r="CD128" s="222"/>
      <c r="CE128" s="222"/>
      <c r="CF128" s="222"/>
      <c r="CG128" s="222"/>
      <c r="CH128" s="222"/>
      <c r="CI128" s="222"/>
      <c r="CJ128" s="222"/>
      <c r="CK128" s="222"/>
      <c r="CL128" s="222"/>
      <c r="CM128" s="222"/>
      <c r="CN128" s="222"/>
      <c r="CO128" s="222"/>
      <c r="CP128" s="222"/>
      <c r="CQ128" s="222"/>
      <c r="CR128" s="222"/>
      <c r="CS128" s="222"/>
      <c r="CT128" s="222"/>
      <c r="CU128" s="222"/>
      <c r="CV128" s="222"/>
      <c r="CW128" s="222"/>
      <c r="CX128" s="222"/>
      <c r="CY128" s="222"/>
      <c r="CZ128" s="222"/>
      <c r="DA128" s="222"/>
      <c r="DB128" s="222"/>
      <c r="DC128" s="222"/>
      <c r="DD128" s="222"/>
      <c r="DE128" s="222"/>
      <c r="DF128" s="222"/>
      <c r="DG128" s="222"/>
      <c r="DH128" s="222"/>
      <c r="DI128" s="222"/>
      <c r="DJ128" s="222"/>
      <c r="DK128" s="222"/>
      <c r="DL128" s="222"/>
      <c r="DM128" s="222"/>
      <c r="DN128" s="222"/>
      <c r="DO128" s="222"/>
      <c r="DP128" s="222"/>
      <c r="DQ128" s="222"/>
      <c r="DR128" s="222"/>
      <c r="DS128" s="222"/>
      <c r="DT128" s="222"/>
      <c r="DU128" s="222"/>
      <c r="DV128" s="222"/>
      <c r="DW128" s="222"/>
      <c r="DX128" s="222"/>
      <c r="DY128" s="222">
        <v>63175600.463219598</v>
      </c>
    </row>
    <row r="129" spans="4:129">
      <c r="D129" s="175" t="s">
        <v>662</v>
      </c>
      <c r="E129" s="220" t="s">
        <v>668</v>
      </c>
      <c r="F129" s="220" t="s">
        <v>669</v>
      </c>
      <c r="G129" s="220">
        <v>11790239.07</v>
      </c>
      <c r="H129" s="220"/>
      <c r="I129" s="220"/>
      <c r="J129" s="220"/>
      <c r="K129" s="220"/>
      <c r="L129" s="220"/>
      <c r="M129" s="220">
        <v>918356.25</v>
      </c>
      <c r="N129" s="220"/>
      <c r="O129" s="220">
        <v>12708595.32</v>
      </c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0"/>
      <c r="BB129" s="220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T129" s="220"/>
      <c r="BU129" s="220"/>
      <c r="BV129" s="220"/>
      <c r="BW129" s="220"/>
      <c r="BX129" s="220"/>
      <c r="BY129" s="220"/>
      <c r="BZ129" s="220"/>
      <c r="CA129" s="220"/>
      <c r="CB129" s="220"/>
      <c r="CC129" s="220"/>
      <c r="CD129" s="220"/>
      <c r="CE129" s="220"/>
      <c r="CF129" s="220"/>
      <c r="CG129" s="220"/>
      <c r="CH129" s="220"/>
      <c r="CI129" s="220"/>
      <c r="CJ129" s="220"/>
      <c r="CK129" s="220"/>
      <c r="CL129" s="220"/>
      <c r="CM129" s="220"/>
      <c r="CN129" s="220"/>
      <c r="CO129" s="220"/>
      <c r="CP129" s="220"/>
      <c r="CQ129" s="220"/>
      <c r="CR129" s="220"/>
      <c r="CS129" s="220"/>
      <c r="CT129" s="220"/>
      <c r="CU129" s="220"/>
      <c r="CV129" s="220"/>
      <c r="CW129" s="220"/>
      <c r="CX129" s="220"/>
      <c r="CY129" s="220"/>
      <c r="CZ129" s="220"/>
      <c r="DA129" s="220"/>
      <c r="DB129" s="220"/>
      <c r="DC129" s="220"/>
      <c r="DD129" s="220"/>
      <c r="DE129" s="220"/>
      <c r="DF129" s="220"/>
      <c r="DG129" s="220"/>
      <c r="DH129" s="220"/>
      <c r="DI129" s="220"/>
      <c r="DJ129" s="220"/>
      <c r="DK129" s="220"/>
      <c r="DL129" s="220"/>
      <c r="DM129" s="220"/>
      <c r="DN129" s="220"/>
      <c r="DO129" s="220"/>
      <c r="DP129" s="220"/>
      <c r="DQ129" s="220"/>
      <c r="DR129" s="220"/>
      <c r="DS129" s="220"/>
      <c r="DT129" s="220"/>
      <c r="DU129" s="220"/>
      <c r="DV129" s="220"/>
      <c r="DW129" s="220"/>
      <c r="DX129" s="220"/>
      <c r="DY129" s="220">
        <v>12708595.32</v>
      </c>
    </row>
    <row r="130" spans="4:129">
      <c r="D130" s="175" t="s">
        <v>665</v>
      </c>
      <c r="E130" s="220" t="s">
        <v>671</v>
      </c>
      <c r="F130" s="220" t="s">
        <v>672</v>
      </c>
      <c r="G130" s="220">
        <v>-4345558.8600000003</v>
      </c>
      <c r="H130" s="220"/>
      <c r="I130" s="220"/>
      <c r="J130" s="220"/>
      <c r="K130" s="220"/>
      <c r="L130" s="220"/>
      <c r="M130" s="220">
        <v>-261544.46</v>
      </c>
      <c r="N130" s="220"/>
      <c r="O130" s="220">
        <v>-4607103.32</v>
      </c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0"/>
      <c r="BB130" s="220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T130" s="220"/>
      <c r="BU130" s="220"/>
      <c r="BV130" s="220"/>
      <c r="BW130" s="220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0"/>
      <c r="CH130" s="220"/>
      <c r="CI130" s="220"/>
      <c r="CJ130" s="220"/>
      <c r="CK130" s="220"/>
      <c r="CL130" s="220"/>
      <c r="CM130" s="220"/>
      <c r="CN130" s="220"/>
      <c r="CO130" s="220"/>
      <c r="CP130" s="220"/>
      <c r="CQ130" s="220"/>
      <c r="CR130" s="220"/>
      <c r="CS130" s="220"/>
      <c r="CT130" s="220"/>
      <c r="CU130" s="220"/>
      <c r="CV130" s="220"/>
      <c r="CW130" s="220"/>
      <c r="CX130" s="220"/>
      <c r="CY130" s="220"/>
      <c r="CZ130" s="220"/>
      <c r="DA130" s="220"/>
      <c r="DB130" s="220"/>
      <c r="DC130" s="220"/>
      <c r="DD130" s="220"/>
      <c r="DE130" s="220"/>
      <c r="DF130" s="220"/>
      <c r="DG130" s="220"/>
      <c r="DH130" s="220"/>
      <c r="DI130" s="220"/>
      <c r="DJ130" s="220"/>
      <c r="DK130" s="220"/>
      <c r="DL130" s="220"/>
      <c r="DM130" s="220"/>
      <c r="DN130" s="220"/>
      <c r="DO130" s="220"/>
      <c r="DP130" s="220"/>
      <c r="DQ130" s="220"/>
      <c r="DR130" s="220"/>
      <c r="DS130" s="220"/>
      <c r="DT130" s="220"/>
      <c r="DU130" s="220"/>
      <c r="DV130" s="220"/>
      <c r="DW130" s="220"/>
      <c r="DX130" s="220"/>
      <c r="DY130" s="220">
        <v>-4607103.32</v>
      </c>
    </row>
    <row r="131" spans="4:129">
      <c r="D131" s="175" t="s">
        <v>667</v>
      </c>
      <c r="E131" s="222" t="s">
        <v>674</v>
      </c>
      <c r="F131" s="222" t="s">
        <v>669</v>
      </c>
      <c r="G131" s="222">
        <v>7444680.21</v>
      </c>
      <c r="H131" s="222"/>
      <c r="I131" s="222"/>
      <c r="J131" s="222"/>
      <c r="K131" s="222"/>
      <c r="L131" s="222"/>
      <c r="M131" s="222">
        <v>656811.79</v>
      </c>
      <c r="N131" s="222"/>
      <c r="O131" s="222">
        <v>8101492</v>
      </c>
      <c r="P131" s="222"/>
      <c r="Q131" s="222"/>
      <c r="R131" s="222"/>
      <c r="S131" s="222"/>
      <c r="T131" s="222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222"/>
      <c r="AI131" s="222"/>
      <c r="AJ131" s="222"/>
      <c r="AK131" s="222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2"/>
      <c r="BB131" s="222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2"/>
      <c r="BS131" s="222"/>
      <c r="BT131" s="222"/>
      <c r="BU131" s="222"/>
      <c r="BV131" s="222"/>
      <c r="BW131" s="222"/>
      <c r="BX131" s="222"/>
      <c r="BY131" s="222"/>
      <c r="BZ131" s="222"/>
      <c r="CA131" s="222"/>
      <c r="CB131" s="222"/>
      <c r="CC131" s="222"/>
      <c r="CD131" s="222"/>
      <c r="CE131" s="222"/>
      <c r="CF131" s="222"/>
      <c r="CG131" s="222"/>
      <c r="CH131" s="222"/>
      <c r="CI131" s="222"/>
      <c r="CJ131" s="222"/>
      <c r="CK131" s="222"/>
      <c r="CL131" s="222"/>
      <c r="CM131" s="222"/>
      <c r="CN131" s="222"/>
      <c r="CO131" s="222"/>
      <c r="CP131" s="222"/>
      <c r="CQ131" s="222"/>
      <c r="CR131" s="222"/>
      <c r="CS131" s="222"/>
      <c r="CT131" s="222"/>
      <c r="CU131" s="222"/>
      <c r="CV131" s="222"/>
      <c r="CW131" s="222"/>
      <c r="CX131" s="222"/>
      <c r="CY131" s="222"/>
      <c r="CZ131" s="222"/>
      <c r="DA131" s="222"/>
      <c r="DB131" s="222"/>
      <c r="DC131" s="222"/>
      <c r="DD131" s="222"/>
      <c r="DE131" s="222"/>
      <c r="DF131" s="222"/>
      <c r="DG131" s="222"/>
      <c r="DH131" s="222"/>
      <c r="DI131" s="222"/>
      <c r="DJ131" s="222"/>
      <c r="DK131" s="222"/>
      <c r="DL131" s="222"/>
      <c r="DM131" s="222"/>
      <c r="DN131" s="222"/>
      <c r="DO131" s="222"/>
      <c r="DP131" s="222"/>
      <c r="DQ131" s="222"/>
      <c r="DR131" s="222"/>
      <c r="DS131" s="222"/>
      <c r="DT131" s="222"/>
      <c r="DU131" s="222"/>
      <c r="DV131" s="222"/>
      <c r="DW131" s="222"/>
      <c r="DX131" s="222"/>
      <c r="DY131" s="222">
        <v>8101492</v>
      </c>
    </row>
    <row r="132" spans="4:129">
      <c r="D132" s="175" t="s">
        <v>670</v>
      </c>
      <c r="E132" s="223" t="s">
        <v>676</v>
      </c>
      <c r="F132" s="223" t="s">
        <v>677</v>
      </c>
      <c r="G132" s="223">
        <v>16060553707.889999</v>
      </c>
      <c r="H132" s="223">
        <v>1716790944.0699999</v>
      </c>
      <c r="I132" s="223"/>
      <c r="J132" s="223">
        <v>16360867339.922201</v>
      </c>
      <c r="K132" s="223"/>
      <c r="L132" s="223">
        <v>5246399252.7367353</v>
      </c>
      <c r="M132" s="223">
        <v>3999868006.3200002</v>
      </c>
      <c r="N132" s="223">
        <v>4094046026.9959135</v>
      </c>
      <c r="O132" s="223">
        <v>47478525277.934853</v>
      </c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23"/>
      <c r="AC132" s="223"/>
      <c r="AD132" s="223"/>
      <c r="AE132" s="223"/>
      <c r="AF132" s="223"/>
      <c r="AG132" s="223"/>
      <c r="AH132" s="223"/>
      <c r="AI132" s="223"/>
      <c r="AJ132" s="223"/>
      <c r="AK132" s="223"/>
      <c r="AL132" s="223"/>
      <c r="AM132" s="223"/>
      <c r="AN132" s="223"/>
      <c r="AO132" s="223"/>
      <c r="AP132" s="223"/>
      <c r="AQ132" s="223"/>
      <c r="AR132" s="223"/>
      <c r="AS132" s="223"/>
      <c r="AT132" s="223"/>
      <c r="AU132" s="223"/>
      <c r="AV132" s="223"/>
      <c r="AW132" s="223"/>
      <c r="AX132" s="223"/>
      <c r="AY132" s="223"/>
      <c r="AZ132" s="223"/>
      <c r="BA132" s="223"/>
      <c r="BB132" s="223"/>
      <c r="BC132" s="223"/>
      <c r="BD132" s="223"/>
      <c r="BE132" s="223"/>
      <c r="BF132" s="223"/>
      <c r="BG132" s="223"/>
      <c r="BH132" s="223"/>
      <c r="BI132" s="223"/>
      <c r="BJ132" s="223">
        <v>-10640308.1</v>
      </c>
      <c r="BK132" s="223">
        <v>7486090.4199999999</v>
      </c>
      <c r="BL132" s="223"/>
      <c r="BM132" s="223"/>
      <c r="BN132" s="223">
        <v>-451786191.51445961</v>
      </c>
      <c r="BO132" s="223"/>
      <c r="BP132" s="223"/>
      <c r="BQ132" s="223"/>
      <c r="BR132" s="223"/>
      <c r="BS132" s="223"/>
      <c r="BT132" s="223"/>
      <c r="BU132" s="223"/>
      <c r="BV132" s="223"/>
      <c r="BW132" s="223"/>
      <c r="BX132" s="223"/>
      <c r="BY132" s="223"/>
      <c r="BZ132" s="223"/>
      <c r="CA132" s="223"/>
      <c r="CB132" s="223">
        <v>57439591.089583799</v>
      </c>
      <c r="CC132" s="223"/>
      <c r="CD132" s="223"/>
      <c r="CE132" s="223"/>
      <c r="CF132" s="223"/>
      <c r="CG132" s="223"/>
      <c r="CH132" s="223"/>
      <c r="CI132" s="223"/>
      <c r="CJ132" s="223"/>
      <c r="CK132" s="223"/>
      <c r="CL132" s="223"/>
      <c r="CM132" s="223"/>
      <c r="CN132" s="223"/>
      <c r="CO132" s="223"/>
      <c r="CP132" s="223"/>
      <c r="CQ132" s="223"/>
      <c r="CR132" s="223"/>
      <c r="CS132" s="223"/>
      <c r="CT132" s="223"/>
      <c r="CU132" s="223"/>
      <c r="CV132" s="223"/>
      <c r="CW132" s="223"/>
      <c r="CX132" s="223"/>
      <c r="CY132" s="223"/>
      <c r="CZ132" s="223"/>
      <c r="DA132" s="223"/>
      <c r="DB132" s="223"/>
      <c r="DC132" s="223"/>
      <c r="DD132" s="223"/>
      <c r="DE132" s="223"/>
      <c r="DF132" s="223"/>
      <c r="DG132" s="223"/>
      <c r="DH132" s="223"/>
      <c r="DI132" s="223">
        <v>8930492536.1299992</v>
      </c>
      <c r="DJ132" s="223"/>
      <c r="DK132" s="223"/>
      <c r="DL132" s="223"/>
      <c r="DM132" s="223"/>
      <c r="DN132" s="223"/>
      <c r="DO132" s="223">
        <v>-170854102.38</v>
      </c>
      <c r="DP132" s="223"/>
      <c r="DQ132" s="223">
        <v>0</v>
      </c>
      <c r="DR132" s="223"/>
      <c r="DS132" s="223"/>
      <c r="DT132" s="223"/>
      <c r="DU132" s="223">
        <v>8362137615.6451244</v>
      </c>
      <c r="DV132" s="223"/>
      <c r="DW132" s="223"/>
      <c r="DX132" s="223"/>
      <c r="DY132" s="223">
        <v>55840662893.579971</v>
      </c>
    </row>
    <row r="133" spans="4:129">
      <c r="D133" s="175" t="s">
        <v>673</v>
      </c>
      <c r="E133" s="220" t="s">
        <v>679</v>
      </c>
      <c r="F133" s="220" t="s">
        <v>680</v>
      </c>
      <c r="G133" s="220"/>
      <c r="H133" s="220"/>
      <c r="I133" s="220"/>
      <c r="J133" s="220"/>
      <c r="K133" s="220"/>
      <c r="L133" s="220"/>
      <c r="M133" s="220"/>
      <c r="N133" s="220"/>
      <c r="O133" s="220"/>
      <c r="P133" s="220"/>
      <c r="Q133" s="220"/>
      <c r="R133" s="220"/>
      <c r="S133" s="220"/>
      <c r="T133" s="220"/>
      <c r="U133" s="220"/>
      <c r="V133" s="220"/>
      <c r="W133" s="220"/>
      <c r="X133" s="220"/>
      <c r="Y133" s="220"/>
      <c r="Z133" s="220"/>
      <c r="AA133" s="220"/>
      <c r="AB133" s="220"/>
      <c r="AC133" s="220"/>
      <c r="AD133" s="220"/>
      <c r="AE133" s="220"/>
      <c r="AF133" s="220"/>
      <c r="AG133" s="220"/>
      <c r="AH133" s="220"/>
      <c r="AI133" s="220"/>
      <c r="AJ133" s="220"/>
      <c r="AK133" s="220"/>
      <c r="AL133" s="220"/>
      <c r="AM133" s="220"/>
      <c r="AN133" s="220"/>
      <c r="AO133" s="220"/>
      <c r="AP133" s="220"/>
      <c r="AQ133" s="220"/>
      <c r="AR133" s="220"/>
      <c r="AS133" s="220"/>
      <c r="AT133" s="220"/>
      <c r="AU133" s="220"/>
      <c r="AV133" s="220"/>
      <c r="AW133" s="220"/>
      <c r="AX133" s="220"/>
      <c r="AY133" s="220"/>
      <c r="AZ133" s="220"/>
      <c r="BA133" s="220"/>
      <c r="BB133" s="220"/>
      <c r="BC133" s="220"/>
      <c r="BD133" s="220"/>
      <c r="BE133" s="220"/>
      <c r="BF133" s="220"/>
      <c r="BG133" s="220"/>
      <c r="BH133" s="220"/>
      <c r="BI133" s="220"/>
      <c r="BJ133" s="220"/>
      <c r="BK133" s="220"/>
      <c r="BL133" s="220"/>
      <c r="BM133" s="220"/>
      <c r="BN133" s="220"/>
      <c r="BO133" s="220"/>
      <c r="BP133" s="220"/>
      <c r="BQ133" s="220"/>
      <c r="BR133" s="220"/>
      <c r="BS133" s="220"/>
      <c r="BT133" s="220"/>
      <c r="BU133" s="220"/>
      <c r="BV133" s="220"/>
      <c r="BW133" s="220"/>
      <c r="BX133" s="220"/>
      <c r="BY133" s="220"/>
      <c r="BZ133" s="220"/>
      <c r="CA133" s="220"/>
      <c r="CB133" s="220">
        <v>81722239.378790796</v>
      </c>
      <c r="CC133" s="220"/>
      <c r="CD133" s="220"/>
      <c r="CE133" s="220"/>
      <c r="CF133" s="220"/>
      <c r="CG133" s="220"/>
      <c r="CH133" s="220"/>
      <c r="CI133" s="220"/>
      <c r="CJ133" s="220"/>
      <c r="CK133" s="220"/>
      <c r="CL133" s="220"/>
      <c r="CM133" s="220"/>
      <c r="CN133" s="220"/>
      <c r="CO133" s="220"/>
      <c r="CP133" s="220"/>
      <c r="CQ133" s="220"/>
      <c r="CR133" s="220"/>
      <c r="CS133" s="220"/>
      <c r="CT133" s="220"/>
      <c r="CU133" s="220"/>
      <c r="CV133" s="220"/>
      <c r="CW133" s="220"/>
      <c r="CX133" s="220"/>
      <c r="CY133" s="220"/>
      <c r="CZ133" s="220"/>
      <c r="DA133" s="220"/>
      <c r="DB133" s="220"/>
      <c r="DC133" s="220"/>
      <c r="DD133" s="220"/>
      <c r="DE133" s="220"/>
      <c r="DF133" s="220"/>
      <c r="DG133" s="220"/>
      <c r="DH133" s="220"/>
      <c r="DI133" s="220">
        <v>12462784908.799999</v>
      </c>
      <c r="DJ133" s="220"/>
      <c r="DK133" s="220"/>
      <c r="DL133" s="220"/>
      <c r="DM133" s="220"/>
      <c r="DN133" s="220"/>
      <c r="DO133" s="220"/>
      <c r="DP133" s="220"/>
      <c r="DQ133" s="220"/>
      <c r="DR133" s="220"/>
      <c r="DS133" s="220"/>
      <c r="DT133" s="220"/>
      <c r="DU133" s="220">
        <v>12544507148.178791</v>
      </c>
      <c r="DV133" s="220"/>
      <c r="DW133" s="220"/>
      <c r="DX133" s="220"/>
      <c r="DY133" s="220">
        <v>12544507148.178791</v>
      </c>
    </row>
    <row r="134" spans="4:129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/>
      <c r="O134" s="222"/>
      <c r="P134" s="222"/>
      <c r="Q134" s="222"/>
      <c r="R134" s="222"/>
      <c r="S134" s="222"/>
      <c r="T134" s="222"/>
      <c r="U134" s="222"/>
      <c r="V134" s="222"/>
      <c r="W134" s="222"/>
      <c r="X134" s="222"/>
      <c r="Y134" s="222"/>
      <c r="Z134" s="222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2"/>
      <c r="AL134" s="222"/>
      <c r="AM134" s="222"/>
      <c r="AN134" s="222"/>
      <c r="AO134" s="222"/>
      <c r="AP134" s="222"/>
      <c r="AQ134" s="222"/>
      <c r="AR134" s="222"/>
      <c r="AS134" s="222"/>
      <c r="AT134" s="222"/>
      <c r="AU134" s="222"/>
      <c r="AV134" s="222"/>
      <c r="AW134" s="222"/>
      <c r="AX134" s="222"/>
      <c r="AY134" s="222"/>
      <c r="AZ134" s="222"/>
      <c r="BA134" s="222"/>
      <c r="BB134" s="222"/>
      <c r="BC134" s="222"/>
      <c r="BD134" s="222"/>
      <c r="BE134" s="222"/>
      <c r="BF134" s="222"/>
      <c r="BG134" s="222"/>
      <c r="BH134" s="222"/>
      <c r="BI134" s="222"/>
      <c r="BJ134" s="222"/>
      <c r="BK134" s="222"/>
      <c r="BL134" s="222"/>
      <c r="BM134" s="222"/>
      <c r="BN134" s="222"/>
      <c r="BO134" s="222"/>
      <c r="BP134" s="222"/>
      <c r="BQ134" s="222"/>
      <c r="BR134" s="222"/>
      <c r="BS134" s="222"/>
      <c r="BT134" s="222"/>
      <c r="BU134" s="222"/>
      <c r="BV134" s="222"/>
      <c r="BW134" s="222"/>
      <c r="BX134" s="222"/>
      <c r="BY134" s="222"/>
      <c r="BZ134" s="222"/>
      <c r="CA134" s="222"/>
      <c r="CB134" s="222">
        <v>81722239.378790796</v>
      </c>
      <c r="CC134" s="222"/>
      <c r="CD134" s="222"/>
      <c r="CE134" s="222"/>
      <c r="CF134" s="222"/>
      <c r="CG134" s="222"/>
      <c r="CH134" s="222"/>
      <c r="CI134" s="222"/>
      <c r="CJ134" s="222"/>
      <c r="CK134" s="222"/>
      <c r="CL134" s="222"/>
      <c r="CM134" s="222"/>
      <c r="CN134" s="222"/>
      <c r="CO134" s="222"/>
      <c r="CP134" s="222"/>
      <c r="CQ134" s="222"/>
      <c r="CR134" s="222"/>
      <c r="CS134" s="222"/>
      <c r="CT134" s="222"/>
      <c r="CU134" s="222"/>
      <c r="CV134" s="222"/>
      <c r="CW134" s="222"/>
      <c r="CX134" s="222"/>
      <c r="CY134" s="222"/>
      <c r="CZ134" s="222"/>
      <c r="DA134" s="222"/>
      <c r="DB134" s="222"/>
      <c r="DC134" s="222"/>
      <c r="DD134" s="222"/>
      <c r="DE134" s="222"/>
      <c r="DF134" s="222"/>
      <c r="DG134" s="222"/>
      <c r="DH134" s="222"/>
      <c r="DI134" s="222">
        <v>12462784908.799999</v>
      </c>
      <c r="DJ134" s="222"/>
      <c r="DK134" s="222"/>
      <c r="DL134" s="222"/>
      <c r="DM134" s="222"/>
      <c r="DN134" s="222"/>
      <c r="DO134" s="222"/>
      <c r="DP134" s="222"/>
      <c r="DQ134" s="222"/>
      <c r="DR134" s="222"/>
      <c r="DS134" s="222"/>
      <c r="DT134" s="222"/>
      <c r="DU134" s="222">
        <v>12544507148.178791</v>
      </c>
      <c r="DV134" s="222"/>
      <c r="DW134" s="222"/>
      <c r="DX134" s="222"/>
      <c r="DY134" s="222">
        <v>12544507148.178791</v>
      </c>
    </row>
    <row r="135" spans="4:129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23"/>
      <c r="AI135" s="223"/>
      <c r="AJ135" s="223"/>
      <c r="AK135" s="223"/>
      <c r="AL135" s="223"/>
      <c r="AM135" s="223"/>
      <c r="AN135" s="223"/>
      <c r="AO135" s="223"/>
      <c r="AP135" s="223"/>
      <c r="AQ135" s="223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23"/>
      <c r="BB135" s="223"/>
      <c r="BC135" s="223"/>
      <c r="BD135" s="223"/>
      <c r="BE135" s="223"/>
      <c r="BF135" s="223"/>
      <c r="BG135" s="223"/>
      <c r="BH135" s="223"/>
      <c r="BI135" s="223"/>
      <c r="BJ135" s="223"/>
      <c r="BK135" s="223"/>
      <c r="BL135" s="223"/>
      <c r="BM135" s="223"/>
      <c r="BN135" s="223"/>
      <c r="BO135" s="223"/>
      <c r="BP135" s="223"/>
      <c r="BQ135" s="223"/>
      <c r="BR135" s="223"/>
      <c r="BS135" s="223"/>
      <c r="BT135" s="223"/>
      <c r="BU135" s="223"/>
      <c r="BV135" s="223"/>
      <c r="BW135" s="223"/>
      <c r="BX135" s="223"/>
      <c r="BY135" s="223"/>
      <c r="BZ135" s="223"/>
      <c r="CA135" s="223"/>
      <c r="CB135" s="223">
        <v>81722239.378790796</v>
      </c>
      <c r="CC135" s="223"/>
      <c r="CD135" s="223"/>
      <c r="CE135" s="223"/>
      <c r="CF135" s="223"/>
      <c r="CG135" s="223"/>
      <c r="CH135" s="223"/>
      <c r="CI135" s="223"/>
      <c r="CJ135" s="223"/>
      <c r="CK135" s="223"/>
      <c r="CL135" s="223"/>
      <c r="CM135" s="223"/>
      <c r="CN135" s="223"/>
      <c r="CO135" s="223"/>
      <c r="CP135" s="223"/>
      <c r="CQ135" s="223"/>
      <c r="CR135" s="223"/>
      <c r="CS135" s="223"/>
      <c r="CT135" s="223"/>
      <c r="CU135" s="223"/>
      <c r="CV135" s="223"/>
      <c r="CW135" s="223"/>
      <c r="CX135" s="223"/>
      <c r="CY135" s="223"/>
      <c r="CZ135" s="223"/>
      <c r="DA135" s="223"/>
      <c r="DB135" s="223"/>
      <c r="DC135" s="223"/>
      <c r="DD135" s="223"/>
      <c r="DE135" s="223"/>
      <c r="DF135" s="223"/>
      <c r="DG135" s="223"/>
      <c r="DH135" s="223"/>
      <c r="DI135" s="223">
        <v>12462784908.799999</v>
      </c>
      <c r="DJ135" s="223"/>
      <c r="DK135" s="223"/>
      <c r="DL135" s="223"/>
      <c r="DM135" s="223"/>
      <c r="DN135" s="223"/>
      <c r="DO135" s="223"/>
      <c r="DP135" s="223"/>
      <c r="DQ135" s="223"/>
      <c r="DR135" s="223"/>
      <c r="DS135" s="223"/>
      <c r="DT135" s="223"/>
      <c r="DU135" s="223">
        <v>12544507148.178791</v>
      </c>
      <c r="DV135" s="223"/>
      <c r="DW135" s="223"/>
      <c r="DX135" s="223"/>
      <c r="DY135" s="223">
        <v>12544507148.178791</v>
      </c>
    </row>
    <row r="136" spans="4:129">
      <c r="D136" s="175" t="s">
        <v>681</v>
      </c>
      <c r="E136" s="220" t="s">
        <v>686</v>
      </c>
      <c r="F136" s="220" t="s">
        <v>687</v>
      </c>
      <c r="G136" s="220">
        <v>419426063.99000001</v>
      </c>
      <c r="H136" s="220">
        <v>192880</v>
      </c>
      <c r="I136" s="220"/>
      <c r="J136" s="220">
        <v>74607956.468701407</v>
      </c>
      <c r="K136" s="220"/>
      <c r="L136" s="220">
        <v>6166120.3969769999</v>
      </c>
      <c r="M136" s="220">
        <v>88503215.870000005</v>
      </c>
      <c r="N136" s="220">
        <v>16475660.933836499</v>
      </c>
      <c r="O136" s="220">
        <v>605371897.6595149</v>
      </c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  <c r="AB136" s="220"/>
      <c r="AC136" s="220"/>
      <c r="AD136" s="220"/>
      <c r="AE136" s="220"/>
      <c r="AF136" s="220"/>
      <c r="AG136" s="220"/>
      <c r="AH136" s="220"/>
      <c r="AI136" s="220"/>
      <c r="AJ136" s="220"/>
      <c r="AK136" s="220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0"/>
      <c r="BB136" s="220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0"/>
      <c r="BS136" s="220"/>
      <c r="BT136" s="220"/>
      <c r="BU136" s="220"/>
      <c r="BV136" s="220"/>
      <c r="BW136" s="220"/>
      <c r="BX136" s="220"/>
      <c r="BY136" s="220"/>
      <c r="BZ136" s="220"/>
      <c r="CA136" s="220"/>
      <c r="CB136" s="220"/>
      <c r="CC136" s="220"/>
      <c r="CD136" s="220"/>
      <c r="CE136" s="220"/>
      <c r="CF136" s="220"/>
      <c r="CG136" s="220"/>
      <c r="CH136" s="220"/>
      <c r="CI136" s="220"/>
      <c r="CJ136" s="220"/>
      <c r="CK136" s="220"/>
      <c r="CL136" s="220"/>
      <c r="CM136" s="220"/>
      <c r="CN136" s="220"/>
      <c r="CO136" s="220"/>
      <c r="CP136" s="220"/>
      <c r="CQ136" s="220"/>
      <c r="CR136" s="220"/>
      <c r="CS136" s="220"/>
      <c r="CT136" s="220"/>
      <c r="CU136" s="220"/>
      <c r="CV136" s="220"/>
      <c r="CW136" s="220"/>
      <c r="CX136" s="220"/>
      <c r="CY136" s="220"/>
      <c r="CZ136" s="220"/>
      <c r="DA136" s="220"/>
      <c r="DB136" s="220"/>
      <c r="DC136" s="220"/>
      <c r="DD136" s="220"/>
      <c r="DE136" s="220"/>
      <c r="DF136" s="220"/>
      <c r="DG136" s="220"/>
      <c r="DH136" s="220"/>
      <c r="DI136" s="220"/>
      <c r="DJ136" s="220"/>
      <c r="DK136" s="220"/>
      <c r="DL136" s="220"/>
      <c r="DM136" s="220"/>
      <c r="DN136" s="220"/>
      <c r="DO136" s="220"/>
      <c r="DP136" s="220"/>
      <c r="DQ136" s="220"/>
      <c r="DR136" s="220"/>
      <c r="DS136" s="220"/>
      <c r="DT136" s="220"/>
      <c r="DU136" s="220"/>
      <c r="DV136" s="220"/>
      <c r="DW136" s="220"/>
      <c r="DX136" s="220"/>
      <c r="DY136" s="220">
        <v>605371897.6595149</v>
      </c>
    </row>
    <row r="137" spans="4:129">
      <c r="D137" s="175" t="s">
        <v>683</v>
      </c>
      <c r="E137" s="220" t="s">
        <v>689</v>
      </c>
      <c r="F137" s="220" t="s">
        <v>690</v>
      </c>
      <c r="G137" s="220">
        <v>-333732558.13999999</v>
      </c>
      <c r="H137" s="220">
        <v>-78386.63</v>
      </c>
      <c r="I137" s="220"/>
      <c r="J137" s="220">
        <v>-67702363.242707595</v>
      </c>
      <c r="K137" s="220"/>
      <c r="L137" s="220">
        <v>-4709926.8932429999</v>
      </c>
      <c r="M137" s="220">
        <v>-75628480.189999998</v>
      </c>
      <c r="N137" s="220">
        <v>-9504805.2318840008</v>
      </c>
      <c r="O137" s="220">
        <v>-491356520.32783461</v>
      </c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  <c r="AB137" s="220"/>
      <c r="AC137" s="220"/>
      <c r="AD137" s="220"/>
      <c r="AE137" s="220"/>
      <c r="AF137" s="220"/>
      <c r="AG137" s="220"/>
      <c r="AH137" s="220"/>
      <c r="AI137" s="220"/>
      <c r="AJ137" s="220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0"/>
      <c r="BB137" s="220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0"/>
      <c r="BS137" s="220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0"/>
      <c r="CJ137" s="220"/>
      <c r="CK137" s="220"/>
      <c r="CL137" s="220"/>
      <c r="CM137" s="220"/>
      <c r="CN137" s="220"/>
      <c r="CO137" s="220"/>
      <c r="CP137" s="220"/>
      <c r="CQ137" s="220"/>
      <c r="CR137" s="220"/>
      <c r="CS137" s="220"/>
      <c r="CT137" s="220"/>
      <c r="CU137" s="220"/>
      <c r="CV137" s="220"/>
      <c r="CW137" s="220"/>
      <c r="CX137" s="220"/>
      <c r="CY137" s="220"/>
      <c r="CZ137" s="220"/>
      <c r="DA137" s="220"/>
      <c r="DB137" s="220"/>
      <c r="DC137" s="220"/>
      <c r="DD137" s="220"/>
      <c r="DE137" s="220"/>
      <c r="DF137" s="220"/>
      <c r="DG137" s="220"/>
      <c r="DH137" s="220"/>
      <c r="DI137" s="220"/>
      <c r="DJ137" s="220"/>
      <c r="DK137" s="220"/>
      <c r="DL137" s="220"/>
      <c r="DM137" s="220"/>
      <c r="DN137" s="220"/>
      <c r="DO137" s="220"/>
      <c r="DP137" s="220"/>
      <c r="DQ137" s="220"/>
      <c r="DR137" s="220"/>
      <c r="DS137" s="220"/>
      <c r="DT137" s="220"/>
      <c r="DU137" s="220"/>
      <c r="DV137" s="220"/>
      <c r="DW137" s="220"/>
      <c r="DX137" s="220"/>
      <c r="DY137" s="220">
        <v>-491356520.32783461</v>
      </c>
    </row>
    <row r="138" spans="4:129">
      <c r="D138" s="175" t="s">
        <v>685</v>
      </c>
      <c r="E138" s="222" t="s">
        <v>692</v>
      </c>
      <c r="F138" s="222" t="s">
        <v>687</v>
      </c>
      <c r="G138" s="222">
        <v>85693505.849999994</v>
      </c>
      <c r="H138" s="222">
        <v>114493.37</v>
      </c>
      <c r="I138" s="222"/>
      <c r="J138" s="222">
        <v>6905593.2259938</v>
      </c>
      <c r="K138" s="222"/>
      <c r="L138" s="222">
        <v>1456193.503734</v>
      </c>
      <c r="M138" s="222">
        <v>12874735.68</v>
      </c>
      <c r="N138" s="222">
        <v>6970855.7019525003</v>
      </c>
      <c r="O138" s="222">
        <v>114015377.3316803</v>
      </c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2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2"/>
      <c r="BB138" s="222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2"/>
      <c r="BS138" s="222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2"/>
      <c r="CJ138" s="222"/>
      <c r="CK138" s="222"/>
      <c r="CL138" s="222"/>
      <c r="CM138" s="222"/>
      <c r="CN138" s="222"/>
      <c r="CO138" s="222"/>
      <c r="CP138" s="222"/>
      <c r="CQ138" s="222"/>
      <c r="CR138" s="222"/>
      <c r="CS138" s="222"/>
      <c r="CT138" s="222"/>
      <c r="CU138" s="222"/>
      <c r="CV138" s="222"/>
      <c r="CW138" s="222"/>
      <c r="CX138" s="222"/>
      <c r="CY138" s="222"/>
      <c r="CZ138" s="222"/>
      <c r="DA138" s="222"/>
      <c r="DB138" s="222"/>
      <c r="DC138" s="222"/>
      <c r="DD138" s="222"/>
      <c r="DE138" s="222"/>
      <c r="DF138" s="222"/>
      <c r="DG138" s="222"/>
      <c r="DH138" s="222"/>
      <c r="DI138" s="222"/>
      <c r="DJ138" s="222"/>
      <c r="DK138" s="222"/>
      <c r="DL138" s="222"/>
      <c r="DM138" s="222"/>
      <c r="DN138" s="222"/>
      <c r="DO138" s="222"/>
      <c r="DP138" s="222"/>
      <c r="DQ138" s="222"/>
      <c r="DR138" s="222"/>
      <c r="DS138" s="222"/>
      <c r="DT138" s="222"/>
      <c r="DU138" s="222"/>
      <c r="DV138" s="222"/>
      <c r="DW138" s="222"/>
      <c r="DX138" s="222"/>
      <c r="DY138" s="222">
        <v>114015377.3316803</v>
      </c>
    </row>
    <row r="139" spans="4:129">
      <c r="D139" s="175" t="s">
        <v>688</v>
      </c>
      <c r="E139" s="220" t="s">
        <v>694</v>
      </c>
      <c r="F139" s="220" t="s">
        <v>695</v>
      </c>
      <c r="G139" s="220">
        <v>2100000</v>
      </c>
      <c r="H139" s="220"/>
      <c r="I139" s="220"/>
      <c r="J139" s="220"/>
      <c r="K139" s="220"/>
      <c r="L139" s="220"/>
      <c r="M139" s="220"/>
      <c r="N139" s="220"/>
      <c r="O139" s="220">
        <v>2100000</v>
      </c>
      <c r="P139" s="220"/>
      <c r="Q139" s="220"/>
      <c r="R139" s="220"/>
      <c r="S139" s="220"/>
      <c r="T139" s="220"/>
      <c r="U139" s="220"/>
      <c r="V139" s="220"/>
      <c r="W139" s="220"/>
      <c r="X139" s="220"/>
      <c r="Y139" s="220"/>
      <c r="Z139" s="220"/>
      <c r="AA139" s="220"/>
      <c r="AB139" s="220"/>
      <c r="AC139" s="220"/>
      <c r="AD139" s="220"/>
      <c r="AE139" s="220"/>
      <c r="AF139" s="220"/>
      <c r="AG139" s="220"/>
      <c r="AH139" s="220"/>
      <c r="AI139" s="220"/>
      <c r="AJ139" s="220"/>
      <c r="AK139" s="220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0"/>
      <c r="BB139" s="220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0"/>
      <c r="BS139" s="220"/>
      <c r="BT139" s="220"/>
      <c r="BU139" s="220"/>
      <c r="BV139" s="220"/>
      <c r="BW139" s="220"/>
      <c r="BX139" s="220"/>
      <c r="BY139" s="220"/>
      <c r="BZ139" s="220"/>
      <c r="CA139" s="220"/>
      <c r="CB139" s="220"/>
      <c r="CC139" s="220"/>
      <c r="CD139" s="220"/>
      <c r="CE139" s="220"/>
      <c r="CF139" s="220"/>
      <c r="CG139" s="220"/>
      <c r="CH139" s="220"/>
      <c r="CI139" s="220"/>
      <c r="CJ139" s="220"/>
      <c r="CK139" s="220"/>
      <c r="CL139" s="220"/>
      <c r="CM139" s="220"/>
      <c r="CN139" s="220"/>
      <c r="CO139" s="220"/>
      <c r="CP139" s="220"/>
      <c r="CQ139" s="220"/>
      <c r="CR139" s="220"/>
      <c r="CS139" s="220"/>
      <c r="CT139" s="220"/>
      <c r="CU139" s="220"/>
      <c r="CV139" s="220"/>
      <c r="CW139" s="220"/>
      <c r="CX139" s="220"/>
      <c r="CY139" s="220"/>
      <c r="CZ139" s="220"/>
      <c r="DA139" s="220"/>
      <c r="DB139" s="220"/>
      <c r="DC139" s="220"/>
      <c r="DD139" s="220"/>
      <c r="DE139" s="220"/>
      <c r="DF139" s="220"/>
      <c r="DG139" s="220"/>
      <c r="DH139" s="220"/>
      <c r="DI139" s="220"/>
      <c r="DJ139" s="220"/>
      <c r="DK139" s="220"/>
      <c r="DL139" s="220"/>
      <c r="DM139" s="220"/>
      <c r="DN139" s="220"/>
      <c r="DO139" s="220"/>
      <c r="DP139" s="220"/>
      <c r="DQ139" s="220"/>
      <c r="DR139" s="220"/>
      <c r="DS139" s="220"/>
      <c r="DT139" s="220"/>
      <c r="DU139" s="220"/>
      <c r="DV139" s="220"/>
      <c r="DW139" s="220"/>
      <c r="DX139" s="220"/>
      <c r="DY139" s="220">
        <v>2100000</v>
      </c>
    </row>
    <row r="140" spans="4:129">
      <c r="D140" s="175" t="s">
        <v>691</v>
      </c>
      <c r="E140" s="220" t="s">
        <v>697</v>
      </c>
      <c r="F140" s="220" t="s">
        <v>698</v>
      </c>
      <c r="G140" s="220">
        <v>-751397.26</v>
      </c>
      <c r="H140" s="220"/>
      <c r="I140" s="220"/>
      <c r="J140" s="220"/>
      <c r="K140" s="220"/>
      <c r="L140" s="220"/>
      <c r="M140" s="220"/>
      <c r="N140" s="220"/>
      <c r="O140" s="220">
        <v>-751397.26</v>
      </c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  <c r="AA140" s="220"/>
      <c r="AB140" s="220"/>
      <c r="AC140" s="220"/>
      <c r="AD140" s="220"/>
      <c r="AE140" s="220"/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0"/>
      <c r="BB140" s="220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0"/>
      <c r="CJ140" s="220"/>
      <c r="CK140" s="220"/>
      <c r="CL140" s="220"/>
      <c r="CM140" s="220"/>
      <c r="CN140" s="220"/>
      <c r="CO140" s="220"/>
      <c r="CP140" s="220"/>
      <c r="CQ140" s="220"/>
      <c r="CR140" s="220"/>
      <c r="CS140" s="220"/>
      <c r="CT140" s="220"/>
      <c r="CU140" s="220"/>
      <c r="CV140" s="220"/>
      <c r="CW140" s="220"/>
      <c r="CX140" s="220"/>
      <c r="CY140" s="220"/>
      <c r="CZ140" s="220"/>
      <c r="DA140" s="220"/>
      <c r="DB140" s="220"/>
      <c r="DC140" s="220"/>
      <c r="DD140" s="220"/>
      <c r="DE140" s="220"/>
      <c r="DF140" s="220"/>
      <c r="DG140" s="220"/>
      <c r="DH140" s="220"/>
      <c r="DI140" s="220"/>
      <c r="DJ140" s="220"/>
      <c r="DK140" s="220"/>
      <c r="DL140" s="220"/>
      <c r="DM140" s="220"/>
      <c r="DN140" s="220"/>
      <c r="DO140" s="220"/>
      <c r="DP140" s="220"/>
      <c r="DQ140" s="220"/>
      <c r="DR140" s="220"/>
      <c r="DS140" s="220"/>
      <c r="DT140" s="220"/>
      <c r="DU140" s="220"/>
      <c r="DV140" s="220"/>
      <c r="DW140" s="220"/>
      <c r="DX140" s="220"/>
      <c r="DY140" s="220">
        <v>-751397.26</v>
      </c>
    </row>
    <row r="141" spans="4:129">
      <c r="D141" s="175" t="s">
        <v>693</v>
      </c>
      <c r="E141" s="222" t="s">
        <v>700</v>
      </c>
      <c r="F141" s="222" t="s">
        <v>695</v>
      </c>
      <c r="G141" s="222">
        <v>1348602.74</v>
      </c>
      <c r="H141" s="222"/>
      <c r="I141" s="222"/>
      <c r="J141" s="222"/>
      <c r="K141" s="222"/>
      <c r="L141" s="222"/>
      <c r="M141" s="222"/>
      <c r="N141" s="222"/>
      <c r="O141" s="222">
        <v>1348602.74</v>
      </c>
      <c r="P141" s="222"/>
      <c r="Q141" s="222"/>
      <c r="R141" s="222"/>
      <c r="S141" s="222"/>
      <c r="T141" s="222"/>
      <c r="U141" s="222"/>
      <c r="V141" s="222"/>
      <c r="W141" s="222"/>
      <c r="X141" s="222"/>
      <c r="Y141" s="222"/>
      <c r="Z141" s="222"/>
      <c r="AA141" s="222"/>
      <c r="AB141" s="222"/>
      <c r="AC141" s="222"/>
      <c r="AD141" s="222"/>
      <c r="AE141" s="222"/>
      <c r="AF141" s="222"/>
      <c r="AG141" s="222"/>
      <c r="AH141" s="222"/>
      <c r="AI141" s="222"/>
      <c r="AJ141" s="222"/>
      <c r="AK141" s="222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2"/>
      <c r="BB141" s="222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2"/>
      <c r="BS141" s="222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2"/>
      <c r="CJ141" s="222"/>
      <c r="CK141" s="222"/>
      <c r="CL141" s="222"/>
      <c r="CM141" s="222"/>
      <c r="CN141" s="222"/>
      <c r="CO141" s="222"/>
      <c r="CP141" s="222"/>
      <c r="CQ141" s="222"/>
      <c r="CR141" s="222"/>
      <c r="CS141" s="222"/>
      <c r="CT141" s="222"/>
      <c r="CU141" s="222"/>
      <c r="CV141" s="222"/>
      <c r="CW141" s="222"/>
      <c r="CX141" s="222"/>
      <c r="CY141" s="222"/>
      <c r="CZ141" s="222"/>
      <c r="DA141" s="222"/>
      <c r="DB141" s="222"/>
      <c r="DC141" s="222"/>
      <c r="DD141" s="222"/>
      <c r="DE141" s="222"/>
      <c r="DF141" s="222"/>
      <c r="DG141" s="222"/>
      <c r="DH141" s="222"/>
      <c r="DI141" s="222"/>
      <c r="DJ141" s="222"/>
      <c r="DK141" s="222"/>
      <c r="DL141" s="222"/>
      <c r="DM141" s="222"/>
      <c r="DN141" s="222"/>
      <c r="DO141" s="222"/>
      <c r="DP141" s="222"/>
      <c r="DQ141" s="222"/>
      <c r="DR141" s="222"/>
      <c r="DS141" s="222"/>
      <c r="DT141" s="222"/>
      <c r="DU141" s="222"/>
      <c r="DV141" s="222"/>
      <c r="DW141" s="222"/>
      <c r="DX141" s="222"/>
      <c r="DY141" s="222">
        <v>1348602.74</v>
      </c>
    </row>
    <row r="142" spans="4:129">
      <c r="D142" s="175" t="s">
        <v>696</v>
      </c>
      <c r="E142" s="220" t="s">
        <v>718</v>
      </c>
      <c r="F142" s="220" t="s">
        <v>719</v>
      </c>
      <c r="G142" s="220">
        <v>71583740.159999996</v>
      </c>
      <c r="H142" s="220">
        <v>1894800</v>
      </c>
      <c r="I142" s="220"/>
      <c r="J142" s="220"/>
      <c r="K142" s="220"/>
      <c r="L142" s="220"/>
      <c r="M142" s="220">
        <v>7404478.46</v>
      </c>
      <c r="N142" s="220"/>
      <c r="O142" s="220">
        <v>80883018.620000005</v>
      </c>
      <c r="P142" s="220"/>
      <c r="Q142" s="220"/>
      <c r="R142" s="220"/>
      <c r="S142" s="220"/>
      <c r="T142" s="220"/>
      <c r="U142" s="220"/>
      <c r="V142" s="220"/>
      <c r="W142" s="220"/>
      <c r="X142" s="220"/>
      <c r="Y142" s="220"/>
      <c r="Z142" s="220"/>
      <c r="AA142" s="220"/>
      <c r="AB142" s="220"/>
      <c r="AC142" s="220"/>
      <c r="AD142" s="220"/>
      <c r="AE142" s="220"/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220"/>
      <c r="AW142" s="220"/>
      <c r="AX142" s="220"/>
      <c r="AY142" s="220"/>
      <c r="AZ142" s="220"/>
      <c r="BA142" s="220"/>
      <c r="BB142" s="220"/>
      <c r="BC142" s="220"/>
      <c r="BD142" s="220"/>
      <c r="BE142" s="220"/>
      <c r="BF142" s="220"/>
      <c r="BG142" s="220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20"/>
      <c r="BV142" s="220"/>
      <c r="BW142" s="220"/>
      <c r="BX142" s="220"/>
      <c r="BY142" s="220"/>
      <c r="BZ142" s="220"/>
      <c r="CA142" s="220"/>
      <c r="CB142" s="220"/>
      <c r="CC142" s="220"/>
      <c r="CD142" s="220"/>
      <c r="CE142" s="220"/>
      <c r="CF142" s="220"/>
      <c r="CG142" s="220"/>
      <c r="CH142" s="220"/>
      <c r="CI142" s="220"/>
      <c r="CJ142" s="220"/>
      <c r="CK142" s="220"/>
      <c r="CL142" s="220"/>
      <c r="CM142" s="220"/>
      <c r="CN142" s="220"/>
      <c r="CO142" s="220"/>
      <c r="CP142" s="220"/>
      <c r="CQ142" s="220"/>
      <c r="CR142" s="220"/>
      <c r="CS142" s="220"/>
      <c r="CT142" s="220"/>
      <c r="CU142" s="220"/>
      <c r="CV142" s="220"/>
      <c r="CW142" s="220"/>
      <c r="CX142" s="220"/>
      <c r="CY142" s="220"/>
      <c r="CZ142" s="220"/>
      <c r="DA142" s="220"/>
      <c r="DB142" s="220"/>
      <c r="DC142" s="220"/>
      <c r="DD142" s="220"/>
      <c r="DE142" s="220"/>
      <c r="DF142" s="220"/>
      <c r="DG142" s="220"/>
      <c r="DH142" s="220"/>
      <c r="DI142" s="220"/>
      <c r="DJ142" s="220"/>
      <c r="DK142" s="220"/>
      <c r="DL142" s="220"/>
      <c r="DM142" s="220"/>
      <c r="DN142" s="220"/>
      <c r="DO142" s="220"/>
      <c r="DP142" s="220"/>
      <c r="DQ142" s="220"/>
      <c r="DR142" s="220"/>
      <c r="DS142" s="220"/>
      <c r="DT142" s="220"/>
      <c r="DU142" s="220"/>
      <c r="DV142" s="220"/>
      <c r="DW142" s="220"/>
      <c r="DX142" s="220"/>
      <c r="DY142" s="220">
        <v>80883018.620000005</v>
      </c>
    </row>
    <row r="143" spans="4:129">
      <c r="D143" s="175" t="s">
        <v>699</v>
      </c>
      <c r="E143" s="222" t="s">
        <v>721</v>
      </c>
      <c r="F143" s="222" t="s">
        <v>719</v>
      </c>
      <c r="G143" s="222">
        <v>71583740.159999996</v>
      </c>
      <c r="H143" s="222">
        <v>1894800</v>
      </c>
      <c r="I143" s="222"/>
      <c r="J143" s="222"/>
      <c r="K143" s="222"/>
      <c r="L143" s="222"/>
      <c r="M143" s="222">
        <v>7404478.46</v>
      </c>
      <c r="N143" s="222"/>
      <c r="O143" s="222">
        <v>80883018.620000005</v>
      </c>
      <c r="P143" s="222"/>
      <c r="Q143" s="222"/>
      <c r="R143" s="222"/>
      <c r="S143" s="222"/>
      <c r="T143" s="222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2"/>
      <c r="AI143" s="222"/>
      <c r="AJ143" s="222"/>
      <c r="AK143" s="222"/>
      <c r="AL143" s="222"/>
      <c r="AM143" s="22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2"/>
      <c r="BB143" s="222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2"/>
      <c r="BS143" s="222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2"/>
      <c r="CJ143" s="222"/>
      <c r="CK143" s="222"/>
      <c r="CL143" s="222"/>
      <c r="CM143" s="222"/>
      <c r="CN143" s="222"/>
      <c r="CO143" s="222"/>
      <c r="CP143" s="222"/>
      <c r="CQ143" s="222"/>
      <c r="CR143" s="222"/>
      <c r="CS143" s="222"/>
      <c r="CT143" s="222"/>
      <c r="CU143" s="222"/>
      <c r="CV143" s="222"/>
      <c r="CW143" s="222"/>
      <c r="CX143" s="222"/>
      <c r="CY143" s="222"/>
      <c r="CZ143" s="222"/>
      <c r="DA143" s="222"/>
      <c r="DB143" s="222"/>
      <c r="DC143" s="222"/>
      <c r="DD143" s="222"/>
      <c r="DE143" s="222"/>
      <c r="DF143" s="222"/>
      <c r="DG143" s="222"/>
      <c r="DH143" s="222"/>
      <c r="DI143" s="222"/>
      <c r="DJ143" s="222"/>
      <c r="DK143" s="222"/>
      <c r="DL143" s="222"/>
      <c r="DM143" s="222"/>
      <c r="DN143" s="222"/>
      <c r="DO143" s="222"/>
      <c r="DP143" s="222"/>
      <c r="DQ143" s="222"/>
      <c r="DR143" s="222"/>
      <c r="DS143" s="222"/>
      <c r="DT143" s="222"/>
      <c r="DU143" s="222"/>
      <c r="DV143" s="222"/>
      <c r="DW143" s="222"/>
      <c r="DX143" s="222"/>
      <c r="DY143" s="222">
        <v>80883018.620000005</v>
      </c>
    </row>
    <row r="144" spans="4:129">
      <c r="D144" s="175" t="s">
        <v>701</v>
      </c>
      <c r="E144" s="220" t="s">
        <v>723</v>
      </c>
      <c r="F144" s="220" t="s">
        <v>724</v>
      </c>
      <c r="G144" s="220">
        <v>1000000</v>
      </c>
      <c r="H144" s="220"/>
      <c r="I144" s="220"/>
      <c r="J144" s="220"/>
      <c r="K144" s="220"/>
      <c r="L144" s="220"/>
      <c r="M144" s="220"/>
      <c r="N144" s="220"/>
      <c r="O144" s="220">
        <v>1000000</v>
      </c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220"/>
      <c r="AW144" s="220"/>
      <c r="AX144" s="220"/>
      <c r="AY144" s="220"/>
      <c r="AZ144" s="220"/>
      <c r="BA144" s="220"/>
      <c r="BB144" s="220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T144" s="220"/>
      <c r="BU144" s="220"/>
      <c r="BV144" s="220"/>
      <c r="BW144" s="220"/>
      <c r="BX144" s="220"/>
      <c r="BY144" s="220"/>
      <c r="BZ144" s="220"/>
      <c r="CA144" s="220"/>
      <c r="CB144" s="220"/>
      <c r="CC144" s="220"/>
      <c r="CD144" s="220"/>
      <c r="CE144" s="220"/>
      <c r="CF144" s="220"/>
      <c r="CG144" s="220"/>
      <c r="CH144" s="220"/>
      <c r="CI144" s="220"/>
      <c r="CJ144" s="220"/>
      <c r="CK144" s="220"/>
      <c r="CL144" s="220"/>
      <c r="CM144" s="220"/>
      <c r="CN144" s="220"/>
      <c r="CO144" s="220"/>
      <c r="CP144" s="220"/>
      <c r="CQ144" s="220"/>
      <c r="CR144" s="220"/>
      <c r="CS144" s="220"/>
      <c r="CT144" s="220"/>
      <c r="CU144" s="220"/>
      <c r="CV144" s="220"/>
      <c r="CW144" s="220"/>
      <c r="CX144" s="220"/>
      <c r="CY144" s="220"/>
      <c r="CZ144" s="220"/>
      <c r="DA144" s="220"/>
      <c r="DB144" s="220"/>
      <c r="DC144" s="220"/>
      <c r="DD144" s="220"/>
      <c r="DE144" s="220"/>
      <c r="DF144" s="220"/>
      <c r="DG144" s="220"/>
      <c r="DH144" s="220"/>
      <c r="DI144" s="220"/>
      <c r="DJ144" s="220"/>
      <c r="DK144" s="220"/>
      <c r="DL144" s="220"/>
      <c r="DM144" s="220"/>
      <c r="DN144" s="220"/>
      <c r="DO144" s="220"/>
      <c r="DP144" s="220"/>
      <c r="DQ144" s="220"/>
      <c r="DR144" s="220"/>
      <c r="DS144" s="220"/>
      <c r="DT144" s="220"/>
      <c r="DU144" s="220"/>
      <c r="DV144" s="220"/>
      <c r="DW144" s="220"/>
      <c r="DX144" s="220"/>
      <c r="DY144" s="220">
        <v>1000000</v>
      </c>
    </row>
    <row r="145" spans="4:131">
      <c r="D145" s="175" t="s">
        <v>704</v>
      </c>
      <c r="E145" s="220" t="s">
        <v>726</v>
      </c>
      <c r="F145" s="220" t="s">
        <v>727</v>
      </c>
      <c r="G145" s="220">
        <v>-199709.65</v>
      </c>
      <c r="H145" s="220"/>
      <c r="I145" s="220"/>
      <c r="J145" s="220"/>
      <c r="K145" s="220"/>
      <c r="L145" s="220"/>
      <c r="M145" s="220"/>
      <c r="N145" s="220"/>
      <c r="O145" s="220">
        <v>-199709.65</v>
      </c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  <c r="AX145" s="220"/>
      <c r="AY145" s="220"/>
      <c r="AZ145" s="220"/>
      <c r="BA145" s="220"/>
      <c r="BB145" s="220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0"/>
      <c r="CJ145" s="220"/>
      <c r="CK145" s="220"/>
      <c r="CL145" s="220"/>
      <c r="CM145" s="220"/>
      <c r="CN145" s="220"/>
      <c r="CO145" s="220"/>
      <c r="CP145" s="220"/>
      <c r="CQ145" s="220"/>
      <c r="CR145" s="220"/>
      <c r="CS145" s="220"/>
      <c r="CT145" s="220"/>
      <c r="CU145" s="220"/>
      <c r="CV145" s="220"/>
      <c r="CW145" s="220"/>
      <c r="CX145" s="220"/>
      <c r="CY145" s="220"/>
      <c r="CZ145" s="220"/>
      <c r="DA145" s="220"/>
      <c r="DB145" s="220"/>
      <c r="DC145" s="220"/>
      <c r="DD145" s="220"/>
      <c r="DE145" s="220"/>
      <c r="DF145" s="220"/>
      <c r="DG145" s="220"/>
      <c r="DH145" s="220"/>
      <c r="DI145" s="220"/>
      <c r="DJ145" s="220"/>
      <c r="DK145" s="220"/>
      <c r="DL145" s="220"/>
      <c r="DM145" s="220"/>
      <c r="DN145" s="220"/>
      <c r="DO145" s="220"/>
      <c r="DP145" s="220"/>
      <c r="DQ145" s="220"/>
      <c r="DR145" s="220"/>
      <c r="DS145" s="220"/>
      <c r="DT145" s="220"/>
      <c r="DU145" s="220"/>
      <c r="DV145" s="220"/>
      <c r="DW145" s="220"/>
      <c r="DX145" s="220"/>
      <c r="DY145" s="220">
        <v>-199709.65</v>
      </c>
    </row>
    <row r="146" spans="4:131">
      <c r="D146" s="175" t="s">
        <v>707</v>
      </c>
      <c r="E146" s="222" t="s">
        <v>729</v>
      </c>
      <c r="F146" s="222" t="s">
        <v>730</v>
      </c>
      <c r="G146" s="222">
        <v>800290.35</v>
      </c>
      <c r="H146" s="222"/>
      <c r="I146" s="222"/>
      <c r="J146" s="222"/>
      <c r="K146" s="222"/>
      <c r="L146" s="222"/>
      <c r="M146" s="222"/>
      <c r="N146" s="222"/>
      <c r="O146" s="222">
        <v>800290.35</v>
      </c>
      <c r="P146" s="222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2"/>
      <c r="AL146" s="222"/>
      <c r="AM146" s="22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2"/>
      <c r="BB146" s="222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2"/>
      <c r="BS146" s="222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2"/>
      <c r="CJ146" s="222"/>
      <c r="CK146" s="222"/>
      <c r="CL146" s="222"/>
      <c r="CM146" s="222"/>
      <c r="CN146" s="222"/>
      <c r="CO146" s="222"/>
      <c r="CP146" s="222"/>
      <c r="CQ146" s="222"/>
      <c r="CR146" s="222"/>
      <c r="CS146" s="222"/>
      <c r="CT146" s="222"/>
      <c r="CU146" s="222"/>
      <c r="CV146" s="222"/>
      <c r="CW146" s="222"/>
      <c r="CX146" s="222"/>
      <c r="CY146" s="222"/>
      <c r="CZ146" s="222"/>
      <c r="DA146" s="222"/>
      <c r="DB146" s="222"/>
      <c r="DC146" s="222"/>
      <c r="DD146" s="222"/>
      <c r="DE146" s="222"/>
      <c r="DF146" s="222"/>
      <c r="DG146" s="222"/>
      <c r="DH146" s="222"/>
      <c r="DI146" s="222"/>
      <c r="DJ146" s="222"/>
      <c r="DK146" s="222"/>
      <c r="DL146" s="222"/>
      <c r="DM146" s="222"/>
      <c r="DN146" s="222"/>
      <c r="DO146" s="222"/>
      <c r="DP146" s="222"/>
      <c r="DQ146" s="222"/>
      <c r="DR146" s="222"/>
      <c r="DS146" s="222"/>
      <c r="DT146" s="222"/>
      <c r="DU146" s="222"/>
      <c r="DV146" s="222"/>
      <c r="DW146" s="222"/>
      <c r="DX146" s="222"/>
      <c r="DY146" s="222">
        <v>800290.35</v>
      </c>
    </row>
    <row r="147" spans="4:131">
      <c r="D147" s="175" t="s">
        <v>709</v>
      </c>
      <c r="E147" s="223" t="s">
        <v>732</v>
      </c>
      <c r="F147" s="223" t="s">
        <v>733</v>
      </c>
      <c r="G147" s="223">
        <v>159426139.09999999</v>
      </c>
      <c r="H147" s="223">
        <v>2009293.37</v>
      </c>
      <c r="I147" s="223"/>
      <c r="J147" s="223">
        <v>6905593.2259938</v>
      </c>
      <c r="K147" s="223"/>
      <c r="L147" s="223">
        <v>1456193.503734</v>
      </c>
      <c r="M147" s="223">
        <v>20279214.140000001</v>
      </c>
      <c r="N147" s="223">
        <v>6970855.7019525003</v>
      </c>
      <c r="O147" s="223">
        <v>197047289.04168031</v>
      </c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  <c r="AN147" s="223"/>
      <c r="AO147" s="223"/>
      <c r="AP147" s="223"/>
      <c r="AQ147" s="223"/>
      <c r="AR147" s="223"/>
      <c r="AS147" s="223"/>
      <c r="AT147" s="223"/>
      <c r="AU147" s="223"/>
      <c r="AV147" s="223"/>
      <c r="AW147" s="223"/>
      <c r="AX147" s="223"/>
      <c r="AY147" s="223"/>
      <c r="AZ147" s="223"/>
      <c r="BA147" s="223"/>
      <c r="BB147" s="223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3"/>
      <c r="BS147" s="223"/>
      <c r="BT147" s="223"/>
      <c r="BU147" s="223"/>
      <c r="BV147" s="223"/>
      <c r="BW147" s="223"/>
      <c r="BX147" s="223"/>
      <c r="BY147" s="223"/>
      <c r="BZ147" s="223"/>
      <c r="CA147" s="223"/>
      <c r="CB147" s="223"/>
      <c r="CC147" s="223"/>
      <c r="CD147" s="223"/>
      <c r="CE147" s="223"/>
      <c r="CF147" s="223"/>
      <c r="CG147" s="223"/>
      <c r="CH147" s="223"/>
      <c r="CI147" s="223"/>
      <c r="CJ147" s="223"/>
      <c r="CK147" s="223"/>
      <c r="CL147" s="223"/>
      <c r="CM147" s="223"/>
      <c r="CN147" s="223"/>
      <c r="CO147" s="223"/>
      <c r="CP147" s="223"/>
      <c r="CQ147" s="223"/>
      <c r="CR147" s="223"/>
      <c r="CS147" s="223"/>
      <c r="CT147" s="223"/>
      <c r="CU147" s="223"/>
      <c r="CV147" s="223"/>
      <c r="CW147" s="223"/>
      <c r="CX147" s="223"/>
      <c r="CY147" s="223"/>
      <c r="CZ147" s="223"/>
      <c r="DA147" s="223"/>
      <c r="DB147" s="223"/>
      <c r="DC147" s="223"/>
      <c r="DD147" s="223"/>
      <c r="DE147" s="223"/>
      <c r="DF147" s="223"/>
      <c r="DG147" s="223"/>
      <c r="DH147" s="223"/>
      <c r="DI147" s="223"/>
      <c r="DJ147" s="223"/>
      <c r="DK147" s="223"/>
      <c r="DL147" s="223"/>
      <c r="DM147" s="223"/>
      <c r="DN147" s="223"/>
      <c r="DO147" s="223"/>
      <c r="DP147" s="223"/>
      <c r="DQ147" s="223"/>
      <c r="DR147" s="223"/>
      <c r="DS147" s="223"/>
      <c r="DT147" s="223"/>
      <c r="DU147" s="223"/>
      <c r="DV147" s="223"/>
      <c r="DW147" s="223"/>
      <c r="DX147" s="223"/>
      <c r="DY147" s="223">
        <v>197047289.04168031</v>
      </c>
    </row>
    <row r="148" spans="4:131">
      <c r="D148" s="175" t="s">
        <v>712</v>
      </c>
      <c r="E148" s="220" t="s">
        <v>735</v>
      </c>
      <c r="F148" s="220" t="s">
        <v>736</v>
      </c>
      <c r="G148" s="220">
        <v>18744533.829999998</v>
      </c>
      <c r="H148" s="220"/>
      <c r="I148" s="220"/>
      <c r="J148" s="220"/>
      <c r="K148" s="220"/>
      <c r="L148" s="220"/>
      <c r="M148" s="220">
        <v>900597.69</v>
      </c>
      <c r="N148" s="220"/>
      <c r="O148" s="220">
        <v>19645131.52</v>
      </c>
      <c r="P148" s="220"/>
      <c r="Q148" s="220"/>
      <c r="R148" s="220"/>
      <c r="S148" s="220"/>
      <c r="T148" s="220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R148" s="220"/>
      <c r="AS148" s="220"/>
      <c r="AT148" s="220"/>
      <c r="AU148" s="220"/>
      <c r="AV148" s="220"/>
      <c r="AW148" s="220"/>
      <c r="AX148" s="220"/>
      <c r="AY148" s="220"/>
      <c r="AZ148" s="220"/>
      <c r="BA148" s="220"/>
      <c r="BB148" s="220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T148" s="220"/>
      <c r="BU148" s="220"/>
      <c r="BV148" s="220"/>
      <c r="BW148" s="220"/>
      <c r="BX148" s="220"/>
      <c r="BY148" s="220"/>
      <c r="BZ148" s="220"/>
      <c r="CA148" s="220"/>
      <c r="CB148" s="220"/>
      <c r="CC148" s="220"/>
      <c r="CD148" s="220"/>
      <c r="CE148" s="220"/>
      <c r="CF148" s="220"/>
      <c r="CG148" s="220"/>
      <c r="CH148" s="220"/>
      <c r="CI148" s="220"/>
      <c r="CJ148" s="220"/>
      <c r="CK148" s="220"/>
      <c r="CL148" s="220"/>
      <c r="CM148" s="220"/>
      <c r="CN148" s="220"/>
      <c r="CO148" s="220"/>
      <c r="CP148" s="220"/>
      <c r="CQ148" s="220"/>
      <c r="CR148" s="220"/>
      <c r="CS148" s="220"/>
      <c r="CT148" s="220"/>
      <c r="CU148" s="220"/>
      <c r="CV148" s="220"/>
      <c r="CW148" s="220"/>
      <c r="CX148" s="220"/>
      <c r="CY148" s="220"/>
      <c r="CZ148" s="220"/>
      <c r="DA148" s="220"/>
      <c r="DB148" s="220"/>
      <c r="DC148" s="220"/>
      <c r="DD148" s="220"/>
      <c r="DE148" s="220"/>
      <c r="DF148" s="220"/>
      <c r="DG148" s="220"/>
      <c r="DH148" s="220"/>
      <c r="DI148" s="220"/>
      <c r="DJ148" s="220"/>
      <c r="DK148" s="220"/>
      <c r="DL148" s="220"/>
      <c r="DM148" s="220"/>
      <c r="DN148" s="220"/>
      <c r="DO148" s="220"/>
      <c r="DP148" s="220"/>
      <c r="DQ148" s="220"/>
      <c r="DR148" s="220"/>
      <c r="DS148" s="220"/>
      <c r="DT148" s="220"/>
      <c r="DU148" s="220"/>
      <c r="DV148" s="220"/>
      <c r="DW148" s="220"/>
      <c r="DX148" s="220"/>
      <c r="DY148" s="220">
        <v>19645131.52</v>
      </c>
      <c r="EA148">
        <v>24000</v>
      </c>
    </row>
    <row r="149" spans="4:131">
      <c r="D149" s="175" t="s">
        <v>715</v>
      </c>
      <c r="E149" s="220" t="s">
        <v>738</v>
      </c>
      <c r="F149" s="220" t="s">
        <v>739</v>
      </c>
      <c r="G149" s="220">
        <v>5827638.1600000001</v>
      </c>
      <c r="H149" s="220"/>
      <c r="I149" s="220"/>
      <c r="J149" s="220">
        <v>8593772.4566830005</v>
      </c>
      <c r="K149" s="220"/>
      <c r="L149" s="220"/>
      <c r="M149" s="220">
        <v>2101468.59</v>
      </c>
      <c r="N149" s="220"/>
      <c r="O149" s="220">
        <v>16522879.206683001</v>
      </c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  <c r="AB149" s="220"/>
      <c r="AC149" s="220"/>
      <c r="AD149" s="220"/>
      <c r="AE149" s="220"/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  <c r="AX149" s="220"/>
      <c r="AY149" s="220"/>
      <c r="AZ149" s="220"/>
      <c r="BA149" s="220"/>
      <c r="BB149" s="220"/>
      <c r="BC149" s="220"/>
      <c r="BD149" s="220"/>
      <c r="BE149" s="220"/>
      <c r="BF149" s="220"/>
      <c r="BG149" s="220"/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T149" s="220"/>
      <c r="BU149" s="220"/>
      <c r="BV149" s="220"/>
      <c r="BW149" s="220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0"/>
      <c r="CH149" s="220"/>
      <c r="CI149" s="220"/>
      <c r="CJ149" s="220"/>
      <c r="CK149" s="220"/>
      <c r="CL149" s="220"/>
      <c r="CM149" s="220"/>
      <c r="CN149" s="220"/>
      <c r="CO149" s="220"/>
      <c r="CP149" s="220"/>
      <c r="CQ149" s="220"/>
      <c r="CR149" s="220"/>
      <c r="CS149" s="220"/>
      <c r="CT149" s="220"/>
      <c r="CU149" s="220"/>
      <c r="CV149" s="220"/>
      <c r="CW149" s="220"/>
      <c r="CX149" s="220"/>
      <c r="CY149" s="220"/>
      <c r="CZ149" s="220"/>
      <c r="DA149" s="220"/>
      <c r="DB149" s="220"/>
      <c r="DC149" s="220"/>
      <c r="DD149" s="220"/>
      <c r="DE149" s="220">
        <v>26824.241869599999</v>
      </c>
      <c r="DF149" s="220"/>
      <c r="DG149" s="220"/>
      <c r="DH149" s="220"/>
      <c r="DI149" s="220"/>
      <c r="DJ149" s="220"/>
      <c r="DK149" s="220"/>
      <c r="DL149" s="220"/>
      <c r="DM149" s="220"/>
      <c r="DN149" s="220"/>
      <c r="DO149" s="220"/>
      <c r="DP149" s="220"/>
      <c r="DQ149" s="220"/>
      <c r="DR149" s="220">
        <v>-352173.76</v>
      </c>
      <c r="DS149" s="220"/>
      <c r="DT149" s="220"/>
      <c r="DU149" s="220">
        <v>-325349.51813039999</v>
      </c>
      <c r="DV149" s="220"/>
      <c r="DW149" s="220"/>
      <c r="DX149" s="220"/>
      <c r="DY149" s="220">
        <v>16197529.688552599</v>
      </c>
    </row>
    <row r="150" spans="4:131">
      <c r="D150" s="175" t="s">
        <v>717</v>
      </c>
      <c r="E150" s="220" t="s">
        <v>741</v>
      </c>
      <c r="F150" s="220" t="s">
        <v>742</v>
      </c>
      <c r="G150" s="220"/>
      <c r="H150" s="220"/>
      <c r="I150" s="220"/>
      <c r="J150" s="220">
        <v>-15609585.432891799</v>
      </c>
      <c r="K150" s="220"/>
      <c r="L150" s="220"/>
      <c r="M150" s="220">
        <v>2561764.62</v>
      </c>
      <c r="N150" s="220"/>
      <c r="O150" s="220">
        <v>-13047820.8128918</v>
      </c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  <c r="AB150" s="220"/>
      <c r="AC150" s="220"/>
      <c r="AD150" s="220"/>
      <c r="AE150" s="220"/>
      <c r="AF150" s="220"/>
      <c r="AG150" s="220"/>
      <c r="AH150" s="220"/>
      <c r="AI150" s="220"/>
      <c r="AJ150" s="220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  <c r="AX150" s="220"/>
      <c r="AY150" s="220"/>
      <c r="AZ150" s="220"/>
      <c r="BA150" s="220"/>
      <c r="BB150" s="220"/>
      <c r="BC150" s="220"/>
      <c r="BD150" s="220"/>
      <c r="BE150" s="220"/>
      <c r="BF150" s="220"/>
      <c r="BG150" s="220"/>
      <c r="BH150" s="220"/>
      <c r="BI150" s="220"/>
      <c r="BJ150" s="220"/>
      <c r="BK150" s="220"/>
      <c r="BL150" s="220"/>
      <c r="BM150" s="220"/>
      <c r="BN150" s="220"/>
      <c r="BO150" s="220"/>
      <c r="BP150" s="220"/>
      <c r="BQ150" s="220"/>
      <c r="BR150" s="220"/>
      <c r="BS150" s="220"/>
      <c r="BT150" s="220"/>
      <c r="BU150" s="220"/>
      <c r="BV150" s="220"/>
      <c r="BW150" s="220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0"/>
      <c r="CH150" s="220"/>
      <c r="CI150" s="220"/>
      <c r="CJ150" s="220"/>
      <c r="CK150" s="220"/>
      <c r="CL150" s="220"/>
      <c r="CM150" s="220"/>
      <c r="CN150" s="220"/>
      <c r="CO150" s="220"/>
      <c r="CP150" s="220"/>
      <c r="CQ150" s="220"/>
      <c r="CR150" s="220"/>
      <c r="CS150" s="220"/>
      <c r="CT150" s="220"/>
      <c r="CU150" s="220"/>
      <c r="CV150" s="220"/>
      <c r="CW150" s="220"/>
      <c r="CX150" s="220"/>
      <c r="CY150" s="220"/>
      <c r="CZ150" s="220"/>
      <c r="DA150" s="220"/>
      <c r="DB150" s="220"/>
      <c r="DC150" s="220"/>
      <c r="DD150" s="220"/>
      <c r="DE150" s="220"/>
      <c r="DF150" s="220"/>
      <c r="DG150" s="220"/>
      <c r="DH150" s="220"/>
      <c r="DI150" s="220"/>
      <c r="DJ150" s="220"/>
      <c r="DK150" s="220"/>
      <c r="DL150" s="220"/>
      <c r="DM150" s="220"/>
      <c r="DN150" s="220"/>
      <c r="DO150" s="220"/>
      <c r="DP150" s="220"/>
      <c r="DQ150" s="220"/>
      <c r="DR150" s="220"/>
      <c r="DS150" s="220"/>
      <c r="DT150" s="220"/>
      <c r="DU150" s="220"/>
      <c r="DV150" s="220"/>
      <c r="DW150" s="220"/>
      <c r="DX150" s="220"/>
      <c r="DY150" s="220">
        <v>-13047820.8128918</v>
      </c>
    </row>
    <row r="151" spans="4:131">
      <c r="D151" s="175" t="s">
        <v>720</v>
      </c>
      <c r="E151" s="220" t="s">
        <v>1683</v>
      </c>
      <c r="F151" s="220" t="s">
        <v>982</v>
      </c>
      <c r="G151" s="220"/>
      <c r="H151" s="220"/>
      <c r="I151" s="220"/>
      <c r="J151" s="220">
        <v>-253385.36020220001</v>
      </c>
      <c r="K151" s="220"/>
      <c r="L151" s="220"/>
      <c r="M151" s="220"/>
      <c r="N151" s="220"/>
      <c r="O151" s="220">
        <v>-253385.36020220001</v>
      </c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0"/>
      <c r="BB151" s="220"/>
      <c r="BC151" s="220"/>
      <c r="BD151" s="220"/>
      <c r="BE151" s="220"/>
      <c r="BF151" s="220"/>
      <c r="BG151" s="220"/>
      <c r="BH151" s="220"/>
      <c r="BI151" s="220"/>
      <c r="BJ151" s="220"/>
      <c r="BK151" s="220"/>
      <c r="BL151" s="220"/>
      <c r="BM151" s="220"/>
      <c r="BN151" s="220"/>
      <c r="BO151" s="220"/>
      <c r="BP151" s="220"/>
      <c r="BQ151" s="220"/>
      <c r="BR151" s="220"/>
      <c r="BS151" s="220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0"/>
      <c r="CJ151" s="220"/>
      <c r="CK151" s="220"/>
      <c r="CL151" s="220"/>
      <c r="CM151" s="220"/>
      <c r="CN151" s="220"/>
      <c r="CO151" s="220"/>
      <c r="CP151" s="220"/>
      <c r="CQ151" s="220"/>
      <c r="CR151" s="220"/>
      <c r="CS151" s="220"/>
      <c r="CT151" s="220"/>
      <c r="CU151" s="220"/>
      <c r="CV151" s="220"/>
      <c r="CW151" s="220"/>
      <c r="CX151" s="220"/>
      <c r="CY151" s="220"/>
      <c r="CZ151" s="220"/>
      <c r="DA151" s="220"/>
      <c r="DB151" s="220"/>
      <c r="DC151" s="220"/>
      <c r="DD151" s="220"/>
      <c r="DE151" s="220"/>
      <c r="DF151" s="220"/>
      <c r="DG151" s="220"/>
      <c r="DH151" s="220"/>
      <c r="DI151" s="220"/>
      <c r="DJ151" s="220"/>
      <c r="DK151" s="220"/>
      <c r="DL151" s="220"/>
      <c r="DM151" s="220"/>
      <c r="DN151" s="220"/>
      <c r="DO151" s="220"/>
      <c r="DP151" s="220"/>
      <c r="DQ151" s="220"/>
      <c r="DR151" s="220"/>
      <c r="DS151" s="220"/>
      <c r="DT151" s="220"/>
      <c r="DU151" s="220"/>
      <c r="DV151" s="220"/>
      <c r="DW151" s="220"/>
      <c r="DX151" s="220"/>
      <c r="DY151" s="220">
        <v>-253385.36020220001</v>
      </c>
    </row>
    <row r="152" spans="4:131">
      <c r="D152" s="175" t="s">
        <v>722</v>
      </c>
      <c r="E152" s="220" t="s">
        <v>744</v>
      </c>
      <c r="F152" s="220" t="s">
        <v>745</v>
      </c>
      <c r="G152" s="220">
        <v>121838830.15000001</v>
      </c>
      <c r="H152" s="220"/>
      <c r="I152" s="220"/>
      <c r="J152" s="220">
        <v>2375262.453797</v>
      </c>
      <c r="K152" s="220"/>
      <c r="L152" s="220">
        <v>23128206.087000001</v>
      </c>
      <c r="M152" s="220">
        <v>24548660.93</v>
      </c>
      <c r="N152" s="220">
        <v>109622.93488099999</v>
      </c>
      <c r="O152" s="220">
        <v>172000582.55567801</v>
      </c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220"/>
      <c r="AI152" s="220"/>
      <c r="AJ152" s="220"/>
      <c r="AK152" s="220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0"/>
      <c r="BB152" s="220"/>
      <c r="BC152" s="220"/>
      <c r="BD152" s="220"/>
      <c r="BE152" s="220"/>
      <c r="BF152" s="220"/>
      <c r="BG152" s="220"/>
      <c r="BH152" s="220"/>
      <c r="BI152" s="220"/>
      <c r="BJ152" s="220"/>
      <c r="BK152" s="220"/>
      <c r="BL152" s="220"/>
      <c r="BM152" s="220"/>
      <c r="BN152" s="220"/>
      <c r="BO152" s="220"/>
      <c r="BP152" s="220"/>
      <c r="BQ152" s="220"/>
      <c r="BR152" s="220"/>
      <c r="BS152" s="220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0"/>
      <c r="CJ152" s="220"/>
      <c r="CK152" s="220"/>
      <c r="CL152" s="220"/>
      <c r="CM152" s="220"/>
      <c r="CN152" s="220"/>
      <c r="CO152" s="220"/>
      <c r="CP152" s="220"/>
      <c r="CQ152" s="220"/>
      <c r="CR152" s="220"/>
      <c r="CS152" s="220"/>
      <c r="CT152" s="220"/>
      <c r="CU152" s="220"/>
      <c r="CV152" s="220"/>
      <c r="CW152" s="220"/>
      <c r="CX152" s="220"/>
      <c r="CY152" s="220"/>
      <c r="CZ152" s="220"/>
      <c r="DA152" s="220"/>
      <c r="DB152" s="220"/>
      <c r="DC152" s="220"/>
      <c r="DD152" s="220"/>
      <c r="DE152" s="220"/>
      <c r="DF152" s="220"/>
      <c r="DG152" s="220"/>
      <c r="DH152" s="220"/>
      <c r="DI152" s="220"/>
      <c r="DJ152" s="220"/>
      <c r="DK152" s="220"/>
      <c r="DL152" s="220"/>
      <c r="DM152" s="220"/>
      <c r="DN152" s="220"/>
      <c r="DO152" s="220"/>
      <c r="DP152" s="220"/>
      <c r="DQ152" s="220"/>
      <c r="DR152" s="220"/>
      <c r="DS152" s="220"/>
      <c r="DT152" s="220"/>
      <c r="DU152" s="220"/>
      <c r="DV152" s="220"/>
      <c r="DW152" s="220"/>
      <c r="DX152" s="220"/>
      <c r="DY152" s="220">
        <v>172000582.55567801</v>
      </c>
    </row>
    <row r="153" spans="4:131">
      <c r="D153" s="175" t="s">
        <v>725</v>
      </c>
      <c r="E153" s="220" t="s">
        <v>747</v>
      </c>
      <c r="F153" s="220" t="s">
        <v>748</v>
      </c>
      <c r="G153" s="220">
        <v>36743494.890000001</v>
      </c>
      <c r="H153" s="220"/>
      <c r="I153" s="220"/>
      <c r="J153" s="220"/>
      <c r="K153" s="220"/>
      <c r="L153" s="220"/>
      <c r="M153" s="220">
        <v>3881354.77</v>
      </c>
      <c r="N153" s="220"/>
      <c r="O153" s="220">
        <v>40624849.659999996</v>
      </c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220"/>
      <c r="AI153" s="220"/>
      <c r="AJ153" s="220"/>
      <c r="AK153" s="220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0"/>
      <c r="BB153" s="220"/>
      <c r="BC153" s="220"/>
      <c r="BD153" s="220"/>
      <c r="BE153" s="220"/>
      <c r="BF153" s="220"/>
      <c r="BG153" s="220"/>
      <c r="BH153" s="220"/>
      <c r="BI153" s="220"/>
      <c r="BJ153" s="220"/>
      <c r="BK153" s="220"/>
      <c r="BL153" s="220"/>
      <c r="BM153" s="220"/>
      <c r="BN153" s="220"/>
      <c r="BO153" s="220"/>
      <c r="BP153" s="220"/>
      <c r="BQ153" s="220"/>
      <c r="BR153" s="220"/>
      <c r="BS153" s="220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0"/>
      <c r="CJ153" s="220"/>
      <c r="CK153" s="220"/>
      <c r="CL153" s="220"/>
      <c r="CM153" s="220"/>
      <c r="CN153" s="220"/>
      <c r="CO153" s="220"/>
      <c r="CP153" s="220"/>
      <c r="CQ153" s="220"/>
      <c r="CR153" s="220"/>
      <c r="CS153" s="220"/>
      <c r="CT153" s="220"/>
      <c r="CU153" s="220"/>
      <c r="CV153" s="220"/>
      <c r="CW153" s="220"/>
      <c r="CX153" s="220"/>
      <c r="CY153" s="220"/>
      <c r="CZ153" s="220"/>
      <c r="DA153" s="220"/>
      <c r="DB153" s="220"/>
      <c r="DC153" s="220"/>
      <c r="DD153" s="220"/>
      <c r="DE153" s="220"/>
      <c r="DF153" s="220"/>
      <c r="DG153" s="220"/>
      <c r="DH153" s="220"/>
      <c r="DI153" s="220"/>
      <c r="DJ153" s="220"/>
      <c r="DK153" s="220"/>
      <c r="DL153" s="220"/>
      <c r="DM153" s="220"/>
      <c r="DN153" s="220"/>
      <c r="DO153" s="220"/>
      <c r="DP153" s="220"/>
      <c r="DQ153" s="220"/>
      <c r="DR153" s="220"/>
      <c r="DS153" s="220"/>
      <c r="DT153" s="220"/>
      <c r="DU153" s="220"/>
      <c r="DV153" s="220"/>
      <c r="DW153" s="220"/>
      <c r="DX153" s="220"/>
      <c r="DY153" s="220">
        <v>40624849.659999996</v>
      </c>
    </row>
    <row r="154" spans="4:131">
      <c r="D154" s="175" t="s">
        <v>728</v>
      </c>
      <c r="E154" s="220" t="s">
        <v>750</v>
      </c>
      <c r="F154" s="220" t="s">
        <v>751</v>
      </c>
      <c r="G154" s="220">
        <v>1872121.46</v>
      </c>
      <c r="H154" s="220">
        <v>50283.53</v>
      </c>
      <c r="I154" s="220"/>
      <c r="J154" s="220"/>
      <c r="K154" s="220"/>
      <c r="L154" s="220"/>
      <c r="M154" s="220">
        <v>163718.81</v>
      </c>
      <c r="N154" s="220"/>
      <c r="O154" s="220">
        <v>2086123.8</v>
      </c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220"/>
      <c r="AI154" s="220"/>
      <c r="AJ154" s="220"/>
      <c r="AK154" s="220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0"/>
      <c r="BB154" s="220"/>
      <c r="BC154" s="220"/>
      <c r="BD154" s="220"/>
      <c r="BE154" s="220"/>
      <c r="BF154" s="220"/>
      <c r="BG154" s="220"/>
      <c r="BH154" s="220"/>
      <c r="BI154" s="220"/>
      <c r="BJ154" s="220"/>
      <c r="BK154" s="220"/>
      <c r="BL154" s="220"/>
      <c r="BM154" s="220"/>
      <c r="BN154" s="220"/>
      <c r="BO154" s="220"/>
      <c r="BP154" s="220"/>
      <c r="BQ154" s="220"/>
      <c r="BR154" s="220"/>
      <c r="BS154" s="220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0"/>
      <c r="CJ154" s="220"/>
      <c r="CK154" s="220"/>
      <c r="CL154" s="220"/>
      <c r="CM154" s="220"/>
      <c r="CN154" s="220"/>
      <c r="CO154" s="220"/>
      <c r="CP154" s="220"/>
      <c r="CQ154" s="220"/>
      <c r="CR154" s="220"/>
      <c r="CS154" s="220"/>
      <c r="CT154" s="220"/>
      <c r="CU154" s="220"/>
      <c r="CV154" s="220"/>
      <c r="CW154" s="220"/>
      <c r="CX154" s="220"/>
      <c r="CY154" s="220"/>
      <c r="CZ154" s="220"/>
      <c r="DA154" s="220"/>
      <c r="DB154" s="220">
        <v>-46668.01</v>
      </c>
      <c r="DC154" s="220"/>
      <c r="DD154" s="220"/>
      <c r="DE154" s="220"/>
      <c r="DF154" s="220"/>
      <c r="DG154" s="220"/>
      <c r="DH154" s="220"/>
      <c r="DI154" s="220"/>
      <c r="DJ154" s="220"/>
      <c r="DK154" s="220"/>
      <c r="DL154" s="220"/>
      <c r="DM154" s="220"/>
      <c r="DN154" s="220"/>
      <c r="DO154" s="220"/>
      <c r="DP154" s="220"/>
      <c r="DQ154" s="220">
        <v>651.96</v>
      </c>
      <c r="DR154" s="220"/>
      <c r="DS154" s="220"/>
      <c r="DT154" s="220"/>
      <c r="DU154" s="220">
        <v>-46016.05</v>
      </c>
      <c r="DV154" s="220"/>
      <c r="DW154" s="220"/>
      <c r="DX154" s="220"/>
      <c r="DY154" s="220">
        <v>2040107.75</v>
      </c>
    </row>
    <row r="155" spans="4:131">
      <c r="D155" s="175" t="s">
        <v>731</v>
      </c>
      <c r="E155" s="220" t="s">
        <v>753</v>
      </c>
      <c r="F155" s="220" t="s">
        <v>754</v>
      </c>
      <c r="G155" s="220">
        <v>991217.72</v>
      </c>
      <c r="H155" s="220"/>
      <c r="I155" s="220"/>
      <c r="J155" s="220"/>
      <c r="K155" s="220"/>
      <c r="L155" s="220"/>
      <c r="M155" s="220">
        <v>24334.080000000002</v>
      </c>
      <c r="N155" s="220"/>
      <c r="O155" s="220">
        <v>1015551.8</v>
      </c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220"/>
      <c r="AI155" s="220"/>
      <c r="AJ155" s="220"/>
      <c r="AK155" s="220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0"/>
      <c r="BB155" s="220"/>
      <c r="BC155" s="220"/>
      <c r="BD155" s="220"/>
      <c r="BE155" s="220"/>
      <c r="BF155" s="220"/>
      <c r="BG155" s="220"/>
      <c r="BH155" s="220"/>
      <c r="BI155" s="220"/>
      <c r="BJ155" s="220"/>
      <c r="BK155" s="220"/>
      <c r="BL155" s="220"/>
      <c r="BM155" s="220"/>
      <c r="BN155" s="220"/>
      <c r="BO155" s="220"/>
      <c r="BP155" s="220"/>
      <c r="BQ155" s="220"/>
      <c r="BR155" s="220"/>
      <c r="BS155" s="220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0"/>
      <c r="CJ155" s="220"/>
      <c r="CK155" s="220"/>
      <c r="CL155" s="220"/>
      <c r="CM155" s="220"/>
      <c r="CN155" s="220"/>
      <c r="CO155" s="220"/>
      <c r="CP155" s="220"/>
      <c r="CQ155" s="220"/>
      <c r="CR155" s="220"/>
      <c r="CS155" s="220"/>
      <c r="CT155" s="220"/>
      <c r="CU155" s="220"/>
      <c r="CV155" s="220"/>
      <c r="CW155" s="220"/>
      <c r="CX155" s="220"/>
      <c r="CY155" s="220"/>
      <c r="CZ155" s="220"/>
      <c r="DA155" s="220"/>
      <c r="DB155" s="220"/>
      <c r="DC155" s="220"/>
      <c r="DD155" s="220"/>
      <c r="DE155" s="220"/>
      <c r="DF155" s="220"/>
      <c r="DG155" s="220"/>
      <c r="DH155" s="220"/>
      <c r="DI155" s="220"/>
      <c r="DJ155" s="220"/>
      <c r="DK155" s="220"/>
      <c r="DL155" s="220"/>
      <c r="DM155" s="220"/>
      <c r="DN155" s="220"/>
      <c r="DO155" s="220"/>
      <c r="DP155" s="220"/>
      <c r="DQ155" s="220"/>
      <c r="DR155" s="220"/>
      <c r="DS155" s="220"/>
      <c r="DT155" s="220"/>
      <c r="DU155" s="220"/>
      <c r="DV155" s="220"/>
      <c r="DW155" s="220"/>
      <c r="DX155" s="220"/>
      <c r="DY155" s="220">
        <v>1015551.8</v>
      </c>
    </row>
    <row r="156" spans="4:131">
      <c r="D156" s="175" t="s">
        <v>734</v>
      </c>
      <c r="E156" s="220" t="s">
        <v>756</v>
      </c>
      <c r="F156" s="220" t="s">
        <v>757</v>
      </c>
      <c r="G156" s="220"/>
      <c r="H156" s="220"/>
      <c r="I156" s="220"/>
      <c r="J156" s="220">
        <v>143503912.79215941</v>
      </c>
      <c r="K156" s="220"/>
      <c r="L156" s="220"/>
      <c r="M156" s="220"/>
      <c r="N156" s="220"/>
      <c r="O156" s="220">
        <v>143503912.79215941</v>
      </c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220"/>
      <c r="AI156" s="220"/>
      <c r="AJ156" s="220"/>
      <c r="AK156" s="220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0"/>
      <c r="BB156" s="220"/>
      <c r="BC156" s="220"/>
      <c r="BD156" s="220"/>
      <c r="BE156" s="220"/>
      <c r="BF156" s="220"/>
      <c r="BG156" s="220"/>
      <c r="BH156" s="220"/>
      <c r="BI156" s="220"/>
      <c r="BJ156" s="220"/>
      <c r="BK156" s="220"/>
      <c r="BL156" s="220"/>
      <c r="BM156" s="220"/>
      <c r="BN156" s="220"/>
      <c r="BO156" s="220"/>
      <c r="BP156" s="220"/>
      <c r="BQ156" s="220"/>
      <c r="BR156" s="220"/>
      <c r="BS156" s="220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0"/>
      <c r="CJ156" s="220"/>
      <c r="CK156" s="220"/>
      <c r="CL156" s="220"/>
      <c r="CM156" s="220"/>
      <c r="CN156" s="220"/>
      <c r="CO156" s="220"/>
      <c r="CP156" s="220"/>
      <c r="CQ156" s="220"/>
      <c r="CR156" s="220"/>
      <c r="CS156" s="220"/>
      <c r="CT156" s="220"/>
      <c r="CU156" s="220"/>
      <c r="CV156" s="220"/>
      <c r="CW156" s="220"/>
      <c r="CX156" s="220"/>
      <c r="CY156" s="220"/>
      <c r="CZ156" s="220"/>
      <c r="DA156" s="220"/>
      <c r="DB156" s="220"/>
      <c r="DC156" s="220"/>
      <c r="DD156" s="220"/>
      <c r="DE156" s="220"/>
      <c r="DF156" s="220"/>
      <c r="DG156" s="220"/>
      <c r="DH156" s="220"/>
      <c r="DI156" s="220"/>
      <c r="DJ156" s="220"/>
      <c r="DK156" s="220"/>
      <c r="DL156" s="220"/>
      <c r="DM156" s="220"/>
      <c r="DN156" s="220"/>
      <c r="DO156" s="220"/>
      <c r="DP156" s="220"/>
      <c r="DQ156" s="220"/>
      <c r="DR156" s="220"/>
      <c r="DS156" s="220"/>
      <c r="DT156" s="220"/>
      <c r="DU156" s="220"/>
      <c r="DV156" s="220"/>
      <c r="DW156" s="220"/>
      <c r="DX156" s="220"/>
      <c r="DY156" s="220">
        <v>143503912.79215941</v>
      </c>
      <c r="EA156">
        <v>24000</v>
      </c>
    </row>
    <row r="157" spans="4:131">
      <c r="D157" s="175" t="s">
        <v>737</v>
      </c>
      <c r="E157" s="220" t="s">
        <v>759</v>
      </c>
      <c r="F157" s="220" t="s">
        <v>760</v>
      </c>
      <c r="G157" s="220"/>
      <c r="H157" s="220"/>
      <c r="I157" s="220"/>
      <c r="J157" s="220">
        <v>1702408.9785942</v>
      </c>
      <c r="K157" s="220"/>
      <c r="L157" s="220"/>
      <c r="M157" s="220"/>
      <c r="N157" s="220"/>
      <c r="O157" s="220">
        <v>1702408.9785942</v>
      </c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  <c r="AB157" s="220"/>
      <c r="AC157" s="220"/>
      <c r="AD157" s="220"/>
      <c r="AE157" s="220"/>
      <c r="AF157" s="220"/>
      <c r="AG157" s="220"/>
      <c r="AH157" s="220"/>
      <c r="AI157" s="220"/>
      <c r="AJ157" s="220"/>
      <c r="AK157" s="220"/>
      <c r="AL157" s="220"/>
      <c r="AM157" s="220"/>
      <c r="AN157" s="220"/>
      <c r="AO157" s="220"/>
      <c r="AP157" s="220"/>
      <c r="AQ157" s="220"/>
      <c r="AR157" s="220"/>
      <c r="AS157" s="220"/>
      <c r="AT157" s="220"/>
      <c r="AU157" s="220"/>
      <c r="AV157" s="220"/>
      <c r="AW157" s="220"/>
      <c r="AX157" s="220"/>
      <c r="AY157" s="220"/>
      <c r="AZ157" s="220"/>
      <c r="BA157" s="220"/>
      <c r="BB157" s="220"/>
      <c r="BC157" s="220"/>
      <c r="BD157" s="220"/>
      <c r="BE157" s="220"/>
      <c r="BF157" s="220"/>
      <c r="BG157" s="220"/>
      <c r="BH157" s="220"/>
      <c r="BI157" s="220"/>
      <c r="BJ157" s="220"/>
      <c r="BK157" s="220"/>
      <c r="BL157" s="220"/>
      <c r="BM157" s="220"/>
      <c r="BN157" s="220"/>
      <c r="BO157" s="220"/>
      <c r="BP157" s="220"/>
      <c r="BQ157" s="220"/>
      <c r="BR157" s="220"/>
      <c r="BS157" s="220"/>
      <c r="BT157" s="220"/>
      <c r="BU157" s="220"/>
      <c r="BV157" s="220"/>
      <c r="BW157" s="220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0"/>
      <c r="CH157" s="220"/>
      <c r="CI157" s="220"/>
      <c r="CJ157" s="220"/>
      <c r="CK157" s="220"/>
      <c r="CL157" s="220"/>
      <c r="CM157" s="220"/>
      <c r="CN157" s="220"/>
      <c r="CO157" s="220"/>
      <c r="CP157" s="220"/>
      <c r="CQ157" s="220"/>
      <c r="CR157" s="220"/>
      <c r="CS157" s="220"/>
      <c r="CT157" s="220"/>
      <c r="CU157" s="220"/>
      <c r="CV157" s="220"/>
      <c r="CW157" s="220"/>
      <c r="CX157" s="220"/>
      <c r="CY157" s="220"/>
      <c r="CZ157" s="220"/>
      <c r="DA157" s="220"/>
      <c r="DB157" s="220"/>
      <c r="DC157" s="220"/>
      <c r="DD157" s="220"/>
      <c r="DE157" s="220"/>
      <c r="DF157" s="220"/>
      <c r="DG157" s="220"/>
      <c r="DH157" s="220"/>
      <c r="DI157" s="220"/>
      <c r="DJ157" s="220"/>
      <c r="DK157" s="220"/>
      <c r="DL157" s="220"/>
      <c r="DM157" s="220">
        <v>352173.76</v>
      </c>
      <c r="DN157" s="220"/>
      <c r="DO157" s="220"/>
      <c r="DP157" s="220"/>
      <c r="DQ157" s="220"/>
      <c r="DR157" s="220"/>
      <c r="DS157" s="220"/>
      <c r="DT157" s="220"/>
      <c r="DU157" s="220">
        <v>352173.76</v>
      </c>
      <c r="DV157" s="220"/>
      <c r="DW157" s="220"/>
      <c r="DX157" s="220"/>
      <c r="DY157" s="220">
        <v>2054582.7385942</v>
      </c>
      <c r="EA157">
        <v>-42267077.460000001</v>
      </c>
    </row>
    <row r="158" spans="4:131">
      <c r="D158" s="175" t="s">
        <v>740</v>
      </c>
      <c r="E158" s="220" t="s">
        <v>762</v>
      </c>
      <c r="F158" s="220" t="s">
        <v>763</v>
      </c>
      <c r="G158" s="220">
        <v>-186017836.21000001</v>
      </c>
      <c r="H158" s="220"/>
      <c r="I158" s="220"/>
      <c r="J158" s="220"/>
      <c r="K158" s="220"/>
      <c r="L158" s="220">
        <v>-8953930.7546849996</v>
      </c>
      <c r="M158" s="220">
        <v>-34181899.490000002</v>
      </c>
      <c r="N158" s="220"/>
      <c r="O158" s="220">
        <v>-229153666.454685</v>
      </c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  <c r="AB158" s="220"/>
      <c r="AC158" s="220"/>
      <c r="AD158" s="220"/>
      <c r="AE158" s="220"/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R158" s="220"/>
      <c r="AS158" s="220"/>
      <c r="AT158" s="220"/>
      <c r="AU158" s="220"/>
      <c r="AV158" s="220"/>
      <c r="AW158" s="220"/>
      <c r="AX158" s="220"/>
      <c r="AY158" s="220"/>
      <c r="AZ158" s="220"/>
      <c r="BA158" s="220"/>
      <c r="BB158" s="220"/>
      <c r="BC158" s="220"/>
      <c r="BD158" s="220"/>
      <c r="BE158" s="220"/>
      <c r="BF158" s="220"/>
      <c r="BG158" s="220"/>
      <c r="BH158" s="220"/>
      <c r="BI158" s="220"/>
      <c r="BJ158" s="220"/>
      <c r="BK158" s="220"/>
      <c r="BL158" s="220"/>
      <c r="BM158" s="220"/>
      <c r="BN158" s="220"/>
      <c r="BO158" s="220"/>
      <c r="BP158" s="220"/>
      <c r="BQ158" s="220"/>
      <c r="BR158" s="220"/>
      <c r="BS158" s="220"/>
      <c r="BT158" s="220"/>
      <c r="BU158" s="220"/>
      <c r="BV158" s="220"/>
      <c r="BW158" s="220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0"/>
      <c r="CH158" s="220"/>
      <c r="CI158" s="220"/>
      <c r="CJ158" s="220"/>
      <c r="CK158" s="220"/>
      <c r="CL158" s="220"/>
      <c r="CM158" s="220"/>
      <c r="CN158" s="220"/>
      <c r="CO158" s="220"/>
      <c r="CP158" s="220"/>
      <c r="CQ158" s="220"/>
      <c r="CR158" s="220"/>
      <c r="CS158" s="220"/>
      <c r="CT158" s="220"/>
      <c r="CU158" s="220"/>
      <c r="CV158" s="220"/>
      <c r="CW158" s="220"/>
      <c r="CX158" s="220"/>
      <c r="CY158" s="220"/>
      <c r="CZ158" s="220"/>
      <c r="DA158" s="220"/>
      <c r="DB158" s="220"/>
      <c r="DC158" s="220"/>
      <c r="DD158" s="220"/>
      <c r="DE158" s="220"/>
      <c r="DF158" s="220"/>
      <c r="DG158" s="220"/>
      <c r="DH158" s="220"/>
      <c r="DI158" s="220"/>
      <c r="DJ158" s="220"/>
      <c r="DK158" s="220"/>
      <c r="DL158" s="220"/>
      <c r="DM158" s="220"/>
      <c r="DN158" s="220"/>
      <c r="DO158" s="220"/>
      <c r="DP158" s="220"/>
      <c r="DQ158" s="220"/>
      <c r="DR158" s="220"/>
      <c r="DS158" s="220"/>
      <c r="DT158" s="220"/>
      <c r="DU158" s="220"/>
      <c r="DV158" s="220"/>
      <c r="DW158" s="220"/>
      <c r="DX158" s="220"/>
      <c r="DY158" s="220">
        <v>-229153666.454685</v>
      </c>
    </row>
    <row r="159" spans="4:131">
      <c r="D159" s="175" t="s">
        <v>743</v>
      </c>
      <c r="E159" s="222" t="s">
        <v>765</v>
      </c>
      <c r="F159" s="222" t="s">
        <v>766</v>
      </c>
      <c r="G159" s="222">
        <v>0</v>
      </c>
      <c r="H159" s="222">
        <v>50283.53</v>
      </c>
      <c r="I159" s="222"/>
      <c r="J159" s="222">
        <v>140312385.88813961</v>
      </c>
      <c r="K159" s="222"/>
      <c r="L159" s="222">
        <v>14174275.332315</v>
      </c>
      <c r="M159" s="222">
        <v>0</v>
      </c>
      <c r="N159" s="222">
        <v>109622.93488099999</v>
      </c>
      <c r="O159" s="222">
        <v>154646567.68533561</v>
      </c>
      <c r="P159" s="222"/>
      <c r="Q159" s="222"/>
      <c r="R159" s="222"/>
      <c r="S159" s="222"/>
      <c r="T159" s="222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2"/>
      <c r="AI159" s="222"/>
      <c r="AJ159" s="222"/>
      <c r="AK159" s="222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2"/>
      <c r="BB159" s="222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2"/>
      <c r="BS159" s="222"/>
      <c r="BT159" s="222"/>
      <c r="BU159" s="222"/>
      <c r="BV159" s="222"/>
      <c r="BW159" s="222"/>
      <c r="BX159" s="222"/>
      <c r="BY159" s="222"/>
      <c r="BZ159" s="222"/>
      <c r="CA159" s="222"/>
      <c r="CB159" s="222"/>
      <c r="CC159" s="222"/>
      <c r="CD159" s="222"/>
      <c r="CE159" s="222"/>
      <c r="CF159" s="222"/>
      <c r="CG159" s="222"/>
      <c r="CH159" s="222"/>
      <c r="CI159" s="222"/>
      <c r="CJ159" s="222"/>
      <c r="CK159" s="222"/>
      <c r="CL159" s="222"/>
      <c r="CM159" s="222"/>
      <c r="CN159" s="222"/>
      <c r="CO159" s="222"/>
      <c r="CP159" s="222"/>
      <c r="CQ159" s="222"/>
      <c r="CR159" s="222"/>
      <c r="CS159" s="222"/>
      <c r="CT159" s="222"/>
      <c r="CU159" s="222"/>
      <c r="CV159" s="222"/>
      <c r="CW159" s="222"/>
      <c r="CX159" s="222"/>
      <c r="CY159" s="222"/>
      <c r="CZ159" s="222"/>
      <c r="DA159" s="222"/>
      <c r="DB159" s="222">
        <v>-46668.01</v>
      </c>
      <c r="DC159" s="222"/>
      <c r="DD159" s="222"/>
      <c r="DE159" s="222">
        <v>26824.241869599999</v>
      </c>
      <c r="DF159" s="222"/>
      <c r="DG159" s="222"/>
      <c r="DH159" s="222"/>
      <c r="DI159" s="222"/>
      <c r="DJ159" s="222"/>
      <c r="DK159" s="222"/>
      <c r="DL159" s="222"/>
      <c r="DM159" s="222">
        <v>352173.76</v>
      </c>
      <c r="DN159" s="222"/>
      <c r="DO159" s="222"/>
      <c r="DP159" s="222"/>
      <c r="DQ159" s="222">
        <v>651.96</v>
      </c>
      <c r="DR159" s="222">
        <v>-352173.76</v>
      </c>
      <c r="DS159" s="222"/>
      <c r="DT159" s="222"/>
      <c r="DU159" s="222">
        <v>-19191.808130400001</v>
      </c>
      <c r="DV159" s="222"/>
      <c r="DW159" s="222"/>
      <c r="DX159" s="222"/>
      <c r="DY159" s="222">
        <v>154627375.87720519</v>
      </c>
    </row>
    <row r="160" spans="4:131">
      <c r="D160" s="175" t="s">
        <v>746</v>
      </c>
      <c r="E160" s="223" t="s">
        <v>768</v>
      </c>
      <c r="F160" s="223" t="s">
        <v>766</v>
      </c>
      <c r="G160" s="223">
        <v>0</v>
      </c>
      <c r="H160" s="223">
        <v>50283.53</v>
      </c>
      <c r="I160" s="223"/>
      <c r="J160" s="223">
        <v>140312385.88813961</v>
      </c>
      <c r="K160" s="223"/>
      <c r="L160" s="223">
        <v>14174275.332315</v>
      </c>
      <c r="M160" s="223">
        <v>0</v>
      </c>
      <c r="N160" s="223">
        <v>109622.93488099999</v>
      </c>
      <c r="O160" s="223">
        <v>154646567.68533561</v>
      </c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223"/>
      <c r="AK160" s="223"/>
      <c r="AL160" s="223"/>
      <c r="AM160" s="223"/>
      <c r="AN160" s="223"/>
      <c r="AO160" s="223"/>
      <c r="AP160" s="223"/>
      <c r="AQ160" s="223"/>
      <c r="AR160" s="223"/>
      <c r="AS160" s="223"/>
      <c r="AT160" s="223"/>
      <c r="AU160" s="223"/>
      <c r="AV160" s="223"/>
      <c r="AW160" s="223"/>
      <c r="AX160" s="223"/>
      <c r="AY160" s="223"/>
      <c r="AZ160" s="223"/>
      <c r="BA160" s="223"/>
      <c r="BB160" s="223"/>
      <c r="BC160" s="223"/>
      <c r="BD160" s="223"/>
      <c r="BE160" s="223"/>
      <c r="BF160" s="223"/>
      <c r="BG160" s="223"/>
      <c r="BH160" s="223"/>
      <c r="BI160" s="223"/>
      <c r="BJ160" s="223"/>
      <c r="BK160" s="223"/>
      <c r="BL160" s="223"/>
      <c r="BM160" s="223"/>
      <c r="BN160" s="223"/>
      <c r="BO160" s="223"/>
      <c r="BP160" s="223"/>
      <c r="BQ160" s="223"/>
      <c r="BR160" s="223"/>
      <c r="BS160" s="223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R160" s="223"/>
      <c r="CS160" s="223"/>
      <c r="CT160" s="223"/>
      <c r="CU160" s="223"/>
      <c r="CV160" s="223"/>
      <c r="CW160" s="223"/>
      <c r="CX160" s="223"/>
      <c r="CY160" s="223"/>
      <c r="CZ160" s="223"/>
      <c r="DA160" s="223"/>
      <c r="DB160" s="223">
        <v>-46668.01</v>
      </c>
      <c r="DC160" s="223"/>
      <c r="DD160" s="223"/>
      <c r="DE160" s="223">
        <v>26824.241869599999</v>
      </c>
      <c r="DF160" s="223"/>
      <c r="DG160" s="223"/>
      <c r="DH160" s="223"/>
      <c r="DI160" s="223"/>
      <c r="DJ160" s="223"/>
      <c r="DK160" s="223"/>
      <c r="DL160" s="223"/>
      <c r="DM160" s="223">
        <v>352173.76</v>
      </c>
      <c r="DN160" s="223"/>
      <c r="DO160" s="223"/>
      <c r="DP160" s="223"/>
      <c r="DQ160" s="223">
        <v>651.96</v>
      </c>
      <c r="DR160" s="223">
        <v>-352173.76</v>
      </c>
      <c r="DS160" s="223"/>
      <c r="DT160" s="223"/>
      <c r="DU160" s="223">
        <v>-19191.808130400001</v>
      </c>
      <c r="DV160" s="223"/>
      <c r="DW160" s="223"/>
      <c r="DX160" s="223"/>
      <c r="DY160" s="223">
        <v>154627375.87720519</v>
      </c>
    </row>
    <row r="161" spans="4:131">
      <c r="D161" s="175" t="s">
        <v>749</v>
      </c>
      <c r="E161" s="224" t="s">
        <v>770</v>
      </c>
      <c r="F161" s="224" t="s">
        <v>771</v>
      </c>
      <c r="G161" s="224">
        <v>41073379773.260002</v>
      </c>
      <c r="H161" s="224">
        <v>1719410688.3699999</v>
      </c>
      <c r="I161" s="224">
        <v>27512417610.807858</v>
      </c>
      <c r="J161" s="224">
        <v>16579805690.501833</v>
      </c>
      <c r="K161" s="224"/>
      <c r="L161" s="224">
        <v>5415686884.6698236</v>
      </c>
      <c r="M161" s="224">
        <v>4067403883.0999999</v>
      </c>
      <c r="N161" s="224">
        <v>4141796735.7419848</v>
      </c>
      <c r="O161" s="224">
        <v>100509901266.45149</v>
      </c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224"/>
      <c r="AJ161" s="224"/>
      <c r="AK161" s="224"/>
      <c r="AL161" s="224"/>
      <c r="AM161" s="224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4"/>
      <c r="BE161" s="224"/>
      <c r="BF161" s="224"/>
      <c r="BG161" s="224"/>
      <c r="BH161" s="224"/>
      <c r="BI161" s="224"/>
      <c r="BJ161" s="224">
        <v>-10640308.1</v>
      </c>
      <c r="BK161" s="224">
        <v>0</v>
      </c>
      <c r="BL161" s="224"/>
      <c r="BM161" s="224"/>
      <c r="BN161" s="224">
        <v>-451786191.51445961</v>
      </c>
      <c r="BO161" s="224"/>
      <c r="BP161" s="224"/>
      <c r="BQ161" s="224"/>
      <c r="BR161" s="224"/>
      <c r="BS161" s="224"/>
      <c r="BT161" s="224"/>
      <c r="BU161" s="224"/>
      <c r="BV161" s="224"/>
      <c r="BW161" s="224"/>
      <c r="BX161" s="224"/>
      <c r="BY161" s="224"/>
      <c r="BZ161" s="224"/>
      <c r="CA161" s="224"/>
      <c r="CB161" s="224">
        <v>139161830.46837461</v>
      </c>
      <c r="CC161" s="224">
        <v>-21215102.7248483</v>
      </c>
      <c r="CD161" s="224">
        <v>312936417</v>
      </c>
      <c r="CE161" s="224"/>
      <c r="CF161" s="224">
        <v>-354413863.2882787</v>
      </c>
      <c r="CG161" s="224">
        <v>0</v>
      </c>
      <c r="CH161" s="224"/>
      <c r="CI161" s="224"/>
      <c r="CJ161" s="224"/>
      <c r="CK161" s="224"/>
      <c r="CL161" s="224"/>
      <c r="CM161" s="224"/>
      <c r="CN161" s="224"/>
      <c r="CO161" s="224"/>
      <c r="CP161" s="224"/>
      <c r="CQ161" s="224"/>
      <c r="CR161" s="224"/>
      <c r="CS161" s="224"/>
      <c r="CT161" s="224"/>
      <c r="CU161" s="224"/>
      <c r="CV161" s="224"/>
      <c r="CW161" s="224"/>
      <c r="CX161" s="224"/>
      <c r="CY161" s="224"/>
      <c r="CZ161" s="224"/>
      <c r="DA161" s="224"/>
      <c r="DB161" s="224">
        <v>-46668.01</v>
      </c>
      <c r="DC161" s="224"/>
      <c r="DD161" s="224"/>
      <c r="DE161" s="224">
        <v>26824.241869599999</v>
      </c>
      <c r="DF161" s="224"/>
      <c r="DG161" s="224"/>
      <c r="DH161" s="224"/>
      <c r="DI161" s="224">
        <v>-24168785762.889999</v>
      </c>
      <c r="DJ161" s="224"/>
      <c r="DK161" s="224"/>
      <c r="DL161" s="224"/>
      <c r="DM161" s="224">
        <v>352173.76</v>
      </c>
      <c r="DN161" s="224"/>
      <c r="DO161" s="224">
        <v>-170854102.38</v>
      </c>
      <c r="DP161" s="224"/>
      <c r="DQ161" s="224">
        <v>651.96</v>
      </c>
      <c r="DR161" s="224">
        <v>-5853363753.1999998</v>
      </c>
      <c r="DS161" s="224"/>
      <c r="DT161" s="224"/>
      <c r="DU161" s="224">
        <v>-30578627854.677345</v>
      </c>
      <c r="DV161" s="224"/>
      <c r="DW161" s="224"/>
      <c r="DX161" s="224"/>
      <c r="DY161" s="224">
        <v>69931273411.774155</v>
      </c>
      <c r="EA161">
        <v>516856.04</v>
      </c>
    </row>
    <row r="162" spans="4:131">
      <c r="D162" s="175" t="s">
        <v>752</v>
      </c>
      <c r="E162" s="225" t="s">
        <v>773</v>
      </c>
      <c r="F162" s="225" t="s">
        <v>774</v>
      </c>
      <c r="G162" s="225">
        <v>53361196528.830002</v>
      </c>
      <c r="H162" s="225">
        <v>1848385484.0999999</v>
      </c>
      <c r="I162" s="225">
        <v>28423125292.579666</v>
      </c>
      <c r="J162" s="225">
        <v>25613577171.118248</v>
      </c>
      <c r="K162" s="225">
        <v>868047.11</v>
      </c>
      <c r="L162" s="225">
        <v>8584977372.2448158</v>
      </c>
      <c r="M162" s="225">
        <v>6143223784.6300001</v>
      </c>
      <c r="N162" s="225">
        <v>9815492876.1969414</v>
      </c>
      <c r="O162" s="225">
        <v>133790846556.80968</v>
      </c>
      <c r="P162" s="225"/>
      <c r="Q162" s="225"/>
      <c r="R162" s="225"/>
      <c r="S162" s="225"/>
      <c r="T162" s="225"/>
      <c r="U162" s="225"/>
      <c r="V162" s="225"/>
      <c r="W162" s="225">
        <v>-135138082.68702009</v>
      </c>
      <c r="X162" s="225">
        <v>-3476350680.5893116</v>
      </c>
      <c r="Y162" s="225"/>
      <c r="Z162" s="225">
        <v>-17788856.444042198</v>
      </c>
      <c r="AA162" s="225"/>
      <c r="AB162" s="225"/>
      <c r="AC162" s="225"/>
      <c r="AD162" s="225"/>
      <c r="AE162" s="225"/>
      <c r="AF162" s="225"/>
      <c r="AG162" s="225"/>
      <c r="AH162" s="225"/>
      <c r="AI162" s="225"/>
      <c r="AJ162" s="225"/>
      <c r="AK162" s="225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5"/>
      <c r="BB162" s="225"/>
      <c r="BC162" s="225">
        <v>-573478255.47212946</v>
      </c>
      <c r="BD162" s="225"/>
      <c r="BE162" s="225"/>
      <c r="BF162" s="225"/>
      <c r="BG162" s="225"/>
      <c r="BH162" s="225"/>
      <c r="BI162" s="225"/>
      <c r="BJ162" s="225">
        <v>-10640308.1</v>
      </c>
      <c r="BK162" s="225">
        <v>0</v>
      </c>
      <c r="BL162" s="225"/>
      <c r="BM162" s="225"/>
      <c r="BN162" s="225">
        <v>-451786191.51445961</v>
      </c>
      <c r="BO162" s="225"/>
      <c r="BP162" s="225"/>
      <c r="BQ162" s="225"/>
      <c r="BR162" s="225"/>
      <c r="BS162" s="225"/>
      <c r="BT162" s="225"/>
      <c r="BU162" s="225"/>
      <c r="BV162" s="225">
        <v>-134121.209348</v>
      </c>
      <c r="BW162" s="225"/>
      <c r="BX162" s="225"/>
      <c r="BY162" s="225"/>
      <c r="BZ162" s="225"/>
      <c r="CA162" s="225"/>
      <c r="CB162" s="225">
        <v>139161830.46837461</v>
      </c>
      <c r="CC162" s="225">
        <v>-21215102.7248483</v>
      </c>
      <c r="CD162" s="225">
        <v>312936417</v>
      </c>
      <c r="CE162" s="225"/>
      <c r="CF162" s="225">
        <v>-354413863.2882787</v>
      </c>
      <c r="CG162" s="225">
        <v>0</v>
      </c>
      <c r="CH162" s="225"/>
      <c r="CI162" s="225"/>
      <c r="CJ162" s="225"/>
      <c r="CK162" s="225"/>
      <c r="CL162" s="225"/>
      <c r="CM162" s="225"/>
      <c r="CN162" s="225"/>
      <c r="CO162" s="225"/>
      <c r="CP162" s="225"/>
      <c r="CQ162" s="225"/>
      <c r="CR162" s="225"/>
      <c r="CS162" s="225"/>
      <c r="CT162" s="225"/>
      <c r="CU162" s="225"/>
      <c r="CV162" s="225"/>
      <c r="CW162" s="225"/>
      <c r="CX162" s="225"/>
      <c r="CY162" s="225"/>
      <c r="CZ162" s="225"/>
      <c r="DA162" s="225"/>
      <c r="DB162" s="225">
        <v>-46668.01</v>
      </c>
      <c r="DC162" s="225"/>
      <c r="DD162" s="225"/>
      <c r="DE162" s="225">
        <v>26824.241869599999</v>
      </c>
      <c r="DF162" s="225"/>
      <c r="DG162" s="225"/>
      <c r="DH162" s="225"/>
      <c r="DI162" s="225">
        <v>-24168785787.110001</v>
      </c>
      <c r="DJ162" s="225"/>
      <c r="DK162" s="225"/>
      <c r="DL162" s="225"/>
      <c r="DM162" s="225">
        <v>-3918838.04</v>
      </c>
      <c r="DN162" s="225"/>
      <c r="DO162" s="225">
        <v>-170854102.38</v>
      </c>
      <c r="DP162" s="225"/>
      <c r="DQ162" s="225">
        <v>-10493386.370904</v>
      </c>
      <c r="DR162" s="225">
        <v>-5850338230.9700003</v>
      </c>
      <c r="DS162" s="225"/>
      <c r="DT162" s="225"/>
      <c r="DU162" s="225">
        <v>-34793257403.200096</v>
      </c>
      <c r="DV162" s="225"/>
      <c r="DW162" s="225"/>
      <c r="DX162" s="225">
        <v>46659997.333353698</v>
      </c>
      <c r="DY162" s="225">
        <v>99044249150.942932</v>
      </c>
      <c r="EA162">
        <v>516856.04</v>
      </c>
    </row>
    <row r="163" spans="4:131">
      <c r="D163" s="175" t="s">
        <v>2164</v>
      </c>
      <c r="E163" s="220" t="s">
        <v>1161</v>
      </c>
      <c r="F163" s="220" t="s">
        <v>1162</v>
      </c>
      <c r="G163" s="220">
        <v>0</v>
      </c>
      <c r="H163" s="220"/>
      <c r="I163" s="220"/>
      <c r="J163" s="220">
        <v>-3487199.9472324001</v>
      </c>
      <c r="K163" s="220"/>
      <c r="L163" s="220"/>
      <c r="M163" s="220"/>
      <c r="N163" s="220"/>
      <c r="O163" s="220">
        <v>-3487199.9472324001</v>
      </c>
      <c r="P163" s="220"/>
      <c r="Q163" s="220"/>
      <c r="R163" s="220"/>
      <c r="S163" s="220"/>
      <c r="T163" s="220"/>
      <c r="U163" s="220"/>
      <c r="V163" s="220"/>
      <c r="W163" s="220"/>
      <c r="X163" s="220"/>
      <c r="Y163" s="220"/>
      <c r="Z163" s="220"/>
      <c r="AA163" s="220"/>
      <c r="AB163" s="220"/>
      <c r="AC163" s="220"/>
      <c r="AD163" s="220"/>
      <c r="AE163" s="220"/>
      <c r="AF163" s="220"/>
      <c r="AG163" s="220"/>
      <c r="AH163" s="220"/>
      <c r="AI163" s="220"/>
      <c r="AJ163" s="220"/>
      <c r="AK163" s="220"/>
      <c r="AL163" s="220"/>
      <c r="AM163" s="220"/>
      <c r="AN163" s="220"/>
      <c r="AO163" s="220"/>
      <c r="AP163" s="220"/>
      <c r="AQ163" s="220"/>
      <c r="AR163" s="220"/>
      <c r="AS163" s="220"/>
      <c r="AT163" s="220"/>
      <c r="AU163" s="220"/>
      <c r="AV163" s="220"/>
      <c r="AW163" s="220"/>
      <c r="AX163" s="220"/>
      <c r="AY163" s="220"/>
      <c r="AZ163" s="220"/>
      <c r="BA163" s="220"/>
      <c r="BB163" s="220"/>
      <c r="BC163" s="220"/>
      <c r="BD163" s="220"/>
      <c r="BE163" s="220"/>
      <c r="BF163" s="220"/>
      <c r="BG163" s="220"/>
      <c r="BH163" s="220"/>
      <c r="BI163" s="220"/>
      <c r="BJ163" s="220"/>
      <c r="BK163" s="220"/>
      <c r="BL163" s="220"/>
      <c r="BM163" s="220"/>
      <c r="BN163" s="220"/>
      <c r="BO163" s="220"/>
      <c r="BP163" s="220"/>
      <c r="BQ163" s="220"/>
      <c r="BR163" s="220"/>
      <c r="BS163" s="220"/>
      <c r="BT163" s="220"/>
      <c r="BU163" s="220"/>
      <c r="BV163" s="220"/>
      <c r="BW163" s="220"/>
      <c r="BX163" s="220"/>
      <c r="BY163" s="220"/>
      <c r="BZ163" s="220"/>
      <c r="CA163" s="220"/>
      <c r="CB163" s="220"/>
      <c r="CC163" s="220"/>
      <c r="CD163" s="220"/>
      <c r="CE163" s="220"/>
      <c r="CF163" s="220"/>
      <c r="CG163" s="220"/>
      <c r="CH163" s="220"/>
      <c r="CI163" s="220"/>
      <c r="CJ163" s="220"/>
      <c r="CK163" s="220"/>
      <c r="CL163" s="220"/>
      <c r="CM163" s="220"/>
      <c r="CN163" s="220"/>
      <c r="CO163" s="220"/>
      <c r="CP163" s="220"/>
      <c r="CQ163" s="220"/>
      <c r="CR163" s="220"/>
      <c r="CS163" s="220"/>
      <c r="CT163" s="220"/>
      <c r="CU163" s="220"/>
      <c r="CV163" s="220"/>
      <c r="CW163" s="220"/>
      <c r="CX163" s="220"/>
      <c r="CY163" s="220"/>
      <c r="CZ163" s="220"/>
      <c r="DA163" s="220"/>
      <c r="DB163" s="220"/>
      <c r="DC163" s="220"/>
      <c r="DD163" s="220"/>
      <c r="DE163" s="220"/>
      <c r="DF163" s="220"/>
      <c r="DG163" s="220"/>
      <c r="DH163" s="220"/>
      <c r="DI163" s="220"/>
      <c r="DJ163" s="220"/>
      <c r="DK163" s="220"/>
      <c r="DL163" s="220"/>
      <c r="DM163" s="220"/>
      <c r="DN163" s="220"/>
      <c r="DO163" s="220"/>
      <c r="DP163" s="220"/>
      <c r="DQ163" s="220"/>
      <c r="DR163" s="220"/>
      <c r="DS163" s="220"/>
      <c r="DT163" s="220"/>
      <c r="DU163" s="220"/>
      <c r="DV163" s="220"/>
      <c r="DW163" s="220"/>
      <c r="DX163" s="220"/>
      <c r="DY163" s="220">
        <v>-3487199.9472324001</v>
      </c>
    </row>
    <row r="164" spans="4:131">
      <c r="D164" s="175" t="s">
        <v>2165</v>
      </c>
      <c r="E164" s="226" t="s">
        <v>1163</v>
      </c>
      <c r="F164" s="226" t="s">
        <v>1162</v>
      </c>
      <c r="G164" s="226">
        <v>0</v>
      </c>
      <c r="H164" s="226"/>
      <c r="I164" s="226"/>
      <c r="J164" s="226">
        <v>-3487199.9472324001</v>
      </c>
      <c r="K164" s="226"/>
      <c r="L164" s="226"/>
      <c r="M164" s="226"/>
      <c r="N164" s="226"/>
      <c r="O164" s="226">
        <v>-3487199.9472324001</v>
      </c>
      <c r="P164" s="226"/>
      <c r="Q164" s="226"/>
      <c r="R164" s="226"/>
      <c r="S164" s="226"/>
      <c r="T164" s="226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226"/>
      <c r="AI164" s="226"/>
      <c r="AJ164" s="226"/>
      <c r="AK164" s="226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6"/>
      <c r="BB164" s="226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6"/>
      <c r="BS164" s="226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226"/>
      <c r="CR164" s="226"/>
      <c r="CS164" s="226"/>
      <c r="CT164" s="226"/>
      <c r="CU164" s="226"/>
      <c r="CV164" s="226"/>
      <c r="CW164" s="226"/>
      <c r="CX164" s="226"/>
      <c r="CY164" s="226"/>
      <c r="CZ164" s="226"/>
      <c r="DA164" s="226"/>
      <c r="DB164" s="226"/>
      <c r="DC164" s="226"/>
      <c r="DD164" s="226"/>
      <c r="DE164" s="226"/>
      <c r="DF164" s="226"/>
      <c r="DG164" s="226"/>
      <c r="DH164" s="226"/>
      <c r="DI164" s="226"/>
      <c r="DJ164" s="226"/>
      <c r="DK164" s="226"/>
      <c r="DL164" s="226"/>
      <c r="DM164" s="226"/>
      <c r="DN164" s="226"/>
      <c r="DO164" s="226"/>
      <c r="DP164" s="226"/>
      <c r="DQ164" s="226"/>
      <c r="DR164" s="226"/>
      <c r="DS164" s="226"/>
      <c r="DT164" s="226"/>
      <c r="DU164" s="226"/>
      <c r="DV164" s="226"/>
      <c r="DW164" s="226"/>
      <c r="DX164" s="226"/>
      <c r="DY164" s="226">
        <v>-3487199.9472324001</v>
      </c>
      <c r="EA164">
        <v>1151935.78</v>
      </c>
    </row>
    <row r="165" spans="4:131">
      <c r="D165" s="175" t="s">
        <v>755</v>
      </c>
      <c r="E165" s="220" t="s">
        <v>776</v>
      </c>
      <c r="F165" s="220" t="s">
        <v>777</v>
      </c>
      <c r="G165" s="220"/>
      <c r="H165" s="220"/>
      <c r="I165" s="220"/>
      <c r="J165" s="220">
        <v>-6539434634.5</v>
      </c>
      <c r="K165" s="220"/>
      <c r="L165" s="220"/>
      <c r="M165" s="220"/>
      <c r="N165" s="220">
        <v>-805702120.05400395</v>
      </c>
      <c r="O165" s="220">
        <v>-7345136754.5540028</v>
      </c>
      <c r="P165" s="220"/>
      <c r="Q165" s="220"/>
      <c r="R165" s="220"/>
      <c r="S165" s="220"/>
      <c r="T165" s="220"/>
      <c r="U165" s="220"/>
      <c r="V165" s="220"/>
      <c r="W165" s="220"/>
      <c r="X165" s="220"/>
      <c r="Y165" s="220"/>
      <c r="Z165" s="220"/>
      <c r="AA165" s="220"/>
      <c r="AB165" s="220"/>
      <c r="AC165" s="220"/>
      <c r="AD165" s="220"/>
      <c r="AE165" s="220"/>
      <c r="AF165" s="220"/>
      <c r="AG165" s="220"/>
      <c r="AH165" s="220"/>
      <c r="AI165" s="220"/>
      <c r="AJ165" s="220"/>
      <c r="AK165" s="220"/>
      <c r="AL165" s="220"/>
      <c r="AM165" s="220"/>
      <c r="AN165" s="220"/>
      <c r="AO165" s="220"/>
      <c r="AP165" s="220"/>
      <c r="AQ165" s="220"/>
      <c r="AR165" s="220"/>
      <c r="AS165" s="220"/>
      <c r="AT165" s="220"/>
      <c r="AU165" s="220"/>
      <c r="AV165" s="220"/>
      <c r="AW165" s="220"/>
      <c r="AX165" s="220"/>
      <c r="AY165" s="220"/>
      <c r="AZ165" s="220"/>
      <c r="BA165" s="220"/>
      <c r="BB165" s="220"/>
      <c r="BC165" s="220"/>
      <c r="BD165" s="220"/>
      <c r="BE165" s="220"/>
      <c r="BF165" s="220"/>
      <c r="BG165" s="220"/>
      <c r="BH165" s="220"/>
      <c r="BI165" s="220"/>
      <c r="BJ165" s="220"/>
      <c r="BK165" s="220"/>
      <c r="BL165" s="220"/>
      <c r="BM165" s="220"/>
      <c r="BN165" s="220"/>
      <c r="BO165" s="220"/>
      <c r="BP165" s="220"/>
      <c r="BQ165" s="220"/>
      <c r="BR165" s="220"/>
      <c r="BS165" s="220"/>
      <c r="BT165" s="220"/>
      <c r="BU165" s="220"/>
      <c r="BV165" s="220"/>
      <c r="BW165" s="220"/>
      <c r="BX165" s="220"/>
      <c r="BY165" s="220"/>
      <c r="BZ165" s="220"/>
      <c r="CA165" s="220"/>
      <c r="CB165" s="220"/>
      <c r="CC165" s="220"/>
      <c r="CD165" s="220"/>
      <c r="CE165" s="220"/>
      <c r="CF165" s="220"/>
      <c r="CG165" s="220"/>
      <c r="CH165" s="220"/>
      <c r="CI165" s="220"/>
      <c r="CJ165" s="220"/>
      <c r="CK165" s="220"/>
      <c r="CL165" s="220"/>
      <c r="CM165" s="220"/>
      <c r="CN165" s="220"/>
      <c r="CO165" s="220"/>
      <c r="CP165" s="220"/>
      <c r="CQ165" s="220"/>
      <c r="CR165" s="220"/>
      <c r="CS165" s="220"/>
      <c r="CT165" s="220"/>
      <c r="CU165" s="220"/>
      <c r="CV165" s="220"/>
      <c r="CW165" s="220"/>
      <c r="CX165" s="220"/>
      <c r="CY165" s="220"/>
      <c r="CZ165" s="220"/>
      <c r="DA165" s="220"/>
      <c r="DB165" s="220"/>
      <c r="DC165" s="220"/>
      <c r="DD165" s="220"/>
      <c r="DE165" s="220"/>
      <c r="DF165" s="220"/>
      <c r="DG165" s="220"/>
      <c r="DH165" s="220"/>
      <c r="DI165" s="220"/>
      <c r="DJ165" s="220"/>
      <c r="DK165" s="220"/>
      <c r="DL165" s="220"/>
      <c r="DM165" s="220"/>
      <c r="DN165" s="220"/>
      <c r="DO165" s="220"/>
      <c r="DP165" s="220"/>
      <c r="DQ165" s="220"/>
      <c r="DR165" s="220"/>
      <c r="DS165" s="220"/>
      <c r="DT165" s="220"/>
      <c r="DU165" s="220"/>
      <c r="DV165" s="220"/>
      <c r="DW165" s="220"/>
      <c r="DX165" s="220"/>
      <c r="DY165" s="220">
        <v>-7345136754.5540028</v>
      </c>
      <c r="EA165">
        <v>1200.1600000000001</v>
      </c>
    </row>
    <row r="166" spans="4:131">
      <c r="D166" s="175" t="s">
        <v>758</v>
      </c>
      <c r="E166" s="226" t="s">
        <v>782</v>
      </c>
      <c r="F166" s="226" t="s">
        <v>777</v>
      </c>
      <c r="G166" s="226"/>
      <c r="H166" s="226"/>
      <c r="I166" s="226"/>
      <c r="J166" s="226">
        <v>-6539434634.5</v>
      </c>
      <c r="K166" s="226"/>
      <c r="L166" s="226"/>
      <c r="M166" s="226"/>
      <c r="N166" s="226">
        <v>-805702120.05400395</v>
      </c>
      <c r="O166" s="226">
        <v>-7345136754.5540028</v>
      </c>
      <c r="P166" s="226"/>
      <c r="Q166" s="226"/>
      <c r="R166" s="226"/>
      <c r="S166" s="226"/>
      <c r="T166" s="226"/>
      <c r="U166" s="226"/>
      <c r="V166" s="226"/>
      <c r="W166" s="226"/>
      <c r="X166" s="226"/>
      <c r="Y166" s="226"/>
      <c r="Z166" s="226"/>
      <c r="AA166" s="226"/>
      <c r="AB166" s="226"/>
      <c r="AC166" s="226"/>
      <c r="AD166" s="226"/>
      <c r="AE166" s="226"/>
      <c r="AF166" s="226"/>
      <c r="AG166" s="226"/>
      <c r="AH166" s="226"/>
      <c r="AI166" s="226"/>
      <c r="AJ166" s="226"/>
      <c r="AK166" s="226"/>
      <c r="AL166" s="226"/>
      <c r="AM166" s="226"/>
      <c r="AN166" s="226"/>
      <c r="AO166" s="226"/>
      <c r="AP166" s="226"/>
      <c r="AQ166" s="226"/>
      <c r="AR166" s="226"/>
      <c r="AS166" s="226"/>
      <c r="AT166" s="226"/>
      <c r="AU166" s="226"/>
      <c r="AV166" s="226"/>
      <c r="AW166" s="226"/>
      <c r="AX166" s="226"/>
      <c r="AY166" s="226"/>
      <c r="AZ166" s="226"/>
      <c r="BA166" s="226"/>
      <c r="BB166" s="226"/>
      <c r="BC166" s="226"/>
      <c r="BD166" s="226"/>
      <c r="BE166" s="226"/>
      <c r="BF166" s="226"/>
      <c r="BG166" s="226"/>
      <c r="BH166" s="226"/>
      <c r="BI166" s="226"/>
      <c r="BJ166" s="226"/>
      <c r="BK166" s="226"/>
      <c r="BL166" s="226"/>
      <c r="BM166" s="226"/>
      <c r="BN166" s="226"/>
      <c r="BO166" s="226"/>
      <c r="BP166" s="226"/>
      <c r="BQ166" s="226"/>
      <c r="BR166" s="226"/>
      <c r="BS166" s="226"/>
      <c r="BT166" s="226"/>
      <c r="BU166" s="226"/>
      <c r="BV166" s="226"/>
      <c r="BW166" s="226"/>
      <c r="BX166" s="226"/>
      <c r="BY166" s="226"/>
      <c r="BZ166" s="226"/>
      <c r="CA166" s="226"/>
      <c r="CB166" s="226"/>
      <c r="CC166" s="226"/>
      <c r="CD166" s="226"/>
      <c r="CE166" s="226"/>
      <c r="CF166" s="226"/>
      <c r="CG166" s="226"/>
      <c r="CH166" s="226"/>
      <c r="CI166" s="226"/>
      <c r="CJ166" s="226"/>
      <c r="CK166" s="226"/>
      <c r="CL166" s="226"/>
      <c r="CM166" s="226"/>
      <c r="CN166" s="226"/>
      <c r="CO166" s="226"/>
      <c r="CP166" s="226"/>
      <c r="CQ166" s="226"/>
      <c r="CR166" s="226"/>
      <c r="CS166" s="226"/>
      <c r="CT166" s="226"/>
      <c r="CU166" s="226"/>
      <c r="CV166" s="226"/>
      <c r="CW166" s="226"/>
      <c r="CX166" s="226"/>
      <c r="CY166" s="226"/>
      <c r="CZ166" s="226"/>
      <c r="DA166" s="226"/>
      <c r="DB166" s="226"/>
      <c r="DC166" s="226"/>
      <c r="DD166" s="226"/>
      <c r="DE166" s="226"/>
      <c r="DF166" s="226"/>
      <c r="DG166" s="226"/>
      <c r="DH166" s="226"/>
      <c r="DI166" s="226"/>
      <c r="DJ166" s="226"/>
      <c r="DK166" s="226"/>
      <c r="DL166" s="226"/>
      <c r="DM166" s="226"/>
      <c r="DN166" s="226"/>
      <c r="DO166" s="226"/>
      <c r="DP166" s="226"/>
      <c r="DQ166" s="226"/>
      <c r="DR166" s="226"/>
      <c r="DS166" s="226"/>
      <c r="DT166" s="226"/>
      <c r="DU166" s="226"/>
      <c r="DV166" s="226"/>
      <c r="DW166" s="226"/>
      <c r="DX166" s="226"/>
      <c r="DY166" s="226">
        <v>-7345136754.5540028</v>
      </c>
      <c r="EA166">
        <v>4728.96</v>
      </c>
    </row>
    <row r="167" spans="4:131">
      <c r="D167" s="175" t="s">
        <v>761</v>
      </c>
      <c r="E167" s="222" t="s">
        <v>784</v>
      </c>
      <c r="F167" s="222" t="s">
        <v>785</v>
      </c>
      <c r="G167" s="222">
        <v>0</v>
      </c>
      <c r="H167" s="222"/>
      <c r="I167" s="222"/>
      <c r="J167" s="222">
        <v>-6542921834.4472322</v>
      </c>
      <c r="K167" s="222"/>
      <c r="L167" s="222"/>
      <c r="M167" s="222"/>
      <c r="N167" s="222">
        <v>-805702120.05400395</v>
      </c>
      <c r="O167" s="222">
        <v>-7348623954.5012369</v>
      </c>
      <c r="P167" s="222"/>
      <c r="Q167" s="222"/>
      <c r="R167" s="222"/>
      <c r="S167" s="222"/>
      <c r="T167" s="222"/>
      <c r="U167" s="222"/>
      <c r="V167" s="222"/>
      <c r="W167" s="222"/>
      <c r="X167" s="222"/>
      <c r="Y167" s="222"/>
      <c r="Z167" s="222"/>
      <c r="AA167" s="222"/>
      <c r="AB167" s="222"/>
      <c r="AC167" s="222"/>
      <c r="AD167" s="222"/>
      <c r="AE167" s="222"/>
      <c r="AF167" s="222"/>
      <c r="AG167" s="222"/>
      <c r="AH167" s="222"/>
      <c r="AI167" s="222"/>
      <c r="AJ167" s="222"/>
      <c r="AK167" s="222"/>
      <c r="AL167" s="222"/>
      <c r="AM167" s="222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2"/>
      <c r="BB167" s="222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2"/>
      <c r="BS167" s="222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2"/>
      <c r="CJ167" s="222"/>
      <c r="CK167" s="222"/>
      <c r="CL167" s="222"/>
      <c r="CM167" s="222"/>
      <c r="CN167" s="222"/>
      <c r="CO167" s="222"/>
      <c r="CP167" s="222"/>
      <c r="CQ167" s="222"/>
      <c r="CR167" s="222"/>
      <c r="CS167" s="222"/>
      <c r="CT167" s="222"/>
      <c r="CU167" s="222"/>
      <c r="CV167" s="222"/>
      <c r="CW167" s="222"/>
      <c r="CX167" s="222"/>
      <c r="CY167" s="222"/>
      <c r="CZ167" s="222"/>
      <c r="DA167" s="222"/>
      <c r="DB167" s="222"/>
      <c r="DC167" s="222"/>
      <c r="DD167" s="222"/>
      <c r="DE167" s="222"/>
      <c r="DF167" s="222"/>
      <c r="DG167" s="222"/>
      <c r="DH167" s="222"/>
      <c r="DI167" s="222"/>
      <c r="DJ167" s="222"/>
      <c r="DK167" s="222"/>
      <c r="DL167" s="222"/>
      <c r="DM167" s="222"/>
      <c r="DN167" s="222"/>
      <c r="DO167" s="222"/>
      <c r="DP167" s="222"/>
      <c r="DQ167" s="222"/>
      <c r="DR167" s="222"/>
      <c r="DS167" s="222"/>
      <c r="DT167" s="222"/>
      <c r="DU167" s="222"/>
      <c r="DV167" s="222"/>
      <c r="DW167" s="222"/>
      <c r="DX167" s="222"/>
      <c r="DY167" s="222">
        <v>-7348623954.5012369</v>
      </c>
    </row>
    <row r="168" spans="4:131">
      <c r="D168" s="175" t="s">
        <v>764</v>
      </c>
      <c r="E168" s="220" t="s">
        <v>787</v>
      </c>
      <c r="F168" s="220" t="s">
        <v>191</v>
      </c>
      <c r="G168" s="220">
        <v>-1236391122</v>
      </c>
      <c r="H168" s="220">
        <v>-14573.4</v>
      </c>
      <c r="I168" s="220"/>
      <c r="J168" s="220">
        <v>-17297060.616080001</v>
      </c>
      <c r="K168" s="220">
        <v>-14744.6</v>
      </c>
      <c r="L168" s="220">
        <v>-86003799.721350193</v>
      </c>
      <c r="M168" s="220">
        <v>-239104636.90000001</v>
      </c>
      <c r="N168" s="220">
        <v>-229295924.63312551</v>
      </c>
      <c r="O168" s="220">
        <v>-1808121861.8705556</v>
      </c>
      <c r="P168" s="220"/>
      <c r="Q168" s="220"/>
      <c r="R168" s="220"/>
      <c r="S168" s="220"/>
      <c r="T168" s="220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0"/>
      <c r="AI168" s="220"/>
      <c r="AJ168" s="220"/>
      <c r="AK168" s="220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0"/>
      <c r="BB168" s="220"/>
      <c r="BC168" s="220">
        <v>573478255.47212946</v>
      </c>
      <c r="BD168" s="220"/>
      <c r="BE168" s="220"/>
      <c r="BF168" s="220"/>
      <c r="BG168" s="220"/>
      <c r="BH168" s="220"/>
      <c r="BI168" s="220"/>
      <c r="BJ168" s="220"/>
      <c r="BK168" s="220"/>
      <c r="BL168" s="220"/>
      <c r="BM168" s="220"/>
      <c r="BN168" s="220"/>
      <c r="BO168" s="220"/>
      <c r="BP168" s="220"/>
      <c r="BQ168" s="220"/>
      <c r="BR168" s="220"/>
      <c r="BS168" s="220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0"/>
      <c r="CJ168" s="220"/>
      <c r="CK168" s="220"/>
      <c r="CL168" s="220"/>
      <c r="CM168" s="220"/>
      <c r="CN168" s="220"/>
      <c r="CO168" s="220"/>
      <c r="CP168" s="220"/>
      <c r="CQ168" s="220"/>
      <c r="CR168" s="220"/>
      <c r="CS168" s="220"/>
      <c r="CT168" s="220"/>
      <c r="CU168" s="220"/>
      <c r="CV168" s="220"/>
      <c r="CW168" s="220"/>
      <c r="CX168" s="220"/>
      <c r="CY168" s="220"/>
      <c r="CZ168" s="220"/>
      <c r="DA168" s="220"/>
      <c r="DB168" s="220"/>
      <c r="DC168" s="220"/>
      <c r="DD168" s="220"/>
      <c r="DE168" s="220"/>
      <c r="DF168" s="220"/>
      <c r="DG168" s="220"/>
      <c r="DH168" s="220"/>
      <c r="DI168" s="220"/>
      <c r="DJ168" s="220"/>
      <c r="DK168" s="220"/>
      <c r="DL168" s="220"/>
      <c r="DM168" s="220"/>
      <c r="DN168" s="220"/>
      <c r="DO168" s="220"/>
      <c r="DP168" s="220"/>
      <c r="DQ168" s="220"/>
      <c r="DR168" s="220"/>
      <c r="DS168" s="220"/>
      <c r="DT168" s="220"/>
      <c r="DU168" s="220">
        <v>573478255.47212946</v>
      </c>
      <c r="DV168" s="220"/>
      <c r="DW168" s="220"/>
      <c r="DX168" s="220"/>
      <c r="DY168" s="220">
        <v>-1234643606.3984263</v>
      </c>
    </row>
    <row r="169" spans="4:131">
      <c r="D169" s="175" t="s">
        <v>767</v>
      </c>
      <c r="E169" s="220" t="s">
        <v>789</v>
      </c>
      <c r="F169" s="220" t="s">
        <v>207</v>
      </c>
      <c r="G169" s="220">
        <v>-1776714030.49</v>
      </c>
      <c r="H169" s="220">
        <v>-237874.67</v>
      </c>
      <c r="I169" s="220"/>
      <c r="J169" s="220">
        <v>-2054193961.0891829</v>
      </c>
      <c r="K169" s="220"/>
      <c r="L169" s="220">
        <v>-364797605.64691812</v>
      </c>
      <c r="M169" s="220">
        <v>-288558681.42000002</v>
      </c>
      <c r="N169" s="220">
        <v>-690899403.88003254</v>
      </c>
      <c r="O169" s="220">
        <v>-5175401557.1961336</v>
      </c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  <c r="AA169" s="220"/>
      <c r="AB169" s="220"/>
      <c r="AC169" s="220"/>
      <c r="AD169" s="220"/>
      <c r="AE169" s="220"/>
      <c r="AF169" s="220"/>
      <c r="AG169" s="220"/>
      <c r="AH169" s="220"/>
      <c r="AI169" s="220"/>
      <c r="AJ169" s="220"/>
      <c r="AK169" s="220"/>
      <c r="AL169" s="220"/>
      <c r="AM169" s="220"/>
      <c r="AN169" s="220"/>
      <c r="AO169" s="220"/>
      <c r="AP169" s="220"/>
      <c r="AQ169" s="220"/>
      <c r="AR169" s="220"/>
      <c r="AS169" s="220"/>
      <c r="AT169" s="220"/>
      <c r="AU169" s="220"/>
      <c r="AV169" s="220"/>
      <c r="AW169" s="220"/>
      <c r="AX169" s="220"/>
      <c r="AY169" s="220"/>
      <c r="AZ169" s="220"/>
      <c r="BA169" s="220"/>
      <c r="BB169" s="220"/>
      <c r="BC169" s="220"/>
      <c r="BD169" s="220"/>
      <c r="BE169" s="220"/>
      <c r="BF169" s="220"/>
      <c r="BG169" s="220"/>
      <c r="BH169" s="220"/>
      <c r="BI169" s="220"/>
      <c r="BJ169" s="220"/>
      <c r="BK169" s="220"/>
      <c r="BL169" s="220"/>
      <c r="BM169" s="220"/>
      <c r="BN169" s="220"/>
      <c r="BO169" s="220"/>
      <c r="BP169" s="220"/>
      <c r="BQ169" s="220"/>
      <c r="BR169" s="220"/>
      <c r="BS169" s="220"/>
      <c r="BT169" s="220"/>
      <c r="BU169" s="220"/>
      <c r="BV169" s="220"/>
      <c r="BW169" s="220"/>
      <c r="BX169" s="220"/>
      <c r="BY169" s="220"/>
      <c r="BZ169" s="220"/>
      <c r="CA169" s="220"/>
      <c r="CB169" s="220"/>
      <c r="CC169" s="220"/>
      <c r="CD169" s="220"/>
      <c r="CE169" s="220"/>
      <c r="CF169" s="220"/>
      <c r="CG169" s="220"/>
      <c r="CH169" s="220"/>
      <c r="CI169" s="220"/>
      <c r="CJ169" s="220"/>
      <c r="CK169" s="220"/>
      <c r="CL169" s="220"/>
      <c r="CM169" s="220"/>
      <c r="CN169" s="220"/>
      <c r="CO169" s="220"/>
      <c r="CP169" s="220"/>
      <c r="CQ169" s="220"/>
      <c r="CR169" s="220"/>
      <c r="CS169" s="220"/>
      <c r="CT169" s="220"/>
      <c r="CU169" s="220"/>
      <c r="CV169" s="220"/>
      <c r="CW169" s="220"/>
      <c r="CX169" s="220"/>
      <c r="CY169" s="220"/>
      <c r="CZ169" s="220"/>
      <c r="DA169" s="220"/>
      <c r="DB169" s="220"/>
      <c r="DC169" s="220"/>
      <c r="DD169" s="220"/>
      <c r="DE169" s="220"/>
      <c r="DF169" s="220"/>
      <c r="DG169" s="220"/>
      <c r="DH169" s="220"/>
      <c r="DI169" s="220"/>
      <c r="DJ169" s="220"/>
      <c r="DK169" s="220"/>
      <c r="DL169" s="220"/>
      <c r="DM169" s="220"/>
      <c r="DN169" s="220"/>
      <c r="DO169" s="220"/>
      <c r="DP169" s="220"/>
      <c r="DQ169" s="220"/>
      <c r="DR169" s="220"/>
      <c r="DS169" s="220"/>
      <c r="DT169" s="220"/>
      <c r="DU169" s="220"/>
      <c r="DV169" s="220"/>
      <c r="DW169" s="220"/>
      <c r="DX169" s="220"/>
      <c r="DY169" s="220">
        <v>-5175401557.1961336</v>
      </c>
      <c r="EA169">
        <v>3570.6</v>
      </c>
    </row>
    <row r="170" spans="4:131">
      <c r="D170" s="175" t="s">
        <v>769</v>
      </c>
      <c r="E170" s="226" t="s">
        <v>791</v>
      </c>
      <c r="F170" s="226" t="s">
        <v>792</v>
      </c>
      <c r="G170" s="226">
        <v>-3013105152.4899998</v>
      </c>
      <c r="H170" s="226">
        <v>-252448.07</v>
      </c>
      <c r="I170" s="226"/>
      <c r="J170" s="226">
        <v>-2071491021.7052629</v>
      </c>
      <c r="K170" s="226">
        <v>-14744.6</v>
      </c>
      <c r="L170" s="226">
        <v>-450801405.36826831</v>
      </c>
      <c r="M170" s="226">
        <v>-527663318.31999999</v>
      </c>
      <c r="N170" s="226">
        <v>-920195328.51315796</v>
      </c>
      <c r="O170" s="226">
        <v>-6983523419.0666885</v>
      </c>
      <c r="P170" s="226"/>
      <c r="Q170" s="226"/>
      <c r="R170" s="226"/>
      <c r="S170" s="226"/>
      <c r="T170" s="226"/>
      <c r="U170" s="226"/>
      <c r="V170" s="226"/>
      <c r="W170" s="226"/>
      <c r="X170" s="226"/>
      <c r="Y170" s="226"/>
      <c r="Z170" s="226"/>
      <c r="AA170" s="226"/>
      <c r="AB170" s="226"/>
      <c r="AC170" s="226"/>
      <c r="AD170" s="226"/>
      <c r="AE170" s="226"/>
      <c r="AF170" s="226"/>
      <c r="AG170" s="226"/>
      <c r="AH170" s="226"/>
      <c r="AI170" s="226"/>
      <c r="AJ170" s="226"/>
      <c r="AK170" s="226"/>
      <c r="AL170" s="226"/>
      <c r="AM170" s="226"/>
      <c r="AN170" s="226"/>
      <c r="AO170" s="226"/>
      <c r="AP170" s="226"/>
      <c r="AQ170" s="226"/>
      <c r="AR170" s="226"/>
      <c r="AS170" s="226"/>
      <c r="AT170" s="226"/>
      <c r="AU170" s="226"/>
      <c r="AV170" s="226"/>
      <c r="AW170" s="226"/>
      <c r="AX170" s="226"/>
      <c r="AY170" s="226"/>
      <c r="AZ170" s="226"/>
      <c r="BA170" s="226"/>
      <c r="BB170" s="226"/>
      <c r="BC170" s="226">
        <v>573478255.47212946</v>
      </c>
      <c r="BD170" s="226"/>
      <c r="BE170" s="226"/>
      <c r="BF170" s="226"/>
      <c r="BG170" s="226"/>
      <c r="BH170" s="226"/>
      <c r="BI170" s="226"/>
      <c r="BJ170" s="226"/>
      <c r="BK170" s="226"/>
      <c r="BL170" s="226"/>
      <c r="BM170" s="226"/>
      <c r="BN170" s="226"/>
      <c r="BO170" s="226"/>
      <c r="BP170" s="226"/>
      <c r="BQ170" s="226"/>
      <c r="BR170" s="226"/>
      <c r="BS170" s="226"/>
      <c r="BT170" s="226"/>
      <c r="BU170" s="226"/>
      <c r="BV170" s="226"/>
      <c r="BW170" s="226"/>
      <c r="BX170" s="226"/>
      <c r="BY170" s="226"/>
      <c r="BZ170" s="226"/>
      <c r="CA170" s="226"/>
      <c r="CB170" s="226"/>
      <c r="CC170" s="226"/>
      <c r="CD170" s="226"/>
      <c r="CE170" s="226"/>
      <c r="CF170" s="226"/>
      <c r="CG170" s="226"/>
      <c r="CH170" s="226"/>
      <c r="CI170" s="226"/>
      <c r="CJ170" s="226"/>
      <c r="CK170" s="226"/>
      <c r="CL170" s="226"/>
      <c r="CM170" s="226"/>
      <c r="CN170" s="226"/>
      <c r="CO170" s="226"/>
      <c r="CP170" s="226"/>
      <c r="CQ170" s="226"/>
      <c r="CR170" s="226"/>
      <c r="CS170" s="226"/>
      <c r="CT170" s="226"/>
      <c r="CU170" s="226"/>
      <c r="CV170" s="226"/>
      <c r="CW170" s="226"/>
      <c r="CX170" s="226"/>
      <c r="CY170" s="226"/>
      <c r="CZ170" s="226"/>
      <c r="DA170" s="226"/>
      <c r="DB170" s="226"/>
      <c r="DC170" s="226"/>
      <c r="DD170" s="226"/>
      <c r="DE170" s="226"/>
      <c r="DF170" s="226"/>
      <c r="DG170" s="226"/>
      <c r="DH170" s="226"/>
      <c r="DI170" s="226"/>
      <c r="DJ170" s="226"/>
      <c r="DK170" s="226"/>
      <c r="DL170" s="226"/>
      <c r="DM170" s="226"/>
      <c r="DN170" s="226"/>
      <c r="DO170" s="226"/>
      <c r="DP170" s="226"/>
      <c r="DQ170" s="226"/>
      <c r="DR170" s="226"/>
      <c r="DS170" s="226"/>
      <c r="DT170" s="226"/>
      <c r="DU170" s="226">
        <v>573478255.47212946</v>
      </c>
      <c r="DV170" s="226"/>
      <c r="DW170" s="226"/>
      <c r="DX170" s="226"/>
      <c r="DY170" s="226">
        <v>-6410045163.5945597</v>
      </c>
    </row>
    <row r="171" spans="4:131">
      <c r="D171" s="175" t="s">
        <v>772</v>
      </c>
      <c r="E171" s="220" t="s">
        <v>794</v>
      </c>
      <c r="F171" s="220" t="s">
        <v>795</v>
      </c>
      <c r="G171" s="220">
        <v>-57045261.530000001</v>
      </c>
      <c r="H171" s="220"/>
      <c r="I171" s="220"/>
      <c r="J171" s="220"/>
      <c r="K171" s="220"/>
      <c r="L171" s="220">
        <v>-263312992.220211</v>
      </c>
      <c r="M171" s="220">
        <v>-17136109.359999999</v>
      </c>
      <c r="N171" s="220">
        <v>-39415425.131797001</v>
      </c>
      <c r="O171" s="220">
        <v>-376909788.24200797</v>
      </c>
      <c r="P171" s="220"/>
      <c r="Q171" s="220"/>
      <c r="R171" s="220"/>
      <c r="S171" s="220"/>
      <c r="T171" s="220"/>
      <c r="U171" s="220"/>
      <c r="V171" s="220"/>
      <c r="W171" s="220">
        <v>707931.50985000003</v>
      </c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0"/>
      <c r="AI171" s="220"/>
      <c r="AJ171" s="220"/>
      <c r="AK171" s="220"/>
      <c r="AL171" s="220"/>
      <c r="AM171" s="220"/>
      <c r="AN171" s="220"/>
      <c r="AO171" s="220"/>
      <c r="AP171" s="220"/>
      <c r="AQ171" s="220"/>
      <c r="AR171" s="220"/>
      <c r="AS171" s="220"/>
      <c r="AT171" s="220"/>
      <c r="AU171" s="220"/>
      <c r="AV171" s="220"/>
      <c r="AW171" s="220"/>
      <c r="AX171" s="220"/>
      <c r="AY171" s="220"/>
      <c r="AZ171" s="220"/>
      <c r="BA171" s="220"/>
      <c r="BB171" s="220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0"/>
      <c r="BS171" s="220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0"/>
      <c r="CJ171" s="220"/>
      <c r="CK171" s="220"/>
      <c r="CL171" s="220"/>
      <c r="CM171" s="220"/>
      <c r="CN171" s="220"/>
      <c r="CO171" s="220"/>
      <c r="CP171" s="220"/>
      <c r="CQ171" s="220"/>
      <c r="CR171" s="220"/>
      <c r="CS171" s="220"/>
      <c r="CT171" s="220"/>
      <c r="CU171" s="220"/>
      <c r="CV171" s="220"/>
      <c r="CW171" s="220"/>
      <c r="CX171" s="220"/>
      <c r="CY171" s="220"/>
      <c r="CZ171" s="220"/>
      <c r="DA171" s="220"/>
      <c r="DB171" s="220"/>
      <c r="DC171" s="220"/>
      <c r="DD171" s="220"/>
      <c r="DE171" s="220"/>
      <c r="DF171" s="220"/>
      <c r="DG171" s="220"/>
      <c r="DH171" s="220"/>
      <c r="DI171" s="220"/>
      <c r="DJ171" s="220"/>
      <c r="DK171" s="220"/>
      <c r="DL171" s="220"/>
      <c r="DM171" s="220"/>
      <c r="DN171" s="220"/>
      <c r="DO171" s="220"/>
      <c r="DP171" s="220"/>
      <c r="DQ171" s="220"/>
      <c r="DR171" s="220"/>
      <c r="DS171" s="220"/>
      <c r="DT171" s="220"/>
      <c r="DU171" s="220">
        <v>707931.50985000003</v>
      </c>
      <c r="DV171" s="220"/>
      <c r="DW171" s="220"/>
      <c r="DX171" s="220"/>
      <c r="DY171" s="220">
        <v>-376201856.73215801</v>
      </c>
    </row>
    <row r="172" spans="4:131">
      <c r="D172" s="175" t="s">
        <v>775</v>
      </c>
      <c r="E172" s="220" t="s">
        <v>797</v>
      </c>
      <c r="F172" s="220" t="s">
        <v>798</v>
      </c>
      <c r="G172" s="220">
        <v>-216800550.33000001</v>
      </c>
      <c r="H172" s="220">
        <v>-6394465.0300000003</v>
      </c>
      <c r="I172" s="220"/>
      <c r="J172" s="220">
        <v>-212715085.1166468</v>
      </c>
      <c r="K172" s="220">
        <v>-710</v>
      </c>
      <c r="L172" s="220">
        <v>-40091314.862523399</v>
      </c>
      <c r="M172" s="220">
        <v>-92582276.519999996</v>
      </c>
      <c r="N172" s="220">
        <v>-37329101.507771499</v>
      </c>
      <c r="O172" s="220">
        <v>-605913503.36694169</v>
      </c>
      <c r="P172" s="220"/>
      <c r="Q172" s="220"/>
      <c r="R172" s="220"/>
      <c r="S172" s="220"/>
      <c r="T172" s="220"/>
      <c r="U172" s="220"/>
      <c r="V172" s="220"/>
      <c r="W172" s="220">
        <v>119618821.540595</v>
      </c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0"/>
      <c r="AI172" s="220"/>
      <c r="AJ172" s="220"/>
      <c r="AK172" s="220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0"/>
      <c r="BB172" s="220"/>
      <c r="BC172" s="220"/>
      <c r="BD172" s="220"/>
      <c r="BE172" s="220"/>
      <c r="BF172" s="220"/>
      <c r="BG172" s="220"/>
      <c r="BH172" s="220"/>
      <c r="BI172" s="220"/>
      <c r="BJ172" s="220"/>
      <c r="BK172" s="220"/>
      <c r="BL172" s="220"/>
      <c r="BM172" s="220"/>
      <c r="BN172" s="220"/>
      <c r="BO172" s="220"/>
      <c r="BP172" s="220"/>
      <c r="BQ172" s="220"/>
      <c r="BR172" s="220"/>
      <c r="BS172" s="220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0"/>
      <c r="CJ172" s="220"/>
      <c r="CK172" s="220"/>
      <c r="CL172" s="220"/>
      <c r="CM172" s="220"/>
      <c r="CN172" s="220"/>
      <c r="CO172" s="220"/>
      <c r="CP172" s="220"/>
      <c r="CQ172" s="220"/>
      <c r="CR172" s="220"/>
      <c r="CS172" s="220"/>
      <c r="CT172" s="220"/>
      <c r="CU172" s="220"/>
      <c r="CV172" s="220"/>
      <c r="CW172" s="220"/>
      <c r="CX172" s="220"/>
      <c r="CY172" s="220"/>
      <c r="CZ172" s="220"/>
      <c r="DA172" s="220"/>
      <c r="DB172" s="220"/>
      <c r="DC172" s="220"/>
      <c r="DD172" s="220"/>
      <c r="DE172" s="220"/>
      <c r="DF172" s="220"/>
      <c r="DG172" s="220"/>
      <c r="DH172" s="220"/>
      <c r="DI172" s="220"/>
      <c r="DJ172" s="220"/>
      <c r="DK172" s="220"/>
      <c r="DL172" s="220"/>
      <c r="DM172" s="220"/>
      <c r="DN172" s="220"/>
      <c r="DO172" s="220"/>
      <c r="DP172" s="220"/>
      <c r="DQ172" s="220"/>
      <c r="DR172" s="220"/>
      <c r="DS172" s="220"/>
      <c r="DT172" s="220"/>
      <c r="DU172" s="220">
        <v>119618821.540595</v>
      </c>
      <c r="DV172" s="220"/>
      <c r="DW172" s="220"/>
      <c r="DX172" s="220"/>
      <c r="DY172" s="220">
        <v>-486294681.8263467</v>
      </c>
    </row>
    <row r="173" spans="4:131">
      <c r="D173" s="175" t="s">
        <v>778</v>
      </c>
      <c r="E173" s="220" t="s">
        <v>800</v>
      </c>
      <c r="F173" s="220" t="s">
        <v>801</v>
      </c>
      <c r="G173" s="220">
        <v>-5508461.1100000003</v>
      </c>
      <c r="H173" s="220"/>
      <c r="I173" s="220"/>
      <c r="J173" s="220"/>
      <c r="K173" s="220"/>
      <c r="L173" s="220">
        <v>-106201.89124500001</v>
      </c>
      <c r="M173" s="220">
        <v>-68649.97</v>
      </c>
      <c r="N173" s="220"/>
      <c r="O173" s="220">
        <v>-5683312.9712450001</v>
      </c>
      <c r="P173" s="220"/>
      <c r="Q173" s="220"/>
      <c r="R173" s="220"/>
      <c r="S173" s="220"/>
      <c r="T173" s="220"/>
      <c r="U173" s="220"/>
      <c r="V173" s="220"/>
      <c r="W173" s="220"/>
      <c r="X173" s="220"/>
      <c r="Y173" s="220"/>
      <c r="Z173" s="220"/>
      <c r="AA173" s="220"/>
      <c r="AB173" s="220"/>
      <c r="AC173" s="220"/>
      <c r="AD173" s="220"/>
      <c r="AE173" s="220"/>
      <c r="AF173" s="220"/>
      <c r="AG173" s="220"/>
      <c r="AH173" s="220"/>
      <c r="AI173" s="220"/>
      <c r="AJ173" s="220"/>
      <c r="AK173" s="220"/>
      <c r="AL173" s="220"/>
      <c r="AM173" s="220"/>
      <c r="AN173" s="220"/>
      <c r="AO173" s="220"/>
      <c r="AP173" s="220"/>
      <c r="AQ173" s="220"/>
      <c r="AR173" s="220"/>
      <c r="AS173" s="220"/>
      <c r="AT173" s="220"/>
      <c r="AU173" s="220"/>
      <c r="AV173" s="220"/>
      <c r="AW173" s="220"/>
      <c r="AX173" s="220"/>
      <c r="AY173" s="220"/>
      <c r="AZ173" s="220"/>
      <c r="BA173" s="220"/>
      <c r="BB173" s="220"/>
      <c r="BC173" s="220"/>
      <c r="BD173" s="220"/>
      <c r="BE173" s="220"/>
      <c r="BF173" s="220"/>
      <c r="BG173" s="220"/>
      <c r="BH173" s="220"/>
      <c r="BI173" s="220"/>
      <c r="BJ173" s="220"/>
      <c r="BK173" s="220"/>
      <c r="BL173" s="220"/>
      <c r="BM173" s="220"/>
      <c r="BN173" s="220"/>
      <c r="BO173" s="220"/>
      <c r="BP173" s="220"/>
      <c r="BQ173" s="220"/>
      <c r="BR173" s="220"/>
      <c r="BS173" s="220"/>
      <c r="BT173" s="220"/>
      <c r="BU173" s="220"/>
      <c r="BV173" s="220"/>
      <c r="BW173" s="220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0"/>
      <c r="CH173" s="220"/>
      <c r="CI173" s="220"/>
      <c r="CJ173" s="220"/>
      <c r="CK173" s="220"/>
      <c r="CL173" s="220"/>
      <c r="CM173" s="220"/>
      <c r="CN173" s="220"/>
      <c r="CO173" s="220"/>
      <c r="CP173" s="220"/>
      <c r="CQ173" s="220"/>
      <c r="CR173" s="220"/>
      <c r="CS173" s="220"/>
      <c r="CT173" s="220"/>
      <c r="CU173" s="220"/>
      <c r="CV173" s="220"/>
      <c r="CW173" s="220"/>
      <c r="CX173" s="220"/>
      <c r="CY173" s="220"/>
      <c r="CZ173" s="220"/>
      <c r="DA173" s="220"/>
      <c r="DB173" s="220"/>
      <c r="DC173" s="220"/>
      <c r="DD173" s="220"/>
      <c r="DE173" s="220"/>
      <c r="DF173" s="220"/>
      <c r="DG173" s="220"/>
      <c r="DH173" s="220"/>
      <c r="DI173" s="220"/>
      <c r="DJ173" s="220"/>
      <c r="DK173" s="220"/>
      <c r="DL173" s="220"/>
      <c r="DM173" s="220"/>
      <c r="DN173" s="220"/>
      <c r="DO173" s="220"/>
      <c r="DP173" s="220"/>
      <c r="DQ173" s="220"/>
      <c r="DR173" s="220"/>
      <c r="DS173" s="220"/>
      <c r="DT173" s="220"/>
      <c r="DU173" s="220"/>
      <c r="DV173" s="220"/>
      <c r="DW173" s="220"/>
      <c r="DX173" s="220"/>
      <c r="DY173" s="220">
        <v>-5683312.9712450001</v>
      </c>
    </row>
    <row r="174" spans="4:131">
      <c r="D174" s="175" t="s">
        <v>781</v>
      </c>
      <c r="E174" s="220" t="s">
        <v>1148</v>
      </c>
      <c r="F174" s="220" t="s">
        <v>1149</v>
      </c>
      <c r="G174" s="220"/>
      <c r="H174" s="220"/>
      <c r="I174" s="220"/>
      <c r="J174" s="220"/>
      <c r="K174" s="220"/>
      <c r="L174" s="220"/>
      <c r="M174" s="220">
        <v>-158921.32999999999</v>
      </c>
      <c r="N174" s="220"/>
      <c r="O174" s="220">
        <v>-158921.32999999999</v>
      </c>
      <c r="P174" s="220"/>
      <c r="Q174" s="220"/>
      <c r="R174" s="220"/>
      <c r="S174" s="220"/>
      <c r="T174" s="220"/>
      <c r="U174" s="220"/>
      <c r="V174" s="220"/>
      <c r="W174" s="220"/>
      <c r="X174" s="220"/>
      <c r="Y174" s="220"/>
      <c r="Z174" s="220"/>
      <c r="AA174" s="220"/>
      <c r="AB174" s="220"/>
      <c r="AC174" s="220"/>
      <c r="AD174" s="220"/>
      <c r="AE174" s="220"/>
      <c r="AF174" s="220"/>
      <c r="AG174" s="220"/>
      <c r="AH174" s="220"/>
      <c r="AI174" s="220"/>
      <c r="AJ174" s="220"/>
      <c r="AK174" s="220"/>
      <c r="AL174" s="220"/>
      <c r="AM174" s="220"/>
      <c r="AN174" s="220"/>
      <c r="AO174" s="220"/>
      <c r="AP174" s="220"/>
      <c r="AQ174" s="220"/>
      <c r="AR174" s="220"/>
      <c r="AS174" s="220"/>
      <c r="AT174" s="220"/>
      <c r="AU174" s="220"/>
      <c r="AV174" s="220"/>
      <c r="AW174" s="220"/>
      <c r="AX174" s="220"/>
      <c r="AY174" s="220"/>
      <c r="AZ174" s="220"/>
      <c r="BA174" s="220"/>
      <c r="BB174" s="220"/>
      <c r="BC174" s="220"/>
      <c r="BD174" s="220"/>
      <c r="BE174" s="220"/>
      <c r="BF174" s="220"/>
      <c r="BG174" s="220"/>
      <c r="BH174" s="220"/>
      <c r="BI174" s="220"/>
      <c r="BJ174" s="220"/>
      <c r="BK174" s="220"/>
      <c r="BL174" s="220"/>
      <c r="BM174" s="220"/>
      <c r="BN174" s="220"/>
      <c r="BO174" s="220"/>
      <c r="BP174" s="220"/>
      <c r="BQ174" s="220"/>
      <c r="BR174" s="220"/>
      <c r="BS174" s="220"/>
      <c r="BT174" s="220"/>
      <c r="BU174" s="220"/>
      <c r="BV174" s="220"/>
      <c r="BW174" s="220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0"/>
      <c r="CH174" s="220"/>
      <c r="CI174" s="220"/>
      <c r="CJ174" s="220"/>
      <c r="CK174" s="220"/>
      <c r="CL174" s="220"/>
      <c r="CM174" s="220"/>
      <c r="CN174" s="220"/>
      <c r="CO174" s="220"/>
      <c r="CP174" s="220"/>
      <c r="CQ174" s="220"/>
      <c r="CR174" s="220"/>
      <c r="CS174" s="220"/>
      <c r="CT174" s="220"/>
      <c r="CU174" s="220"/>
      <c r="CV174" s="220"/>
      <c r="CW174" s="220"/>
      <c r="CX174" s="220"/>
      <c r="CY174" s="220"/>
      <c r="CZ174" s="220"/>
      <c r="DA174" s="220"/>
      <c r="DB174" s="220"/>
      <c r="DC174" s="220"/>
      <c r="DD174" s="220"/>
      <c r="DE174" s="220"/>
      <c r="DF174" s="220"/>
      <c r="DG174" s="220"/>
      <c r="DH174" s="220"/>
      <c r="DI174" s="220"/>
      <c r="DJ174" s="220"/>
      <c r="DK174" s="220"/>
      <c r="DL174" s="220"/>
      <c r="DM174" s="220"/>
      <c r="DN174" s="220"/>
      <c r="DO174" s="220"/>
      <c r="DP174" s="220"/>
      <c r="DQ174" s="220"/>
      <c r="DR174" s="220"/>
      <c r="DS174" s="220"/>
      <c r="DT174" s="220"/>
      <c r="DU174" s="220"/>
      <c r="DV174" s="220"/>
      <c r="DW174" s="220"/>
      <c r="DX174" s="220"/>
      <c r="DY174" s="220">
        <v>-158921.32999999999</v>
      </c>
    </row>
    <row r="175" spans="4:131">
      <c r="D175" s="175" t="s">
        <v>783</v>
      </c>
      <c r="E175" s="220" t="s">
        <v>803</v>
      </c>
      <c r="F175" s="220" t="s">
        <v>804</v>
      </c>
      <c r="G175" s="220">
        <v>-17797687.510000002</v>
      </c>
      <c r="H175" s="220">
        <v>-143244.73000000001</v>
      </c>
      <c r="I175" s="220">
        <v>-14811269.6665751</v>
      </c>
      <c r="J175" s="220">
        <v>-38173385.446172804</v>
      </c>
      <c r="K175" s="220"/>
      <c r="L175" s="220">
        <v>-2056501.5112620001</v>
      </c>
      <c r="M175" s="220"/>
      <c r="N175" s="220"/>
      <c r="O175" s="220">
        <v>-72982088.864009902</v>
      </c>
      <c r="P175" s="220"/>
      <c r="Q175" s="220"/>
      <c r="R175" s="220"/>
      <c r="S175" s="220"/>
      <c r="T175" s="220"/>
      <c r="U175" s="220"/>
      <c r="V175" s="220"/>
      <c r="W175" s="220">
        <v>14811323.486575101</v>
      </c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0"/>
      <c r="AI175" s="220"/>
      <c r="AJ175" s="220"/>
      <c r="AK175" s="220"/>
      <c r="AL175" s="220"/>
      <c r="AM175" s="220"/>
      <c r="AN175" s="220"/>
      <c r="AO175" s="220"/>
      <c r="AP175" s="220"/>
      <c r="AQ175" s="220"/>
      <c r="AR175" s="220"/>
      <c r="AS175" s="220"/>
      <c r="AT175" s="220"/>
      <c r="AU175" s="220"/>
      <c r="AV175" s="220"/>
      <c r="AW175" s="220"/>
      <c r="AX175" s="220"/>
      <c r="AY175" s="220"/>
      <c r="AZ175" s="220"/>
      <c r="BA175" s="220"/>
      <c r="BB175" s="220"/>
      <c r="BC175" s="220"/>
      <c r="BD175" s="220"/>
      <c r="BE175" s="220"/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/>
      <c r="BP175" s="220"/>
      <c r="BQ175" s="220"/>
      <c r="BR175" s="220"/>
      <c r="BS175" s="220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0"/>
      <c r="CJ175" s="220"/>
      <c r="CK175" s="220"/>
      <c r="CL175" s="220"/>
      <c r="CM175" s="220"/>
      <c r="CN175" s="220"/>
      <c r="CO175" s="220"/>
      <c r="CP175" s="220"/>
      <c r="CQ175" s="220"/>
      <c r="CR175" s="220"/>
      <c r="CS175" s="220"/>
      <c r="CT175" s="220"/>
      <c r="CU175" s="220"/>
      <c r="CV175" s="220"/>
      <c r="CW175" s="220"/>
      <c r="CX175" s="220"/>
      <c r="CY175" s="220"/>
      <c r="CZ175" s="220"/>
      <c r="DA175" s="220"/>
      <c r="DB175" s="220"/>
      <c r="DC175" s="220"/>
      <c r="DD175" s="220"/>
      <c r="DE175" s="220"/>
      <c r="DF175" s="220"/>
      <c r="DG175" s="220"/>
      <c r="DH175" s="220"/>
      <c r="DI175" s="220"/>
      <c r="DJ175" s="220"/>
      <c r="DK175" s="220"/>
      <c r="DL175" s="220"/>
      <c r="DM175" s="220"/>
      <c r="DN175" s="220"/>
      <c r="DO175" s="220"/>
      <c r="DP175" s="220"/>
      <c r="DQ175" s="220"/>
      <c r="DR175" s="220"/>
      <c r="DS175" s="220"/>
      <c r="DT175" s="220"/>
      <c r="DU175" s="220">
        <v>14811323.486575101</v>
      </c>
      <c r="DV175" s="220"/>
      <c r="DW175" s="220"/>
      <c r="DX175" s="220"/>
      <c r="DY175" s="220">
        <v>-58170765.377434798</v>
      </c>
    </row>
    <row r="176" spans="4:131">
      <c r="D176" s="175" t="s">
        <v>786</v>
      </c>
      <c r="E176" s="220" t="s">
        <v>806</v>
      </c>
      <c r="F176" s="220" t="s">
        <v>807</v>
      </c>
      <c r="G176" s="220">
        <v>-1841736.22</v>
      </c>
      <c r="H176" s="220">
        <v>-16254.4</v>
      </c>
      <c r="I176" s="220"/>
      <c r="J176" s="220"/>
      <c r="K176" s="220"/>
      <c r="L176" s="220"/>
      <c r="M176" s="220">
        <v>-15486.21</v>
      </c>
      <c r="N176" s="220"/>
      <c r="O176" s="220">
        <v>-1873476.83</v>
      </c>
      <c r="P176" s="220"/>
      <c r="Q176" s="220"/>
      <c r="R176" s="220"/>
      <c r="S176" s="220"/>
      <c r="T176" s="220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0"/>
      <c r="AI176" s="220"/>
      <c r="AJ176" s="220"/>
      <c r="AK176" s="220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0"/>
      <c r="BB176" s="220"/>
      <c r="BC176" s="220"/>
      <c r="BD176" s="220"/>
      <c r="BE176" s="220"/>
      <c r="BF176" s="220"/>
      <c r="BG176" s="220"/>
      <c r="BH176" s="220"/>
      <c r="BI176" s="220"/>
      <c r="BJ176" s="220">
        <v>12771.5</v>
      </c>
      <c r="BK176" s="220"/>
      <c r="BL176" s="220"/>
      <c r="BM176" s="220"/>
      <c r="BN176" s="220"/>
      <c r="BO176" s="220"/>
      <c r="BP176" s="220"/>
      <c r="BQ176" s="220"/>
      <c r="BR176" s="220"/>
      <c r="BS176" s="220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0"/>
      <c r="CJ176" s="220"/>
      <c r="CK176" s="220"/>
      <c r="CL176" s="220"/>
      <c r="CM176" s="220"/>
      <c r="CN176" s="220"/>
      <c r="CO176" s="220"/>
      <c r="CP176" s="220"/>
      <c r="CQ176" s="220"/>
      <c r="CR176" s="220"/>
      <c r="CS176" s="220"/>
      <c r="CT176" s="220"/>
      <c r="CU176" s="220"/>
      <c r="CV176" s="220"/>
      <c r="CW176" s="220"/>
      <c r="CX176" s="220"/>
      <c r="CY176" s="220"/>
      <c r="CZ176" s="220"/>
      <c r="DA176" s="220"/>
      <c r="DB176" s="220"/>
      <c r="DC176" s="220"/>
      <c r="DD176" s="220"/>
      <c r="DE176" s="220"/>
      <c r="DF176" s="220"/>
      <c r="DG176" s="220"/>
      <c r="DH176" s="220"/>
      <c r="DI176" s="220"/>
      <c r="DJ176" s="220"/>
      <c r="DK176" s="220"/>
      <c r="DL176" s="220"/>
      <c r="DM176" s="220"/>
      <c r="DN176" s="220"/>
      <c r="DO176" s="220"/>
      <c r="DP176" s="220"/>
      <c r="DQ176" s="220"/>
      <c r="DR176" s="220"/>
      <c r="DS176" s="220"/>
      <c r="DT176" s="220"/>
      <c r="DU176" s="220">
        <v>12771.5</v>
      </c>
      <c r="DV176" s="220"/>
      <c r="DW176" s="220"/>
      <c r="DX176" s="220"/>
      <c r="DY176" s="220">
        <v>-1860705.33</v>
      </c>
    </row>
    <row r="177" spans="4:129">
      <c r="D177" s="175" t="s">
        <v>788</v>
      </c>
      <c r="E177" s="220" t="s">
        <v>809</v>
      </c>
      <c r="F177" s="220" t="s">
        <v>810</v>
      </c>
      <c r="G177" s="220">
        <v>-193095802.72</v>
      </c>
      <c r="H177" s="220"/>
      <c r="I177" s="220"/>
      <c r="J177" s="220">
        <v>-78338644.235178202</v>
      </c>
      <c r="K177" s="220"/>
      <c r="L177" s="220">
        <v>-16903338.671402998</v>
      </c>
      <c r="M177" s="220">
        <v>-36141873.460000001</v>
      </c>
      <c r="N177" s="220">
        <v>-13359768.035426499</v>
      </c>
      <c r="O177" s="220">
        <v>-337839427.12200773</v>
      </c>
      <c r="P177" s="220"/>
      <c r="Q177" s="220"/>
      <c r="R177" s="220"/>
      <c r="S177" s="220"/>
      <c r="T177" s="220"/>
      <c r="U177" s="220"/>
      <c r="V177" s="220"/>
      <c r="W177" s="220"/>
      <c r="X177" s="220"/>
      <c r="Y177" s="220"/>
      <c r="Z177" s="220"/>
      <c r="AA177" s="220"/>
      <c r="AB177" s="220"/>
      <c r="AC177" s="220"/>
      <c r="AD177" s="220"/>
      <c r="AE177" s="220"/>
      <c r="AF177" s="220"/>
      <c r="AG177" s="220"/>
      <c r="AH177" s="220"/>
      <c r="AI177" s="220"/>
      <c r="AJ177" s="220"/>
      <c r="AK177" s="220"/>
      <c r="AL177" s="220"/>
      <c r="AM177" s="220"/>
      <c r="AN177" s="220"/>
      <c r="AO177" s="220"/>
      <c r="AP177" s="220"/>
      <c r="AQ177" s="220"/>
      <c r="AR177" s="220"/>
      <c r="AS177" s="220"/>
      <c r="AT177" s="220"/>
      <c r="AU177" s="220"/>
      <c r="AV177" s="220"/>
      <c r="AW177" s="220"/>
      <c r="AX177" s="220"/>
      <c r="AY177" s="220"/>
      <c r="AZ177" s="220"/>
      <c r="BA177" s="220"/>
      <c r="BB177" s="220"/>
      <c r="BC177" s="220"/>
      <c r="BD177" s="220"/>
      <c r="BE177" s="220"/>
      <c r="BF177" s="220"/>
      <c r="BG177" s="220"/>
      <c r="BH177" s="220"/>
      <c r="BI177" s="220"/>
      <c r="BJ177" s="220"/>
      <c r="BK177" s="220"/>
      <c r="BL177" s="220"/>
      <c r="BM177" s="220"/>
      <c r="BN177" s="220"/>
      <c r="BO177" s="220"/>
      <c r="BP177" s="220"/>
      <c r="BQ177" s="220"/>
      <c r="BR177" s="220"/>
      <c r="BS177" s="220"/>
      <c r="BT177" s="220"/>
      <c r="BU177" s="220"/>
      <c r="BV177" s="220"/>
      <c r="BW177" s="220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0"/>
      <c r="CH177" s="220"/>
      <c r="CI177" s="220"/>
      <c r="CJ177" s="220"/>
      <c r="CK177" s="220"/>
      <c r="CL177" s="220"/>
      <c r="CM177" s="220"/>
      <c r="CN177" s="220"/>
      <c r="CO177" s="220"/>
      <c r="CP177" s="220"/>
      <c r="CQ177" s="220"/>
      <c r="CR177" s="220"/>
      <c r="CS177" s="220"/>
      <c r="CT177" s="220"/>
      <c r="CU177" s="220"/>
      <c r="CV177" s="220"/>
      <c r="CW177" s="220"/>
      <c r="CX177" s="220"/>
      <c r="CY177" s="220"/>
      <c r="CZ177" s="220"/>
      <c r="DA177" s="220"/>
      <c r="DB177" s="220"/>
      <c r="DC177" s="220"/>
      <c r="DD177" s="220"/>
      <c r="DE177" s="220"/>
      <c r="DF177" s="220"/>
      <c r="DG177" s="220"/>
      <c r="DH177" s="220"/>
      <c r="DI177" s="220"/>
      <c r="DJ177" s="220"/>
      <c r="DK177" s="220"/>
      <c r="DL177" s="220"/>
      <c r="DM177" s="220"/>
      <c r="DN177" s="220"/>
      <c r="DO177" s="220"/>
      <c r="DP177" s="220"/>
      <c r="DQ177" s="220"/>
      <c r="DR177" s="220"/>
      <c r="DS177" s="220"/>
      <c r="DT177" s="220"/>
      <c r="DU177" s="220"/>
      <c r="DV177" s="220"/>
      <c r="DW177" s="220"/>
      <c r="DX177" s="220"/>
      <c r="DY177" s="220">
        <v>-337839427.12200773</v>
      </c>
    </row>
    <row r="178" spans="4:129">
      <c r="D178" s="175" t="s">
        <v>790</v>
      </c>
      <c r="E178" s="220" t="s">
        <v>812</v>
      </c>
      <c r="F178" s="220" t="s">
        <v>813</v>
      </c>
      <c r="G178" s="220">
        <v>-706497.86</v>
      </c>
      <c r="H178" s="220"/>
      <c r="I178" s="220"/>
      <c r="J178" s="220">
        <v>-22912935.5186336</v>
      </c>
      <c r="K178" s="220"/>
      <c r="L178" s="220"/>
      <c r="M178" s="220">
        <v>-4272392.67</v>
      </c>
      <c r="N178" s="220">
        <v>-74508.025141999999</v>
      </c>
      <c r="O178" s="220">
        <v>-27966334.073775601</v>
      </c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  <c r="AB178" s="220"/>
      <c r="AC178" s="220"/>
      <c r="AD178" s="220"/>
      <c r="AE178" s="220"/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R178" s="220"/>
      <c r="AS178" s="220"/>
      <c r="AT178" s="220"/>
      <c r="AU178" s="220"/>
      <c r="AV178" s="220"/>
      <c r="AW178" s="220"/>
      <c r="AX178" s="220"/>
      <c r="AY178" s="220"/>
      <c r="AZ178" s="220"/>
      <c r="BA178" s="220"/>
      <c r="BB178" s="220"/>
      <c r="BC178" s="220"/>
      <c r="BD178" s="220"/>
      <c r="BE178" s="220"/>
      <c r="BF178" s="220"/>
      <c r="BG178" s="220"/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T178" s="220"/>
      <c r="BU178" s="220"/>
      <c r="BV178" s="220"/>
      <c r="BW178" s="220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0"/>
      <c r="CH178" s="220"/>
      <c r="CI178" s="220"/>
      <c r="CJ178" s="220"/>
      <c r="CK178" s="220"/>
      <c r="CL178" s="220"/>
      <c r="CM178" s="220"/>
      <c r="CN178" s="220"/>
      <c r="CO178" s="220"/>
      <c r="CP178" s="220"/>
      <c r="CQ178" s="220"/>
      <c r="CR178" s="220"/>
      <c r="CS178" s="220"/>
      <c r="CT178" s="220"/>
      <c r="CU178" s="220"/>
      <c r="CV178" s="220"/>
      <c r="CW178" s="220"/>
      <c r="CX178" s="220"/>
      <c r="CY178" s="220"/>
      <c r="CZ178" s="220"/>
      <c r="DA178" s="220"/>
      <c r="DB178" s="220"/>
      <c r="DC178" s="220"/>
      <c r="DD178" s="220"/>
      <c r="DE178" s="220"/>
      <c r="DF178" s="220"/>
      <c r="DG178" s="220"/>
      <c r="DH178" s="220"/>
      <c r="DI178" s="220"/>
      <c r="DJ178" s="220"/>
      <c r="DK178" s="220"/>
      <c r="DL178" s="220"/>
      <c r="DM178" s="220"/>
      <c r="DN178" s="220"/>
      <c r="DO178" s="220"/>
      <c r="DP178" s="220"/>
      <c r="DQ178" s="220"/>
      <c r="DR178" s="220"/>
      <c r="DS178" s="220"/>
      <c r="DT178" s="220"/>
      <c r="DU178" s="220"/>
      <c r="DV178" s="220"/>
      <c r="DW178" s="220"/>
      <c r="DX178" s="220"/>
      <c r="DY178" s="220">
        <v>-27966334.073775601</v>
      </c>
    </row>
    <row r="179" spans="4:129">
      <c r="D179" s="175" t="s">
        <v>793</v>
      </c>
      <c r="E179" s="220" t="s">
        <v>815</v>
      </c>
      <c r="F179" s="220" t="s">
        <v>816</v>
      </c>
      <c r="G179" s="220">
        <v>-67513491.400000006</v>
      </c>
      <c r="H179" s="220"/>
      <c r="I179" s="220"/>
      <c r="J179" s="220">
        <v>-121012137.9898968</v>
      </c>
      <c r="K179" s="220"/>
      <c r="L179" s="220">
        <v>-15937911.431481</v>
      </c>
      <c r="M179" s="220"/>
      <c r="N179" s="220"/>
      <c r="O179" s="220">
        <v>-204463540.82137781</v>
      </c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R179" s="220"/>
      <c r="AS179" s="220"/>
      <c r="AT179" s="220"/>
      <c r="AU179" s="220"/>
      <c r="AV179" s="220"/>
      <c r="AW179" s="220"/>
      <c r="AX179" s="220"/>
      <c r="AY179" s="220"/>
      <c r="AZ179" s="220"/>
      <c r="BA179" s="220"/>
      <c r="BB179" s="220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0"/>
      <c r="CJ179" s="220"/>
      <c r="CK179" s="220"/>
      <c r="CL179" s="220"/>
      <c r="CM179" s="220"/>
      <c r="CN179" s="220"/>
      <c r="CO179" s="220"/>
      <c r="CP179" s="220"/>
      <c r="CQ179" s="220"/>
      <c r="CR179" s="220"/>
      <c r="CS179" s="220"/>
      <c r="CT179" s="220"/>
      <c r="CU179" s="220"/>
      <c r="CV179" s="220"/>
      <c r="CW179" s="220"/>
      <c r="CX179" s="220"/>
      <c r="CY179" s="220"/>
      <c r="CZ179" s="220"/>
      <c r="DA179" s="220"/>
      <c r="DB179" s="220"/>
      <c r="DC179" s="220"/>
      <c r="DD179" s="220"/>
      <c r="DE179" s="220"/>
      <c r="DF179" s="220"/>
      <c r="DG179" s="220"/>
      <c r="DH179" s="220"/>
      <c r="DI179" s="220"/>
      <c r="DJ179" s="220"/>
      <c r="DK179" s="220"/>
      <c r="DL179" s="220"/>
      <c r="DM179" s="220"/>
      <c r="DN179" s="220"/>
      <c r="DO179" s="220"/>
      <c r="DP179" s="220"/>
      <c r="DQ179" s="220"/>
      <c r="DR179" s="220"/>
      <c r="DS179" s="220"/>
      <c r="DT179" s="220"/>
      <c r="DU179" s="220"/>
      <c r="DV179" s="220"/>
      <c r="DW179" s="220"/>
      <c r="DX179" s="220"/>
      <c r="DY179" s="220">
        <v>-204463540.82137781</v>
      </c>
    </row>
    <row r="180" spans="4:129">
      <c r="D180" s="175" t="s">
        <v>796</v>
      </c>
      <c r="E180" s="220" t="s">
        <v>818</v>
      </c>
      <c r="F180" s="220" t="s">
        <v>819</v>
      </c>
      <c r="G180" s="220">
        <v>-8056763.8499999996</v>
      </c>
      <c r="H180" s="220"/>
      <c r="I180" s="220"/>
      <c r="J180" s="220"/>
      <c r="K180" s="220"/>
      <c r="L180" s="220"/>
      <c r="M180" s="220"/>
      <c r="N180" s="220"/>
      <c r="O180" s="220">
        <v>-8056763.8499999996</v>
      </c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0"/>
      <c r="BB180" s="220"/>
      <c r="BC180" s="220"/>
      <c r="BD180" s="220"/>
      <c r="BE180" s="220"/>
      <c r="BF180" s="220"/>
      <c r="BG180" s="220"/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0"/>
      <c r="CJ180" s="220"/>
      <c r="CK180" s="220"/>
      <c r="CL180" s="220"/>
      <c r="CM180" s="220"/>
      <c r="CN180" s="220"/>
      <c r="CO180" s="220"/>
      <c r="CP180" s="220"/>
      <c r="CQ180" s="220"/>
      <c r="CR180" s="220"/>
      <c r="CS180" s="220"/>
      <c r="CT180" s="220"/>
      <c r="CU180" s="220"/>
      <c r="CV180" s="220"/>
      <c r="CW180" s="220"/>
      <c r="CX180" s="220"/>
      <c r="CY180" s="220"/>
      <c r="CZ180" s="220"/>
      <c r="DA180" s="220"/>
      <c r="DB180" s="220"/>
      <c r="DC180" s="220"/>
      <c r="DD180" s="220"/>
      <c r="DE180" s="220"/>
      <c r="DF180" s="220"/>
      <c r="DG180" s="220"/>
      <c r="DH180" s="220"/>
      <c r="DI180" s="220"/>
      <c r="DJ180" s="220"/>
      <c r="DK180" s="220"/>
      <c r="DL180" s="220"/>
      <c r="DM180" s="220"/>
      <c r="DN180" s="220"/>
      <c r="DO180" s="220"/>
      <c r="DP180" s="220"/>
      <c r="DQ180" s="220"/>
      <c r="DR180" s="220"/>
      <c r="DS180" s="220"/>
      <c r="DT180" s="220"/>
      <c r="DU180" s="220"/>
      <c r="DV180" s="220"/>
      <c r="DW180" s="220"/>
      <c r="DX180" s="220"/>
      <c r="DY180" s="220">
        <v>-8056763.8499999996</v>
      </c>
    </row>
    <row r="181" spans="4:129">
      <c r="D181" s="175" t="s">
        <v>799</v>
      </c>
      <c r="E181" s="220" t="s">
        <v>821</v>
      </c>
      <c r="F181" s="220" t="s">
        <v>822</v>
      </c>
      <c r="G181" s="220">
        <v>-10196843.300000001</v>
      </c>
      <c r="H181" s="220"/>
      <c r="I181" s="220"/>
      <c r="J181" s="220">
        <v>-6943680.0029293997</v>
      </c>
      <c r="K181" s="220"/>
      <c r="L181" s="220"/>
      <c r="M181" s="220"/>
      <c r="N181" s="220">
        <v>-1777772.2647685001</v>
      </c>
      <c r="O181" s="220">
        <v>-18918295.567697901</v>
      </c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  <c r="AB181" s="220"/>
      <c r="AC181" s="220"/>
      <c r="AD181" s="220"/>
      <c r="AE181" s="220"/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0"/>
      <c r="AX181" s="220"/>
      <c r="AY181" s="220"/>
      <c r="AZ181" s="220"/>
      <c r="BA181" s="220"/>
      <c r="BB181" s="220"/>
      <c r="BC181" s="220"/>
      <c r="BD181" s="220"/>
      <c r="BE181" s="220"/>
      <c r="BF181" s="220"/>
      <c r="BG181" s="220"/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T181" s="220"/>
      <c r="BU181" s="220"/>
      <c r="BV181" s="220"/>
      <c r="BW181" s="220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0"/>
      <c r="CH181" s="220"/>
      <c r="CI181" s="220"/>
      <c r="CJ181" s="220"/>
      <c r="CK181" s="220"/>
      <c r="CL181" s="220"/>
      <c r="CM181" s="220"/>
      <c r="CN181" s="220"/>
      <c r="CO181" s="220"/>
      <c r="CP181" s="220"/>
      <c r="CQ181" s="220"/>
      <c r="CR181" s="220"/>
      <c r="CS181" s="220"/>
      <c r="CT181" s="220"/>
      <c r="CU181" s="220"/>
      <c r="CV181" s="220"/>
      <c r="CW181" s="220"/>
      <c r="CX181" s="220"/>
      <c r="CY181" s="220"/>
      <c r="CZ181" s="220"/>
      <c r="DA181" s="220"/>
      <c r="DB181" s="220"/>
      <c r="DC181" s="220"/>
      <c r="DD181" s="220"/>
      <c r="DE181" s="220"/>
      <c r="DF181" s="220"/>
      <c r="DG181" s="220"/>
      <c r="DH181" s="220"/>
      <c r="DI181" s="220"/>
      <c r="DJ181" s="220"/>
      <c r="DK181" s="220"/>
      <c r="DL181" s="220"/>
      <c r="DM181" s="220"/>
      <c r="DN181" s="220"/>
      <c r="DO181" s="220"/>
      <c r="DP181" s="220"/>
      <c r="DQ181" s="220"/>
      <c r="DR181" s="220"/>
      <c r="DS181" s="220"/>
      <c r="DT181" s="220"/>
      <c r="DU181" s="220"/>
      <c r="DV181" s="220"/>
      <c r="DW181" s="220"/>
      <c r="DX181" s="220"/>
      <c r="DY181" s="220">
        <v>-18918295.567697901</v>
      </c>
    </row>
    <row r="182" spans="4:129">
      <c r="D182" s="175" t="s">
        <v>802</v>
      </c>
      <c r="E182" s="220" t="s">
        <v>824</v>
      </c>
      <c r="F182" s="220" t="s">
        <v>825</v>
      </c>
      <c r="G182" s="220">
        <v>-5802477.2400000002</v>
      </c>
      <c r="H182" s="220"/>
      <c r="I182" s="220"/>
      <c r="J182" s="220">
        <v>-190363249.04345521</v>
      </c>
      <c r="K182" s="220"/>
      <c r="L182" s="220">
        <v>-9040785.6752669998</v>
      </c>
      <c r="M182" s="220">
        <v>-67503.16</v>
      </c>
      <c r="N182" s="220"/>
      <c r="O182" s="220">
        <v>-205274015.1187222</v>
      </c>
      <c r="P182" s="220"/>
      <c r="Q182" s="220"/>
      <c r="R182" s="220"/>
      <c r="S182" s="220"/>
      <c r="T182" s="220"/>
      <c r="U182" s="220"/>
      <c r="V182" s="220"/>
      <c r="W182" s="220"/>
      <c r="X182" s="220"/>
      <c r="Y182" s="220"/>
      <c r="Z182" s="220"/>
      <c r="AA182" s="220"/>
      <c r="AB182" s="220"/>
      <c r="AC182" s="220"/>
      <c r="AD182" s="220"/>
      <c r="AE182" s="220"/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R182" s="220"/>
      <c r="AS182" s="220"/>
      <c r="AT182" s="220"/>
      <c r="AU182" s="220"/>
      <c r="AV182" s="220"/>
      <c r="AW182" s="220"/>
      <c r="AX182" s="220"/>
      <c r="AY182" s="220"/>
      <c r="AZ182" s="220"/>
      <c r="BA182" s="220"/>
      <c r="BB182" s="220"/>
      <c r="BC182" s="220"/>
      <c r="BD182" s="220"/>
      <c r="BE182" s="220"/>
      <c r="BF182" s="220"/>
      <c r="BG182" s="220"/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T182" s="220"/>
      <c r="BU182" s="220"/>
      <c r="BV182" s="220"/>
      <c r="BW182" s="220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0"/>
      <c r="CH182" s="220"/>
      <c r="CI182" s="220"/>
      <c r="CJ182" s="220"/>
      <c r="CK182" s="220"/>
      <c r="CL182" s="220"/>
      <c r="CM182" s="220"/>
      <c r="CN182" s="220"/>
      <c r="CO182" s="220"/>
      <c r="CP182" s="220"/>
      <c r="CQ182" s="220"/>
      <c r="CR182" s="220"/>
      <c r="CS182" s="220"/>
      <c r="CT182" s="220"/>
      <c r="CU182" s="220"/>
      <c r="CV182" s="220"/>
      <c r="CW182" s="220"/>
      <c r="CX182" s="220"/>
      <c r="CY182" s="220"/>
      <c r="CZ182" s="220"/>
      <c r="DA182" s="220"/>
      <c r="DB182" s="220"/>
      <c r="DC182" s="220"/>
      <c r="DD182" s="220"/>
      <c r="DE182" s="220"/>
      <c r="DF182" s="220"/>
      <c r="DG182" s="220"/>
      <c r="DH182" s="220"/>
      <c r="DI182" s="220"/>
      <c r="DJ182" s="220"/>
      <c r="DK182" s="220"/>
      <c r="DL182" s="220"/>
      <c r="DM182" s="220"/>
      <c r="DN182" s="220"/>
      <c r="DO182" s="220"/>
      <c r="DP182" s="220"/>
      <c r="DQ182" s="220"/>
      <c r="DR182" s="220"/>
      <c r="DS182" s="220"/>
      <c r="DT182" s="220"/>
      <c r="DU182" s="220"/>
      <c r="DV182" s="220"/>
      <c r="DW182" s="220"/>
      <c r="DX182" s="220"/>
      <c r="DY182" s="220">
        <v>-205274015.1187222</v>
      </c>
    </row>
    <row r="183" spans="4:129">
      <c r="D183" s="175" t="s">
        <v>805</v>
      </c>
      <c r="E183" s="220" t="s">
        <v>827</v>
      </c>
      <c r="F183" s="220" t="s">
        <v>828</v>
      </c>
      <c r="G183" s="220">
        <v>-422083.35</v>
      </c>
      <c r="H183" s="220">
        <v>-151666.65</v>
      </c>
      <c r="I183" s="220">
        <v>-331499.6643459</v>
      </c>
      <c r="J183" s="220">
        <v>-712548.91859599994</v>
      </c>
      <c r="K183" s="220">
        <v>-28333.3</v>
      </c>
      <c r="L183" s="220">
        <v>-1996626.3880980001</v>
      </c>
      <c r="M183" s="220">
        <v>-615000</v>
      </c>
      <c r="N183" s="220">
        <v>-279416.39257099997</v>
      </c>
      <c r="O183" s="220">
        <v>-4537174.6636108998</v>
      </c>
      <c r="P183" s="220"/>
      <c r="Q183" s="220"/>
      <c r="R183" s="220"/>
      <c r="S183" s="220"/>
      <c r="T183" s="220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R183" s="220"/>
      <c r="AS183" s="220"/>
      <c r="AT183" s="220"/>
      <c r="AU183" s="220"/>
      <c r="AV183" s="220"/>
      <c r="AW183" s="220"/>
      <c r="AX183" s="220"/>
      <c r="AY183" s="220"/>
      <c r="AZ183" s="220"/>
      <c r="BA183" s="220"/>
      <c r="BB183" s="220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0"/>
      <c r="CJ183" s="220"/>
      <c r="CK183" s="220"/>
      <c r="CL183" s="220"/>
      <c r="CM183" s="220"/>
      <c r="CN183" s="220"/>
      <c r="CO183" s="220"/>
      <c r="CP183" s="220"/>
      <c r="CQ183" s="220"/>
      <c r="CR183" s="220"/>
      <c r="CS183" s="220"/>
      <c r="CT183" s="220"/>
      <c r="CU183" s="220"/>
      <c r="CV183" s="220"/>
      <c r="CW183" s="220"/>
      <c r="CX183" s="220"/>
      <c r="CY183" s="220"/>
      <c r="CZ183" s="220"/>
      <c r="DA183" s="220"/>
      <c r="DB183" s="220"/>
      <c r="DC183" s="220"/>
      <c r="DD183" s="220"/>
      <c r="DE183" s="220"/>
      <c r="DF183" s="220"/>
      <c r="DG183" s="220"/>
      <c r="DH183" s="220"/>
      <c r="DI183" s="220"/>
      <c r="DJ183" s="220"/>
      <c r="DK183" s="220"/>
      <c r="DL183" s="220"/>
      <c r="DM183" s="220"/>
      <c r="DN183" s="220"/>
      <c r="DO183" s="220"/>
      <c r="DP183" s="220"/>
      <c r="DQ183" s="220"/>
      <c r="DR183" s="220"/>
      <c r="DS183" s="220"/>
      <c r="DT183" s="220"/>
      <c r="DU183" s="220"/>
      <c r="DV183" s="220"/>
      <c r="DW183" s="220"/>
      <c r="DX183" s="220"/>
      <c r="DY183" s="220">
        <v>-4537174.6636108998</v>
      </c>
    </row>
    <row r="184" spans="4:129">
      <c r="D184" s="175" t="s">
        <v>2166</v>
      </c>
      <c r="E184" s="220" t="s">
        <v>830</v>
      </c>
      <c r="F184" s="220" t="s">
        <v>831</v>
      </c>
      <c r="G184" s="220"/>
      <c r="H184" s="220"/>
      <c r="I184" s="220"/>
      <c r="J184" s="220"/>
      <c r="K184" s="220"/>
      <c r="L184" s="220"/>
      <c r="M184" s="220"/>
      <c r="N184" s="220">
        <v>-711800.17071099998</v>
      </c>
      <c r="O184" s="220">
        <v>-711800.17071099998</v>
      </c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0"/>
      <c r="BB184" s="220"/>
      <c r="BC184" s="220"/>
      <c r="BD184" s="220"/>
      <c r="BE184" s="220"/>
      <c r="BF184" s="220"/>
      <c r="BG184" s="220"/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0"/>
      <c r="CJ184" s="220"/>
      <c r="CK184" s="220"/>
      <c r="CL184" s="220"/>
      <c r="CM184" s="220"/>
      <c r="CN184" s="220"/>
      <c r="CO184" s="220"/>
      <c r="CP184" s="220"/>
      <c r="CQ184" s="220"/>
      <c r="CR184" s="220"/>
      <c r="CS184" s="220"/>
      <c r="CT184" s="220"/>
      <c r="CU184" s="220"/>
      <c r="CV184" s="220"/>
      <c r="CW184" s="220"/>
      <c r="CX184" s="220"/>
      <c r="CY184" s="220"/>
      <c r="CZ184" s="220"/>
      <c r="DA184" s="220"/>
      <c r="DB184" s="220"/>
      <c r="DC184" s="220"/>
      <c r="DD184" s="220"/>
      <c r="DE184" s="220"/>
      <c r="DF184" s="220"/>
      <c r="DG184" s="220"/>
      <c r="DH184" s="220"/>
      <c r="DI184" s="220"/>
      <c r="DJ184" s="220"/>
      <c r="DK184" s="220"/>
      <c r="DL184" s="220"/>
      <c r="DM184" s="220"/>
      <c r="DN184" s="220"/>
      <c r="DO184" s="220"/>
      <c r="DP184" s="220"/>
      <c r="DQ184" s="220"/>
      <c r="DR184" s="220"/>
      <c r="DS184" s="220"/>
      <c r="DT184" s="220"/>
      <c r="DU184" s="220"/>
      <c r="DV184" s="220"/>
      <c r="DW184" s="220"/>
      <c r="DX184" s="220"/>
      <c r="DY184" s="220">
        <v>-711800.17071099998</v>
      </c>
    </row>
    <row r="185" spans="4:129">
      <c r="D185" s="175" t="s">
        <v>808</v>
      </c>
      <c r="E185" s="220" t="s">
        <v>833</v>
      </c>
      <c r="F185" s="220" t="s">
        <v>834</v>
      </c>
      <c r="G185" s="220">
        <v>-3521649.08</v>
      </c>
      <c r="H185" s="220"/>
      <c r="I185" s="220"/>
      <c r="J185" s="220">
        <v>-1915156.196</v>
      </c>
      <c r="K185" s="220"/>
      <c r="L185" s="220"/>
      <c r="M185" s="220">
        <v>-84256.98</v>
      </c>
      <c r="N185" s="220">
        <v>-13017184.782465501</v>
      </c>
      <c r="O185" s="220">
        <v>-18538247.0384655</v>
      </c>
      <c r="P185" s="220"/>
      <c r="Q185" s="220"/>
      <c r="R185" s="220"/>
      <c r="S185" s="220"/>
      <c r="T185" s="220"/>
      <c r="U185" s="220"/>
      <c r="V185" s="220"/>
      <c r="W185" s="220"/>
      <c r="X185" s="220"/>
      <c r="Y185" s="220"/>
      <c r="Z185" s="220"/>
      <c r="AA185" s="220"/>
      <c r="AB185" s="220"/>
      <c r="AC185" s="220"/>
      <c r="AD185" s="220"/>
      <c r="AE185" s="220"/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R185" s="220"/>
      <c r="AS185" s="220"/>
      <c r="AT185" s="220"/>
      <c r="AU185" s="220"/>
      <c r="AV185" s="220"/>
      <c r="AW185" s="220"/>
      <c r="AX185" s="220"/>
      <c r="AY185" s="220"/>
      <c r="AZ185" s="220"/>
      <c r="BA185" s="220"/>
      <c r="BB185" s="220"/>
      <c r="BC185" s="220"/>
      <c r="BD185" s="220"/>
      <c r="BE185" s="220"/>
      <c r="BF185" s="220"/>
      <c r="BG185" s="220"/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T185" s="220"/>
      <c r="BU185" s="220"/>
      <c r="BV185" s="220"/>
      <c r="BW185" s="220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0"/>
      <c r="CH185" s="220"/>
      <c r="CI185" s="220"/>
      <c r="CJ185" s="220"/>
      <c r="CK185" s="220"/>
      <c r="CL185" s="220"/>
      <c r="CM185" s="220"/>
      <c r="CN185" s="220"/>
      <c r="CO185" s="220"/>
      <c r="CP185" s="220"/>
      <c r="CQ185" s="220"/>
      <c r="CR185" s="220"/>
      <c r="CS185" s="220"/>
      <c r="CT185" s="220"/>
      <c r="CU185" s="220"/>
      <c r="CV185" s="220"/>
      <c r="CW185" s="220"/>
      <c r="CX185" s="220"/>
      <c r="CY185" s="220"/>
      <c r="CZ185" s="220"/>
      <c r="DA185" s="220"/>
      <c r="DB185" s="220"/>
      <c r="DC185" s="220"/>
      <c r="DD185" s="220"/>
      <c r="DE185" s="220"/>
      <c r="DF185" s="220"/>
      <c r="DG185" s="220"/>
      <c r="DH185" s="220"/>
      <c r="DI185" s="220"/>
      <c r="DJ185" s="220"/>
      <c r="DK185" s="220"/>
      <c r="DL185" s="220"/>
      <c r="DM185" s="220"/>
      <c r="DN185" s="220"/>
      <c r="DO185" s="220"/>
      <c r="DP185" s="220"/>
      <c r="DQ185" s="220"/>
      <c r="DR185" s="220"/>
      <c r="DS185" s="220"/>
      <c r="DT185" s="220"/>
      <c r="DU185" s="220"/>
      <c r="DV185" s="220"/>
      <c r="DW185" s="220"/>
      <c r="DX185" s="220"/>
      <c r="DY185" s="220">
        <v>-18538247.0384655</v>
      </c>
    </row>
    <row r="186" spans="4:129">
      <c r="D186" s="175" t="s">
        <v>811</v>
      </c>
      <c r="E186" s="220" t="s">
        <v>1738</v>
      </c>
      <c r="F186" s="220" t="s">
        <v>1739</v>
      </c>
      <c r="G186" s="220"/>
      <c r="H186" s="220"/>
      <c r="I186" s="220"/>
      <c r="J186" s="220">
        <v>-1198591.4581802001</v>
      </c>
      <c r="K186" s="220"/>
      <c r="L186" s="220"/>
      <c r="M186" s="220"/>
      <c r="N186" s="220"/>
      <c r="O186" s="220">
        <v>-1198591.4581802001</v>
      </c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  <c r="AA186" s="220"/>
      <c r="AB186" s="220"/>
      <c r="AC186" s="220"/>
      <c r="AD186" s="220"/>
      <c r="AE186" s="220"/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R186" s="220"/>
      <c r="AS186" s="220"/>
      <c r="AT186" s="220"/>
      <c r="AU186" s="220"/>
      <c r="AV186" s="220"/>
      <c r="AW186" s="220"/>
      <c r="AX186" s="220"/>
      <c r="AY186" s="220"/>
      <c r="AZ186" s="220"/>
      <c r="BA186" s="220"/>
      <c r="BB186" s="220"/>
      <c r="BC186" s="220"/>
      <c r="BD186" s="220"/>
      <c r="BE186" s="220"/>
      <c r="BF186" s="220"/>
      <c r="BG186" s="220"/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T186" s="220"/>
      <c r="BU186" s="220"/>
      <c r="BV186" s="220"/>
      <c r="BW186" s="220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0"/>
      <c r="CH186" s="220"/>
      <c r="CI186" s="220"/>
      <c r="CJ186" s="220"/>
      <c r="CK186" s="220"/>
      <c r="CL186" s="220"/>
      <c r="CM186" s="220"/>
      <c r="CN186" s="220"/>
      <c r="CO186" s="220"/>
      <c r="CP186" s="220"/>
      <c r="CQ186" s="220"/>
      <c r="CR186" s="220"/>
      <c r="CS186" s="220"/>
      <c r="CT186" s="220"/>
      <c r="CU186" s="220"/>
      <c r="CV186" s="220"/>
      <c r="CW186" s="220"/>
      <c r="CX186" s="220"/>
      <c r="CY186" s="220"/>
      <c r="CZ186" s="220"/>
      <c r="DA186" s="220"/>
      <c r="DB186" s="220"/>
      <c r="DC186" s="220"/>
      <c r="DD186" s="220"/>
      <c r="DE186" s="220"/>
      <c r="DF186" s="220"/>
      <c r="DG186" s="220"/>
      <c r="DH186" s="220"/>
      <c r="DI186" s="220"/>
      <c r="DJ186" s="220"/>
      <c r="DK186" s="220"/>
      <c r="DL186" s="220"/>
      <c r="DM186" s="220"/>
      <c r="DN186" s="220"/>
      <c r="DO186" s="220"/>
      <c r="DP186" s="220"/>
      <c r="DQ186" s="220"/>
      <c r="DR186" s="220"/>
      <c r="DS186" s="220"/>
      <c r="DT186" s="220"/>
      <c r="DU186" s="220"/>
      <c r="DV186" s="220"/>
      <c r="DW186" s="220"/>
      <c r="DX186" s="220"/>
      <c r="DY186" s="220">
        <v>-1198591.4581802001</v>
      </c>
    </row>
    <row r="187" spans="4:129">
      <c r="D187" s="175" t="s">
        <v>814</v>
      </c>
      <c r="E187" s="220" t="s">
        <v>836</v>
      </c>
      <c r="F187" s="220" t="s">
        <v>837</v>
      </c>
      <c r="G187" s="220"/>
      <c r="H187" s="220"/>
      <c r="I187" s="220"/>
      <c r="J187" s="220">
        <v>-1390318.1990660001</v>
      </c>
      <c r="K187" s="220"/>
      <c r="L187" s="220">
        <v>-2441192.0110200001</v>
      </c>
      <c r="M187" s="220"/>
      <c r="N187" s="220">
        <v>-3038010.2620970001</v>
      </c>
      <c r="O187" s="220">
        <v>-6869520.4721830003</v>
      </c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R187" s="220"/>
      <c r="AS187" s="220"/>
      <c r="AT187" s="220"/>
      <c r="AU187" s="220"/>
      <c r="AV187" s="220"/>
      <c r="AW187" s="220"/>
      <c r="AX187" s="220"/>
      <c r="AY187" s="220"/>
      <c r="AZ187" s="220"/>
      <c r="BA187" s="220"/>
      <c r="BB187" s="220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0"/>
      <c r="CJ187" s="220"/>
      <c r="CK187" s="220"/>
      <c r="CL187" s="220"/>
      <c r="CM187" s="220"/>
      <c r="CN187" s="220"/>
      <c r="CO187" s="220"/>
      <c r="CP187" s="220"/>
      <c r="CQ187" s="220"/>
      <c r="CR187" s="220"/>
      <c r="CS187" s="220"/>
      <c r="CT187" s="220"/>
      <c r="CU187" s="220"/>
      <c r="CV187" s="220"/>
      <c r="CW187" s="220"/>
      <c r="CX187" s="220"/>
      <c r="CY187" s="220"/>
      <c r="CZ187" s="220"/>
      <c r="DA187" s="220"/>
      <c r="DB187" s="220"/>
      <c r="DC187" s="220"/>
      <c r="DD187" s="220"/>
      <c r="DE187" s="220"/>
      <c r="DF187" s="220"/>
      <c r="DG187" s="220"/>
      <c r="DH187" s="220"/>
      <c r="DI187" s="220"/>
      <c r="DJ187" s="220"/>
      <c r="DK187" s="220"/>
      <c r="DL187" s="220"/>
      <c r="DM187" s="220"/>
      <c r="DN187" s="220"/>
      <c r="DO187" s="220"/>
      <c r="DP187" s="220"/>
      <c r="DQ187" s="220"/>
      <c r="DR187" s="220"/>
      <c r="DS187" s="220"/>
      <c r="DT187" s="220"/>
      <c r="DU187" s="220"/>
      <c r="DV187" s="220"/>
      <c r="DW187" s="220"/>
      <c r="DX187" s="220"/>
      <c r="DY187" s="220">
        <v>-6869520.4721830003</v>
      </c>
    </row>
    <row r="188" spans="4:129">
      <c r="D188" s="175" t="s">
        <v>817</v>
      </c>
      <c r="E188" s="220" t="s">
        <v>839</v>
      </c>
      <c r="F188" s="220" t="s">
        <v>840</v>
      </c>
      <c r="G188" s="220">
        <v>-47431428.579999998</v>
      </c>
      <c r="H188" s="220">
        <v>-1927000</v>
      </c>
      <c r="I188" s="220"/>
      <c r="J188" s="220">
        <v>-14158217.899467601</v>
      </c>
      <c r="K188" s="220">
        <v>-15799.21</v>
      </c>
      <c r="L188" s="220">
        <v>-20656543.914811801</v>
      </c>
      <c r="M188" s="220">
        <v>-3723637.16</v>
      </c>
      <c r="N188" s="220"/>
      <c r="O188" s="220">
        <v>-87912626.764279395</v>
      </c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>
        <v>17788856.444042198</v>
      </c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20"/>
      <c r="AK188" s="220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0"/>
      <c r="BB188" s="220"/>
      <c r="BC188" s="220"/>
      <c r="BD188" s="220"/>
      <c r="BE188" s="220"/>
      <c r="BF188" s="220"/>
      <c r="BG188" s="220"/>
      <c r="BH188" s="220"/>
      <c r="BI188" s="220"/>
      <c r="BJ188" s="220"/>
      <c r="BK188" s="220"/>
      <c r="BL188" s="220"/>
      <c r="BM188" s="220"/>
      <c r="BN188" s="220"/>
      <c r="BO188" s="220"/>
      <c r="BP188" s="220"/>
      <c r="BQ188" s="220"/>
      <c r="BR188" s="220"/>
      <c r="BS188" s="220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0"/>
      <c r="CJ188" s="220"/>
      <c r="CK188" s="220"/>
      <c r="CL188" s="220"/>
      <c r="CM188" s="220"/>
      <c r="CN188" s="220"/>
      <c r="CO188" s="220"/>
      <c r="CP188" s="220"/>
      <c r="CQ188" s="220"/>
      <c r="CR188" s="220"/>
      <c r="CS188" s="220"/>
      <c r="CT188" s="220"/>
      <c r="CU188" s="220"/>
      <c r="CV188" s="220"/>
      <c r="CW188" s="220"/>
      <c r="CX188" s="220"/>
      <c r="CY188" s="220"/>
      <c r="CZ188" s="220"/>
      <c r="DA188" s="220"/>
      <c r="DB188" s="220"/>
      <c r="DC188" s="220"/>
      <c r="DD188" s="220"/>
      <c r="DE188" s="220"/>
      <c r="DF188" s="220"/>
      <c r="DG188" s="220"/>
      <c r="DH188" s="220"/>
      <c r="DI188" s="220"/>
      <c r="DJ188" s="220"/>
      <c r="DK188" s="220"/>
      <c r="DL188" s="220"/>
      <c r="DM188" s="220"/>
      <c r="DN188" s="220"/>
      <c r="DO188" s="220"/>
      <c r="DP188" s="220"/>
      <c r="DQ188" s="220"/>
      <c r="DR188" s="220"/>
      <c r="DS188" s="220"/>
      <c r="DT188" s="220"/>
      <c r="DU188" s="220">
        <v>17788856.444042198</v>
      </c>
      <c r="DV188" s="220"/>
      <c r="DW188" s="220"/>
      <c r="DX188" s="220"/>
      <c r="DY188" s="220">
        <v>-70123770.320237204</v>
      </c>
    </row>
    <row r="189" spans="4:129">
      <c r="D189" s="175" t="s">
        <v>820</v>
      </c>
      <c r="E189" s="220" t="s">
        <v>842</v>
      </c>
      <c r="F189" s="220" t="s">
        <v>843</v>
      </c>
      <c r="G189" s="220">
        <v>-1541969.84</v>
      </c>
      <c r="H189" s="220">
        <v>-238301.35</v>
      </c>
      <c r="I189" s="220">
        <v>-65742486.607199997</v>
      </c>
      <c r="J189" s="220">
        <v>-61986565.919807397</v>
      </c>
      <c r="K189" s="220"/>
      <c r="L189" s="220">
        <v>-132031.90038000001</v>
      </c>
      <c r="M189" s="220"/>
      <c r="N189" s="220">
        <v>-1310326.5699185</v>
      </c>
      <c r="O189" s="220">
        <v>-130951682.1873059</v>
      </c>
      <c r="P189" s="220"/>
      <c r="Q189" s="220"/>
      <c r="R189" s="220"/>
      <c r="S189" s="220"/>
      <c r="T189" s="220"/>
      <c r="U189" s="220"/>
      <c r="V189" s="220"/>
      <c r="W189" s="220">
        <v>6.15</v>
      </c>
      <c r="X189" s="220"/>
      <c r="Y189" s="220"/>
      <c r="Z189" s="220"/>
      <c r="AA189" s="220"/>
      <c r="AB189" s="220"/>
      <c r="AC189" s="220"/>
      <c r="AD189" s="220"/>
      <c r="AE189" s="220"/>
      <c r="AF189" s="220"/>
      <c r="AG189" s="220"/>
      <c r="AH189" s="220"/>
      <c r="AI189" s="220"/>
      <c r="AJ189" s="220"/>
      <c r="AK189" s="220"/>
      <c r="AL189" s="220"/>
      <c r="AM189" s="220"/>
      <c r="AN189" s="220"/>
      <c r="AO189" s="220"/>
      <c r="AP189" s="220"/>
      <c r="AQ189" s="220"/>
      <c r="AR189" s="220"/>
      <c r="AS189" s="220"/>
      <c r="AT189" s="220"/>
      <c r="AU189" s="220"/>
      <c r="AV189" s="220"/>
      <c r="AW189" s="220"/>
      <c r="AX189" s="220"/>
      <c r="AY189" s="220"/>
      <c r="AZ189" s="220"/>
      <c r="BA189" s="220"/>
      <c r="BB189" s="220"/>
      <c r="BC189" s="220"/>
      <c r="BD189" s="220"/>
      <c r="BE189" s="220"/>
      <c r="BF189" s="220"/>
      <c r="BG189" s="220"/>
      <c r="BH189" s="220"/>
      <c r="BI189" s="220"/>
      <c r="BJ189" s="220"/>
      <c r="BK189" s="220"/>
      <c r="BL189" s="220"/>
      <c r="BM189" s="220"/>
      <c r="BN189" s="220"/>
      <c r="BO189" s="220"/>
      <c r="BP189" s="220"/>
      <c r="BQ189" s="220"/>
      <c r="BR189" s="220"/>
      <c r="BS189" s="220"/>
      <c r="BT189" s="220"/>
      <c r="BU189" s="220"/>
      <c r="BV189" s="220"/>
      <c r="BW189" s="220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0"/>
      <c r="CH189" s="220"/>
      <c r="CI189" s="220"/>
      <c r="CJ189" s="220"/>
      <c r="CK189" s="220"/>
      <c r="CL189" s="220"/>
      <c r="CM189" s="220"/>
      <c r="CN189" s="220"/>
      <c r="CO189" s="220"/>
      <c r="CP189" s="220"/>
      <c r="CQ189" s="220"/>
      <c r="CR189" s="220"/>
      <c r="CS189" s="220"/>
      <c r="CT189" s="220"/>
      <c r="CU189" s="220"/>
      <c r="CV189" s="220"/>
      <c r="CW189" s="220"/>
      <c r="CX189" s="220"/>
      <c r="CY189" s="220"/>
      <c r="CZ189" s="220"/>
      <c r="DA189" s="220"/>
      <c r="DB189" s="220"/>
      <c r="DC189" s="220"/>
      <c r="DD189" s="220"/>
      <c r="DE189" s="220"/>
      <c r="DF189" s="220"/>
      <c r="DG189" s="220"/>
      <c r="DH189" s="220"/>
      <c r="DI189" s="220"/>
      <c r="DJ189" s="220"/>
      <c r="DK189" s="220"/>
      <c r="DL189" s="220"/>
      <c r="DM189" s="220"/>
      <c r="DN189" s="220"/>
      <c r="DO189" s="220"/>
      <c r="DP189" s="220"/>
      <c r="DQ189" s="220">
        <v>-3259.82</v>
      </c>
      <c r="DR189" s="220"/>
      <c r="DS189" s="220"/>
      <c r="DT189" s="220"/>
      <c r="DU189" s="220">
        <v>-3253.67</v>
      </c>
      <c r="DV189" s="220"/>
      <c r="DW189" s="220"/>
      <c r="DX189" s="220"/>
      <c r="DY189" s="220">
        <v>-130954935.8573059</v>
      </c>
    </row>
    <row r="190" spans="4:129">
      <c r="D190" s="175" t="s">
        <v>823</v>
      </c>
      <c r="E190" s="220" t="s">
        <v>845</v>
      </c>
      <c r="F190" s="220" t="s">
        <v>846</v>
      </c>
      <c r="G190" s="220">
        <v>-4885400</v>
      </c>
      <c r="H190" s="220"/>
      <c r="I190" s="220"/>
      <c r="J190" s="220"/>
      <c r="K190" s="220"/>
      <c r="L190" s="220"/>
      <c r="M190" s="220">
        <v>-530500</v>
      </c>
      <c r="N190" s="220"/>
      <c r="O190" s="220">
        <v>-5415900</v>
      </c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  <c r="AB190" s="220"/>
      <c r="AC190" s="220"/>
      <c r="AD190" s="220"/>
      <c r="AE190" s="220"/>
      <c r="AF190" s="220"/>
      <c r="AG190" s="220"/>
      <c r="AH190" s="220"/>
      <c r="AI190" s="220"/>
      <c r="AJ190" s="220"/>
      <c r="AK190" s="220"/>
      <c r="AL190" s="220"/>
      <c r="AM190" s="220"/>
      <c r="AN190" s="220"/>
      <c r="AO190" s="220"/>
      <c r="AP190" s="220"/>
      <c r="AQ190" s="220"/>
      <c r="AR190" s="220"/>
      <c r="AS190" s="220"/>
      <c r="AT190" s="220"/>
      <c r="AU190" s="220"/>
      <c r="AV190" s="220"/>
      <c r="AW190" s="220"/>
      <c r="AX190" s="220"/>
      <c r="AY190" s="220"/>
      <c r="AZ190" s="220"/>
      <c r="BA190" s="220"/>
      <c r="BB190" s="220"/>
      <c r="BC190" s="220"/>
      <c r="BD190" s="220"/>
      <c r="BE190" s="220"/>
      <c r="BF190" s="220"/>
      <c r="BG190" s="220"/>
      <c r="BH190" s="220"/>
      <c r="BI190" s="220"/>
      <c r="BJ190" s="220"/>
      <c r="BK190" s="220"/>
      <c r="BL190" s="220"/>
      <c r="BM190" s="220"/>
      <c r="BN190" s="220"/>
      <c r="BO190" s="220"/>
      <c r="BP190" s="220"/>
      <c r="BQ190" s="220"/>
      <c r="BR190" s="220"/>
      <c r="BS190" s="220"/>
      <c r="BT190" s="220"/>
      <c r="BU190" s="220"/>
      <c r="BV190" s="220"/>
      <c r="BW190" s="220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0"/>
      <c r="CH190" s="220"/>
      <c r="CI190" s="220"/>
      <c r="CJ190" s="220"/>
      <c r="CK190" s="220"/>
      <c r="CL190" s="220"/>
      <c r="CM190" s="220"/>
      <c r="CN190" s="220"/>
      <c r="CO190" s="220"/>
      <c r="CP190" s="220"/>
      <c r="CQ190" s="220"/>
      <c r="CR190" s="220"/>
      <c r="CS190" s="220"/>
      <c r="CT190" s="220"/>
      <c r="CU190" s="220"/>
      <c r="CV190" s="220"/>
      <c r="CW190" s="220"/>
      <c r="CX190" s="220"/>
      <c r="CY190" s="220"/>
      <c r="CZ190" s="220"/>
      <c r="DA190" s="220"/>
      <c r="DB190" s="220"/>
      <c r="DC190" s="220"/>
      <c r="DD190" s="220"/>
      <c r="DE190" s="220"/>
      <c r="DF190" s="220"/>
      <c r="DG190" s="220"/>
      <c r="DH190" s="220"/>
      <c r="DI190" s="220"/>
      <c r="DJ190" s="220"/>
      <c r="DK190" s="220"/>
      <c r="DL190" s="220"/>
      <c r="DM190" s="220"/>
      <c r="DN190" s="220"/>
      <c r="DO190" s="220"/>
      <c r="DP190" s="220"/>
      <c r="DQ190" s="220"/>
      <c r="DR190" s="220"/>
      <c r="DS190" s="220"/>
      <c r="DT190" s="220"/>
      <c r="DU190" s="220"/>
      <c r="DV190" s="220"/>
      <c r="DW190" s="220"/>
      <c r="DX190" s="220"/>
      <c r="DY190" s="220">
        <v>-5415900</v>
      </c>
    </row>
    <row r="191" spans="4:129">
      <c r="D191" s="175" t="s">
        <v>826</v>
      </c>
      <c r="E191" s="220" t="s">
        <v>848</v>
      </c>
      <c r="F191" s="220" t="s">
        <v>849</v>
      </c>
      <c r="G191" s="220">
        <v>-8565906.2899999991</v>
      </c>
      <c r="H191" s="220">
        <v>-189451.1</v>
      </c>
      <c r="I191" s="220"/>
      <c r="J191" s="220"/>
      <c r="K191" s="220"/>
      <c r="L191" s="220">
        <v>-2611042.736052</v>
      </c>
      <c r="M191" s="220">
        <v>-222000</v>
      </c>
      <c r="N191" s="220"/>
      <c r="O191" s="220">
        <v>-11588400.126052</v>
      </c>
      <c r="P191" s="220"/>
      <c r="Q191" s="220"/>
      <c r="R191" s="220"/>
      <c r="S191" s="220"/>
      <c r="T191" s="220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0"/>
      <c r="AI191" s="220"/>
      <c r="AJ191" s="220"/>
      <c r="AK191" s="220"/>
      <c r="AL191" s="220"/>
      <c r="AM191" s="220"/>
      <c r="AN191" s="220"/>
      <c r="AO191" s="220"/>
      <c r="AP191" s="220"/>
      <c r="AQ191" s="220"/>
      <c r="AR191" s="220"/>
      <c r="AS191" s="220"/>
      <c r="AT191" s="220"/>
      <c r="AU191" s="220"/>
      <c r="AV191" s="220"/>
      <c r="AW191" s="220"/>
      <c r="AX191" s="220"/>
      <c r="AY191" s="220"/>
      <c r="AZ191" s="220"/>
      <c r="BA191" s="220"/>
      <c r="BB191" s="220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0"/>
      <c r="BS191" s="220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0"/>
      <c r="CJ191" s="220"/>
      <c r="CK191" s="220"/>
      <c r="CL191" s="220"/>
      <c r="CM191" s="220"/>
      <c r="CN191" s="220"/>
      <c r="CO191" s="220"/>
      <c r="CP191" s="220"/>
      <c r="CQ191" s="220"/>
      <c r="CR191" s="220"/>
      <c r="CS191" s="220"/>
      <c r="CT191" s="220"/>
      <c r="CU191" s="220"/>
      <c r="CV191" s="220"/>
      <c r="CW191" s="220"/>
      <c r="CX191" s="220"/>
      <c r="CY191" s="220"/>
      <c r="CZ191" s="220"/>
      <c r="DA191" s="220"/>
      <c r="DB191" s="220"/>
      <c r="DC191" s="220"/>
      <c r="DD191" s="220"/>
      <c r="DE191" s="220"/>
      <c r="DF191" s="220"/>
      <c r="DG191" s="220"/>
      <c r="DH191" s="220"/>
      <c r="DI191" s="220"/>
      <c r="DJ191" s="220"/>
      <c r="DK191" s="220"/>
      <c r="DL191" s="220"/>
      <c r="DM191" s="220"/>
      <c r="DN191" s="220"/>
      <c r="DO191" s="220"/>
      <c r="DP191" s="220"/>
      <c r="DQ191" s="220"/>
      <c r="DR191" s="220"/>
      <c r="DS191" s="220"/>
      <c r="DT191" s="220"/>
      <c r="DU191" s="220"/>
      <c r="DV191" s="220"/>
      <c r="DW191" s="220"/>
      <c r="DX191" s="220"/>
      <c r="DY191" s="220">
        <v>-11588400.126052</v>
      </c>
    </row>
    <row r="192" spans="4:129">
      <c r="D192" s="175" t="s">
        <v>829</v>
      </c>
      <c r="E192" s="220" t="s">
        <v>851</v>
      </c>
      <c r="F192" s="220" t="s">
        <v>852</v>
      </c>
      <c r="G192" s="220">
        <v>-81666.649999999994</v>
      </c>
      <c r="H192" s="220"/>
      <c r="I192" s="220"/>
      <c r="J192" s="220">
        <v>-202243.36197900001</v>
      </c>
      <c r="K192" s="220"/>
      <c r="L192" s="220"/>
      <c r="M192" s="220">
        <v>-169750</v>
      </c>
      <c r="N192" s="220"/>
      <c r="O192" s="220">
        <v>-453660.011979</v>
      </c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0"/>
      <c r="AI192" s="220"/>
      <c r="AJ192" s="220"/>
      <c r="AK192" s="220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0"/>
      <c r="BB192" s="220"/>
      <c r="BC192" s="220"/>
      <c r="BD192" s="220"/>
      <c r="BE192" s="220"/>
      <c r="BF192" s="220"/>
      <c r="BG192" s="220"/>
      <c r="BH192" s="220"/>
      <c r="BI192" s="220"/>
      <c r="BJ192" s="220">
        <v>251416.65</v>
      </c>
      <c r="BK192" s="220"/>
      <c r="BL192" s="220"/>
      <c r="BM192" s="220"/>
      <c r="BN192" s="220"/>
      <c r="BO192" s="220"/>
      <c r="BP192" s="220"/>
      <c r="BQ192" s="220"/>
      <c r="BR192" s="220"/>
      <c r="BS192" s="220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0"/>
      <c r="CJ192" s="220"/>
      <c r="CK192" s="220"/>
      <c r="CL192" s="220"/>
      <c r="CM192" s="220"/>
      <c r="CN192" s="220"/>
      <c r="CO192" s="220"/>
      <c r="CP192" s="220"/>
      <c r="CQ192" s="220"/>
      <c r="CR192" s="220"/>
      <c r="CS192" s="220"/>
      <c r="CT192" s="220"/>
      <c r="CU192" s="220"/>
      <c r="CV192" s="220"/>
      <c r="CW192" s="220"/>
      <c r="CX192" s="220"/>
      <c r="CY192" s="220"/>
      <c r="CZ192" s="220"/>
      <c r="DA192" s="220"/>
      <c r="DB192" s="220"/>
      <c r="DC192" s="220"/>
      <c r="DD192" s="220"/>
      <c r="DE192" s="220"/>
      <c r="DF192" s="220"/>
      <c r="DG192" s="220"/>
      <c r="DH192" s="220"/>
      <c r="DI192" s="220"/>
      <c r="DJ192" s="220"/>
      <c r="DK192" s="220"/>
      <c r="DL192" s="220"/>
      <c r="DM192" s="220"/>
      <c r="DN192" s="220"/>
      <c r="DO192" s="220"/>
      <c r="DP192" s="220"/>
      <c r="DQ192" s="220"/>
      <c r="DR192" s="220"/>
      <c r="DS192" s="220"/>
      <c r="DT192" s="220"/>
      <c r="DU192" s="220">
        <v>251416.65</v>
      </c>
      <c r="DV192" s="220"/>
      <c r="DW192" s="220"/>
      <c r="DX192" s="220"/>
      <c r="DY192" s="220">
        <v>-202243.36197900001</v>
      </c>
    </row>
    <row r="193" spans="4:129">
      <c r="D193" s="175" t="s">
        <v>832</v>
      </c>
      <c r="E193" s="220" t="s">
        <v>854</v>
      </c>
      <c r="F193" s="220" t="s">
        <v>855</v>
      </c>
      <c r="G193" s="220">
        <v>-5953129.0999999996</v>
      </c>
      <c r="H193" s="220"/>
      <c r="I193" s="220"/>
      <c r="J193" s="220"/>
      <c r="K193" s="220"/>
      <c r="L193" s="220"/>
      <c r="M193" s="220">
        <v>-1271418.46</v>
      </c>
      <c r="N193" s="220">
        <v>-234474.38233749999</v>
      </c>
      <c r="O193" s="220">
        <v>-7459021.9423374999</v>
      </c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0"/>
      <c r="AK193" s="220"/>
      <c r="AL193" s="220"/>
      <c r="AM193" s="220"/>
      <c r="AN193" s="220"/>
      <c r="AO193" s="220"/>
      <c r="AP193" s="220"/>
      <c r="AQ193" s="220"/>
      <c r="AR193" s="220"/>
      <c r="AS193" s="220"/>
      <c r="AT193" s="220"/>
      <c r="AU193" s="220"/>
      <c r="AV193" s="220"/>
      <c r="AW193" s="220"/>
      <c r="AX193" s="220"/>
      <c r="AY193" s="220"/>
      <c r="AZ193" s="220"/>
      <c r="BA193" s="220"/>
      <c r="BB193" s="220"/>
      <c r="BC193" s="220"/>
      <c r="BD193" s="220"/>
      <c r="BE193" s="220"/>
      <c r="BF193" s="220"/>
      <c r="BG193" s="220"/>
      <c r="BH193" s="220"/>
      <c r="BI193" s="220"/>
      <c r="BJ193" s="220"/>
      <c r="BK193" s="220"/>
      <c r="BL193" s="220"/>
      <c r="BM193" s="220"/>
      <c r="BN193" s="220"/>
      <c r="BO193" s="220"/>
      <c r="BP193" s="220"/>
      <c r="BQ193" s="220"/>
      <c r="BR193" s="220"/>
      <c r="BS193" s="220"/>
      <c r="BT193" s="220"/>
      <c r="BU193" s="220"/>
      <c r="BV193" s="220"/>
      <c r="BW193" s="220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0"/>
      <c r="CH193" s="220"/>
      <c r="CI193" s="220"/>
      <c r="CJ193" s="220"/>
      <c r="CK193" s="220"/>
      <c r="CL193" s="220"/>
      <c r="CM193" s="220"/>
      <c r="CN193" s="220"/>
      <c r="CO193" s="220"/>
      <c r="CP193" s="220"/>
      <c r="CQ193" s="220"/>
      <c r="CR193" s="220"/>
      <c r="CS193" s="220"/>
      <c r="CT193" s="220"/>
      <c r="CU193" s="220"/>
      <c r="CV193" s="220"/>
      <c r="CW193" s="220"/>
      <c r="CX193" s="220"/>
      <c r="CY193" s="220"/>
      <c r="CZ193" s="220"/>
      <c r="DA193" s="220"/>
      <c r="DB193" s="220"/>
      <c r="DC193" s="220"/>
      <c r="DD193" s="220"/>
      <c r="DE193" s="220"/>
      <c r="DF193" s="220"/>
      <c r="DG193" s="220"/>
      <c r="DH193" s="220"/>
      <c r="DI193" s="220"/>
      <c r="DJ193" s="220"/>
      <c r="DK193" s="220"/>
      <c r="DL193" s="220"/>
      <c r="DM193" s="220"/>
      <c r="DN193" s="220"/>
      <c r="DO193" s="220"/>
      <c r="DP193" s="220"/>
      <c r="DQ193" s="220"/>
      <c r="DR193" s="220"/>
      <c r="DS193" s="220"/>
      <c r="DT193" s="220"/>
      <c r="DU193" s="220"/>
      <c r="DV193" s="220"/>
      <c r="DW193" s="220"/>
      <c r="DX193" s="220"/>
      <c r="DY193" s="220">
        <v>-7459021.9423374999</v>
      </c>
    </row>
    <row r="194" spans="4:129">
      <c r="D194" s="175" t="s">
        <v>835</v>
      </c>
      <c r="E194" s="220" t="s">
        <v>857</v>
      </c>
      <c r="F194" s="220" t="s">
        <v>858</v>
      </c>
      <c r="G194" s="220"/>
      <c r="H194" s="220"/>
      <c r="I194" s="220"/>
      <c r="J194" s="220"/>
      <c r="K194" s="220"/>
      <c r="L194" s="220">
        <v>-2032994.7467789999</v>
      </c>
      <c r="M194" s="220"/>
      <c r="N194" s="220"/>
      <c r="O194" s="220">
        <v>-2032994.7467789999</v>
      </c>
      <c r="P194" s="220"/>
      <c r="Q194" s="220"/>
      <c r="R194" s="220"/>
      <c r="S194" s="220"/>
      <c r="T194" s="220"/>
      <c r="U194" s="220"/>
      <c r="V194" s="220"/>
      <c r="W194" s="220"/>
      <c r="X194" s="220"/>
      <c r="Y194" s="220"/>
      <c r="Z194" s="220"/>
      <c r="AA194" s="220"/>
      <c r="AB194" s="220"/>
      <c r="AC194" s="220"/>
      <c r="AD194" s="220"/>
      <c r="AE194" s="220"/>
      <c r="AF194" s="220"/>
      <c r="AG194" s="220"/>
      <c r="AH194" s="220"/>
      <c r="AI194" s="220"/>
      <c r="AJ194" s="220"/>
      <c r="AK194" s="220"/>
      <c r="AL194" s="220"/>
      <c r="AM194" s="220"/>
      <c r="AN194" s="220"/>
      <c r="AO194" s="220"/>
      <c r="AP194" s="220"/>
      <c r="AQ194" s="220"/>
      <c r="AR194" s="220"/>
      <c r="AS194" s="220"/>
      <c r="AT194" s="220"/>
      <c r="AU194" s="220"/>
      <c r="AV194" s="220"/>
      <c r="AW194" s="220"/>
      <c r="AX194" s="220"/>
      <c r="AY194" s="220"/>
      <c r="AZ194" s="220"/>
      <c r="BA194" s="220"/>
      <c r="BB194" s="220"/>
      <c r="BC194" s="220"/>
      <c r="BD194" s="220"/>
      <c r="BE194" s="220"/>
      <c r="BF194" s="220"/>
      <c r="BG194" s="220"/>
      <c r="BH194" s="220"/>
      <c r="BI194" s="220"/>
      <c r="BJ194" s="220"/>
      <c r="BK194" s="220"/>
      <c r="BL194" s="220"/>
      <c r="BM194" s="220"/>
      <c r="BN194" s="220"/>
      <c r="BO194" s="220"/>
      <c r="BP194" s="220"/>
      <c r="BQ194" s="220"/>
      <c r="BR194" s="220"/>
      <c r="BS194" s="220"/>
      <c r="BT194" s="220"/>
      <c r="BU194" s="220"/>
      <c r="BV194" s="220"/>
      <c r="BW194" s="220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0"/>
      <c r="CH194" s="220"/>
      <c r="CI194" s="220"/>
      <c r="CJ194" s="220"/>
      <c r="CK194" s="220"/>
      <c r="CL194" s="220"/>
      <c r="CM194" s="220"/>
      <c r="CN194" s="220"/>
      <c r="CO194" s="220"/>
      <c r="CP194" s="220"/>
      <c r="CQ194" s="220"/>
      <c r="CR194" s="220"/>
      <c r="CS194" s="220"/>
      <c r="CT194" s="220"/>
      <c r="CU194" s="220"/>
      <c r="CV194" s="220"/>
      <c r="CW194" s="220"/>
      <c r="CX194" s="220"/>
      <c r="CY194" s="220"/>
      <c r="CZ194" s="220"/>
      <c r="DA194" s="220"/>
      <c r="DB194" s="220"/>
      <c r="DC194" s="220"/>
      <c r="DD194" s="220"/>
      <c r="DE194" s="220"/>
      <c r="DF194" s="220"/>
      <c r="DG194" s="220"/>
      <c r="DH194" s="220"/>
      <c r="DI194" s="220"/>
      <c r="DJ194" s="220"/>
      <c r="DK194" s="220"/>
      <c r="DL194" s="220"/>
      <c r="DM194" s="220"/>
      <c r="DN194" s="220"/>
      <c r="DO194" s="220"/>
      <c r="DP194" s="220"/>
      <c r="DQ194" s="220"/>
      <c r="DR194" s="220"/>
      <c r="DS194" s="220"/>
      <c r="DT194" s="220"/>
      <c r="DU194" s="220"/>
      <c r="DV194" s="220"/>
      <c r="DW194" s="220"/>
      <c r="DX194" s="220"/>
      <c r="DY194" s="220">
        <v>-2032994.7467789999</v>
      </c>
    </row>
    <row r="195" spans="4:129">
      <c r="D195" s="175" t="s">
        <v>838</v>
      </c>
      <c r="E195" s="220" t="s">
        <v>860</v>
      </c>
      <c r="F195" s="220" t="s">
        <v>861</v>
      </c>
      <c r="G195" s="220">
        <v>-9472805.4800000004</v>
      </c>
      <c r="H195" s="220">
        <v>-3024.6</v>
      </c>
      <c r="I195" s="220">
        <v>-2407298.271561</v>
      </c>
      <c r="J195" s="220">
        <v>-10142313.4414392</v>
      </c>
      <c r="K195" s="220">
        <v>-250</v>
      </c>
      <c r="L195" s="220">
        <v>-6239922.9181150002</v>
      </c>
      <c r="M195" s="220">
        <v>-1547563.46</v>
      </c>
      <c r="N195" s="220">
        <v>-1641498.6301714999</v>
      </c>
      <c r="O195" s="220">
        <v>-31454676.801286701</v>
      </c>
      <c r="P195" s="220"/>
      <c r="Q195" s="220"/>
      <c r="R195" s="220"/>
      <c r="S195" s="220"/>
      <c r="T195" s="220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0"/>
      <c r="AI195" s="220"/>
      <c r="AJ195" s="220"/>
      <c r="AK195" s="220"/>
      <c r="AL195" s="220"/>
      <c r="AM195" s="220"/>
      <c r="AN195" s="220"/>
      <c r="AO195" s="220"/>
      <c r="AP195" s="220"/>
      <c r="AQ195" s="220"/>
      <c r="AR195" s="220"/>
      <c r="AS195" s="220"/>
      <c r="AT195" s="220"/>
      <c r="AU195" s="220"/>
      <c r="AV195" s="220"/>
      <c r="AW195" s="220"/>
      <c r="AX195" s="220"/>
      <c r="AY195" s="220"/>
      <c r="AZ195" s="220"/>
      <c r="BA195" s="220"/>
      <c r="BB195" s="220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0"/>
      <c r="BS195" s="220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0"/>
      <c r="CJ195" s="220"/>
      <c r="CK195" s="220"/>
      <c r="CL195" s="220"/>
      <c r="CM195" s="220"/>
      <c r="CN195" s="220"/>
      <c r="CO195" s="220"/>
      <c r="CP195" s="220"/>
      <c r="CQ195" s="220"/>
      <c r="CR195" s="220"/>
      <c r="CS195" s="220"/>
      <c r="CT195" s="220"/>
      <c r="CU195" s="220"/>
      <c r="CV195" s="220"/>
      <c r="CW195" s="220"/>
      <c r="CX195" s="220"/>
      <c r="CY195" s="220"/>
      <c r="CZ195" s="220"/>
      <c r="DA195" s="220"/>
      <c r="DB195" s="220"/>
      <c r="DC195" s="220"/>
      <c r="DD195" s="220"/>
      <c r="DE195" s="220"/>
      <c r="DF195" s="220"/>
      <c r="DG195" s="220"/>
      <c r="DH195" s="220"/>
      <c r="DI195" s="220"/>
      <c r="DJ195" s="220"/>
      <c r="DK195" s="220"/>
      <c r="DL195" s="220"/>
      <c r="DM195" s="220"/>
      <c r="DN195" s="220"/>
      <c r="DO195" s="220"/>
      <c r="DP195" s="220"/>
      <c r="DQ195" s="220"/>
      <c r="DR195" s="220"/>
      <c r="DS195" s="220"/>
      <c r="DT195" s="220"/>
      <c r="DU195" s="220"/>
      <c r="DV195" s="220"/>
      <c r="DW195" s="220"/>
      <c r="DX195" s="220"/>
      <c r="DY195" s="220">
        <v>-31454676.801286701</v>
      </c>
    </row>
    <row r="196" spans="4:129">
      <c r="D196" s="175" t="s">
        <v>841</v>
      </c>
      <c r="E196" s="220" t="s">
        <v>863</v>
      </c>
      <c r="F196" s="220" t="s">
        <v>864</v>
      </c>
      <c r="G196" s="220">
        <v>-2930888.56</v>
      </c>
      <c r="H196" s="220">
        <v>-4682837.34</v>
      </c>
      <c r="I196" s="220">
        <v>-5.6870299999999999E-2</v>
      </c>
      <c r="J196" s="220"/>
      <c r="K196" s="220"/>
      <c r="L196" s="220"/>
      <c r="M196" s="220">
        <v>-6554099.54</v>
      </c>
      <c r="N196" s="220"/>
      <c r="O196" s="220">
        <v>-14167825.4968703</v>
      </c>
      <c r="P196" s="220"/>
      <c r="Q196" s="220"/>
      <c r="R196" s="220"/>
      <c r="S196" s="220"/>
      <c r="T196" s="220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0"/>
      <c r="BB196" s="220"/>
      <c r="BC196" s="220"/>
      <c r="BD196" s="220"/>
      <c r="BE196" s="220"/>
      <c r="BF196" s="220"/>
      <c r="BG196" s="220"/>
      <c r="BH196" s="220"/>
      <c r="BI196" s="220"/>
      <c r="BJ196" s="220"/>
      <c r="BK196" s="220"/>
      <c r="BL196" s="220"/>
      <c r="BM196" s="220"/>
      <c r="BN196" s="220"/>
      <c r="BO196" s="220"/>
      <c r="BP196" s="220"/>
      <c r="BQ196" s="220"/>
      <c r="BR196" s="220"/>
      <c r="BS196" s="220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0"/>
      <c r="CJ196" s="220"/>
      <c r="CK196" s="220"/>
      <c r="CL196" s="220"/>
      <c r="CM196" s="220"/>
      <c r="CN196" s="220"/>
      <c r="CO196" s="220"/>
      <c r="CP196" s="220"/>
      <c r="CQ196" s="220"/>
      <c r="CR196" s="220"/>
      <c r="CS196" s="220"/>
      <c r="CT196" s="220"/>
      <c r="CU196" s="220"/>
      <c r="CV196" s="220"/>
      <c r="CW196" s="220"/>
      <c r="CX196" s="220"/>
      <c r="CY196" s="220"/>
      <c r="CZ196" s="220"/>
      <c r="DA196" s="220"/>
      <c r="DB196" s="220"/>
      <c r="DC196" s="220"/>
      <c r="DD196" s="220"/>
      <c r="DE196" s="220"/>
      <c r="DF196" s="220"/>
      <c r="DG196" s="220"/>
      <c r="DH196" s="220"/>
      <c r="DI196" s="220"/>
      <c r="DJ196" s="220"/>
      <c r="DK196" s="220"/>
      <c r="DL196" s="220"/>
      <c r="DM196" s="220"/>
      <c r="DN196" s="220"/>
      <c r="DO196" s="220"/>
      <c r="DP196" s="220"/>
      <c r="DQ196" s="220"/>
      <c r="DR196" s="220"/>
      <c r="DS196" s="220"/>
      <c r="DT196" s="220"/>
      <c r="DU196" s="220"/>
      <c r="DV196" s="220"/>
      <c r="DW196" s="220"/>
      <c r="DX196" s="220"/>
      <c r="DY196" s="220">
        <v>-14167825.4968703</v>
      </c>
    </row>
    <row r="197" spans="4:129">
      <c r="D197" s="175" t="s">
        <v>844</v>
      </c>
      <c r="E197" s="220" t="s">
        <v>866</v>
      </c>
      <c r="F197" s="220" t="s">
        <v>867</v>
      </c>
      <c r="G197" s="220">
        <v>-276287.12</v>
      </c>
      <c r="H197" s="220">
        <v>-2367136.29</v>
      </c>
      <c r="I197" s="220"/>
      <c r="J197" s="220"/>
      <c r="K197" s="220"/>
      <c r="L197" s="220"/>
      <c r="M197" s="220">
        <v>-168032.4</v>
      </c>
      <c r="N197" s="220"/>
      <c r="O197" s="220">
        <v>-2811455.81</v>
      </c>
      <c r="P197" s="220"/>
      <c r="Q197" s="220"/>
      <c r="R197" s="220"/>
      <c r="S197" s="220"/>
      <c r="T197" s="220"/>
      <c r="U197" s="220"/>
      <c r="V197" s="220"/>
      <c r="W197" s="220"/>
      <c r="X197" s="220"/>
      <c r="Y197" s="220"/>
      <c r="Z197" s="220"/>
      <c r="AA197" s="220"/>
      <c r="AB197" s="220"/>
      <c r="AC197" s="220"/>
      <c r="AD197" s="220"/>
      <c r="AE197" s="220"/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R197" s="220"/>
      <c r="AS197" s="220"/>
      <c r="AT197" s="220"/>
      <c r="AU197" s="220"/>
      <c r="AV197" s="220"/>
      <c r="AW197" s="220"/>
      <c r="AX197" s="220"/>
      <c r="AY197" s="220"/>
      <c r="AZ197" s="220"/>
      <c r="BA197" s="220"/>
      <c r="BB197" s="220"/>
      <c r="BC197" s="220"/>
      <c r="BD197" s="220"/>
      <c r="BE197" s="220"/>
      <c r="BF197" s="220"/>
      <c r="BG197" s="220"/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T197" s="220"/>
      <c r="BU197" s="220"/>
      <c r="BV197" s="220"/>
      <c r="BW197" s="220"/>
      <c r="BX197" s="220"/>
      <c r="BY197" s="220"/>
      <c r="BZ197" s="220"/>
      <c r="CA197" s="220"/>
      <c r="CB197" s="220"/>
      <c r="CC197" s="220"/>
      <c r="CD197" s="220"/>
      <c r="CE197" s="220"/>
      <c r="CF197" s="220"/>
      <c r="CG197" s="220"/>
      <c r="CH197" s="220"/>
      <c r="CI197" s="220"/>
      <c r="CJ197" s="220"/>
      <c r="CK197" s="220"/>
      <c r="CL197" s="220"/>
      <c r="CM197" s="220"/>
      <c r="CN197" s="220"/>
      <c r="CO197" s="220"/>
      <c r="CP197" s="220"/>
      <c r="CQ197" s="220"/>
      <c r="CR197" s="220"/>
      <c r="CS197" s="220"/>
      <c r="CT197" s="220"/>
      <c r="CU197" s="220"/>
      <c r="CV197" s="220"/>
      <c r="CW197" s="220"/>
      <c r="CX197" s="220"/>
      <c r="CY197" s="220"/>
      <c r="CZ197" s="220"/>
      <c r="DA197" s="220"/>
      <c r="DB197" s="220"/>
      <c r="DC197" s="220"/>
      <c r="DD197" s="220"/>
      <c r="DE197" s="220"/>
      <c r="DF197" s="220"/>
      <c r="DG197" s="220"/>
      <c r="DH197" s="220"/>
      <c r="DI197" s="220"/>
      <c r="DJ197" s="220"/>
      <c r="DK197" s="220"/>
      <c r="DL197" s="220"/>
      <c r="DM197" s="220"/>
      <c r="DN197" s="220"/>
      <c r="DO197" s="220"/>
      <c r="DP197" s="220"/>
      <c r="DQ197" s="220"/>
      <c r="DR197" s="220"/>
      <c r="DS197" s="220"/>
      <c r="DT197" s="220"/>
      <c r="DU197" s="220"/>
      <c r="DV197" s="220"/>
      <c r="DW197" s="220"/>
      <c r="DX197" s="220"/>
      <c r="DY197" s="220">
        <v>-2811455.81</v>
      </c>
    </row>
    <row r="198" spans="4:129">
      <c r="D198" s="175" t="s">
        <v>847</v>
      </c>
      <c r="E198" s="226" t="s">
        <v>869</v>
      </c>
      <c r="F198" s="226" t="s">
        <v>870</v>
      </c>
      <c r="G198" s="226">
        <v>-669448787.12</v>
      </c>
      <c r="H198" s="226">
        <v>-16113381.49</v>
      </c>
      <c r="I198" s="226">
        <v>-83292554.266552299</v>
      </c>
      <c r="J198" s="226">
        <v>-762165072.74744821</v>
      </c>
      <c r="K198" s="226">
        <v>-45092.51</v>
      </c>
      <c r="L198" s="226">
        <v>-383559400.87864822</v>
      </c>
      <c r="M198" s="226">
        <v>-165329470.68000001</v>
      </c>
      <c r="N198" s="226">
        <v>-112189286.1551775</v>
      </c>
      <c r="O198" s="226">
        <v>-2192143045.8478265</v>
      </c>
      <c r="P198" s="226"/>
      <c r="Q198" s="226"/>
      <c r="R198" s="226"/>
      <c r="S198" s="226"/>
      <c r="T198" s="226"/>
      <c r="U198" s="226"/>
      <c r="V198" s="226"/>
      <c r="W198" s="226">
        <v>135138082.68702009</v>
      </c>
      <c r="X198" s="226"/>
      <c r="Y198" s="226"/>
      <c r="Z198" s="226">
        <v>17788856.444042198</v>
      </c>
      <c r="AA198" s="226"/>
      <c r="AB198" s="226"/>
      <c r="AC198" s="226"/>
      <c r="AD198" s="226"/>
      <c r="AE198" s="226"/>
      <c r="AF198" s="226"/>
      <c r="AG198" s="226"/>
      <c r="AH198" s="226"/>
      <c r="AI198" s="226"/>
      <c r="AJ198" s="226"/>
      <c r="AK198" s="226"/>
      <c r="AL198" s="226"/>
      <c r="AM198" s="226"/>
      <c r="AN198" s="226"/>
      <c r="AO198" s="226"/>
      <c r="AP198" s="226"/>
      <c r="AQ198" s="226"/>
      <c r="AR198" s="226"/>
      <c r="AS198" s="226"/>
      <c r="AT198" s="226"/>
      <c r="AU198" s="226"/>
      <c r="AV198" s="226"/>
      <c r="AW198" s="226"/>
      <c r="AX198" s="226"/>
      <c r="AY198" s="226"/>
      <c r="AZ198" s="226"/>
      <c r="BA198" s="226"/>
      <c r="BB198" s="226"/>
      <c r="BC198" s="226"/>
      <c r="BD198" s="226"/>
      <c r="BE198" s="226"/>
      <c r="BF198" s="226"/>
      <c r="BG198" s="226"/>
      <c r="BH198" s="226"/>
      <c r="BI198" s="226"/>
      <c r="BJ198" s="226">
        <v>264188.15000000002</v>
      </c>
      <c r="BK198" s="226"/>
      <c r="BL198" s="226"/>
      <c r="BM198" s="226"/>
      <c r="BN198" s="226"/>
      <c r="BO198" s="226"/>
      <c r="BP198" s="226"/>
      <c r="BQ198" s="226"/>
      <c r="BR198" s="226"/>
      <c r="BS198" s="226"/>
      <c r="BT198" s="226"/>
      <c r="BU198" s="226"/>
      <c r="BV198" s="226"/>
      <c r="BW198" s="226"/>
      <c r="BX198" s="226"/>
      <c r="BY198" s="226"/>
      <c r="BZ198" s="226"/>
      <c r="CA198" s="226"/>
      <c r="CB198" s="226"/>
      <c r="CC198" s="226"/>
      <c r="CD198" s="226"/>
      <c r="CE198" s="226"/>
      <c r="CF198" s="226"/>
      <c r="CG198" s="226"/>
      <c r="CH198" s="226"/>
      <c r="CI198" s="226"/>
      <c r="CJ198" s="226"/>
      <c r="CK198" s="226"/>
      <c r="CL198" s="226"/>
      <c r="CM198" s="226"/>
      <c r="CN198" s="226"/>
      <c r="CO198" s="226"/>
      <c r="CP198" s="226"/>
      <c r="CQ198" s="226"/>
      <c r="CR198" s="226"/>
      <c r="CS198" s="226"/>
      <c r="CT198" s="226"/>
      <c r="CU198" s="226"/>
      <c r="CV198" s="226"/>
      <c r="CW198" s="226"/>
      <c r="CX198" s="226"/>
      <c r="CY198" s="226"/>
      <c r="CZ198" s="226"/>
      <c r="DA198" s="226"/>
      <c r="DB198" s="226"/>
      <c r="DC198" s="226"/>
      <c r="DD198" s="226"/>
      <c r="DE198" s="226"/>
      <c r="DF198" s="226"/>
      <c r="DG198" s="226"/>
      <c r="DH198" s="226"/>
      <c r="DI198" s="226"/>
      <c r="DJ198" s="226"/>
      <c r="DK198" s="226"/>
      <c r="DL198" s="226"/>
      <c r="DM198" s="226"/>
      <c r="DN198" s="226"/>
      <c r="DO198" s="226"/>
      <c r="DP198" s="226"/>
      <c r="DQ198" s="226">
        <v>-3259.82</v>
      </c>
      <c r="DR198" s="226"/>
      <c r="DS198" s="226"/>
      <c r="DT198" s="226"/>
      <c r="DU198" s="226">
        <v>153187867.46106231</v>
      </c>
      <c r="DV198" s="226"/>
      <c r="DW198" s="226"/>
      <c r="DX198" s="226"/>
      <c r="DY198" s="226">
        <v>-2038955178.386764</v>
      </c>
    </row>
    <row r="199" spans="4:129">
      <c r="D199" s="175" t="s">
        <v>850</v>
      </c>
      <c r="E199" s="220" t="s">
        <v>872</v>
      </c>
      <c r="F199" s="220" t="s">
        <v>199</v>
      </c>
      <c r="G199" s="220">
        <v>-58969738.689999998</v>
      </c>
      <c r="H199" s="220"/>
      <c r="I199" s="220"/>
      <c r="J199" s="220"/>
      <c r="K199" s="220"/>
      <c r="L199" s="220"/>
      <c r="M199" s="220"/>
      <c r="N199" s="220"/>
      <c r="O199" s="220">
        <v>-58969738.689999998</v>
      </c>
      <c r="P199" s="220"/>
      <c r="Q199" s="220"/>
      <c r="R199" s="220"/>
      <c r="S199" s="220"/>
      <c r="T199" s="220"/>
      <c r="U199" s="220"/>
      <c r="V199" s="220"/>
      <c r="W199" s="220"/>
      <c r="X199" s="220"/>
      <c r="Y199" s="220"/>
      <c r="Z199" s="220"/>
      <c r="AA199" s="220"/>
      <c r="AB199" s="220"/>
      <c r="AC199" s="220"/>
      <c r="AD199" s="220"/>
      <c r="AE199" s="220"/>
      <c r="AF199" s="220"/>
      <c r="AG199" s="220"/>
      <c r="AH199" s="220"/>
      <c r="AI199" s="220"/>
      <c r="AJ199" s="220"/>
      <c r="AK199" s="220"/>
      <c r="AL199" s="220"/>
      <c r="AM199" s="220"/>
      <c r="AN199" s="220"/>
      <c r="AO199" s="220"/>
      <c r="AP199" s="220"/>
      <c r="AQ199" s="220"/>
      <c r="AR199" s="220"/>
      <c r="AS199" s="220"/>
      <c r="AT199" s="220"/>
      <c r="AU199" s="220"/>
      <c r="AV199" s="220"/>
      <c r="AW199" s="220"/>
      <c r="AX199" s="220"/>
      <c r="AY199" s="220"/>
      <c r="AZ199" s="220"/>
      <c r="BA199" s="220"/>
      <c r="BB199" s="220"/>
      <c r="BC199" s="220"/>
      <c r="BD199" s="220"/>
      <c r="BE199" s="220"/>
      <c r="BF199" s="220"/>
      <c r="BG199" s="220"/>
      <c r="BH199" s="220"/>
      <c r="BI199" s="220"/>
      <c r="BJ199" s="220"/>
      <c r="BK199" s="220"/>
      <c r="BL199" s="220"/>
      <c r="BM199" s="220"/>
      <c r="BN199" s="220"/>
      <c r="BO199" s="220"/>
      <c r="BP199" s="220"/>
      <c r="BQ199" s="220"/>
      <c r="BR199" s="220"/>
      <c r="BS199" s="220"/>
      <c r="BT199" s="220"/>
      <c r="BU199" s="220"/>
      <c r="BV199" s="220"/>
      <c r="BW199" s="220"/>
      <c r="BX199" s="220"/>
      <c r="BY199" s="220"/>
      <c r="BZ199" s="220"/>
      <c r="CA199" s="220"/>
      <c r="CB199" s="220"/>
      <c r="CC199" s="220"/>
      <c r="CD199" s="220"/>
      <c r="CE199" s="220"/>
      <c r="CF199" s="220"/>
      <c r="CG199" s="220"/>
      <c r="CH199" s="220"/>
      <c r="CI199" s="220"/>
      <c r="CJ199" s="220"/>
      <c r="CK199" s="220"/>
      <c r="CL199" s="220"/>
      <c r="CM199" s="220"/>
      <c r="CN199" s="220"/>
      <c r="CO199" s="220"/>
      <c r="CP199" s="220"/>
      <c r="CQ199" s="220"/>
      <c r="CR199" s="220"/>
      <c r="CS199" s="220"/>
      <c r="CT199" s="220"/>
      <c r="CU199" s="220"/>
      <c r="CV199" s="220"/>
      <c r="CW199" s="220"/>
      <c r="CX199" s="220"/>
      <c r="CY199" s="220"/>
      <c r="CZ199" s="220"/>
      <c r="DA199" s="220"/>
      <c r="DB199" s="220"/>
      <c r="DC199" s="220"/>
      <c r="DD199" s="220"/>
      <c r="DE199" s="220"/>
      <c r="DF199" s="220"/>
      <c r="DG199" s="220"/>
      <c r="DH199" s="220"/>
      <c r="DI199" s="220"/>
      <c r="DJ199" s="220"/>
      <c r="DK199" s="220"/>
      <c r="DL199" s="220"/>
      <c r="DM199" s="220"/>
      <c r="DN199" s="220"/>
      <c r="DO199" s="220"/>
      <c r="DP199" s="220"/>
      <c r="DQ199" s="220"/>
      <c r="DR199" s="220"/>
      <c r="DS199" s="220"/>
      <c r="DT199" s="220"/>
      <c r="DU199" s="220"/>
      <c r="DV199" s="220"/>
      <c r="DW199" s="220"/>
      <c r="DX199" s="220"/>
      <c r="DY199" s="220">
        <v>-58969738.689999998</v>
      </c>
    </row>
    <row r="200" spans="4:129">
      <c r="D200" s="175" t="s">
        <v>853</v>
      </c>
      <c r="E200" s="226" t="s">
        <v>874</v>
      </c>
      <c r="F200" s="226" t="s">
        <v>875</v>
      </c>
      <c r="G200" s="226">
        <v>-58969738.689999998</v>
      </c>
      <c r="H200" s="226"/>
      <c r="I200" s="226"/>
      <c r="J200" s="226"/>
      <c r="K200" s="226"/>
      <c r="L200" s="226"/>
      <c r="M200" s="226"/>
      <c r="N200" s="226"/>
      <c r="O200" s="226">
        <v>-58969738.689999998</v>
      </c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  <c r="AO200" s="226"/>
      <c r="AP200" s="226"/>
      <c r="AQ200" s="226"/>
      <c r="AR200" s="226"/>
      <c r="AS200" s="226"/>
      <c r="AT200" s="226"/>
      <c r="AU200" s="226"/>
      <c r="AV200" s="226"/>
      <c r="AW200" s="226"/>
      <c r="AX200" s="226"/>
      <c r="AY200" s="226"/>
      <c r="AZ200" s="226"/>
      <c r="BA200" s="226"/>
      <c r="BB200" s="226"/>
      <c r="BC200" s="226"/>
      <c r="BD200" s="226"/>
      <c r="BE200" s="226"/>
      <c r="BF200" s="226"/>
      <c r="BG200" s="226"/>
      <c r="BH200" s="226"/>
      <c r="BI200" s="226"/>
      <c r="BJ200" s="226"/>
      <c r="BK200" s="226"/>
      <c r="BL200" s="226"/>
      <c r="BM200" s="226"/>
      <c r="BN200" s="226"/>
      <c r="BO200" s="226"/>
      <c r="BP200" s="226"/>
      <c r="BQ200" s="226"/>
      <c r="BR200" s="226"/>
      <c r="BS200" s="226"/>
      <c r="BT200" s="226"/>
      <c r="BU200" s="226"/>
      <c r="BV200" s="226"/>
      <c r="BW200" s="226"/>
      <c r="BX200" s="226"/>
      <c r="BY200" s="226"/>
      <c r="BZ200" s="226"/>
      <c r="CA200" s="226"/>
      <c r="CB200" s="226"/>
      <c r="CC200" s="226"/>
      <c r="CD200" s="226"/>
      <c r="CE200" s="226"/>
      <c r="CF200" s="226"/>
      <c r="CG200" s="226"/>
      <c r="CH200" s="226"/>
      <c r="CI200" s="226"/>
      <c r="CJ200" s="226"/>
      <c r="CK200" s="226"/>
      <c r="CL200" s="226"/>
      <c r="CM200" s="226"/>
      <c r="CN200" s="226"/>
      <c r="CO200" s="226"/>
      <c r="CP200" s="226"/>
      <c r="CQ200" s="226"/>
      <c r="CR200" s="226"/>
      <c r="CS200" s="226"/>
      <c r="CT200" s="226"/>
      <c r="CU200" s="226"/>
      <c r="CV200" s="226"/>
      <c r="CW200" s="226"/>
      <c r="CX200" s="226"/>
      <c r="CY200" s="226"/>
      <c r="CZ200" s="226"/>
      <c r="DA200" s="226"/>
      <c r="DB200" s="226"/>
      <c r="DC200" s="226"/>
      <c r="DD200" s="226"/>
      <c r="DE200" s="226"/>
      <c r="DF200" s="226"/>
      <c r="DG200" s="226"/>
      <c r="DH200" s="226"/>
      <c r="DI200" s="226"/>
      <c r="DJ200" s="226"/>
      <c r="DK200" s="226"/>
      <c r="DL200" s="226"/>
      <c r="DM200" s="226"/>
      <c r="DN200" s="226"/>
      <c r="DO200" s="226"/>
      <c r="DP200" s="226"/>
      <c r="DQ200" s="226"/>
      <c r="DR200" s="226"/>
      <c r="DS200" s="226"/>
      <c r="DT200" s="226"/>
      <c r="DU200" s="226"/>
      <c r="DV200" s="226"/>
      <c r="DW200" s="226"/>
      <c r="DX200" s="226"/>
      <c r="DY200" s="226">
        <v>-58969738.689999998</v>
      </c>
    </row>
    <row r="201" spans="4:129">
      <c r="D201" s="175" t="s">
        <v>856</v>
      </c>
      <c r="E201" s="222" t="s">
        <v>877</v>
      </c>
      <c r="F201" s="222" t="s">
        <v>878</v>
      </c>
      <c r="G201" s="222">
        <v>-3741523678.3000002</v>
      </c>
      <c r="H201" s="222">
        <v>-16365829.560000001</v>
      </c>
      <c r="I201" s="222">
        <v>-83292554.266552299</v>
      </c>
      <c r="J201" s="222">
        <v>-2833656094.4527111</v>
      </c>
      <c r="K201" s="222">
        <v>-59837.11</v>
      </c>
      <c r="L201" s="222">
        <v>-834360806.24691653</v>
      </c>
      <c r="M201" s="222">
        <v>-692992789</v>
      </c>
      <c r="N201" s="222">
        <v>-1032384614.6683356</v>
      </c>
      <c r="O201" s="222">
        <v>-9234636203.6045151</v>
      </c>
      <c r="P201" s="222"/>
      <c r="Q201" s="222"/>
      <c r="R201" s="222"/>
      <c r="S201" s="222"/>
      <c r="T201" s="222"/>
      <c r="U201" s="222"/>
      <c r="V201" s="222"/>
      <c r="W201" s="222">
        <v>135138082.68702009</v>
      </c>
      <c r="X201" s="222"/>
      <c r="Y201" s="222"/>
      <c r="Z201" s="222">
        <v>17788856.444042198</v>
      </c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222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222">
        <v>573478255.47212946</v>
      </c>
      <c r="BD201" s="222"/>
      <c r="BE201" s="222"/>
      <c r="BF201" s="222"/>
      <c r="BG201" s="222"/>
      <c r="BH201" s="222"/>
      <c r="BI201" s="222"/>
      <c r="BJ201" s="222">
        <v>264188.15000000002</v>
      </c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222"/>
      <c r="BV201" s="222"/>
      <c r="BW201" s="222"/>
      <c r="BX201" s="222"/>
      <c r="BY201" s="222"/>
      <c r="BZ201" s="222"/>
      <c r="CA201" s="222"/>
      <c r="CB201" s="222"/>
      <c r="CC201" s="222"/>
      <c r="CD201" s="222"/>
      <c r="CE201" s="222"/>
      <c r="CF201" s="222"/>
      <c r="CG201" s="222"/>
      <c r="CH201" s="222"/>
      <c r="CI201" s="222"/>
      <c r="CJ201" s="222"/>
      <c r="CK201" s="222"/>
      <c r="CL201" s="222"/>
      <c r="CM201" s="222"/>
      <c r="CN201" s="222"/>
      <c r="CO201" s="222"/>
      <c r="CP201" s="222"/>
      <c r="CQ201" s="222"/>
      <c r="CR201" s="222"/>
      <c r="CS201" s="222"/>
      <c r="CT201" s="222"/>
      <c r="CU201" s="222"/>
      <c r="CV201" s="222"/>
      <c r="CW201" s="222"/>
      <c r="CX201" s="222"/>
      <c r="CY201" s="222"/>
      <c r="CZ201" s="222"/>
      <c r="DA201" s="222"/>
      <c r="DB201" s="222"/>
      <c r="DC201" s="222"/>
      <c r="DD201" s="222"/>
      <c r="DE201" s="222"/>
      <c r="DF201" s="222"/>
      <c r="DG201" s="222"/>
      <c r="DH201" s="222"/>
      <c r="DI201" s="222"/>
      <c r="DJ201" s="222"/>
      <c r="DK201" s="222"/>
      <c r="DL201" s="222"/>
      <c r="DM201" s="222"/>
      <c r="DN201" s="222"/>
      <c r="DO201" s="222"/>
      <c r="DP201" s="222"/>
      <c r="DQ201" s="222">
        <v>-3259.82</v>
      </c>
      <c r="DR201" s="222"/>
      <c r="DS201" s="222"/>
      <c r="DT201" s="222"/>
      <c r="DU201" s="222">
        <v>726666122.93319178</v>
      </c>
      <c r="DV201" s="222"/>
      <c r="DW201" s="222"/>
      <c r="DX201" s="222"/>
      <c r="DY201" s="222">
        <v>-8507970080.6713228</v>
      </c>
    </row>
    <row r="202" spans="4:129">
      <c r="D202" s="175" t="s">
        <v>859</v>
      </c>
      <c r="E202" s="220" t="s">
        <v>880</v>
      </c>
      <c r="F202" s="220" t="s">
        <v>881</v>
      </c>
      <c r="G202" s="220"/>
      <c r="H202" s="220"/>
      <c r="I202" s="220"/>
      <c r="J202" s="220">
        <v>-1150885760.4711699</v>
      </c>
      <c r="K202" s="220"/>
      <c r="L202" s="220"/>
      <c r="M202" s="220"/>
      <c r="N202" s="220"/>
      <c r="O202" s="220">
        <v>-1150885760.4711699</v>
      </c>
      <c r="P202" s="220"/>
      <c r="Q202" s="220"/>
      <c r="R202" s="220"/>
      <c r="S202" s="220"/>
      <c r="T202" s="220"/>
      <c r="U202" s="220"/>
      <c r="V202" s="220"/>
      <c r="W202" s="220"/>
      <c r="X202" s="220"/>
      <c r="Y202" s="220"/>
      <c r="Z202" s="220"/>
      <c r="AA202" s="220"/>
      <c r="AB202" s="220"/>
      <c r="AC202" s="220"/>
      <c r="AD202" s="220"/>
      <c r="AE202" s="220"/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R202" s="220"/>
      <c r="AS202" s="220"/>
      <c r="AT202" s="220"/>
      <c r="AU202" s="220"/>
      <c r="AV202" s="220"/>
      <c r="AW202" s="220"/>
      <c r="AX202" s="220"/>
      <c r="AY202" s="220"/>
      <c r="AZ202" s="220"/>
      <c r="BA202" s="220"/>
      <c r="BB202" s="220"/>
      <c r="BC202" s="220"/>
      <c r="BD202" s="220"/>
      <c r="BE202" s="220"/>
      <c r="BF202" s="220"/>
      <c r="BG202" s="220"/>
      <c r="BH202" s="220"/>
      <c r="BI202" s="220"/>
      <c r="BJ202" s="220"/>
      <c r="BK202" s="220"/>
      <c r="BL202" s="220"/>
      <c r="BM202" s="220"/>
      <c r="BN202" s="220"/>
      <c r="BO202" s="220"/>
      <c r="BP202" s="220"/>
      <c r="BQ202" s="220"/>
      <c r="BR202" s="220"/>
      <c r="BS202" s="220"/>
      <c r="BT202" s="220"/>
      <c r="BU202" s="220"/>
      <c r="BV202" s="220"/>
      <c r="BW202" s="220"/>
      <c r="BX202" s="220"/>
      <c r="BY202" s="220"/>
      <c r="BZ202" s="220"/>
      <c r="CA202" s="220"/>
      <c r="CB202" s="220"/>
      <c r="CC202" s="220"/>
      <c r="CD202" s="220"/>
      <c r="CE202" s="220"/>
      <c r="CF202" s="220"/>
      <c r="CG202" s="220"/>
      <c r="CH202" s="220"/>
      <c r="CI202" s="220"/>
      <c r="CJ202" s="220"/>
      <c r="CK202" s="220"/>
      <c r="CL202" s="220"/>
      <c r="CM202" s="220"/>
      <c r="CN202" s="220"/>
      <c r="CO202" s="220"/>
      <c r="CP202" s="220"/>
      <c r="CQ202" s="220"/>
      <c r="CR202" s="220"/>
      <c r="CS202" s="220"/>
      <c r="CT202" s="220"/>
      <c r="CU202" s="220"/>
      <c r="CV202" s="220"/>
      <c r="CW202" s="220"/>
      <c r="CX202" s="220"/>
      <c r="CY202" s="220"/>
      <c r="CZ202" s="220"/>
      <c r="DA202" s="220"/>
      <c r="DB202" s="220"/>
      <c r="DC202" s="220"/>
      <c r="DD202" s="220"/>
      <c r="DE202" s="220"/>
      <c r="DF202" s="220"/>
      <c r="DG202" s="220"/>
      <c r="DH202" s="220"/>
      <c r="DI202" s="220"/>
      <c r="DJ202" s="220"/>
      <c r="DK202" s="220"/>
      <c r="DL202" s="220"/>
      <c r="DM202" s="220"/>
      <c r="DN202" s="220"/>
      <c r="DO202" s="220"/>
      <c r="DP202" s="220"/>
      <c r="DQ202" s="220"/>
      <c r="DR202" s="220"/>
      <c r="DS202" s="220"/>
      <c r="DT202" s="220"/>
      <c r="DU202" s="220"/>
      <c r="DV202" s="220"/>
      <c r="DW202" s="220"/>
      <c r="DX202" s="220"/>
      <c r="DY202" s="220">
        <v>-1150885760.4711699</v>
      </c>
    </row>
    <row r="203" spans="4:129">
      <c r="D203" s="175" t="s">
        <v>862</v>
      </c>
      <c r="E203" s="222" t="s">
        <v>883</v>
      </c>
      <c r="F203" s="222" t="s">
        <v>884</v>
      </c>
      <c r="G203" s="222"/>
      <c r="H203" s="222"/>
      <c r="I203" s="222"/>
      <c r="J203" s="222">
        <v>-1150885760.4711699</v>
      </c>
      <c r="K203" s="222"/>
      <c r="L203" s="222"/>
      <c r="M203" s="222"/>
      <c r="N203" s="222"/>
      <c r="O203" s="222">
        <v>-1150885760.4711699</v>
      </c>
      <c r="P203" s="222"/>
      <c r="Q203" s="222"/>
      <c r="R203" s="222"/>
      <c r="S203" s="222"/>
      <c r="T203" s="222"/>
      <c r="U203" s="222"/>
      <c r="V203" s="222"/>
      <c r="W203" s="222"/>
      <c r="X203" s="222"/>
      <c r="Y203" s="222"/>
      <c r="Z203" s="222"/>
      <c r="AA203" s="222"/>
      <c r="AB203" s="222"/>
      <c r="AC203" s="222"/>
      <c r="AD203" s="222"/>
      <c r="AE203" s="222"/>
      <c r="AF203" s="222"/>
      <c r="AG203" s="222"/>
      <c r="AH203" s="222"/>
      <c r="AI203" s="222"/>
      <c r="AJ203" s="222"/>
      <c r="AK203" s="222"/>
      <c r="AL203" s="222"/>
      <c r="AM203" s="222"/>
      <c r="AN203" s="222"/>
      <c r="AO203" s="222"/>
      <c r="AP203" s="222"/>
      <c r="AQ203" s="222"/>
      <c r="AR203" s="222"/>
      <c r="AS203" s="222"/>
      <c r="AT203" s="222"/>
      <c r="AU203" s="222"/>
      <c r="AV203" s="222"/>
      <c r="AW203" s="222"/>
      <c r="AX203" s="222"/>
      <c r="AY203" s="222"/>
      <c r="AZ203" s="222"/>
      <c r="BA203" s="222"/>
      <c r="BB203" s="222"/>
      <c r="BC203" s="222"/>
      <c r="BD203" s="222"/>
      <c r="BE203" s="222"/>
      <c r="BF203" s="222"/>
      <c r="BG203" s="222"/>
      <c r="BH203" s="222"/>
      <c r="BI203" s="222"/>
      <c r="BJ203" s="222"/>
      <c r="BK203" s="222"/>
      <c r="BL203" s="222"/>
      <c r="BM203" s="222"/>
      <c r="BN203" s="222"/>
      <c r="BO203" s="222"/>
      <c r="BP203" s="222"/>
      <c r="BQ203" s="222"/>
      <c r="BR203" s="222"/>
      <c r="BS203" s="222"/>
      <c r="BT203" s="222"/>
      <c r="BU203" s="222"/>
      <c r="BV203" s="222"/>
      <c r="BW203" s="222"/>
      <c r="BX203" s="222"/>
      <c r="BY203" s="222"/>
      <c r="BZ203" s="222"/>
      <c r="CA203" s="222"/>
      <c r="CB203" s="222"/>
      <c r="CC203" s="222"/>
      <c r="CD203" s="222"/>
      <c r="CE203" s="222"/>
      <c r="CF203" s="222"/>
      <c r="CG203" s="222"/>
      <c r="CH203" s="222"/>
      <c r="CI203" s="222"/>
      <c r="CJ203" s="222"/>
      <c r="CK203" s="222"/>
      <c r="CL203" s="222"/>
      <c r="CM203" s="222"/>
      <c r="CN203" s="222"/>
      <c r="CO203" s="222"/>
      <c r="CP203" s="222"/>
      <c r="CQ203" s="222"/>
      <c r="CR203" s="222"/>
      <c r="CS203" s="222"/>
      <c r="CT203" s="222"/>
      <c r="CU203" s="222"/>
      <c r="CV203" s="222"/>
      <c r="CW203" s="222"/>
      <c r="CX203" s="222"/>
      <c r="CY203" s="222"/>
      <c r="CZ203" s="222"/>
      <c r="DA203" s="222"/>
      <c r="DB203" s="222"/>
      <c r="DC203" s="222"/>
      <c r="DD203" s="222"/>
      <c r="DE203" s="222"/>
      <c r="DF203" s="222"/>
      <c r="DG203" s="222"/>
      <c r="DH203" s="222"/>
      <c r="DI203" s="222"/>
      <c r="DJ203" s="222"/>
      <c r="DK203" s="222"/>
      <c r="DL203" s="222"/>
      <c r="DM203" s="222"/>
      <c r="DN203" s="222"/>
      <c r="DO203" s="222"/>
      <c r="DP203" s="222"/>
      <c r="DQ203" s="222"/>
      <c r="DR203" s="222"/>
      <c r="DS203" s="222"/>
      <c r="DT203" s="222"/>
      <c r="DU203" s="222"/>
      <c r="DV203" s="222"/>
      <c r="DW203" s="222"/>
      <c r="DX203" s="222"/>
      <c r="DY203" s="222">
        <v>-1150885760.4711699</v>
      </c>
    </row>
    <row r="204" spans="4:129">
      <c r="D204" s="175" t="s">
        <v>865</v>
      </c>
      <c r="E204" s="220" t="s">
        <v>886</v>
      </c>
      <c r="F204" s="220" t="s">
        <v>887</v>
      </c>
      <c r="G204" s="220">
        <v>-80527214.709999993</v>
      </c>
      <c r="H204" s="220">
        <v>-1889700</v>
      </c>
      <c r="I204" s="220"/>
      <c r="J204" s="220">
        <v>-20549609.6453894</v>
      </c>
      <c r="K204" s="220"/>
      <c r="L204" s="220">
        <v>-9058592.1574050002</v>
      </c>
      <c r="M204" s="220">
        <v>-11807731.550000001</v>
      </c>
      <c r="N204" s="220">
        <v>-1767204.7919999999</v>
      </c>
      <c r="O204" s="220">
        <v>-125600052.8547944</v>
      </c>
      <c r="P204" s="220"/>
      <c r="Q204" s="220"/>
      <c r="R204" s="220"/>
      <c r="S204" s="220"/>
      <c r="T204" s="220"/>
      <c r="U204" s="220"/>
      <c r="V204" s="220"/>
      <c r="W204" s="220"/>
      <c r="X204" s="220"/>
      <c r="Y204" s="220"/>
      <c r="Z204" s="220"/>
      <c r="AA204" s="220"/>
      <c r="AB204" s="220"/>
      <c r="AC204" s="220"/>
      <c r="AD204" s="220"/>
      <c r="AE204" s="220"/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R204" s="220"/>
      <c r="AS204" s="220"/>
      <c r="AT204" s="220"/>
      <c r="AU204" s="220"/>
      <c r="AV204" s="220"/>
      <c r="AW204" s="220"/>
      <c r="AX204" s="220"/>
      <c r="AY204" s="220"/>
      <c r="AZ204" s="220"/>
      <c r="BA204" s="220"/>
      <c r="BB204" s="220"/>
      <c r="BC204" s="220"/>
      <c r="BD204" s="220"/>
      <c r="BE204" s="220"/>
      <c r="BF204" s="220"/>
      <c r="BG204" s="220"/>
      <c r="BH204" s="220"/>
      <c r="BI204" s="220"/>
      <c r="BJ204" s="220">
        <v>1932800</v>
      </c>
      <c r="BK204" s="220"/>
      <c r="BL204" s="220"/>
      <c r="BM204" s="220"/>
      <c r="BN204" s="220"/>
      <c r="BO204" s="220"/>
      <c r="BP204" s="220"/>
      <c r="BQ204" s="220"/>
      <c r="BR204" s="220"/>
      <c r="BS204" s="220"/>
      <c r="BT204" s="220"/>
      <c r="BU204" s="220"/>
      <c r="BV204" s="220"/>
      <c r="BW204" s="220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0"/>
      <c r="CH204" s="220"/>
      <c r="CI204" s="220"/>
      <c r="CJ204" s="220"/>
      <c r="CK204" s="220"/>
      <c r="CL204" s="220"/>
      <c r="CM204" s="220"/>
      <c r="CN204" s="220"/>
      <c r="CO204" s="220"/>
      <c r="CP204" s="220"/>
      <c r="CQ204" s="220"/>
      <c r="CR204" s="220"/>
      <c r="CS204" s="220"/>
      <c r="CT204" s="220"/>
      <c r="CU204" s="220"/>
      <c r="CV204" s="220"/>
      <c r="CW204" s="220"/>
      <c r="CX204" s="220"/>
      <c r="CY204" s="220"/>
      <c r="CZ204" s="220"/>
      <c r="DA204" s="220"/>
      <c r="DB204" s="220"/>
      <c r="DC204" s="220"/>
      <c r="DD204" s="220"/>
      <c r="DE204" s="220"/>
      <c r="DF204" s="220"/>
      <c r="DG204" s="220"/>
      <c r="DH204" s="220"/>
      <c r="DI204" s="220"/>
      <c r="DJ204" s="220"/>
      <c r="DK204" s="220"/>
      <c r="DL204" s="220"/>
      <c r="DM204" s="220"/>
      <c r="DN204" s="220"/>
      <c r="DO204" s="220"/>
      <c r="DP204" s="220"/>
      <c r="DQ204" s="220"/>
      <c r="DR204" s="220"/>
      <c r="DS204" s="220"/>
      <c r="DT204" s="220"/>
      <c r="DU204" s="220">
        <v>1932800</v>
      </c>
      <c r="DV204" s="220"/>
      <c r="DW204" s="220"/>
      <c r="DX204" s="220"/>
      <c r="DY204" s="220">
        <v>-123667252.8547944</v>
      </c>
    </row>
    <row r="205" spans="4:129">
      <c r="D205" s="175" t="s">
        <v>868</v>
      </c>
      <c r="E205" s="220" t="s">
        <v>889</v>
      </c>
      <c r="F205" s="220" t="s">
        <v>890</v>
      </c>
      <c r="G205" s="220">
        <v>22944532.989999998</v>
      </c>
      <c r="H205" s="220">
        <v>420423.76</v>
      </c>
      <c r="I205" s="220"/>
      <c r="J205" s="220"/>
      <c r="K205" s="220"/>
      <c r="L205" s="220">
        <v>7765690.3325370001</v>
      </c>
      <c r="M205" s="220">
        <v>483680.3</v>
      </c>
      <c r="N205" s="220">
        <v>139404.49492649999</v>
      </c>
      <c r="O205" s="220">
        <v>31753731.877463501</v>
      </c>
      <c r="P205" s="220"/>
      <c r="Q205" s="220"/>
      <c r="R205" s="220"/>
      <c r="S205" s="220"/>
      <c r="T205" s="220"/>
      <c r="U205" s="220"/>
      <c r="V205" s="220"/>
      <c r="W205" s="220"/>
      <c r="X205" s="220"/>
      <c r="Y205" s="220"/>
      <c r="Z205" s="220"/>
      <c r="AA205" s="220"/>
      <c r="AB205" s="220"/>
      <c r="AC205" s="220"/>
      <c r="AD205" s="220"/>
      <c r="AE205" s="220"/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R205" s="220"/>
      <c r="AS205" s="220"/>
      <c r="AT205" s="220"/>
      <c r="AU205" s="220"/>
      <c r="AV205" s="220"/>
      <c r="AW205" s="220"/>
      <c r="AX205" s="220"/>
      <c r="AY205" s="220"/>
      <c r="AZ205" s="220"/>
      <c r="BA205" s="220"/>
      <c r="BB205" s="220"/>
      <c r="BC205" s="220"/>
      <c r="BD205" s="220"/>
      <c r="BE205" s="220"/>
      <c r="BF205" s="220"/>
      <c r="BG205" s="220"/>
      <c r="BH205" s="220"/>
      <c r="BI205" s="220"/>
      <c r="BJ205" s="220">
        <v>-408930.91</v>
      </c>
      <c r="BK205" s="220"/>
      <c r="BL205" s="220"/>
      <c r="BM205" s="220"/>
      <c r="BN205" s="220"/>
      <c r="BO205" s="220"/>
      <c r="BP205" s="220"/>
      <c r="BQ205" s="220"/>
      <c r="BR205" s="220"/>
      <c r="BS205" s="220"/>
      <c r="BT205" s="220"/>
      <c r="BU205" s="220"/>
      <c r="BV205" s="220"/>
      <c r="BW205" s="220"/>
      <c r="BX205" s="220"/>
      <c r="BY205" s="220"/>
      <c r="BZ205" s="220"/>
      <c r="CA205" s="220"/>
      <c r="CB205" s="220"/>
      <c r="CC205" s="220"/>
      <c r="CD205" s="220"/>
      <c r="CE205" s="220"/>
      <c r="CF205" s="220"/>
      <c r="CG205" s="220"/>
      <c r="CH205" s="220"/>
      <c r="CI205" s="220"/>
      <c r="CJ205" s="220"/>
      <c r="CK205" s="220"/>
      <c r="CL205" s="220"/>
      <c r="CM205" s="220"/>
      <c r="CN205" s="220"/>
      <c r="CO205" s="220"/>
      <c r="CP205" s="220"/>
      <c r="CQ205" s="220"/>
      <c r="CR205" s="220"/>
      <c r="CS205" s="220"/>
      <c r="CT205" s="220"/>
      <c r="CU205" s="220"/>
      <c r="CV205" s="220"/>
      <c r="CW205" s="220"/>
      <c r="CX205" s="220"/>
      <c r="CY205" s="220"/>
      <c r="CZ205" s="220"/>
      <c r="DA205" s="220"/>
      <c r="DB205" s="220"/>
      <c r="DC205" s="220"/>
      <c r="DD205" s="220"/>
      <c r="DE205" s="220"/>
      <c r="DF205" s="220"/>
      <c r="DG205" s="220"/>
      <c r="DH205" s="220"/>
      <c r="DI205" s="220"/>
      <c r="DJ205" s="220"/>
      <c r="DK205" s="220"/>
      <c r="DL205" s="220"/>
      <c r="DM205" s="220"/>
      <c r="DN205" s="220"/>
      <c r="DO205" s="220"/>
      <c r="DP205" s="220"/>
      <c r="DQ205" s="220"/>
      <c r="DR205" s="220"/>
      <c r="DS205" s="220"/>
      <c r="DT205" s="220"/>
      <c r="DU205" s="220">
        <v>-408930.91</v>
      </c>
      <c r="DV205" s="220"/>
      <c r="DW205" s="220"/>
      <c r="DX205" s="220"/>
      <c r="DY205" s="220">
        <v>31344800.967463501</v>
      </c>
    </row>
    <row r="206" spans="4:129">
      <c r="D206" s="175" t="s">
        <v>871</v>
      </c>
      <c r="E206" s="222" t="s">
        <v>892</v>
      </c>
      <c r="F206" s="222" t="s">
        <v>211</v>
      </c>
      <c r="G206" s="222">
        <v>-57582681.719999999</v>
      </c>
      <c r="H206" s="222">
        <v>-1469276.24</v>
      </c>
      <c r="I206" s="222"/>
      <c r="J206" s="222">
        <v>-20549609.6453894</v>
      </c>
      <c r="K206" s="222"/>
      <c r="L206" s="222">
        <v>-1292901.8248680001</v>
      </c>
      <c r="M206" s="222">
        <v>-11324051.25</v>
      </c>
      <c r="N206" s="222">
        <v>-1627800.2970735</v>
      </c>
      <c r="O206" s="222">
        <v>-93846320.977330893</v>
      </c>
      <c r="P206" s="222"/>
      <c r="Q206" s="222"/>
      <c r="R206" s="222"/>
      <c r="S206" s="222"/>
      <c r="T206" s="222"/>
      <c r="U206" s="222"/>
      <c r="V206" s="222"/>
      <c r="W206" s="222"/>
      <c r="X206" s="222"/>
      <c r="Y206" s="222"/>
      <c r="Z206" s="222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2"/>
      <c r="AL206" s="222"/>
      <c r="AM206" s="222"/>
      <c r="AN206" s="222"/>
      <c r="AO206" s="222"/>
      <c r="AP206" s="222"/>
      <c r="AQ206" s="222"/>
      <c r="AR206" s="222"/>
      <c r="AS206" s="222"/>
      <c r="AT206" s="222"/>
      <c r="AU206" s="222"/>
      <c r="AV206" s="222"/>
      <c r="AW206" s="222"/>
      <c r="AX206" s="222"/>
      <c r="AY206" s="222"/>
      <c r="AZ206" s="222"/>
      <c r="BA206" s="222"/>
      <c r="BB206" s="222"/>
      <c r="BC206" s="222"/>
      <c r="BD206" s="222"/>
      <c r="BE206" s="222"/>
      <c r="BF206" s="222"/>
      <c r="BG206" s="222"/>
      <c r="BH206" s="222"/>
      <c r="BI206" s="222"/>
      <c r="BJ206" s="222">
        <v>1523869.09</v>
      </c>
      <c r="BK206" s="222"/>
      <c r="BL206" s="222"/>
      <c r="BM206" s="222"/>
      <c r="BN206" s="222"/>
      <c r="BO206" s="222"/>
      <c r="BP206" s="222"/>
      <c r="BQ206" s="222"/>
      <c r="BR206" s="222"/>
      <c r="BS206" s="222"/>
      <c r="BT206" s="222"/>
      <c r="BU206" s="222"/>
      <c r="BV206" s="222"/>
      <c r="BW206" s="222"/>
      <c r="BX206" s="222"/>
      <c r="BY206" s="222"/>
      <c r="BZ206" s="222"/>
      <c r="CA206" s="222"/>
      <c r="CB206" s="222"/>
      <c r="CC206" s="222"/>
      <c r="CD206" s="222"/>
      <c r="CE206" s="222"/>
      <c r="CF206" s="222"/>
      <c r="CG206" s="222"/>
      <c r="CH206" s="222"/>
      <c r="CI206" s="222"/>
      <c r="CJ206" s="222"/>
      <c r="CK206" s="222"/>
      <c r="CL206" s="222"/>
      <c r="CM206" s="222"/>
      <c r="CN206" s="222"/>
      <c r="CO206" s="222"/>
      <c r="CP206" s="222"/>
      <c r="CQ206" s="222"/>
      <c r="CR206" s="222"/>
      <c r="CS206" s="222"/>
      <c r="CT206" s="222"/>
      <c r="CU206" s="222"/>
      <c r="CV206" s="222"/>
      <c r="CW206" s="222"/>
      <c r="CX206" s="222"/>
      <c r="CY206" s="222"/>
      <c r="CZ206" s="222"/>
      <c r="DA206" s="222"/>
      <c r="DB206" s="222"/>
      <c r="DC206" s="222"/>
      <c r="DD206" s="222"/>
      <c r="DE206" s="222"/>
      <c r="DF206" s="222"/>
      <c r="DG206" s="222"/>
      <c r="DH206" s="222"/>
      <c r="DI206" s="222"/>
      <c r="DJ206" s="222"/>
      <c r="DK206" s="222"/>
      <c r="DL206" s="222"/>
      <c r="DM206" s="222"/>
      <c r="DN206" s="222"/>
      <c r="DO206" s="222"/>
      <c r="DP206" s="222"/>
      <c r="DQ206" s="222"/>
      <c r="DR206" s="222"/>
      <c r="DS206" s="222"/>
      <c r="DT206" s="222"/>
      <c r="DU206" s="222">
        <v>1523869.09</v>
      </c>
      <c r="DV206" s="222"/>
      <c r="DW206" s="222"/>
      <c r="DX206" s="222"/>
      <c r="DY206" s="222">
        <v>-92322451.887330905</v>
      </c>
    </row>
    <row r="207" spans="4:129">
      <c r="D207" s="175" t="s">
        <v>873</v>
      </c>
      <c r="E207" s="220" t="s">
        <v>894</v>
      </c>
      <c r="F207" s="220" t="s">
        <v>895</v>
      </c>
      <c r="G207" s="220">
        <v>-28724815215.040001</v>
      </c>
      <c r="H207" s="220">
        <v>-199469050.31999999</v>
      </c>
      <c r="I207" s="220">
        <v>-3475482733.8693118</v>
      </c>
      <c r="J207" s="220"/>
      <c r="K207" s="220"/>
      <c r="L207" s="220"/>
      <c r="M207" s="220"/>
      <c r="N207" s="220"/>
      <c r="O207" s="220">
        <v>-32399766999.229313</v>
      </c>
      <c r="P207" s="220"/>
      <c r="Q207" s="220"/>
      <c r="R207" s="220"/>
      <c r="S207" s="220"/>
      <c r="T207" s="220"/>
      <c r="U207" s="220"/>
      <c r="V207" s="220"/>
      <c r="W207" s="220"/>
      <c r="X207" s="220">
        <v>3476350680.5893116</v>
      </c>
      <c r="Y207" s="220"/>
      <c r="Z207" s="220"/>
      <c r="AA207" s="220"/>
      <c r="AB207" s="220"/>
      <c r="AC207" s="220"/>
      <c r="AD207" s="220"/>
      <c r="AE207" s="220"/>
      <c r="AF207" s="220"/>
      <c r="AG207" s="220"/>
      <c r="AH207" s="220"/>
      <c r="AI207" s="220"/>
      <c r="AJ207" s="220"/>
      <c r="AK207" s="220"/>
      <c r="AL207" s="220"/>
      <c r="AM207" s="220"/>
      <c r="AN207" s="220"/>
      <c r="AO207" s="220"/>
      <c r="AP207" s="220"/>
      <c r="AQ207" s="220"/>
      <c r="AR207" s="220"/>
      <c r="AS207" s="220"/>
      <c r="AT207" s="220"/>
      <c r="AU207" s="220"/>
      <c r="AV207" s="220"/>
      <c r="AW207" s="220"/>
      <c r="AX207" s="220"/>
      <c r="AY207" s="220"/>
      <c r="AZ207" s="220"/>
      <c r="BA207" s="220"/>
      <c r="BB207" s="220"/>
      <c r="BC207" s="220"/>
      <c r="BD207" s="220"/>
      <c r="BE207" s="220"/>
      <c r="BF207" s="220"/>
      <c r="BG207" s="220"/>
      <c r="BH207" s="220"/>
      <c r="BI207" s="220"/>
      <c r="BJ207" s="220"/>
      <c r="BK207" s="220"/>
      <c r="BL207" s="220"/>
      <c r="BM207" s="220"/>
      <c r="BN207" s="220"/>
      <c r="BO207" s="220"/>
      <c r="BP207" s="220"/>
      <c r="BQ207" s="220"/>
      <c r="BR207" s="220"/>
      <c r="BS207" s="220"/>
      <c r="BT207" s="220"/>
      <c r="BU207" s="220"/>
      <c r="BV207" s="220"/>
      <c r="BW207" s="220"/>
      <c r="BX207" s="220"/>
      <c r="BY207" s="220"/>
      <c r="BZ207" s="220"/>
      <c r="CA207" s="220"/>
      <c r="CB207" s="220"/>
      <c r="CC207" s="220"/>
      <c r="CD207" s="220"/>
      <c r="CE207" s="220"/>
      <c r="CF207" s="220"/>
      <c r="CG207" s="220"/>
      <c r="CH207" s="220"/>
      <c r="CI207" s="220"/>
      <c r="CJ207" s="220"/>
      <c r="CK207" s="220"/>
      <c r="CL207" s="220"/>
      <c r="CM207" s="220"/>
      <c r="CN207" s="220"/>
      <c r="CO207" s="220"/>
      <c r="CP207" s="220"/>
      <c r="CQ207" s="220"/>
      <c r="CR207" s="220"/>
      <c r="CS207" s="220"/>
      <c r="CT207" s="220"/>
      <c r="CU207" s="220"/>
      <c r="CV207" s="220"/>
      <c r="CW207" s="220"/>
      <c r="CX207" s="220"/>
      <c r="CY207" s="220"/>
      <c r="CZ207" s="220"/>
      <c r="DA207" s="220"/>
      <c r="DB207" s="220"/>
      <c r="DC207" s="220"/>
      <c r="DD207" s="220"/>
      <c r="DE207" s="220"/>
      <c r="DF207" s="220"/>
      <c r="DG207" s="220"/>
      <c r="DH207" s="220"/>
      <c r="DI207" s="220"/>
      <c r="DJ207" s="220"/>
      <c r="DK207" s="220"/>
      <c r="DL207" s="220"/>
      <c r="DM207" s="220"/>
      <c r="DN207" s="220"/>
      <c r="DO207" s="220"/>
      <c r="DP207" s="220"/>
      <c r="DQ207" s="220"/>
      <c r="DR207" s="220"/>
      <c r="DS207" s="220"/>
      <c r="DT207" s="220"/>
      <c r="DU207" s="220">
        <v>3476350680.5893116</v>
      </c>
      <c r="DV207" s="220"/>
      <c r="DW207" s="220"/>
      <c r="DX207" s="220"/>
      <c r="DY207" s="220">
        <v>-28923416318.639999</v>
      </c>
    </row>
    <row r="208" spans="4:129">
      <c r="D208" s="175" t="s">
        <v>876</v>
      </c>
      <c r="E208" s="222" t="s">
        <v>897</v>
      </c>
      <c r="F208" s="222" t="s">
        <v>898</v>
      </c>
      <c r="G208" s="222">
        <v>-28724815215.040001</v>
      </c>
      <c r="H208" s="222">
        <v>-199469050.31999999</v>
      </c>
      <c r="I208" s="222">
        <v>-3475482733.8693118</v>
      </c>
      <c r="J208" s="222"/>
      <c r="K208" s="222"/>
      <c r="L208" s="222"/>
      <c r="M208" s="222"/>
      <c r="N208" s="222"/>
      <c r="O208" s="222">
        <v>-32399766999.229313</v>
      </c>
      <c r="P208" s="222"/>
      <c r="Q208" s="222"/>
      <c r="R208" s="222"/>
      <c r="S208" s="222"/>
      <c r="T208" s="222"/>
      <c r="U208" s="222"/>
      <c r="V208" s="222"/>
      <c r="W208" s="222"/>
      <c r="X208" s="222">
        <v>3476350680.5893116</v>
      </c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2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222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222"/>
      <c r="BV208" s="222"/>
      <c r="BW208" s="222"/>
      <c r="BX208" s="222"/>
      <c r="BY208" s="222"/>
      <c r="BZ208" s="222"/>
      <c r="CA208" s="222"/>
      <c r="CB208" s="222"/>
      <c r="CC208" s="222"/>
      <c r="CD208" s="222"/>
      <c r="CE208" s="222"/>
      <c r="CF208" s="222"/>
      <c r="CG208" s="222"/>
      <c r="CH208" s="222"/>
      <c r="CI208" s="222"/>
      <c r="CJ208" s="222"/>
      <c r="CK208" s="222"/>
      <c r="CL208" s="222"/>
      <c r="CM208" s="222"/>
      <c r="CN208" s="222"/>
      <c r="CO208" s="222"/>
      <c r="CP208" s="222"/>
      <c r="CQ208" s="222"/>
      <c r="CR208" s="222"/>
      <c r="CS208" s="222"/>
      <c r="CT208" s="222"/>
      <c r="CU208" s="222"/>
      <c r="CV208" s="222"/>
      <c r="CW208" s="222"/>
      <c r="CX208" s="222"/>
      <c r="CY208" s="222"/>
      <c r="CZ208" s="222"/>
      <c r="DA208" s="222"/>
      <c r="DB208" s="222"/>
      <c r="DC208" s="222"/>
      <c r="DD208" s="222"/>
      <c r="DE208" s="222"/>
      <c r="DF208" s="222"/>
      <c r="DG208" s="222"/>
      <c r="DH208" s="222"/>
      <c r="DI208" s="222"/>
      <c r="DJ208" s="222"/>
      <c r="DK208" s="222"/>
      <c r="DL208" s="222"/>
      <c r="DM208" s="222"/>
      <c r="DN208" s="222"/>
      <c r="DO208" s="222"/>
      <c r="DP208" s="222"/>
      <c r="DQ208" s="222"/>
      <c r="DR208" s="222"/>
      <c r="DS208" s="222"/>
      <c r="DT208" s="222"/>
      <c r="DU208" s="222">
        <v>3476350680.5893116</v>
      </c>
      <c r="DV208" s="222"/>
      <c r="DW208" s="222"/>
      <c r="DX208" s="222"/>
      <c r="DY208" s="222">
        <v>-28923416318.639999</v>
      </c>
    </row>
    <row r="209" spans="4:179">
      <c r="D209" s="175" t="s">
        <v>879</v>
      </c>
      <c r="E209" s="220" t="s">
        <v>900</v>
      </c>
      <c r="F209" s="220" t="s">
        <v>210</v>
      </c>
      <c r="G209" s="220">
        <v>-1057537588.52</v>
      </c>
      <c r="H209" s="220">
        <v>-2519604.35</v>
      </c>
      <c r="I209" s="220"/>
      <c r="J209" s="220">
        <v>-188028250.95610479</v>
      </c>
      <c r="K209" s="220"/>
      <c r="L209" s="220">
        <v>-33868252.7107355</v>
      </c>
      <c r="M209" s="220">
        <v>-180177708.75</v>
      </c>
      <c r="N209" s="220">
        <v>-64812330.031489</v>
      </c>
      <c r="O209" s="220">
        <v>-1526943735.3183291</v>
      </c>
      <c r="P209" s="220"/>
      <c r="Q209" s="220"/>
      <c r="R209" s="220"/>
      <c r="S209" s="220"/>
      <c r="T209" s="220"/>
      <c r="U209" s="220"/>
      <c r="V209" s="220"/>
      <c r="W209" s="220"/>
      <c r="X209" s="220"/>
      <c r="Y209" s="220"/>
      <c r="Z209" s="220"/>
      <c r="AA209" s="220"/>
      <c r="AB209" s="220"/>
      <c r="AC209" s="220"/>
      <c r="AD209" s="220"/>
      <c r="AE209" s="220"/>
      <c r="AF209" s="220"/>
      <c r="AG209" s="220"/>
      <c r="AH209" s="220"/>
      <c r="AI209" s="220"/>
      <c r="AJ209" s="220"/>
      <c r="AK209" s="220"/>
      <c r="AL209" s="220"/>
      <c r="AM209" s="220"/>
      <c r="AN209" s="220"/>
      <c r="AO209" s="220"/>
      <c r="AP209" s="220"/>
      <c r="AQ209" s="220"/>
      <c r="AR209" s="220"/>
      <c r="AS209" s="220"/>
      <c r="AT209" s="220"/>
      <c r="AU209" s="220"/>
      <c r="AV209" s="220"/>
      <c r="AW209" s="220"/>
      <c r="AX209" s="220"/>
      <c r="AY209" s="220"/>
      <c r="AZ209" s="220"/>
      <c r="BA209" s="220"/>
      <c r="BB209" s="220"/>
      <c r="BC209" s="220"/>
      <c r="BD209" s="220"/>
      <c r="BE209" s="220"/>
      <c r="BF209" s="220"/>
      <c r="BG209" s="220"/>
      <c r="BH209" s="220"/>
      <c r="BI209" s="220"/>
      <c r="BJ209" s="220"/>
      <c r="BK209" s="220"/>
      <c r="BL209" s="220"/>
      <c r="BM209" s="220"/>
      <c r="BN209" s="220"/>
      <c r="BO209" s="220"/>
      <c r="BP209" s="220"/>
      <c r="BQ209" s="220"/>
      <c r="BR209" s="220"/>
      <c r="BS209" s="220"/>
      <c r="BT209" s="220"/>
      <c r="BU209" s="220"/>
      <c r="BV209" s="220"/>
      <c r="BW209" s="220"/>
      <c r="BX209" s="220"/>
      <c r="BY209" s="220"/>
      <c r="BZ209" s="220"/>
      <c r="CA209" s="220"/>
      <c r="CB209" s="220"/>
      <c r="CC209" s="220"/>
      <c r="CD209" s="220"/>
      <c r="CE209" s="220"/>
      <c r="CF209" s="220"/>
      <c r="CG209" s="220"/>
      <c r="CH209" s="220"/>
      <c r="CI209" s="220"/>
      <c r="CJ209" s="220"/>
      <c r="CK209" s="220"/>
      <c r="CL209" s="220"/>
      <c r="CM209" s="220"/>
      <c r="CN209" s="220"/>
      <c r="CO209" s="220"/>
      <c r="CP209" s="220"/>
      <c r="CQ209" s="220"/>
      <c r="CR209" s="220"/>
      <c r="CS209" s="220"/>
      <c r="CT209" s="220"/>
      <c r="CU209" s="220"/>
      <c r="CV209" s="220"/>
      <c r="CW209" s="220"/>
      <c r="CX209" s="220"/>
      <c r="CY209" s="220"/>
      <c r="CZ209" s="220"/>
      <c r="DA209" s="220"/>
      <c r="DB209" s="220"/>
      <c r="DC209" s="220"/>
      <c r="DD209" s="220"/>
      <c r="DE209" s="220"/>
      <c r="DF209" s="220"/>
      <c r="DG209" s="220"/>
      <c r="DH209" s="220"/>
      <c r="DI209" s="220"/>
      <c r="DJ209" s="220"/>
      <c r="DK209" s="220"/>
      <c r="DL209" s="220"/>
      <c r="DM209" s="220"/>
      <c r="DN209" s="220"/>
      <c r="DO209" s="220"/>
      <c r="DP209" s="220"/>
      <c r="DQ209" s="220"/>
      <c r="DR209" s="220"/>
      <c r="DS209" s="220"/>
      <c r="DT209" s="220"/>
      <c r="DU209" s="220"/>
      <c r="DV209" s="220"/>
      <c r="DW209" s="220"/>
      <c r="DX209" s="220"/>
      <c r="DY209" s="220">
        <v>-1526943735.3183291</v>
      </c>
    </row>
    <row r="210" spans="4:179">
      <c r="D210" s="175" t="s">
        <v>882</v>
      </c>
      <c r="E210" s="222" t="s">
        <v>902</v>
      </c>
      <c r="F210" s="222" t="s">
        <v>210</v>
      </c>
      <c r="G210" s="222">
        <v>-1057537588.52</v>
      </c>
      <c r="H210" s="222">
        <v>-2519604.35</v>
      </c>
      <c r="I210" s="222"/>
      <c r="J210" s="222">
        <v>-188028250.95610479</v>
      </c>
      <c r="K210" s="222"/>
      <c r="L210" s="222">
        <v>-33868252.7107355</v>
      </c>
      <c r="M210" s="222">
        <v>-180177708.75</v>
      </c>
      <c r="N210" s="222">
        <v>-64812330.031489</v>
      </c>
      <c r="O210" s="222">
        <v>-1526943735.3183291</v>
      </c>
      <c r="P210" s="222"/>
      <c r="Q210" s="222"/>
      <c r="R210" s="222"/>
      <c r="S210" s="222"/>
      <c r="T210" s="222"/>
      <c r="U210" s="222"/>
      <c r="V210" s="222"/>
      <c r="W210" s="222"/>
      <c r="X210" s="222"/>
      <c r="Y210" s="222"/>
      <c r="Z210" s="222"/>
      <c r="AA210" s="222"/>
      <c r="AB210" s="222"/>
      <c r="AC210" s="222"/>
      <c r="AD210" s="222"/>
      <c r="AE210" s="222"/>
      <c r="AF210" s="222"/>
      <c r="AG210" s="222"/>
      <c r="AH210" s="222"/>
      <c r="AI210" s="222"/>
      <c r="AJ210" s="222"/>
      <c r="AK210" s="222"/>
      <c r="AL210" s="222"/>
      <c r="AM210" s="222"/>
      <c r="AN210" s="222"/>
      <c r="AO210" s="222"/>
      <c r="AP210" s="222"/>
      <c r="AQ210" s="222"/>
      <c r="AR210" s="222"/>
      <c r="AS210" s="222"/>
      <c r="AT210" s="222"/>
      <c r="AU210" s="222"/>
      <c r="AV210" s="222"/>
      <c r="AW210" s="222"/>
      <c r="AX210" s="222"/>
      <c r="AY210" s="222"/>
      <c r="AZ210" s="222"/>
      <c r="BA210" s="222"/>
      <c r="BB210" s="222"/>
      <c r="BC210" s="222"/>
      <c r="BD210" s="222"/>
      <c r="BE210" s="222"/>
      <c r="BF210" s="222"/>
      <c r="BG210" s="222"/>
      <c r="BH210" s="222"/>
      <c r="BI210" s="222"/>
      <c r="BJ210" s="222"/>
      <c r="BK210" s="222"/>
      <c r="BL210" s="222"/>
      <c r="BM210" s="222"/>
      <c r="BN210" s="222"/>
      <c r="BO210" s="222"/>
      <c r="BP210" s="222"/>
      <c r="BQ210" s="222"/>
      <c r="BR210" s="222"/>
      <c r="BS210" s="222"/>
      <c r="BT210" s="222"/>
      <c r="BU210" s="222"/>
      <c r="BV210" s="222"/>
      <c r="BW210" s="222"/>
      <c r="BX210" s="222"/>
      <c r="BY210" s="222"/>
      <c r="BZ210" s="222"/>
      <c r="CA210" s="222"/>
      <c r="CB210" s="222"/>
      <c r="CC210" s="222"/>
      <c r="CD210" s="222"/>
      <c r="CE210" s="222"/>
      <c r="CF210" s="222"/>
      <c r="CG210" s="222"/>
      <c r="CH210" s="222"/>
      <c r="CI210" s="222"/>
      <c r="CJ210" s="222"/>
      <c r="CK210" s="222"/>
      <c r="CL210" s="222"/>
      <c r="CM210" s="222"/>
      <c r="CN210" s="222"/>
      <c r="CO210" s="222"/>
      <c r="CP210" s="222"/>
      <c r="CQ210" s="222"/>
      <c r="CR210" s="222"/>
      <c r="CS210" s="222"/>
      <c r="CT210" s="222"/>
      <c r="CU210" s="222"/>
      <c r="CV210" s="222"/>
      <c r="CW210" s="222"/>
      <c r="CX210" s="222"/>
      <c r="CY210" s="222"/>
      <c r="CZ210" s="222"/>
      <c r="DA210" s="222"/>
      <c r="DB210" s="222"/>
      <c r="DC210" s="222"/>
      <c r="DD210" s="222"/>
      <c r="DE210" s="222"/>
      <c r="DF210" s="222"/>
      <c r="DG210" s="222"/>
      <c r="DH210" s="222"/>
      <c r="DI210" s="222"/>
      <c r="DJ210" s="222"/>
      <c r="DK210" s="222"/>
      <c r="DL210" s="222"/>
      <c r="DM210" s="222"/>
      <c r="DN210" s="222"/>
      <c r="DO210" s="222"/>
      <c r="DP210" s="222"/>
      <c r="DQ210" s="222"/>
      <c r="DR210" s="222"/>
      <c r="DS210" s="222"/>
      <c r="DT210" s="222"/>
      <c r="DU210" s="222"/>
      <c r="DV210" s="222"/>
      <c r="DW210" s="222"/>
      <c r="DX210" s="222"/>
      <c r="DY210" s="222">
        <v>-1526943735.3183291</v>
      </c>
    </row>
    <row r="211" spans="4:179">
      <c r="D211" s="175" t="s">
        <v>885</v>
      </c>
      <c r="E211" s="220" t="s">
        <v>904</v>
      </c>
      <c r="F211" s="220" t="s">
        <v>905</v>
      </c>
      <c r="G211" s="220">
        <v>-25267068</v>
      </c>
      <c r="H211" s="220"/>
      <c r="I211" s="220"/>
      <c r="J211" s="220"/>
      <c r="K211" s="220"/>
      <c r="L211" s="220"/>
      <c r="M211" s="220">
        <v>-3637328</v>
      </c>
      <c r="N211" s="220"/>
      <c r="O211" s="220">
        <v>-28904396</v>
      </c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  <c r="AB211" s="220"/>
      <c r="AC211" s="220"/>
      <c r="AD211" s="220"/>
      <c r="AE211" s="220"/>
      <c r="AF211" s="220"/>
      <c r="AG211" s="220"/>
      <c r="AH211" s="220"/>
      <c r="AI211" s="220"/>
      <c r="AJ211" s="220"/>
      <c r="AK211" s="220"/>
      <c r="AL211" s="220"/>
      <c r="AM211" s="220"/>
      <c r="AN211" s="220"/>
      <c r="AO211" s="220"/>
      <c r="AP211" s="220"/>
      <c r="AQ211" s="220"/>
      <c r="AR211" s="220"/>
      <c r="AS211" s="220"/>
      <c r="AT211" s="220"/>
      <c r="AU211" s="220"/>
      <c r="AV211" s="220"/>
      <c r="AW211" s="220"/>
      <c r="AX211" s="220"/>
      <c r="AY211" s="220"/>
      <c r="AZ211" s="220"/>
      <c r="BA211" s="220"/>
      <c r="BB211" s="220"/>
      <c r="BC211" s="220"/>
      <c r="BD211" s="220"/>
      <c r="BE211" s="220"/>
      <c r="BF211" s="220"/>
      <c r="BG211" s="220"/>
      <c r="BH211" s="220"/>
      <c r="BI211" s="220"/>
      <c r="BJ211" s="220"/>
      <c r="BK211" s="220"/>
      <c r="BL211" s="220"/>
      <c r="BM211" s="220"/>
      <c r="BN211" s="220"/>
      <c r="BO211" s="220"/>
      <c r="BP211" s="220"/>
      <c r="BQ211" s="220"/>
      <c r="BR211" s="220"/>
      <c r="BS211" s="220"/>
      <c r="BT211" s="220"/>
      <c r="BU211" s="220"/>
      <c r="BV211" s="220"/>
      <c r="BW211" s="220"/>
      <c r="BX211" s="220"/>
      <c r="BY211" s="220"/>
      <c r="BZ211" s="220"/>
      <c r="CA211" s="220"/>
      <c r="CB211" s="220"/>
      <c r="CC211" s="220"/>
      <c r="CD211" s="220"/>
      <c r="CE211" s="220"/>
      <c r="CF211" s="220"/>
      <c r="CG211" s="220"/>
      <c r="CH211" s="220"/>
      <c r="CI211" s="220"/>
      <c r="CJ211" s="220"/>
      <c r="CK211" s="220"/>
      <c r="CL211" s="220"/>
      <c r="CM211" s="220"/>
      <c r="CN211" s="220"/>
      <c r="CO211" s="220"/>
      <c r="CP211" s="220"/>
      <c r="CQ211" s="220"/>
      <c r="CR211" s="220"/>
      <c r="CS211" s="220"/>
      <c r="CT211" s="220"/>
      <c r="CU211" s="220"/>
      <c r="CV211" s="220"/>
      <c r="CW211" s="220"/>
      <c r="CX211" s="220"/>
      <c r="CY211" s="220"/>
      <c r="CZ211" s="220"/>
      <c r="DA211" s="220"/>
      <c r="DB211" s="220"/>
      <c r="DC211" s="220"/>
      <c r="DD211" s="220"/>
      <c r="DE211" s="220"/>
      <c r="DF211" s="220"/>
      <c r="DG211" s="220"/>
      <c r="DH211" s="220"/>
      <c r="DI211" s="220"/>
      <c r="DJ211" s="220"/>
      <c r="DK211" s="220"/>
      <c r="DL211" s="220"/>
      <c r="DM211" s="220"/>
      <c r="DN211" s="220"/>
      <c r="DO211" s="220"/>
      <c r="DP211" s="220"/>
      <c r="DQ211" s="220"/>
      <c r="DR211" s="220"/>
      <c r="DS211" s="220"/>
      <c r="DT211" s="220"/>
      <c r="DU211" s="220"/>
      <c r="DV211" s="220"/>
      <c r="DW211" s="220"/>
      <c r="DX211" s="220"/>
      <c r="DY211" s="220">
        <v>-28904396</v>
      </c>
    </row>
    <row r="212" spans="4:179">
      <c r="D212" s="175" t="s">
        <v>888</v>
      </c>
      <c r="E212" s="220" t="s">
        <v>1757</v>
      </c>
      <c r="F212" s="220" t="s">
        <v>1758</v>
      </c>
      <c r="G212" s="220"/>
      <c r="H212" s="220"/>
      <c r="I212" s="220"/>
      <c r="J212" s="220"/>
      <c r="K212" s="220"/>
      <c r="L212" s="220"/>
      <c r="M212" s="220">
        <v>-2398083.5299999998</v>
      </c>
      <c r="N212" s="220"/>
      <c r="O212" s="220">
        <v>-2398083.5299999998</v>
      </c>
      <c r="P212" s="220"/>
      <c r="Q212" s="220"/>
      <c r="R212" s="220"/>
      <c r="S212" s="220"/>
      <c r="T212" s="220"/>
      <c r="U212" s="220"/>
      <c r="V212" s="220"/>
      <c r="W212" s="220"/>
      <c r="X212" s="220"/>
      <c r="Y212" s="220"/>
      <c r="Z212" s="220"/>
      <c r="AA212" s="220"/>
      <c r="AB212" s="220"/>
      <c r="AC212" s="220"/>
      <c r="AD212" s="220"/>
      <c r="AE212" s="220"/>
      <c r="AF212" s="220"/>
      <c r="AG212" s="220"/>
      <c r="AH212" s="220"/>
      <c r="AI212" s="220"/>
      <c r="AJ212" s="220"/>
      <c r="AK212" s="220"/>
      <c r="AL212" s="220"/>
      <c r="AM212" s="220"/>
      <c r="AN212" s="220"/>
      <c r="AO212" s="220"/>
      <c r="AP212" s="220"/>
      <c r="AQ212" s="220"/>
      <c r="AR212" s="220"/>
      <c r="AS212" s="220"/>
      <c r="AT212" s="220"/>
      <c r="AU212" s="220"/>
      <c r="AV212" s="220"/>
      <c r="AW212" s="220"/>
      <c r="AX212" s="220"/>
      <c r="AY212" s="220"/>
      <c r="AZ212" s="220"/>
      <c r="BA212" s="220"/>
      <c r="BB212" s="220"/>
      <c r="BC212" s="220"/>
      <c r="BD212" s="220"/>
      <c r="BE212" s="220"/>
      <c r="BF212" s="220"/>
      <c r="BG212" s="220"/>
      <c r="BH212" s="220"/>
      <c r="BI212" s="220"/>
      <c r="BJ212" s="220"/>
      <c r="BK212" s="220"/>
      <c r="BL212" s="220"/>
      <c r="BM212" s="220"/>
      <c r="BN212" s="220"/>
      <c r="BO212" s="220"/>
      <c r="BP212" s="220"/>
      <c r="BQ212" s="220"/>
      <c r="BR212" s="220"/>
      <c r="BS212" s="220"/>
      <c r="BT212" s="220"/>
      <c r="BU212" s="220"/>
      <c r="BV212" s="220"/>
      <c r="BW212" s="220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0"/>
      <c r="CH212" s="220"/>
      <c r="CI212" s="220"/>
      <c r="CJ212" s="220"/>
      <c r="CK212" s="220"/>
      <c r="CL212" s="220"/>
      <c r="CM212" s="220"/>
      <c r="CN212" s="220"/>
      <c r="CO212" s="220"/>
      <c r="CP212" s="220"/>
      <c r="CQ212" s="220"/>
      <c r="CR212" s="220"/>
      <c r="CS212" s="220"/>
      <c r="CT212" s="220"/>
      <c r="CU212" s="220"/>
      <c r="CV212" s="220"/>
      <c r="CW212" s="220"/>
      <c r="CX212" s="220"/>
      <c r="CY212" s="220"/>
      <c r="CZ212" s="220"/>
      <c r="DA212" s="220"/>
      <c r="DB212" s="220"/>
      <c r="DC212" s="220"/>
      <c r="DD212" s="220"/>
      <c r="DE212" s="220"/>
      <c r="DF212" s="220"/>
      <c r="DG212" s="220"/>
      <c r="DH212" s="220"/>
      <c r="DI212" s="220"/>
      <c r="DJ212" s="220"/>
      <c r="DK212" s="220"/>
      <c r="DL212" s="220"/>
      <c r="DM212" s="220"/>
      <c r="DN212" s="220"/>
      <c r="DO212" s="220"/>
      <c r="DP212" s="220"/>
      <c r="DQ212" s="220"/>
      <c r="DR212" s="220"/>
      <c r="DS212" s="220"/>
      <c r="DT212" s="220"/>
      <c r="DU212" s="220"/>
      <c r="DV212" s="220"/>
      <c r="DW212" s="220"/>
      <c r="DX212" s="220"/>
      <c r="DY212" s="220">
        <v>-2398083.5299999998</v>
      </c>
    </row>
    <row r="213" spans="4:179">
      <c r="D213" s="175" t="s">
        <v>891</v>
      </c>
      <c r="E213" s="226" t="s">
        <v>907</v>
      </c>
      <c r="F213" s="226" t="s">
        <v>908</v>
      </c>
      <c r="G213" s="226">
        <v>-25267068</v>
      </c>
      <c r="H213" s="226"/>
      <c r="I213" s="226"/>
      <c r="J213" s="226"/>
      <c r="K213" s="226"/>
      <c r="L213" s="226"/>
      <c r="M213" s="226">
        <v>-6035411.5300000003</v>
      </c>
      <c r="N213" s="226"/>
      <c r="O213" s="226">
        <v>-31302479.530000001</v>
      </c>
      <c r="P213" s="226"/>
      <c r="Q213" s="226"/>
      <c r="R213" s="226"/>
      <c r="S213" s="226"/>
      <c r="T213" s="226"/>
      <c r="U213" s="226"/>
      <c r="V213" s="226"/>
      <c r="W213" s="226"/>
      <c r="X213" s="226"/>
      <c r="Y213" s="226"/>
      <c r="Z213" s="226"/>
      <c r="AA213" s="226"/>
      <c r="AB213" s="226"/>
      <c r="AC213" s="226"/>
      <c r="AD213" s="226"/>
      <c r="AE213" s="226"/>
      <c r="AF213" s="226"/>
      <c r="AG213" s="226"/>
      <c r="AH213" s="226"/>
      <c r="AI213" s="226"/>
      <c r="AJ213" s="226"/>
      <c r="AK213" s="226"/>
      <c r="AL213" s="226"/>
      <c r="AM213" s="226"/>
      <c r="AN213" s="226"/>
      <c r="AO213" s="226"/>
      <c r="AP213" s="226"/>
      <c r="AQ213" s="226"/>
      <c r="AR213" s="226"/>
      <c r="AS213" s="226"/>
      <c r="AT213" s="226"/>
      <c r="AU213" s="226"/>
      <c r="AV213" s="226"/>
      <c r="AW213" s="226"/>
      <c r="AX213" s="226"/>
      <c r="AY213" s="226"/>
      <c r="AZ213" s="226"/>
      <c r="BA213" s="226"/>
      <c r="BB213" s="226"/>
      <c r="BC213" s="226"/>
      <c r="BD213" s="226"/>
      <c r="BE213" s="226"/>
      <c r="BF213" s="226"/>
      <c r="BG213" s="226"/>
      <c r="BH213" s="226"/>
      <c r="BI213" s="226"/>
      <c r="BJ213" s="226"/>
      <c r="BK213" s="226"/>
      <c r="BL213" s="226"/>
      <c r="BM213" s="226"/>
      <c r="BN213" s="226"/>
      <c r="BO213" s="226"/>
      <c r="BP213" s="226"/>
      <c r="BQ213" s="226"/>
      <c r="BR213" s="226"/>
      <c r="BS213" s="226"/>
      <c r="BT213" s="226"/>
      <c r="BU213" s="226"/>
      <c r="BV213" s="226"/>
      <c r="BW213" s="226"/>
      <c r="BX213" s="226"/>
      <c r="BY213" s="226"/>
      <c r="BZ213" s="226"/>
      <c r="CA213" s="226"/>
      <c r="CB213" s="226"/>
      <c r="CC213" s="226"/>
      <c r="CD213" s="226"/>
      <c r="CE213" s="226"/>
      <c r="CF213" s="226"/>
      <c r="CG213" s="226"/>
      <c r="CH213" s="226"/>
      <c r="CI213" s="226"/>
      <c r="CJ213" s="226"/>
      <c r="CK213" s="226"/>
      <c r="CL213" s="226"/>
      <c r="CM213" s="226"/>
      <c r="CN213" s="226"/>
      <c r="CO213" s="226"/>
      <c r="CP213" s="226"/>
      <c r="CQ213" s="226"/>
      <c r="CR213" s="226"/>
      <c r="CS213" s="226"/>
      <c r="CT213" s="226"/>
      <c r="CU213" s="226"/>
      <c r="CV213" s="226"/>
      <c r="CW213" s="226"/>
      <c r="CX213" s="226"/>
      <c r="CY213" s="226"/>
      <c r="CZ213" s="226"/>
      <c r="DA213" s="226"/>
      <c r="DB213" s="226"/>
      <c r="DC213" s="226"/>
      <c r="DD213" s="226"/>
      <c r="DE213" s="226"/>
      <c r="DF213" s="226"/>
      <c r="DG213" s="226"/>
      <c r="DH213" s="226"/>
      <c r="DI213" s="226"/>
      <c r="DJ213" s="226"/>
      <c r="DK213" s="226"/>
      <c r="DL213" s="226"/>
      <c r="DM213" s="226"/>
      <c r="DN213" s="226"/>
      <c r="DO213" s="226"/>
      <c r="DP213" s="226"/>
      <c r="DQ213" s="226"/>
      <c r="DR213" s="226"/>
      <c r="DS213" s="226"/>
      <c r="DT213" s="226"/>
      <c r="DU213" s="226"/>
      <c r="DV213" s="226"/>
      <c r="DW213" s="226"/>
      <c r="DX213" s="226"/>
      <c r="DY213" s="226">
        <v>-31302479.530000001</v>
      </c>
    </row>
    <row r="214" spans="4:179">
      <c r="D214" s="175" t="s">
        <v>893</v>
      </c>
      <c r="E214" s="220" t="s">
        <v>910</v>
      </c>
      <c r="F214" s="220" t="s">
        <v>911</v>
      </c>
      <c r="G214" s="220"/>
      <c r="H214" s="220"/>
      <c r="I214" s="220">
        <v>-1303534598.8146615</v>
      </c>
      <c r="J214" s="220"/>
      <c r="K214" s="220"/>
      <c r="L214" s="220"/>
      <c r="M214" s="220"/>
      <c r="N214" s="220"/>
      <c r="O214" s="220">
        <v>-1303534598.8146615</v>
      </c>
      <c r="P214" s="220"/>
      <c r="Q214" s="220"/>
      <c r="R214" s="220"/>
      <c r="S214" s="220"/>
      <c r="T214" s="220"/>
      <c r="U214" s="220"/>
      <c r="V214" s="220"/>
      <c r="W214" s="220"/>
      <c r="X214" s="220"/>
      <c r="Y214" s="220"/>
      <c r="Z214" s="220"/>
      <c r="AA214" s="220"/>
      <c r="AB214" s="220"/>
      <c r="AC214" s="220"/>
      <c r="AD214" s="220"/>
      <c r="AE214" s="220"/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R214" s="220"/>
      <c r="AS214" s="220"/>
      <c r="AT214" s="220"/>
      <c r="AU214" s="220"/>
      <c r="AV214" s="220"/>
      <c r="AW214" s="220"/>
      <c r="AX214" s="220"/>
      <c r="AY214" s="220"/>
      <c r="AZ214" s="220"/>
      <c r="BA214" s="220"/>
      <c r="BB214" s="220"/>
      <c r="BC214" s="220"/>
      <c r="BD214" s="220"/>
      <c r="BE214" s="220"/>
      <c r="BF214" s="220"/>
      <c r="BG214" s="220"/>
      <c r="BH214" s="220"/>
      <c r="BI214" s="220"/>
      <c r="BJ214" s="220"/>
      <c r="BK214" s="220"/>
      <c r="BL214" s="220"/>
      <c r="BM214" s="220"/>
      <c r="BN214" s="220"/>
      <c r="BO214" s="220"/>
      <c r="BP214" s="220"/>
      <c r="BQ214" s="220"/>
      <c r="BR214" s="220"/>
      <c r="BS214" s="220"/>
      <c r="BT214" s="220"/>
      <c r="BU214" s="220"/>
      <c r="BV214" s="220"/>
      <c r="BW214" s="220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0"/>
      <c r="CH214" s="220"/>
      <c r="CI214" s="220"/>
      <c r="CJ214" s="220"/>
      <c r="CK214" s="220"/>
      <c r="CL214" s="220"/>
      <c r="CM214" s="220"/>
      <c r="CN214" s="220"/>
      <c r="CO214" s="220"/>
      <c r="CP214" s="220"/>
      <c r="CQ214" s="220"/>
      <c r="CR214" s="220"/>
      <c r="CS214" s="220"/>
      <c r="CT214" s="220"/>
      <c r="CU214" s="220"/>
      <c r="CV214" s="220"/>
      <c r="CW214" s="220"/>
      <c r="CX214" s="220"/>
      <c r="CY214" s="220"/>
      <c r="CZ214" s="220"/>
      <c r="DA214" s="220"/>
      <c r="DB214" s="220"/>
      <c r="DC214" s="220"/>
      <c r="DD214" s="220"/>
      <c r="DE214" s="220"/>
      <c r="DF214" s="220"/>
      <c r="DG214" s="220"/>
      <c r="DH214" s="220"/>
      <c r="DI214" s="220"/>
      <c r="DJ214" s="220"/>
      <c r="DK214" s="220"/>
      <c r="DL214" s="220"/>
      <c r="DM214" s="220"/>
      <c r="DN214" s="220"/>
      <c r="DO214" s="220"/>
      <c r="DP214" s="220"/>
      <c r="DQ214" s="220"/>
      <c r="DR214" s="220"/>
      <c r="DS214" s="220"/>
      <c r="DT214" s="220"/>
      <c r="DU214" s="220"/>
      <c r="DV214" s="220"/>
      <c r="DW214" s="220"/>
      <c r="DX214" s="220"/>
      <c r="DY214" s="220">
        <v>-1303534598.8146615</v>
      </c>
    </row>
    <row r="215" spans="4:179">
      <c r="D215" s="175" t="s">
        <v>896</v>
      </c>
      <c r="E215" s="226" t="s">
        <v>913</v>
      </c>
      <c r="F215" s="226" t="s">
        <v>914</v>
      </c>
      <c r="G215" s="226"/>
      <c r="H215" s="226"/>
      <c r="I215" s="226">
        <v>-1303534598.8146615</v>
      </c>
      <c r="J215" s="226"/>
      <c r="K215" s="226"/>
      <c r="L215" s="226"/>
      <c r="M215" s="226"/>
      <c r="N215" s="226"/>
      <c r="O215" s="226">
        <v>-1303534598.8146615</v>
      </c>
      <c r="P215" s="226"/>
      <c r="Q215" s="226"/>
      <c r="R215" s="226"/>
      <c r="S215" s="226"/>
      <c r="T215" s="226"/>
      <c r="U215" s="226"/>
      <c r="V215" s="226"/>
      <c r="W215" s="226"/>
      <c r="X215" s="226"/>
      <c r="Y215" s="226"/>
      <c r="Z215" s="226"/>
      <c r="AA215" s="226"/>
      <c r="AB215" s="226"/>
      <c r="AC215" s="226"/>
      <c r="AD215" s="226"/>
      <c r="AE215" s="226"/>
      <c r="AF215" s="226"/>
      <c r="AG215" s="226"/>
      <c r="AH215" s="226"/>
      <c r="AI215" s="226"/>
      <c r="AJ215" s="226"/>
      <c r="AK215" s="226"/>
      <c r="AL215" s="226"/>
      <c r="AM215" s="226"/>
      <c r="AN215" s="226"/>
      <c r="AO215" s="226"/>
      <c r="AP215" s="226"/>
      <c r="AQ215" s="226"/>
      <c r="AR215" s="226"/>
      <c r="AS215" s="226"/>
      <c r="AT215" s="226"/>
      <c r="AU215" s="226"/>
      <c r="AV215" s="226"/>
      <c r="AW215" s="226"/>
      <c r="AX215" s="226"/>
      <c r="AY215" s="226"/>
      <c r="AZ215" s="226"/>
      <c r="BA215" s="226"/>
      <c r="BB215" s="226"/>
      <c r="BC215" s="226"/>
      <c r="BD215" s="226"/>
      <c r="BE215" s="226"/>
      <c r="BF215" s="226"/>
      <c r="BG215" s="226"/>
      <c r="BH215" s="226"/>
      <c r="BI215" s="226"/>
      <c r="BJ215" s="226"/>
      <c r="BK215" s="226"/>
      <c r="BL215" s="226"/>
      <c r="BM215" s="226"/>
      <c r="BN215" s="226"/>
      <c r="BO215" s="226"/>
      <c r="BP215" s="226"/>
      <c r="BQ215" s="226"/>
      <c r="BR215" s="226"/>
      <c r="BS215" s="226"/>
      <c r="BT215" s="226"/>
      <c r="BU215" s="226"/>
      <c r="BV215" s="226"/>
      <c r="BW215" s="226"/>
      <c r="BX215" s="226"/>
      <c r="BY215" s="226"/>
      <c r="BZ215" s="226"/>
      <c r="CA215" s="226"/>
      <c r="CB215" s="226"/>
      <c r="CC215" s="226"/>
      <c r="CD215" s="226"/>
      <c r="CE215" s="226"/>
      <c r="CF215" s="226"/>
      <c r="CG215" s="226"/>
      <c r="CH215" s="226"/>
      <c r="CI215" s="226"/>
      <c r="CJ215" s="226"/>
      <c r="CK215" s="226"/>
      <c r="CL215" s="226"/>
      <c r="CM215" s="226"/>
      <c r="CN215" s="226"/>
      <c r="CO215" s="226"/>
      <c r="CP215" s="226"/>
      <c r="CQ215" s="226"/>
      <c r="CR215" s="226"/>
      <c r="CS215" s="226"/>
      <c r="CT215" s="226"/>
      <c r="CU215" s="226"/>
      <c r="CV215" s="226"/>
      <c r="CW215" s="226"/>
      <c r="CX215" s="226"/>
      <c r="CY215" s="226"/>
      <c r="CZ215" s="226"/>
      <c r="DA215" s="226"/>
      <c r="DB215" s="226"/>
      <c r="DC215" s="226"/>
      <c r="DD215" s="226"/>
      <c r="DE215" s="226"/>
      <c r="DF215" s="226"/>
      <c r="DG215" s="226"/>
      <c r="DH215" s="226"/>
      <c r="DI215" s="226"/>
      <c r="DJ215" s="226"/>
      <c r="DK215" s="226"/>
      <c r="DL215" s="226"/>
      <c r="DM215" s="226"/>
      <c r="DN215" s="226"/>
      <c r="DO215" s="226"/>
      <c r="DP215" s="226"/>
      <c r="DQ215" s="226"/>
      <c r="DR215" s="226"/>
      <c r="DS215" s="226"/>
      <c r="DT215" s="226"/>
      <c r="DU215" s="226"/>
      <c r="DV215" s="226"/>
      <c r="DW215" s="226"/>
      <c r="DX215" s="226"/>
      <c r="DY215" s="226">
        <v>-1303534598.8146615</v>
      </c>
    </row>
    <row r="216" spans="4:179">
      <c r="D216" s="175" t="s">
        <v>899</v>
      </c>
      <c r="E216" s="220" t="s">
        <v>916</v>
      </c>
      <c r="F216" s="220" t="s">
        <v>917</v>
      </c>
      <c r="G216" s="220">
        <v>-2719871.33</v>
      </c>
      <c r="H216" s="220"/>
      <c r="I216" s="220"/>
      <c r="J216" s="220">
        <v>-25651530.583117999</v>
      </c>
      <c r="K216" s="220"/>
      <c r="L216" s="220">
        <v>-13780720.47945</v>
      </c>
      <c r="M216" s="220">
        <v>-121670.39999999999</v>
      </c>
      <c r="N216" s="220"/>
      <c r="O216" s="220">
        <v>-42273792.792567998</v>
      </c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R216" s="220"/>
      <c r="AS216" s="220"/>
      <c r="AT216" s="220"/>
      <c r="AU216" s="220"/>
      <c r="AV216" s="220"/>
      <c r="AW216" s="220"/>
      <c r="AX216" s="220"/>
      <c r="AY216" s="220"/>
      <c r="AZ216" s="220"/>
      <c r="BA216" s="220"/>
      <c r="BB216" s="220"/>
      <c r="BC216" s="220"/>
      <c r="BD216" s="220"/>
      <c r="BE216" s="220"/>
      <c r="BF216" s="220"/>
      <c r="BG216" s="220"/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T216" s="220"/>
      <c r="BU216" s="220"/>
      <c r="BV216" s="220"/>
      <c r="BW216" s="220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0"/>
      <c r="CH216" s="220"/>
      <c r="CI216" s="220"/>
      <c r="CJ216" s="220"/>
      <c r="CK216" s="220"/>
      <c r="CL216" s="220"/>
      <c r="CM216" s="220"/>
      <c r="CN216" s="220"/>
      <c r="CO216" s="220"/>
      <c r="CP216" s="220"/>
      <c r="CQ216" s="220"/>
      <c r="CR216" s="220"/>
      <c r="CS216" s="220"/>
      <c r="CT216" s="220"/>
      <c r="CU216" s="220"/>
      <c r="CV216" s="220"/>
      <c r="CW216" s="220"/>
      <c r="CX216" s="220"/>
      <c r="CY216" s="220"/>
      <c r="CZ216" s="220"/>
      <c r="DA216" s="220"/>
      <c r="DB216" s="220"/>
      <c r="DC216" s="220"/>
      <c r="DD216" s="220"/>
      <c r="DE216" s="220"/>
      <c r="DF216" s="220"/>
      <c r="DG216" s="220"/>
      <c r="DH216" s="220"/>
      <c r="DI216" s="220"/>
      <c r="DJ216" s="220"/>
      <c r="DK216" s="220"/>
      <c r="DL216" s="220"/>
      <c r="DM216" s="220"/>
      <c r="DN216" s="220"/>
      <c r="DO216" s="220"/>
      <c r="DP216" s="220"/>
      <c r="DQ216" s="220"/>
      <c r="DR216" s="220"/>
      <c r="DS216" s="220"/>
      <c r="DT216" s="220"/>
      <c r="DU216" s="220"/>
      <c r="DV216" s="220"/>
      <c r="DW216" s="220"/>
      <c r="DX216" s="220"/>
      <c r="DY216" s="220">
        <v>-42273792.792567998</v>
      </c>
    </row>
    <row r="217" spans="4:179">
      <c r="D217" s="175" t="s">
        <v>901</v>
      </c>
      <c r="E217" s="226" t="s">
        <v>919</v>
      </c>
      <c r="F217" s="226" t="s">
        <v>920</v>
      </c>
      <c r="G217" s="226">
        <v>-2719871.33</v>
      </c>
      <c r="H217" s="226"/>
      <c r="I217" s="226"/>
      <c r="J217" s="226">
        <v>-25651530.583117999</v>
      </c>
      <c r="K217" s="226"/>
      <c r="L217" s="226">
        <v>-13780720.47945</v>
      </c>
      <c r="M217" s="226">
        <v>-121670.39999999999</v>
      </c>
      <c r="N217" s="226"/>
      <c r="O217" s="226">
        <v>-42273792.792567998</v>
      </c>
      <c r="P217" s="226"/>
      <c r="Q217" s="226"/>
      <c r="R217" s="226"/>
      <c r="S217" s="226"/>
      <c r="T217" s="226"/>
      <c r="U217" s="226"/>
      <c r="V217" s="226"/>
      <c r="W217" s="226"/>
      <c r="X217" s="226"/>
      <c r="Y217" s="226"/>
      <c r="Z217" s="226"/>
      <c r="AA217" s="226"/>
      <c r="AB217" s="226"/>
      <c r="AC217" s="226"/>
      <c r="AD217" s="226"/>
      <c r="AE217" s="226"/>
      <c r="AF217" s="226"/>
      <c r="AG217" s="226"/>
      <c r="AH217" s="226"/>
      <c r="AI217" s="226"/>
      <c r="AJ217" s="226"/>
      <c r="AK217" s="226"/>
      <c r="AL217" s="226"/>
      <c r="AM217" s="226"/>
      <c r="AN217" s="226"/>
      <c r="AO217" s="226"/>
      <c r="AP217" s="226"/>
      <c r="AQ217" s="226"/>
      <c r="AR217" s="226"/>
      <c r="AS217" s="226"/>
      <c r="AT217" s="226"/>
      <c r="AU217" s="226"/>
      <c r="AV217" s="226"/>
      <c r="AW217" s="226"/>
      <c r="AX217" s="226"/>
      <c r="AY217" s="226"/>
      <c r="AZ217" s="226"/>
      <c r="BA217" s="226"/>
      <c r="BB217" s="226"/>
      <c r="BC217" s="226"/>
      <c r="BD217" s="226"/>
      <c r="BE217" s="226"/>
      <c r="BF217" s="226"/>
      <c r="BG217" s="226"/>
      <c r="BH217" s="226"/>
      <c r="BI217" s="226"/>
      <c r="BJ217" s="226"/>
      <c r="BK217" s="226"/>
      <c r="BL217" s="226"/>
      <c r="BM217" s="226"/>
      <c r="BN217" s="226"/>
      <c r="BO217" s="226"/>
      <c r="BP217" s="226"/>
      <c r="BQ217" s="226"/>
      <c r="BR217" s="226"/>
      <c r="BS217" s="226"/>
      <c r="BT217" s="226"/>
      <c r="BU217" s="226"/>
      <c r="BV217" s="226"/>
      <c r="BW217" s="226"/>
      <c r="BX217" s="226"/>
      <c r="BY217" s="226"/>
      <c r="BZ217" s="226"/>
      <c r="CA217" s="226"/>
      <c r="CB217" s="226"/>
      <c r="CC217" s="226"/>
      <c r="CD217" s="226"/>
      <c r="CE217" s="226"/>
      <c r="CF217" s="226"/>
      <c r="CG217" s="226"/>
      <c r="CH217" s="226"/>
      <c r="CI217" s="226"/>
      <c r="CJ217" s="226"/>
      <c r="CK217" s="226"/>
      <c r="CL217" s="226"/>
      <c r="CM217" s="226"/>
      <c r="CN217" s="226"/>
      <c r="CO217" s="226"/>
      <c r="CP217" s="226"/>
      <c r="CQ217" s="226"/>
      <c r="CR217" s="226"/>
      <c r="CS217" s="226"/>
      <c r="CT217" s="226"/>
      <c r="CU217" s="226"/>
      <c r="CV217" s="226"/>
      <c r="CW217" s="226"/>
      <c r="CX217" s="226"/>
      <c r="CY217" s="226"/>
      <c r="CZ217" s="226"/>
      <c r="DA217" s="226"/>
      <c r="DB217" s="226"/>
      <c r="DC217" s="226"/>
      <c r="DD217" s="226"/>
      <c r="DE217" s="226"/>
      <c r="DF217" s="226"/>
      <c r="DG217" s="226"/>
      <c r="DH217" s="226"/>
      <c r="DI217" s="226"/>
      <c r="DJ217" s="226"/>
      <c r="DK217" s="226"/>
      <c r="DL217" s="226"/>
      <c r="DM217" s="226"/>
      <c r="DN217" s="226"/>
      <c r="DO217" s="226"/>
      <c r="DP217" s="226"/>
      <c r="DQ217" s="226"/>
      <c r="DR217" s="226"/>
      <c r="DS217" s="226"/>
      <c r="DT217" s="226"/>
      <c r="DU217" s="226"/>
      <c r="DV217" s="226"/>
      <c r="DW217" s="226"/>
      <c r="DX217" s="226"/>
      <c r="DY217" s="226">
        <v>-42273792.792567998</v>
      </c>
      <c r="FW217">
        <v>3570.6</v>
      </c>
    </row>
    <row r="218" spans="4:179">
      <c r="D218" s="175" t="s">
        <v>903</v>
      </c>
      <c r="E218" s="220" t="s">
        <v>922</v>
      </c>
      <c r="F218" s="220" t="s">
        <v>923</v>
      </c>
      <c r="G218" s="220"/>
      <c r="H218" s="220"/>
      <c r="I218" s="220"/>
      <c r="J218" s="220">
        <v>-14563735.015694801</v>
      </c>
      <c r="K218" s="220"/>
      <c r="L218" s="220"/>
      <c r="M218" s="220"/>
      <c r="N218" s="220"/>
      <c r="O218" s="220">
        <v>-14563735.015694801</v>
      </c>
      <c r="P218" s="220"/>
      <c r="Q218" s="220"/>
      <c r="R218" s="220"/>
      <c r="S218" s="220"/>
      <c r="T218" s="220"/>
      <c r="U218" s="220"/>
      <c r="V218" s="220"/>
      <c r="W218" s="220"/>
      <c r="X218" s="220"/>
      <c r="Y218" s="220"/>
      <c r="Z218" s="220"/>
      <c r="AA218" s="220"/>
      <c r="AB218" s="220"/>
      <c r="AC218" s="220"/>
      <c r="AD218" s="220"/>
      <c r="AE218" s="220"/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R218" s="220"/>
      <c r="AS218" s="220"/>
      <c r="AT218" s="220"/>
      <c r="AU218" s="220"/>
      <c r="AV218" s="220"/>
      <c r="AW218" s="220"/>
      <c r="AX218" s="220"/>
      <c r="AY218" s="220"/>
      <c r="AZ218" s="220"/>
      <c r="BA218" s="220"/>
      <c r="BB218" s="220"/>
      <c r="BC218" s="220"/>
      <c r="BD218" s="220"/>
      <c r="BE218" s="220"/>
      <c r="BF218" s="220"/>
      <c r="BG218" s="220"/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T218" s="220"/>
      <c r="BU218" s="220"/>
      <c r="BV218" s="220"/>
      <c r="BW218" s="220"/>
      <c r="BX218" s="220"/>
      <c r="BY218" s="220"/>
      <c r="BZ218" s="220"/>
      <c r="CA218" s="220"/>
      <c r="CB218" s="220"/>
      <c r="CC218" s="220"/>
      <c r="CD218" s="220"/>
      <c r="CE218" s="220"/>
      <c r="CF218" s="220"/>
      <c r="CG218" s="220"/>
      <c r="CH218" s="220"/>
      <c r="CI218" s="220"/>
      <c r="CJ218" s="220"/>
      <c r="CK218" s="220"/>
      <c r="CL218" s="220"/>
      <c r="CM218" s="220"/>
      <c r="CN218" s="220"/>
      <c r="CO218" s="220"/>
      <c r="CP218" s="220"/>
      <c r="CQ218" s="220"/>
      <c r="CR218" s="220"/>
      <c r="CS218" s="220"/>
      <c r="CT218" s="220"/>
      <c r="CU218" s="220"/>
      <c r="CV218" s="220"/>
      <c r="CW218" s="220"/>
      <c r="CX218" s="220"/>
      <c r="CY218" s="220"/>
      <c r="CZ218" s="220"/>
      <c r="DA218" s="220"/>
      <c r="DB218" s="220"/>
      <c r="DC218" s="220"/>
      <c r="DD218" s="220"/>
      <c r="DE218" s="220"/>
      <c r="DF218" s="220"/>
      <c r="DG218" s="220"/>
      <c r="DH218" s="220"/>
      <c r="DI218" s="220"/>
      <c r="DJ218" s="220"/>
      <c r="DK218" s="220"/>
      <c r="DL218" s="220"/>
      <c r="DM218" s="220"/>
      <c r="DN218" s="220"/>
      <c r="DO218" s="220"/>
      <c r="DP218" s="220"/>
      <c r="DQ218" s="220"/>
      <c r="DR218" s="220"/>
      <c r="DS218" s="220"/>
      <c r="DT218" s="220"/>
      <c r="DU218" s="220"/>
      <c r="DV218" s="220"/>
      <c r="DW218" s="220"/>
      <c r="DX218" s="220"/>
      <c r="DY218" s="220">
        <v>-14563735.015694801</v>
      </c>
    </row>
    <row r="219" spans="4:179">
      <c r="D219" s="175" t="s">
        <v>906</v>
      </c>
      <c r="E219" s="226" t="s">
        <v>925</v>
      </c>
      <c r="F219" s="226" t="s">
        <v>923</v>
      </c>
      <c r="G219" s="226"/>
      <c r="H219" s="226"/>
      <c r="I219" s="226"/>
      <c r="J219" s="226">
        <v>-14563735.015694801</v>
      </c>
      <c r="K219" s="226"/>
      <c r="L219" s="226"/>
      <c r="M219" s="226"/>
      <c r="N219" s="226"/>
      <c r="O219" s="226">
        <v>-14563735.015694801</v>
      </c>
      <c r="P219" s="226"/>
      <c r="Q219" s="226"/>
      <c r="R219" s="226"/>
      <c r="S219" s="226"/>
      <c r="T219" s="226"/>
      <c r="U219" s="226"/>
      <c r="V219" s="226"/>
      <c r="W219" s="226"/>
      <c r="X219" s="226"/>
      <c r="Y219" s="226"/>
      <c r="Z219" s="226"/>
      <c r="AA219" s="226"/>
      <c r="AB219" s="226"/>
      <c r="AC219" s="226"/>
      <c r="AD219" s="226"/>
      <c r="AE219" s="226"/>
      <c r="AF219" s="226"/>
      <c r="AG219" s="226"/>
      <c r="AH219" s="226"/>
      <c r="AI219" s="226"/>
      <c r="AJ219" s="226"/>
      <c r="AK219" s="226"/>
      <c r="AL219" s="226"/>
      <c r="AM219" s="226"/>
      <c r="AN219" s="226"/>
      <c r="AO219" s="226"/>
      <c r="AP219" s="226"/>
      <c r="AQ219" s="226"/>
      <c r="AR219" s="226"/>
      <c r="AS219" s="226"/>
      <c r="AT219" s="226"/>
      <c r="AU219" s="226"/>
      <c r="AV219" s="226"/>
      <c r="AW219" s="226"/>
      <c r="AX219" s="226"/>
      <c r="AY219" s="226"/>
      <c r="AZ219" s="226"/>
      <c r="BA219" s="226"/>
      <c r="BB219" s="226"/>
      <c r="BC219" s="226"/>
      <c r="BD219" s="226"/>
      <c r="BE219" s="226"/>
      <c r="BF219" s="226"/>
      <c r="BG219" s="226"/>
      <c r="BH219" s="226"/>
      <c r="BI219" s="226"/>
      <c r="BJ219" s="226"/>
      <c r="BK219" s="226"/>
      <c r="BL219" s="226"/>
      <c r="BM219" s="226"/>
      <c r="BN219" s="226"/>
      <c r="BO219" s="226"/>
      <c r="BP219" s="226"/>
      <c r="BQ219" s="226"/>
      <c r="BR219" s="226"/>
      <c r="BS219" s="226"/>
      <c r="BT219" s="226"/>
      <c r="BU219" s="226"/>
      <c r="BV219" s="226"/>
      <c r="BW219" s="226"/>
      <c r="BX219" s="226"/>
      <c r="BY219" s="226"/>
      <c r="BZ219" s="226"/>
      <c r="CA219" s="226"/>
      <c r="CB219" s="226"/>
      <c r="CC219" s="226"/>
      <c r="CD219" s="226"/>
      <c r="CE219" s="226"/>
      <c r="CF219" s="226"/>
      <c r="CG219" s="226"/>
      <c r="CH219" s="226"/>
      <c r="CI219" s="226"/>
      <c r="CJ219" s="226"/>
      <c r="CK219" s="226"/>
      <c r="CL219" s="226"/>
      <c r="CM219" s="226"/>
      <c r="CN219" s="226"/>
      <c r="CO219" s="226"/>
      <c r="CP219" s="226"/>
      <c r="CQ219" s="226"/>
      <c r="CR219" s="226"/>
      <c r="CS219" s="226"/>
      <c r="CT219" s="226"/>
      <c r="CU219" s="226"/>
      <c r="CV219" s="226"/>
      <c r="CW219" s="226"/>
      <c r="CX219" s="226"/>
      <c r="CY219" s="226"/>
      <c r="CZ219" s="226"/>
      <c r="DA219" s="226"/>
      <c r="DB219" s="226"/>
      <c r="DC219" s="226"/>
      <c r="DD219" s="226"/>
      <c r="DE219" s="226"/>
      <c r="DF219" s="226"/>
      <c r="DG219" s="226"/>
      <c r="DH219" s="226"/>
      <c r="DI219" s="226"/>
      <c r="DJ219" s="226"/>
      <c r="DK219" s="226"/>
      <c r="DL219" s="226"/>
      <c r="DM219" s="226"/>
      <c r="DN219" s="226"/>
      <c r="DO219" s="226"/>
      <c r="DP219" s="226"/>
      <c r="DQ219" s="226"/>
      <c r="DR219" s="226"/>
      <c r="DS219" s="226"/>
      <c r="DT219" s="226"/>
      <c r="DU219" s="226"/>
      <c r="DV219" s="226"/>
      <c r="DW219" s="226"/>
      <c r="DX219" s="226"/>
      <c r="DY219" s="226">
        <v>-14563735.015694801</v>
      </c>
    </row>
    <row r="220" spans="4:179">
      <c r="D220" s="175" t="s">
        <v>909</v>
      </c>
      <c r="E220" s="222" t="s">
        <v>927</v>
      </c>
      <c r="F220" s="222" t="s">
        <v>196</v>
      </c>
      <c r="G220" s="222">
        <v>-27986939.329999998</v>
      </c>
      <c r="H220" s="222"/>
      <c r="I220" s="222">
        <v>-1303534598.8146615</v>
      </c>
      <c r="J220" s="222">
        <v>-40215265.598812804</v>
      </c>
      <c r="K220" s="222"/>
      <c r="L220" s="222">
        <v>-13780720.47945</v>
      </c>
      <c r="M220" s="222">
        <v>-6157081.9299999997</v>
      </c>
      <c r="N220" s="222"/>
      <c r="O220" s="222">
        <v>-1391674606.1529243</v>
      </c>
      <c r="P220" s="222"/>
      <c r="Q220" s="222"/>
      <c r="R220" s="222"/>
      <c r="S220" s="222"/>
      <c r="T220" s="222"/>
      <c r="U220" s="222"/>
      <c r="V220" s="222"/>
      <c r="W220" s="222"/>
      <c r="X220" s="222"/>
      <c r="Y220" s="222"/>
      <c r="Z220" s="222"/>
      <c r="AA220" s="222"/>
      <c r="AB220" s="222"/>
      <c r="AC220" s="222"/>
      <c r="AD220" s="222"/>
      <c r="AE220" s="222"/>
      <c r="AF220" s="222"/>
      <c r="AG220" s="222"/>
      <c r="AH220" s="222"/>
      <c r="AI220" s="222"/>
      <c r="AJ220" s="222"/>
      <c r="AK220" s="222"/>
      <c r="AL220" s="222"/>
      <c r="AM220" s="222"/>
      <c r="AN220" s="222"/>
      <c r="AO220" s="222"/>
      <c r="AP220" s="222"/>
      <c r="AQ220" s="222"/>
      <c r="AR220" s="222"/>
      <c r="AS220" s="222"/>
      <c r="AT220" s="222"/>
      <c r="AU220" s="222"/>
      <c r="AV220" s="222"/>
      <c r="AW220" s="222"/>
      <c r="AX220" s="222"/>
      <c r="AY220" s="222"/>
      <c r="AZ220" s="222"/>
      <c r="BA220" s="222"/>
      <c r="BB220" s="222"/>
      <c r="BC220" s="222"/>
      <c r="BD220" s="222"/>
      <c r="BE220" s="222"/>
      <c r="BF220" s="222"/>
      <c r="BG220" s="222"/>
      <c r="BH220" s="222"/>
      <c r="BI220" s="222"/>
      <c r="BJ220" s="222"/>
      <c r="BK220" s="222"/>
      <c r="BL220" s="222"/>
      <c r="BM220" s="222"/>
      <c r="BN220" s="222"/>
      <c r="BO220" s="222"/>
      <c r="BP220" s="222"/>
      <c r="BQ220" s="222"/>
      <c r="BR220" s="222"/>
      <c r="BS220" s="222"/>
      <c r="BT220" s="222"/>
      <c r="BU220" s="222"/>
      <c r="BV220" s="222"/>
      <c r="BW220" s="222"/>
      <c r="BX220" s="222"/>
      <c r="BY220" s="222"/>
      <c r="BZ220" s="222"/>
      <c r="CA220" s="222"/>
      <c r="CB220" s="222"/>
      <c r="CC220" s="222"/>
      <c r="CD220" s="222"/>
      <c r="CE220" s="222"/>
      <c r="CF220" s="222"/>
      <c r="CG220" s="222"/>
      <c r="CH220" s="222"/>
      <c r="CI220" s="222"/>
      <c r="CJ220" s="222"/>
      <c r="CK220" s="222"/>
      <c r="CL220" s="222"/>
      <c r="CM220" s="222"/>
      <c r="CN220" s="222"/>
      <c r="CO220" s="222"/>
      <c r="CP220" s="222"/>
      <c r="CQ220" s="222"/>
      <c r="CR220" s="222"/>
      <c r="CS220" s="222"/>
      <c r="CT220" s="222"/>
      <c r="CU220" s="222"/>
      <c r="CV220" s="222"/>
      <c r="CW220" s="222"/>
      <c r="CX220" s="222"/>
      <c r="CY220" s="222"/>
      <c r="CZ220" s="222"/>
      <c r="DA220" s="222"/>
      <c r="DB220" s="222"/>
      <c r="DC220" s="222"/>
      <c r="DD220" s="222"/>
      <c r="DE220" s="222"/>
      <c r="DF220" s="222"/>
      <c r="DG220" s="222"/>
      <c r="DH220" s="222"/>
      <c r="DI220" s="222"/>
      <c r="DJ220" s="222"/>
      <c r="DK220" s="222"/>
      <c r="DL220" s="222"/>
      <c r="DM220" s="222"/>
      <c r="DN220" s="222"/>
      <c r="DO220" s="222"/>
      <c r="DP220" s="222"/>
      <c r="DQ220" s="222"/>
      <c r="DR220" s="222"/>
      <c r="DS220" s="222"/>
      <c r="DT220" s="222"/>
      <c r="DU220" s="222"/>
      <c r="DV220" s="222"/>
      <c r="DW220" s="222"/>
      <c r="DX220" s="222"/>
      <c r="DY220" s="222">
        <v>-1391674606.1529243</v>
      </c>
    </row>
    <row r="221" spans="4:179">
      <c r="D221" s="175" t="s">
        <v>912</v>
      </c>
      <c r="E221" s="220" t="s">
        <v>932</v>
      </c>
      <c r="F221" s="220" t="s">
        <v>933</v>
      </c>
      <c r="G221" s="220"/>
      <c r="H221" s="220"/>
      <c r="I221" s="220"/>
      <c r="J221" s="220"/>
      <c r="K221" s="220"/>
      <c r="L221" s="220"/>
      <c r="M221" s="220"/>
      <c r="N221" s="220"/>
      <c r="O221" s="220"/>
      <c r="P221" s="220"/>
      <c r="Q221" s="220"/>
      <c r="R221" s="220"/>
      <c r="S221" s="220"/>
      <c r="T221" s="220"/>
      <c r="U221" s="220"/>
      <c r="V221" s="220"/>
      <c r="W221" s="220"/>
      <c r="X221" s="220"/>
      <c r="Y221" s="220"/>
      <c r="Z221" s="220"/>
      <c r="AA221" s="220"/>
      <c r="AB221" s="220"/>
      <c r="AC221" s="220"/>
      <c r="AD221" s="220"/>
      <c r="AE221" s="220"/>
      <c r="AF221" s="220"/>
      <c r="AG221" s="220"/>
      <c r="AH221" s="220"/>
      <c r="AI221" s="220"/>
      <c r="AJ221" s="220"/>
      <c r="AK221" s="220"/>
      <c r="AL221" s="220"/>
      <c r="AM221" s="220"/>
      <c r="AN221" s="220"/>
      <c r="AO221" s="220"/>
      <c r="AP221" s="220"/>
      <c r="AQ221" s="220"/>
      <c r="AR221" s="220"/>
      <c r="AS221" s="220"/>
      <c r="AT221" s="220"/>
      <c r="AU221" s="220"/>
      <c r="AV221" s="220"/>
      <c r="AW221" s="220"/>
      <c r="AX221" s="220"/>
      <c r="AY221" s="220"/>
      <c r="AZ221" s="220"/>
      <c r="BA221" s="220"/>
      <c r="BB221" s="220"/>
      <c r="BC221" s="220"/>
      <c r="BD221" s="220"/>
      <c r="BE221" s="220"/>
      <c r="BF221" s="220"/>
      <c r="BG221" s="220"/>
      <c r="BH221" s="220"/>
      <c r="BI221" s="220"/>
      <c r="BJ221" s="220"/>
      <c r="BK221" s="220"/>
      <c r="BL221" s="220"/>
      <c r="BM221" s="220"/>
      <c r="BN221" s="220"/>
      <c r="BO221" s="220"/>
      <c r="BP221" s="220"/>
      <c r="BQ221" s="220"/>
      <c r="BR221" s="220"/>
      <c r="BS221" s="220"/>
      <c r="BT221" s="220"/>
      <c r="BU221" s="220"/>
      <c r="BV221" s="220"/>
      <c r="BW221" s="220"/>
      <c r="BX221" s="220"/>
      <c r="BY221" s="220"/>
      <c r="BZ221" s="220"/>
      <c r="CA221" s="220"/>
      <c r="CB221" s="220"/>
      <c r="CC221" s="220"/>
      <c r="CD221" s="220"/>
      <c r="CE221" s="220"/>
      <c r="CF221" s="220"/>
      <c r="CG221" s="220"/>
      <c r="CH221" s="220"/>
      <c r="CI221" s="220"/>
      <c r="CJ221" s="220"/>
      <c r="CK221" s="220"/>
      <c r="CL221" s="220"/>
      <c r="CM221" s="220"/>
      <c r="CN221" s="220"/>
      <c r="CO221" s="220"/>
      <c r="CP221" s="220"/>
      <c r="CQ221" s="220"/>
      <c r="CR221" s="220"/>
      <c r="CS221" s="220"/>
      <c r="CT221" s="220"/>
      <c r="CU221" s="220"/>
      <c r="CV221" s="220"/>
      <c r="CW221" s="220"/>
      <c r="CX221" s="220"/>
      <c r="CY221" s="220"/>
      <c r="CZ221" s="220"/>
      <c r="DA221" s="220"/>
      <c r="DB221" s="220"/>
      <c r="DC221" s="220"/>
      <c r="DD221" s="220"/>
      <c r="DE221" s="220"/>
      <c r="DF221" s="220"/>
      <c r="DG221" s="220"/>
      <c r="DH221" s="220"/>
      <c r="DI221" s="220"/>
      <c r="DJ221" s="220"/>
      <c r="DK221" s="220"/>
      <c r="DL221" s="220"/>
      <c r="DM221" s="220"/>
      <c r="DN221" s="220"/>
      <c r="DO221" s="220"/>
      <c r="DP221" s="220"/>
      <c r="DQ221" s="220">
        <v>10494038.330904</v>
      </c>
      <c r="DR221" s="220"/>
      <c r="DS221" s="220"/>
      <c r="DT221" s="220"/>
      <c r="DU221" s="220">
        <v>10494038.330904</v>
      </c>
      <c r="DV221" s="220"/>
      <c r="DW221" s="220"/>
      <c r="DX221" s="220">
        <v>-10505802.4440422</v>
      </c>
      <c r="DY221" s="220">
        <v>-11764.1131382</v>
      </c>
    </row>
    <row r="222" spans="4:179">
      <c r="D222" s="175" t="s">
        <v>915</v>
      </c>
      <c r="E222" s="220" t="s">
        <v>938</v>
      </c>
      <c r="F222" s="220" t="s">
        <v>939</v>
      </c>
      <c r="G222" s="220"/>
      <c r="H222" s="220"/>
      <c r="I222" s="220"/>
      <c r="J222" s="220"/>
      <c r="K222" s="220"/>
      <c r="L222" s="220"/>
      <c r="M222" s="220"/>
      <c r="N222" s="220"/>
      <c r="O222" s="220"/>
      <c r="P222" s="220"/>
      <c r="Q222" s="220"/>
      <c r="R222" s="220"/>
      <c r="S222" s="220"/>
      <c r="T222" s="220"/>
      <c r="U222" s="220"/>
      <c r="V222" s="220"/>
      <c r="W222" s="220"/>
      <c r="X222" s="220"/>
      <c r="Y222" s="220"/>
      <c r="Z222" s="220"/>
      <c r="AA222" s="220"/>
      <c r="AB222" s="220"/>
      <c r="AC222" s="220"/>
      <c r="AD222" s="220"/>
      <c r="AE222" s="220"/>
      <c r="AF222" s="220"/>
      <c r="AG222" s="220"/>
      <c r="AH222" s="220"/>
      <c r="AI222" s="220"/>
      <c r="AJ222" s="220"/>
      <c r="AK222" s="220"/>
      <c r="AL222" s="220"/>
      <c r="AM222" s="220"/>
      <c r="AN222" s="220"/>
      <c r="AO222" s="220"/>
      <c r="AP222" s="220"/>
      <c r="AQ222" s="220"/>
      <c r="AR222" s="220"/>
      <c r="AS222" s="220"/>
      <c r="AT222" s="220"/>
      <c r="AU222" s="220"/>
      <c r="AV222" s="220"/>
      <c r="AW222" s="220"/>
      <c r="AX222" s="220"/>
      <c r="AY222" s="220"/>
      <c r="AZ222" s="220"/>
      <c r="BA222" s="220"/>
      <c r="BB222" s="220"/>
      <c r="BC222" s="220"/>
      <c r="BD222" s="220"/>
      <c r="BE222" s="220"/>
      <c r="BF222" s="220"/>
      <c r="BG222" s="220"/>
      <c r="BH222" s="220"/>
      <c r="BI222" s="220"/>
      <c r="BJ222" s="220"/>
      <c r="BK222" s="220"/>
      <c r="BL222" s="220"/>
      <c r="BM222" s="220"/>
      <c r="BN222" s="220"/>
      <c r="BO222" s="220"/>
      <c r="BP222" s="220"/>
      <c r="BQ222" s="220"/>
      <c r="BR222" s="220"/>
      <c r="BS222" s="220"/>
      <c r="BT222" s="220"/>
      <c r="BU222" s="220"/>
      <c r="BV222" s="220"/>
      <c r="BW222" s="220"/>
      <c r="BX222" s="220"/>
      <c r="BY222" s="220"/>
      <c r="BZ222" s="220"/>
      <c r="CA222" s="220"/>
      <c r="CB222" s="220"/>
      <c r="CC222" s="220"/>
      <c r="CD222" s="220"/>
      <c r="CE222" s="220"/>
      <c r="CF222" s="220"/>
      <c r="CG222" s="220"/>
      <c r="CH222" s="220"/>
      <c r="CI222" s="220"/>
      <c r="CJ222" s="220"/>
      <c r="CK222" s="220"/>
      <c r="CL222" s="220"/>
      <c r="CM222" s="220"/>
      <c r="CN222" s="220"/>
      <c r="CO222" s="220"/>
      <c r="CP222" s="220"/>
      <c r="CQ222" s="220"/>
      <c r="CR222" s="220"/>
      <c r="CS222" s="220"/>
      <c r="CT222" s="220"/>
      <c r="CU222" s="220"/>
      <c r="CV222" s="220"/>
      <c r="CW222" s="220"/>
      <c r="CX222" s="220"/>
      <c r="CY222" s="220"/>
      <c r="CZ222" s="220"/>
      <c r="DA222" s="220"/>
      <c r="DB222" s="220"/>
      <c r="DC222" s="220"/>
      <c r="DD222" s="220"/>
      <c r="DE222" s="220"/>
      <c r="DF222" s="220"/>
      <c r="DG222" s="220"/>
      <c r="DH222" s="220"/>
      <c r="DI222" s="220"/>
      <c r="DJ222" s="220"/>
      <c r="DK222" s="220"/>
      <c r="DL222" s="220"/>
      <c r="DM222" s="220"/>
      <c r="DN222" s="220"/>
      <c r="DO222" s="220"/>
      <c r="DP222" s="220"/>
      <c r="DQ222" s="220"/>
      <c r="DR222" s="220"/>
      <c r="DS222" s="220"/>
      <c r="DT222" s="220"/>
      <c r="DU222" s="220"/>
      <c r="DV222" s="220"/>
      <c r="DW222" s="220"/>
      <c r="DX222" s="220">
        <v>-36154194.8893115</v>
      </c>
      <c r="DY222" s="220">
        <v>-36154194.8893115</v>
      </c>
    </row>
    <row r="223" spans="4:179">
      <c r="D223" s="175" t="s">
        <v>918</v>
      </c>
      <c r="E223" s="222" t="s">
        <v>941</v>
      </c>
      <c r="F223" s="222" t="s">
        <v>942</v>
      </c>
      <c r="G223" s="222"/>
      <c r="H223" s="222"/>
      <c r="I223" s="222"/>
      <c r="J223" s="222"/>
      <c r="K223" s="222"/>
      <c r="L223" s="222"/>
      <c r="M223" s="222"/>
      <c r="N223" s="222"/>
      <c r="O223" s="222"/>
      <c r="P223" s="222"/>
      <c r="Q223" s="222"/>
      <c r="R223" s="222"/>
      <c r="S223" s="222"/>
      <c r="T223" s="222"/>
      <c r="U223" s="222"/>
      <c r="V223" s="222"/>
      <c r="W223" s="222"/>
      <c r="X223" s="222"/>
      <c r="Y223" s="222"/>
      <c r="Z223" s="222"/>
      <c r="AA223" s="222"/>
      <c r="AB223" s="222"/>
      <c r="AC223" s="222"/>
      <c r="AD223" s="222"/>
      <c r="AE223" s="222"/>
      <c r="AF223" s="222"/>
      <c r="AG223" s="222"/>
      <c r="AH223" s="222"/>
      <c r="AI223" s="222"/>
      <c r="AJ223" s="222"/>
      <c r="AK223" s="222"/>
      <c r="AL223" s="222"/>
      <c r="AM223" s="222"/>
      <c r="AN223" s="222"/>
      <c r="AO223" s="222"/>
      <c r="AP223" s="222"/>
      <c r="AQ223" s="222"/>
      <c r="AR223" s="222"/>
      <c r="AS223" s="222"/>
      <c r="AT223" s="222"/>
      <c r="AU223" s="222"/>
      <c r="AV223" s="222"/>
      <c r="AW223" s="222"/>
      <c r="AX223" s="222"/>
      <c r="AY223" s="222"/>
      <c r="AZ223" s="222"/>
      <c r="BA223" s="222"/>
      <c r="BB223" s="222"/>
      <c r="BC223" s="222"/>
      <c r="BD223" s="222"/>
      <c r="BE223" s="222"/>
      <c r="BF223" s="222"/>
      <c r="BG223" s="222"/>
      <c r="BH223" s="222"/>
      <c r="BI223" s="222"/>
      <c r="BJ223" s="222"/>
      <c r="BK223" s="222"/>
      <c r="BL223" s="222"/>
      <c r="BM223" s="222"/>
      <c r="BN223" s="222"/>
      <c r="BO223" s="222"/>
      <c r="BP223" s="222"/>
      <c r="BQ223" s="222"/>
      <c r="BR223" s="222"/>
      <c r="BS223" s="222"/>
      <c r="BT223" s="222"/>
      <c r="BU223" s="222"/>
      <c r="BV223" s="222"/>
      <c r="BW223" s="222"/>
      <c r="BX223" s="222"/>
      <c r="BY223" s="222"/>
      <c r="BZ223" s="222"/>
      <c r="CA223" s="222"/>
      <c r="CB223" s="222"/>
      <c r="CC223" s="222"/>
      <c r="CD223" s="222"/>
      <c r="CE223" s="222"/>
      <c r="CF223" s="222"/>
      <c r="CG223" s="222"/>
      <c r="CH223" s="222"/>
      <c r="CI223" s="222"/>
      <c r="CJ223" s="222"/>
      <c r="CK223" s="222"/>
      <c r="CL223" s="222"/>
      <c r="CM223" s="222"/>
      <c r="CN223" s="222"/>
      <c r="CO223" s="222"/>
      <c r="CP223" s="222"/>
      <c r="CQ223" s="222"/>
      <c r="CR223" s="222"/>
      <c r="CS223" s="222"/>
      <c r="CT223" s="222"/>
      <c r="CU223" s="222"/>
      <c r="CV223" s="222"/>
      <c r="CW223" s="222"/>
      <c r="CX223" s="222"/>
      <c r="CY223" s="222"/>
      <c r="CZ223" s="222"/>
      <c r="DA223" s="222"/>
      <c r="DB223" s="222"/>
      <c r="DC223" s="222"/>
      <c r="DD223" s="222"/>
      <c r="DE223" s="222"/>
      <c r="DF223" s="222"/>
      <c r="DG223" s="222"/>
      <c r="DH223" s="222"/>
      <c r="DI223" s="222"/>
      <c r="DJ223" s="222"/>
      <c r="DK223" s="222"/>
      <c r="DL223" s="222"/>
      <c r="DM223" s="222"/>
      <c r="DN223" s="222"/>
      <c r="DO223" s="222"/>
      <c r="DP223" s="222"/>
      <c r="DQ223" s="222">
        <v>10494038.330904</v>
      </c>
      <c r="DR223" s="222"/>
      <c r="DS223" s="222"/>
      <c r="DT223" s="222"/>
      <c r="DU223" s="222">
        <v>10494038.330904</v>
      </c>
      <c r="DV223" s="222"/>
      <c r="DW223" s="222"/>
      <c r="DX223" s="222">
        <v>-46659997.333353698</v>
      </c>
      <c r="DY223" s="222">
        <v>-36165959.002449699</v>
      </c>
      <c r="FW223">
        <v>1157864.8999999999</v>
      </c>
    </row>
    <row r="224" spans="4:179">
      <c r="D224" s="175" t="s">
        <v>921</v>
      </c>
      <c r="E224" s="223" t="s">
        <v>944</v>
      </c>
      <c r="F224" s="223" t="s">
        <v>945</v>
      </c>
      <c r="G224" s="223">
        <v>-33609446102.910004</v>
      </c>
      <c r="H224" s="223">
        <v>-219823760.47</v>
      </c>
      <c r="I224" s="223">
        <v>-4862309886.9505243</v>
      </c>
      <c r="J224" s="223">
        <v>-10776256815.571421</v>
      </c>
      <c r="K224" s="223">
        <v>-59837.11</v>
      </c>
      <c r="L224" s="223">
        <v>-883302681.26197004</v>
      </c>
      <c r="M224" s="223">
        <v>-890651630.92999995</v>
      </c>
      <c r="N224" s="223">
        <v>-1904526865.0509019</v>
      </c>
      <c r="O224" s="223">
        <v>-53146377580.254814</v>
      </c>
      <c r="P224" s="223"/>
      <c r="Q224" s="223"/>
      <c r="R224" s="223"/>
      <c r="S224" s="223"/>
      <c r="T224" s="223"/>
      <c r="U224" s="223"/>
      <c r="V224" s="223"/>
      <c r="W224" s="223">
        <v>135138082.68702009</v>
      </c>
      <c r="X224" s="223">
        <v>3476350680.5893116</v>
      </c>
      <c r="Y224" s="223"/>
      <c r="Z224" s="223">
        <v>17788856.444042198</v>
      </c>
      <c r="AA224" s="223"/>
      <c r="AB224" s="223"/>
      <c r="AC224" s="223"/>
      <c r="AD224" s="223"/>
      <c r="AE224" s="223"/>
      <c r="AF224" s="223"/>
      <c r="AG224" s="223"/>
      <c r="AH224" s="223"/>
      <c r="AI224" s="223"/>
      <c r="AJ224" s="223"/>
      <c r="AK224" s="223"/>
      <c r="AL224" s="223"/>
      <c r="AM224" s="223"/>
      <c r="AN224" s="223"/>
      <c r="AO224" s="223"/>
      <c r="AP224" s="223"/>
      <c r="AQ224" s="223"/>
      <c r="AR224" s="223"/>
      <c r="AS224" s="223"/>
      <c r="AT224" s="223"/>
      <c r="AU224" s="223"/>
      <c r="AV224" s="223"/>
      <c r="AW224" s="223"/>
      <c r="AX224" s="223"/>
      <c r="AY224" s="223"/>
      <c r="AZ224" s="223"/>
      <c r="BA224" s="223"/>
      <c r="BB224" s="223"/>
      <c r="BC224" s="223">
        <v>573478255.47212946</v>
      </c>
      <c r="BD224" s="223"/>
      <c r="BE224" s="223"/>
      <c r="BF224" s="223"/>
      <c r="BG224" s="223"/>
      <c r="BH224" s="223"/>
      <c r="BI224" s="223"/>
      <c r="BJ224" s="223">
        <v>1788057.24</v>
      </c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223"/>
      <c r="BV224" s="223"/>
      <c r="BW224" s="223"/>
      <c r="BX224" s="223"/>
      <c r="BY224" s="223"/>
      <c r="BZ224" s="223"/>
      <c r="CA224" s="223"/>
      <c r="CB224" s="223"/>
      <c r="CC224" s="223"/>
      <c r="CD224" s="223"/>
      <c r="CE224" s="223"/>
      <c r="CF224" s="223"/>
      <c r="CG224" s="223"/>
      <c r="CH224" s="223"/>
      <c r="CI224" s="223"/>
      <c r="CJ224" s="223"/>
      <c r="CK224" s="223"/>
      <c r="CL224" s="223"/>
      <c r="CM224" s="223"/>
      <c r="CN224" s="223"/>
      <c r="CO224" s="223"/>
      <c r="CP224" s="223"/>
      <c r="CQ224" s="223"/>
      <c r="CR224" s="223"/>
      <c r="CS224" s="223"/>
      <c r="CT224" s="223"/>
      <c r="CU224" s="223"/>
      <c r="CV224" s="223"/>
      <c r="CW224" s="223"/>
      <c r="CX224" s="223"/>
      <c r="CY224" s="223"/>
      <c r="CZ224" s="223"/>
      <c r="DA224" s="223"/>
      <c r="DB224" s="223"/>
      <c r="DC224" s="223"/>
      <c r="DD224" s="223"/>
      <c r="DE224" s="223"/>
      <c r="DF224" s="223"/>
      <c r="DG224" s="223"/>
      <c r="DH224" s="223"/>
      <c r="DI224" s="223"/>
      <c r="DJ224" s="223"/>
      <c r="DK224" s="223"/>
      <c r="DL224" s="223"/>
      <c r="DM224" s="223"/>
      <c r="DN224" s="223"/>
      <c r="DO224" s="223"/>
      <c r="DP224" s="223"/>
      <c r="DQ224" s="223">
        <v>10490778.510903999</v>
      </c>
      <c r="DR224" s="223"/>
      <c r="DS224" s="223"/>
      <c r="DT224" s="223"/>
      <c r="DU224" s="223">
        <v>4215034710.9434071</v>
      </c>
      <c r="DV224" s="223"/>
      <c r="DW224" s="223"/>
      <c r="DX224" s="223">
        <v>-46659997.333353698</v>
      </c>
      <c r="DY224" s="223">
        <v>-48978002866.64476</v>
      </c>
      <c r="FW224">
        <v>1678291.54</v>
      </c>
    </row>
    <row r="225" spans="4:129">
      <c r="D225" s="175" t="s">
        <v>924</v>
      </c>
      <c r="E225" s="220" t="s">
        <v>947</v>
      </c>
      <c r="F225" s="220" t="s">
        <v>948</v>
      </c>
      <c r="G225" s="220"/>
      <c r="H225" s="220"/>
      <c r="I225" s="220"/>
      <c r="J225" s="220">
        <v>-5574197706.7620621</v>
      </c>
      <c r="K225" s="220"/>
      <c r="L225" s="220">
        <v>-606437400</v>
      </c>
      <c r="M225" s="220"/>
      <c r="N225" s="220"/>
      <c r="O225" s="220">
        <v>-6180635106.7620621</v>
      </c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  <c r="AA225" s="220"/>
      <c r="AB225" s="220"/>
      <c r="AC225" s="220"/>
      <c r="AD225" s="220"/>
      <c r="AE225" s="220"/>
      <c r="AF225" s="220"/>
      <c r="AG225" s="220"/>
      <c r="AH225" s="220"/>
      <c r="AI225" s="220"/>
      <c r="AJ225" s="220"/>
      <c r="AK225" s="220"/>
      <c r="AL225" s="220"/>
      <c r="AM225" s="220"/>
      <c r="AN225" s="220"/>
      <c r="AO225" s="220"/>
      <c r="AP225" s="220"/>
      <c r="AQ225" s="220"/>
      <c r="AR225" s="220"/>
      <c r="AS225" s="220"/>
      <c r="AT225" s="220"/>
      <c r="AU225" s="220"/>
      <c r="AV225" s="220"/>
      <c r="AW225" s="220"/>
      <c r="AX225" s="220"/>
      <c r="AY225" s="220"/>
      <c r="AZ225" s="220"/>
      <c r="BA225" s="220"/>
      <c r="BB225" s="220"/>
      <c r="BC225" s="220"/>
      <c r="BD225" s="220"/>
      <c r="BE225" s="220"/>
      <c r="BF225" s="220"/>
      <c r="BG225" s="220"/>
      <c r="BH225" s="220"/>
      <c r="BI225" s="220"/>
      <c r="BJ225" s="220"/>
      <c r="BK225" s="220"/>
      <c r="BL225" s="220"/>
      <c r="BM225" s="220"/>
      <c r="BN225" s="220"/>
      <c r="BO225" s="220"/>
      <c r="BP225" s="220"/>
      <c r="BQ225" s="220"/>
      <c r="BR225" s="220"/>
      <c r="BS225" s="220"/>
      <c r="BT225" s="220"/>
      <c r="BU225" s="220"/>
      <c r="BV225" s="220"/>
      <c r="BW225" s="220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0"/>
      <c r="CH225" s="220"/>
      <c r="CI225" s="220"/>
      <c r="CJ225" s="220"/>
      <c r="CK225" s="220"/>
      <c r="CL225" s="220"/>
      <c r="CM225" s="220"/>
      <c r="CN225" s="220"/>
      <c r="CO225" s="220"/>
      <c r="CP225" s="220"/>
      <c r="CQ225" s="220"/>
      <c r="CR225" s="220"/>
      <c r="CS225" s="220"/>
      <c r="CT225" s="220"/>
      <c r="CU225" s="220"/>
      <c r="CV225" s="220"/>
      <c r="CW225" s="220"/>
      <c r="CX225" s="220"/>
      <c r="CY225" s="220"/>
      <c r="CZ225" s="220"/>
      <c r="DA225" s="220"/>
      <c r="DB225" s="220"/>
      <c r="DC225" s="220"/>
      <c r="DD225" s="220"/>
      <c r="DE225" s="220"/>
      <c r="DF225" s="220"/>
      <c r="DG225" s="220"/>
      <c r="DH225" s="220"/>
      <c r="DI225" s="220"/>
      <c r="DJ225" s="220"/>
      <c r="DK225" s="220"/>
      <c r="DL225" s="220"/>
      <c r="DM225" s="220"/>
      <c r="DN225" s="220"/>
      <c r="DO225" s="220"/>
      <c r="DP225" s="220"/>
      <c r="DQ225" s="220"/>
      <c r="DR225" s="220"/>
      <c r="DS225" s="220"/>
      <c r="DT225" s="220"/>
      <c r="DU225" s="220"/>
      <c r="DV225" s="220"/>
      <c r="DW225" s="220"/>
      <c r="DX225" s="220"/>
      <c r="DY225" s="220">
        <v>-6180635106.7620621</v>
      </c>
    </row>
    <row r="226" spans="4:129">
      <c r="D226" s="175" t="s">
        <v>926</v>
      </c>
      <c r="E226" s="222" t="s">
        <v>950</v>
      </c>
      <c r="F226" s="222" t="s">
        <v>951</v>
      </c>
      <c r="G226" s="222"/>
      <c r="H226" s="222"/>
      <c r="I226" s="222"/>
      <c r="J226" s="222">
        <v>-5574197706.7620621</v>
      </c>
      <c r="K226" s="222"/>
      <c r="L226" s="222">
        <v>-606437400</v>
      </c>
      <c r="M226" s="222"/>
      <c r="N226" s="222"/>
      <c r="O226" s="222">
        <v>-6180635106.7620621</v>
      </c>
      <c r="P226" s="222"/>
      <c r="Q226" s="222"/>
      <c r="R226" s="222"/>
      <c r="S226" s="222"/>
      <c r="T226" s="222"/>
      <c r="U226" s="222"/>
      <c r="V226" s="222"/>
      <c r="W226" s="222"/>
      <c r="X226" s="222"/>
      <c r="Y226" s="222"/>
      <c r="Z226" s="222"/>
      <c r="AA226" s="222"/>
      <c r="AB226" s="222"/>
      <c r="AC226" s="222"/>
      <c r="AD226" s="222"/>
      <c r="AE226" s="222"/>
      <c r="AF226" s="222"/>
      <c r="AG226" s="222"/>
      <c r="AH226" s="222"/>
      <c r="AI226" s="222"/>
      <c r="AJ226" s="222"/>
      <c r="AK226" s="222"/>
      <c r="AL226" s="222"/>
      <c r="AM226" s="222"/>
      <c r="AN226" s="222"/>
      <c r="AO226" s="222"/>
      <c r="AP226" s="222"/>
      <c r="AQ226" s="222"/>
      <c r="AR226" s="222"/>
      <c r="AS226" s="222"/>
      <c r="AT226" s="222"/>
      <c r="AU226" s="222"/>
      <c r="AV226" s="222"/>
      <c r="AW226" s="222"/>
      <c r="AX226" s="222"/>
      <c r="AY226" s="222"/>
      <c r="AZ226" s="222"/>
      <c r="BA226" s="222"/>
      <c r="BB226" s="222"/>
      <c r="BC226" s="222"/>
      <c r="BD226" s="222"/>
      <c r="BE226" s="222"/>
      <c r="BF226" s="222"/>
      <c r="BG226" s="222"/>
      <c r="BH226" s="222"/>
      <c r="BI226" s="222"/>
      <c r="BJ226" s="222"/>
      <c r="BK226" s="222"/>
      <c r="BL226" s="222"/>
      <c r="BM226" s="222"/>
      <c r="BN226" s="222"/>
      <c r="BO226" s="222"/>
      <c r="BP226" s="222"/>
      <c r="BQ226" s="222"/>
      <c r="BR226" s="222"/>
      <c r="BS226" s="222"/>
      <c r="BT226" s="222"/>
      <c r="BU226" s="222"/>
      <c r="BV226" s="222"/>
      <c r="BW226" s="222"/>
      <c r="BX226" s="222"/>
      <c r="BY226" s="222"/>
      <c r="BZ226" s="222"/>
      <c r="CA226" s="222"/>
      <c r="CB226" s="222"/>
      <c r="CC226" s="222"/>
      <c r="CD226" s="222"/>
      <c r="CE226" s="222"/>
      <c r="CF226" s="222"/>
      <c r="CG226" s="222"/>
      <c r="CH226" s="222"/>
      <c r="CI226" s="222"/>
      <c r="CJ226" s="222"/>
      <c r="CK226" s="222"/>
      <c r="CL226" s="222"/>
      <c r="CM226" s="222"/>
      <c r="CN226" s="222"/>
      <c r="CO226" s="222"/>
      <c r="CP226" s="222"/>
      <c r="CQ226" s="222"/>
      <c r="CR226" s="222"/>
      <c r="CS226" s="222"/>
      <c r="CT226" s="222"/>
      <c r="CU226" s="222"/>
      <c r="CV226" s="222"/>
      <c r="CW226" s="222"/>
      <c r="CX226" s="222"/>
      <c r="CY226" s="222"/>
      <c r="CZ226" s="222"/>
      <c r="DA226" s="222"/>
      <c r="DB226" s="222"/>
      <c r="DC226" s="222"/>
      <c r="DD226" s="222"/>
      <c r="DE226" s="222"/>
      <c r="DF226" s="222"/>
      <c r="DG226" s="222"/>
      <c r="DH226" s="222"/>
      <c r="DI226" s="222"/>
      <c r="DJ226" s="222"/>
      <c r="DK226" s="222"/>
      <c r="DL226" s="222"/>
      <c r="DM226" s="222"/>
      <c r="DN226" s="222"/>
      <c r="DO226" s="222"/>
      <c r="DP226" s="222"/>
      <c r="DQ226" s="222"/>
      <c r="DR226" s="222"/>
      <c r="DS226" s="222"/>
      <c r="DT226" s="222"/>
      <c r="DU226" s="222"/>
      <c r="DV226" s="222"/>
      <c r="DW226" s="222"/>
      <c r="DX226" s="222"/>
      <c r="DY226" s="222">
        <v>-6180635106.7620621</v>
      </c>
    </row>
    <row r="227" spans="4:129">
      <c r="D227" s="175" t="s">
        <v>928</v>
      </c>
      <c r="E227" s="220" t="s">
        <v>953</v>
      </c>
      <c r="F227" s="220" t="s">
        <v>954</v>
      </c>
      <c r="G227" s="220">
        <v>-970899918.34000003</v>
      </c>
      <c r="H227" s="220">
        <v>-17940999.899999999</v>
      </c>
      <c r="I227" s="220"/>
      <c r="J227" s="220">
        <v>-4501969.7159489999</v>
      </c>
      <c r="K227" s="220"/>
      <c r="L227" s="220">
        <v>-432354162.66960299</v>
      </c>
      <c r="M227" s="220">
        <v>-12998735.09</v>
      </c>
      <c r="N227" s="220">
        <v>-1472670.66</v>
      </c>
      <c r="O227" s="220">
        <v>-1440168456.3755519</v>
      </c>
      <c r="P227" s="220"/>
      <c r="Q227" s="220"/>
      <c r="R227" s="220"/>
      <c r="S227" s="220"/>
      <c r="T227" s="220"/>
      <c r="U227" s="220"/>
      <c r="V227" s="220"/>
      <c r="W227" s="220"/>
      <c r="X227" s="220"/>
      <c r="Y227" s="220"/>
      <c r="Z227" s="220"/>
      <c r="AA227" s="220"/>
      <c r="AB227" s="220"/>
      <c r="AC227" s="220"/>
      <c r="AD227" s="220"/>
      <c r="AE227" s="220"/>
      <c r="AF227" s="220"/>
      <c r="AG227" s="220"/>
      <c r="AH227" s="220"/>
      <c r="AI227" s="220"/>
      <c r="AJ227" s="220"/>
      <c r="AK227" s="220"/>
      <c r="AL227" s="220"/>
      <c r="AM227" s="220"/>
      <c r="AN227" s="220"/>
      <c r="AO227" s="220"/>
      <c r="AP227" s="220"/>
      <c r="AQ227" s="220"/>
      <c r="AR227" s="220"/>
      <c r="AS227" s="220"/>
      <c r="AT227" s="220"/>
      <c r="AU227" s="220"/>
      <c r="AV227" s="220"/>
      <c r="AW227" s="220"/>
      <c r="AX227" s="220"/>
      <c r="AY227" s="220"/>
      <c r="AZ227" s="220"/>
      <c r="BA227" s="220"/>
      <c r="BB227" s="220"/>
      <c r="BC227" s="220"/>
      <c r="BD227" s="220"/>
      <c r="BE227" s="220"/>
      <c r="BF227" s="220"/>
      <c r="BG227" s="220"/>
      <c r="BH227" s="220"/>
      <c r="BI227" s="220"/>
      <c r="BJ227" s="220">
        <v>16829000.02</v>
      </c>
      <c r="BK227" s="220"/>
      <c r="BL227" s="220"/>
      <c r="BM227" s="220"/>
      <c r="BN227" s="220"/>
      <c r="BO227" s="220"/>
      <c r="BP227" s="220"/>
      <c r="BQ227" s="220"/>
      <c r="BR227" s="220"/>
      <c r="BS227" s="220"/>
      <c r="BT227" s="220"/>
      <c r="BU227" s="220"/>
      <c r="BV227" s="220"/>
      <c r="BW227" s="220"/>
      <c r="BX227" s="220"/>
      <c r="BY227" s="220"/>
      <c r="BZ227" s="220"/>
      <c r="CA227" s="220"/>
      <c r="CB227" s="220"/>
      <c r="CC227" s="220"/>
      <c r="CD227" s="220"/>
      <c r="CE227" s="220"/>
      <c r="CF227" s="220"/>
      <c r="CG227" s="220"/>
      <c r="CH227" s="220"/>
      <c r="CI227" s="220"/>
      <c r="CJ227" s="220"/>
      <c r="CK227" s="220"/>
      <c r="CL227" s="220"/>
      <c r="CM227" s="220"/>
      <c r="CN227" s="220"/>
      <c r="CO227" s="220"/>
      <c r="CP227" s="220"/>
      <c r="CQ227" s="220"/>
      <c r="CR227" s="220"/>
      <c r="CS227" s="220"/>
      <c r="CT227" s="220"/>
      <c r="CU227" s="220"/>
      <c r="CV227" s="220"/>
      <c r="CW227" s="220"/>
      <c r="CX227" s="220"/>
      <c r="CY227" s="220"/>
      <c r="CZ227" s="220"/>
      <c r="DA227" s="220"/>
      <c r="DB227" s="220"/>
      <c r="DC227" s="220"/>
      <c r="DD227" s="220"/>
      <c r="DE227" s="220"/>
      <c r="DF227" s="220"/>
      <c r="DG227" s="220"/>
      <c r="DH227" s="220"/>
      <c r="DI227" s="220"/>
      <c r="DJ227" s="220"/>
      <c r="DK227" s="220"/>
      <c r="DL227" s="220"/>
      <c r="DM227" s="220"/>
      <c r="DN227" s="220"/>
      <c r="DO227" s="220"/>
      <c r="DP227" s="220"/>
      <c r="DQ227" s="220"/>
      <c r="DR227" s="220"/>
      <c r="DS227" s="220"/>
      <c r="DT227" s="220"/>
      <c r="DU227" s="220">
        <v>16829000.02</v>
      </c>
      <c r="DV227" s="220"/>
      <c r="DW227" s="220"/>
      <c r="DX227" s="220"/>
      <c r="DY227" s="220">
        <v>-1423339456.355552</v>
      </c>
    </row>
    <row r="228" spans="4:129">
      <c r="D228" s="175" t="s">
        <v>931</v>
      </c>
      <c r="E228" s="220" t="s">
        <v>956</v>
      </c>
      <c r="F228" s="220" t="s">
        <v>957</v>
      </c>
      <c r="G228" s="220">
        <v>441999491.5</v>
      </c>
      <c r="H228" s="220">
        <v>7834778.0499999998</v>
      </c>
      <c r="I228" s="220"/>
      <c r="J228" s="220"/>
      <c r="K228" s="220"/>
      <c r="L228" s="220">
        <v>317718597.919002</v>
      </c>
      <c r="M228" s="220">
        <v>264569.8</v>
      </c>
      <c r="N228" s="220">
        <v>40460.934568500001</v>
      </c>
      <c r="O228" s="220">
        <v>767857898.20357049</v>
      </c>
      <c r="P228" s="220"/>
      <c r="Q228" s="220"/>
      <c r="R228" s="220"/>
      <c r="S228" s="220"/>
      <c r="T228" s="220"/>
      <c r="U228" s="220"/>
      <c r="V228" s="220"/>
      <c r="W228" s="220"/>
      <c r="X228" s="220"/>
      <c r="Y228" s="220"/>
      <c r="Z228" s="220"/>
      <c r="AA228" s="220"/>
      <c r="AB228" s="220"/>
      <c r="AC228" s="220"/>
      <c r="AD228" s="220"/>
      <c r="AE228" s="220"/>
      <c r="AF228" s="220"/>
      <c r="AG228" s="220"/>
      <c r="AH228" s="220"/>
      <c r="AI228" s="220"/>
      <c r="AJ228" s="220"/>
      <c r="AK228" s="220"/>
      <c r="AL228" s="220"/>
      <c r="AM228" s="220"/>
      <c r="AN228" s="220"/>
      <c r="AO228" s="220"/>
      <c r="AP228" s="220"/>
      <c r="AQ228" s="220"/>
      <c r="AR228" s="220"/>
      <c r="AS228" s="220"/>
      <c r="AT228" s="220"/>
      <c r="AU228" s="220"/>
      <c r="AV228" s="220"/>
      <c r="AW228" s="220"/>
      <c r="AX228" s="220"/>
      <c r="AY228" s="220"/>
      <c r="AZ228" s="220"/>
      <c r="BA228" s="220"/>
      <c r="BB228" s="220"/>
      <c r="BC228" s="220"/>
      <c r="BD228" s="220"/>
      <c r="BE228" s="220"/>
      <c r="BF228" s="220"/>
      <c r="BG228" s="220"/>
      <c r="BH228" s="220"/>
      <c r="BI228" s="220"/>
      <c r="BJ228" s="220">
        <v>-7743409.1100000003</v>
      </c>
      <c r="BK228" s="220"/>
      <c r="BL228" s="220"/>
      <c r="BM228" s="220"/>
      <c r="BN228" s="220"/>
      <c r="BO228" s="220"/>
      <c r="BP228" s="220"/>
      <c r="BQ228" s="220"/>
      <c r="BR228" s="220"/>
      <c r="BS228" s="220"/>
      <c r="BT228" s="220"/>
      <c r="BU228" s="220"/>
      <c r="BV228" s="220"/>
      <c r="BW228" s="220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0"/>
      <c r="CH228" s="220"/>
      <c r="CI228" s="220"/>
      <c r="CJ228" s="220"/>
      <c r="CK228" s="220"/>
      <c r="CL228" s="220"/>
      <c r="CM228" s="220"/>
      <c r="CN228" s="220"/>
      <c r="CO228" s="220"/>
      <c r="CP228" s="220"/>
      <c r="CQ228" s="220"/>
      <c r="CR228" s="220"/>
      <c r="CS228" s="220"/>
      <c r="CT228" s="220"/>
      <c r="CU228" s="220"/>
      <c r="CV228" s="220"/>
      <c r="CW228" s="220"/>
      <c r="CX228" s="220"/>
      <c r="CY228" s="220"/>
      <c r="CZ228" s="220"/>
      <c r="DA228" s="220"/>
      <c r="DB228" s="220"/>
      <c r="DC228" s="220"/>
      <c r="DD228" s="220"/>
      <c r="DE228" s="220"/>
      <c r="DF228" s="220"/>
      <c r="DG228" s="220"/>
      <c r="DH228" s="220"/>
      <c r="DI228" s="220"/>
      <c r="DJ228" s="220"/>
      <c r="DK228" s="220"/>
      <c r="DL228" s="220"/>
      <c r="DM228" s="220"/>
      <c r="DN228" s="220"/>
      <c r="DO228" s="220"/>
      <c r="DP228" s="220"/>
      <c r="DQ228" s="220"/>
      <c r="DR228" s="220"/>
      <c r="DS228" s="220"/>
      <c r="DT228" s="220"/>
      <c r="DU228" s="220">
        <v>-7743409.1100000003</v>
      </c>
      <c r="DV228" s="220"/>
      <c r="DW228" s="220"/>
      <c r="DX228" s="220"/>
      <c r="DY228" s="220">
        <v>760114489.09357047</v>
      </c>
    </row>
    <row r="229" spans="4:129">
      <c r="D229" s="175" t="s">
        <v>934</v>
      </c>
      <c r="E229" s="222" t="s">
        <v>959</v>
      </c>
      <c r="F229" s="222" t="s">
        <v>205</v>
      </c>
      <c r="G229" s="222">
        <v>-528900426.83999997</v>
      </c>
      <c r="H229" s="222">
        <v>-10106221.85</v>
      </c>
      <c r="I229" s="222"/>
      <c r="J229" s="222">
        <v>-4501969.7159489999</v>
      </c>
      <c r="K229" s="222"/>
      <c r="L229" s="222">
        <v>-114635564.75060099</v>
      </c>
      <c r="M229" s="222">
        <v>-12734165.289999999</v>
      </c>
      <c r="N229" s="222">
        <v>-1432209.7254315</v>
      </c>
      <c r="O229" s="222">
        <v>-672310558.17198145</v>
      </c>
      <c r="P229" s="222"/>
      <c r="Q229" s="222"/>
      <c r="R229" s="222"/>
      <c r="S229" s="222"/>
      <c r="T229" s="222"/>
      <c r="U229" s="222"/>
      <c r="V229" s="222"/>
      <c r="W229" s="222"/>
      <c r="X229" s="222"/>
      <c r="Y229" s="222"/>
      <c r="Z229" s="222"/>
      <c r="AA229" s="222"/>
      <c r="AB229" s="222"/>
      <c r="AC229" s="222"/>
      <c r="AD229" s="222"/>
      <c r="AE229" s="222"/>
      <c r="AF229" s="222"/>
      <c r="AG229" s="222"/>
      <c r="AH229" s="222"/>
      <c r="AI229" s="222"/>
      <c r="AJ229" s="222"/>
      <c r="AK229" s="222"/>
      <c r="AL229" s="222"/>
      <c r="AM229" s="222"/>
      <c r="AN229" s="222"/>
      <c r="AO229" s="222"/>
      <c r="AP229" s="222"/>
      <c r="AQ229" s="222"/>
      <c r="AR229" s="222"/>
      <c r="AS229" s="222"/>
      <c r="AT229" s="222"/>
      <c r="AU229" s="222"/>
      <c r="AV229" s="222"/>
      <c r="AW229" s="222"/>
      <c r="AX229" s="222"/>
      <c r="AY229" s="222"/>
      <c r="AZ229" s="222"/>
      <c r="BA229" s="222"/>
      <c r="BB229" s="222"/>
      <c r="BC229" s="222"/>
      <c r="BD229" s="222"/>
      <c r="BE229" s="222"/>
      <c r="BF229" s="222"/>
      <c r="BG229" s="222"/>
      <c r="BH229" s="222"/>
      <c r="BI229" s="222"/>
      <c r="BJ229" s="222">
        <v>9085590.9100000001</v>
      </c>
      <c r="BK229" s="222"/>
      <c r="BL229" s="222"/>
      <c r="BM229" s="222"/>
      <c r="BN229" s="222"/>
      <c r="BO229" s="222"/>
      <c r="BP229" s="222"/>
      <c r="BQ229" s="222"/>
      <c r="BR229" s="222"/>
      <c r="BS229" s="222"/>
      <c r="BT229" s="222"/>
      <c r="BU229" s="222"/>
      <c r="BV229" s="222"/>
      <c r="BW229" s="222"/>
      <c r="BX229" s="222"/>
      <c r="BY229" s="222"/>
      <c r="BZ229" s="222"/>
      <c r="CA229" s="222"/>
      <c r="CB229" s="222"/>
      <c r="CC229" s="222"/>
      <c r="CD229" s="222"/>
      <c r="CE229" s="222"/>
      <c r="CF229" s="222"/>
      <c r="CG229" s="222"/>
      <c r="CH229" s="222"/>
      <c r="CI229" s="222"/>
      <c r="CJ229" s="222"/>
      <c r="CK229" s="222"/>
      <c r="CL229" s="222"/>
      <c r="CM229" s="222"/>
      <c r="CN229" s="222"/>
      <c r="CO229" s="222"/>
      <c r="CP229" s="222"/>
      <c r="CQ229" s="222"/>
      <c r="CR229" s="222"/>
      <c r="CS229" s="222"/>
      <c r="CT229" s="222"/>
      <c r="CU229" s="222"/>
      <c r="CV229" s="222"/>
      <c r="CW229" s="222"/>
      <c r="CX229" s="222"/>
      <c r="CY229" s="222"/>
      <c r="CZ229" s="222"/>
      <c r="DA229" s="222"/>
      <c r="DB229" s="222"/>
      <c r="DC229" s="222"/>
      <c r="DD229" s="222"/>
      <c r="DE229" s="222"/>
      <c r="DF229" s="222"/>
      <c r="DG229" s="222"/>
      <c r="DH229" s="222"/>
      <c r="DI229" s="222"/>
      <c r="DJ229" s="222"/>
      <c r="DK229" s="222"/>
      <c r="DL229" s="222"/>
      <c r="DM229" s="222"/>
      <c r="DN229" s="222"/>
      <c r="DO229" s="222"/>
      <c r="DP229" s="222"/>
      <c r="DQ229" s="222"/>
      <c r="DR229" s="222"/>
      <c r="DS229" s="222"/>
      <c r="DT229" s="222"/>
      <c r="DU229" s="222">
        <v>9085590.9100000001</v>
      </c>
      <c r="DV229" s="222"/>
      <c r="DW229" s="222"/>
      <c r="DX229" s="222"/>
      <c r="DY229" s="222">
        <v>-663224967.26198149</v>
      </c>
    </row>
    <row r="230" spans="4:129">
      <c r="D230" s="175" t="s">
        <v>937</v>
      </c>
      <c r="E230" s="220" t="s">
        <v>961</v>
      </c>
      <c r="F230" s="220" t="s">
        <v>962</v>
      </c>
      <c r="G230" s="220"/>
      <c r="H230" s="220"/>
      <c r="I230" s="220"/>
      <c r="J230" s="220"/>
      <c r="K230" s="220"/>
      <c r="L230" s="220"/>
      <c r="M230" s="220">
        <v>-794661.55</v>
      </c>
      <c r="N230" s="220"/>
      <c r="O230" s="220">
        <v>-794661.55</v>
      </c>
      <c r="P230" s="220"/>
      <c r="Q230" s="220"/>
      <c r="R230" s="220"/>
      <c r="S230" s="220"/>
      <c r="T230" s="220"/>
      <c r="U230" s="220"/>
      <c r="V230" s="220"/>
      <c r="W230" s="220"/>
      <c r="X230" s="220"/>
      <c r="Y230" s="220"/>
      <c r="Z230" s="220"/>
      <c r="AA230" s="220"/>
      <c r="AB230" s="220"/>
      <c r="AC230" s="220"/>
      <c r="AD230" s="220"/>
      <c r="AE230" s="220"/>
      <c r="AF230" s="220"/>
      <c r="AG230" s="220"/>
      <c r="AH230" s="220"/>
      <c r="AI230" s="220"/>
      <c r="AJ230" s="220"/>
      <c r="AK230" s="220"/>
      <c r="AL230" s="220"/>
      <c r="AM230" s="220"/>
      <c r="AN230" s="220"/>
      <c r="AO230" s="220"/>
      <c r="AP230" s="220"/>
      <c r="AQ230" s="220"/>
      <c r="AR230" s="220"/>
      <c r="AS230" s="220"/>
      <c r="AT230" s="220"/>
      <c r="AU230" s="220"/>
      <c r="AV230" s="220"/>
      <c r="AW230" s="220"/>
      <c r="AX230" s="220"/>
      <c r="AY230" s="220"/>
      <c r="AZ230" s="220"/>
      <c r="BA230" s="220"/>
      <c r="BB230" s="220"/>
      <c r="BC230" s="220"/>
      <c r="BD230" s="220"/>
      <c r="BE230" s="220"/>
      <c r="BF230" s="220"/>
      <c r="BG230" s="220"/>
      <c r="BH230" s="220"/>
      <c r="BI230" s="220"/>
      <c r="BJ230" s="220"/>
      <c r="BK230" s="220"/>
      <c r="BL230" s="220"/>
      <c r="BM230" s="220"/>
      <c r="BN230" s="220"/>
      <c r="BO230" s="220"/>
      <c r="BP230" s="220"/>
      <c r="BQ230" s="220"/>
      <c r="BR230" s="220"/>
      <c r="BS230" s="220"/>
      <c r="BT230" s="220"/>
      <c r="BU230" s="220"/>
      <c r="BV230" s="220"/>
      <c r="BW230" s="220"/>
      <c r="BX230" s="220"/>
      <c r="BY230" s="220"/>
      <c r="BZ230" s="220"/>
      <c r="CA230" s="220"/>
      <c r="CB230" s="220"/>
      <c r="CC230" s="220"/>
      <c r="CD230" s="220"/>
      <c r="CE230" s="220"/>
      <c r="CF230" s="220"/>
      <c r="CG230" s="220"/>
      <c r="CH230" s="220"/>
      <c r="CI230" s="220"/>
      <c r="CJ230" s="220"/>
      <c r="CK230" s="220"/>
      <c r="CL230" s="220"/>
      <c r="CM230" s="220"/>
      <c r="CN230" s="220"/>
      <c r="CO230" s="220"/>
      <c r="CP230" s="220"/>
      <c r="CQ230" s="220"/>
      <c r="CR230" s="220"/>
      <c r="CS230" s="220"/>
      <c r="CT230" s="220"/>
      <c r="CU230" s="220"/>
      <c r="CV230" s="220"/>
      <c r="CW230" s="220"/>
      <c r="CX230" s="220"/>
      <c r="CY230" s="220"/>
      <c r="CZ230" s="220"/>
      <c r="DA230" s="220"/>
      <c r="DB230" s="220"/>
      <c r="DC230" s="220"/>
      <c r="DD230" s="220"/>
      <c r="DE230" s="220"/>
      <c r="DF230" s="220"/>
      <c r="DG230" s="220"/>
      <c r="DH230" s="220"/>
      <c r="DI230" s="220"/>
      <c r="DJ230" s="220"/>
      <c r="DK230" s="220"/>
      <c r="DL230" s="220"/>
      <c r="DM230" s="220"/>
      <c r="DN230" s="220"/>
      <c r="DO230" s="220"/>
      <c r="DP230" s="220"/>
      <c r="DQ230" s="220"/>
      <c r="DR230" s="220"/>
      <c r="DS230" s="220"/>
      <c r="DT230" s="220"/>
      <c r="DU230" s="220"/>
      <c r="DV230" s="220"/>
      <c r="DW230" s="220"/>
      <c r="DX230" s="220"/>
      <c r="DY230" s="220">
        <v>-794661.55</v>
      </c>
    </row>
    <row r="231" spans="4:129">
      <c r="D231" s="175" t="s">
        <v>940</v>
      </c>
      <c r="E231" s="220" t="s">
        <v>964</v>
      </c>
      <c r="F231" s="220" t="s">
        <v>965</v>
      </c>
      <c r="G231" s="220">
        <v>-7499422.2699999996</v>
      </c>
      <c r="H231" s="220"/>
      <c r="I231" s="220"/>
      <c r="J231" s="220"/>
      <c r="K231" s="220"/>
      <c r="L231" s="220">
        <v>-2702000.6640750002</v>
      </c>
      <c r="M231" s="220">
        <v>-786618.71</v>
      </c>
      <c r="N231" s="220"/>
      <c r="O231" s="220">
        <v>-10988041.644075001</v>
      </c>
      <c r="P231" s="220"/>
      <c r="Q231" s="220"/>
      <c r="R231" s="220"/>
      <c r="S231" s="220"/>
      <c r="T231" s="220"/>
      <c r="U231" s="220"/>
      <c r="V231" s="220"/>
      <c r="W231" s="220"/>
      <c r="X231" s="220"/>
      <c r="Y231" s="220"/>
      <c r="Z231" s="220"/>
      <c r="AA231" s="220"/>
      <c r="AB231" s="220"/>
      <c r="AC231" s="220"/>
      <c r="AD231" s="220"/>
      <c r="AE231" s="220"/>
      <c r="AF231" s="220"/>
      <c r="AG231" s="220"/>
      <c r="AH231" s="220"/>
      <c r="AI231" s="220"/>
      <c r="AJ231" s="220"/>
      <c r="AK231" s="220"/>
      <c r="AL231" s="220"/>
      <c r="AM231" s="220"/>
      <c r="AN231" s="220"/>
      <c r="AO231" s="220"/>
      <c r="AP231" s="220"/>
      <c r="AQ231" s="220"/>
      <c r="AR231" s="220"/>
      <c r="AS231" s="220"/>
      <c r="AT231" s="220"/>
      <c r="AU231" s="220"/>
      <c r="AV231" s="220"/>
      <c r="AW231" s="220"/>
      <c r="AX231" s="220"/>
      <c r="AY231" s="220"/>
      <c r="AZ231" s="220"/>
      <c r="BA231" s="220"/>
      <c r="BB231" s="220"/>
      <c r="BC231" s="220"/>
      <c r="BD231" s="220"/>
      <c r="BE231" s="220"/>
      <c r="BF231" s="220"/>
      <c r="BG231" s="220"/>
      <c r="BH231" s="220"/>
      <c r="BI231" s="220"/>
      <c r="BJ231" s="220"/>
      <c r="BK231" s="220"/>
      <c r="BL231" s="220"/>
      <c r="BM231" s="220"/>
      <c r="BN231" s="220"/>
      <c r="BO231" s="220"/>
      <c r="BP231" s="220"/>
      <c r="BQ231" s="220"/>
      <c r="BR231" s="220"/>
      <c r="BS231" s="220"/>
      <c r="BT231" s="220"/>
      <c r="BU231" s="220"/>
      <c r="BV231" s="220"/>
      <c r="BW231" s="220"/>
      <c r="BX231" s="220"/>
      <c r="BY231" s="220"/>
      <c r="BZ231" s="220"/>
      <c r="CA231" s="220"/>
      <c r="CB231" s="220"/>
      <c r="CC231" s="220"/>
      <c r="CD231" s="220"/>
      <c r="CE231" s="220"/>
      <c r="CF231" s="220"/>
      <c r="CG231" s="220"/>
      <c r="CH231" s="220"/>
      <c r="CI231" s="220"/>
      <c r="CJ231" s="220"/>
      <c r="CK231" s="220"/>
      <c r="CL231" s="220"/>
      <c r="CM231" s="220"/>
      <c r="CN231" s="220"/>
      <c r="CO231" s="220"/>
      <c r="CP231" s="220"/>
      <c r="CQ231" s="220"/>
      <c r="CR231" s="220"/>
      <c r="CS231" s="220"/>
      <c r="CT231" s="220"/>
      <c r="CU231" s="220"/>
      <c r="CV231" s="220"/>
      <c r="CW231" s="220"/>
      <c r="CX231" s="220"/>
      <c r="CY231" s="220"/>
      <c r="CZ231" s="220"/>
      <c r="DA231" s="220"/>
      <c r="DB231" s="220"/>
      <c r="DC231" s="220"/>
      <c r="DD231" s="220"/>
      <c r="DE231" s="220"/>
      <c r="DF231" s="220"/>
      <c r="DG231" s="220"/>
      <c r="DH231" s="220"/>
      <c r="DI231" s="220"/>
      <c r="DJ231" s="220"/>
      <c r="DK231" s="220"/>
      <c r="DL231" s="220"/>
      <c r="DM231" s="220"/>
      <c r="DN231" s="220"/>
      <c r="DO231" s="220"/>
      <c r="DP231" s="220"/>
      <c r="DQ231" s="220"/>
      <c r="DR231" s="220"/>
      <c r="DS231" s="220"/>
      <c r="DT231" s="220"/>
      <c r="DU231" s="220"/>
      <c r="DV231" s="220"/>
      <c r="DW231" s="220"/>
      <c r="DX231" s="220"/>
      <c r="DY231" s="220">
        <v>-10988041.644075001</v>
      </c>
    </row>
    <row r="232" spans="4:129">
      <c r="D232" s="175" t="s">
        <v>943</v>
      </c>
      <c r="E232" s="226" t="s">
        <v>967</v>
      </c>
      <c r="F232" s="226" t="s">
        <v>968</v>
      </c>
      <c r="G232" s="226">
        <v>-7499422.2699999996</v>
      </c>
      <c r="H232" s="226"/>
      <c r="I232" s="226"/>
      <c r="J232" s="226"/>
      <c r="K232" s="226"/>
      <c r="L232" s="226">
        <v>-2702000.6640750002</v>
      </c>
      <c r="M232" s="226">
        <v>-1581280.26</v>
      </c>
      <c r="N232" s="226"/>
      <c r="O232" s="226">
        <v>-11782703.194075</v>
      </c>
      <c r="P232" s="226"/>
      <c r="Q232" s="226"/>
      <c r="R232" s="226"/>
      <c r="S232" s="226"/>
      <c r="T232" s="226"/>
      <c r="U232" s="226"/>
      <c r="V232" s="226"/>
      <c r="W232" s="226"/>
      <c r="X232" s="226"/>
      <c r="Y232" s="226"/>
      <c r="Z232" s="226"/>
      <c r="AA232" s="226"/>
      <c r="AB232" s="226"/>
      <c r="AC232" s="226"/>
      <c r="AD232" s="226"/>
      <c r="AE232" s="226"/>
      <c r="AF232" s="226"/>
      <c r="AG232" s="226"/>
      <c r="AH232" s="226"/>
      <c r="AI232" s="226"/>
      <c r="AJ232" s="226"/>
      <c r="AK232" s="226"/>
      <c r="AL232" s="226"/>
      <c r="AM232" s="226"/>
      <c r="AN232" s="226"/>
      <c r="AO232" s="226"/>
      <c r="AP232" s="226"/>
      <c r="AQ232" s="226"/>
      <c r="AR232" s="226"/>
      <c r="AS232" s="226"/>
      <c r="AT232" s="226"/>
      <c r="AU232" s="226"/>
      <c r="AV232" s="226"/>
      <c r="AW232" s="226"/>
      <c r="AX232" s="226"/>
      <c r="AY232" s="226"/>
      <c r="AZ232" s="226"/>
      <c r="BA232" s="226"/>
      <c r="BB232" s="226"/>
      <c r="BC232" s="226"/>
      <c r="BD232" s="226"/>
      <c r="BE232" s="226"/>
      <c r="BF232" s="226"/>
      <c r="BG232" s="226"/>
      <c r="BH232" s="226"/>
      <c r="BI232" s="226"/>
      <c r="BJ232" s="226"/>
      <c r="BK232" s="226"/>
      <c r="BL232" s="226"/>
      <c r="BM232" s="226"/>
      <c r="BN232" s="226"/>
      <c r="BO232" s="226"/>
      <c r="BP232" s="226"/>
      <c r="BQ232" s="226"/>
      <c r="BR232" s="226"/>
      <c r="BS232" s="226"/>
      <c r="BT232" s="226"/>
      <c r="BU232" s="226"/>
      <c r="BV232" s="226"/>
      <c r="BW232" s="226"/>
      <c r="BX232" s="226"/>
      <c r="BY232" s="226"/>
      <c r="BZ232" s="226"/>
      <c r="CA232" s="226"/>
      <c r="CB232" s="226"/>
      <c r="CC232" s="226"/>
      <c r="CD232" s="226"/>
      <c r="CE232" s="226"/>
      <c r="CF232" s="226"/>
      <c r="CG232" s="226"/>
      <c r="CH232" s="226"/>
      <c r="CI232" s="226"/>
      <c r="CJ232" s="226"/>
      <c r="CK232" s="226"/>
      <c r="CL232" s="226"/>
      <c r="CM232" s="226"/>
      <c r="CN232" s="226"/>
      <c r="CO232" s="226"/>
      <c r="CP232" s="226"/>
      <c r="CQ232" s="226"/>
      <c r="CR232" s="226"/>
      <c r="CS232" s="226"/>
      <c r="CT232" s="226"/>
      <c r="CU232" s="226"/>
      <c r="CV232" s="226"/>
      <c r="CW232" s="226"/>
      <c r="CX232" s="226"/>
      <c r="CY232" s="226"/>
      <c r="CZ232" s="226"/>
      <c r="DA232" s="226"/>
      <c r="DB232" s="226"/>
      <c r="DC232" s="226"/>
      <c r="DD232" s="226"/>
      <c r="DE232" s="226"/>
      <c r="DF232" s="226"/>
      <c r="DG232" s="226"/>
      <c r="DH232" s="226"/>
      <c r="DI232" s="226"/>
      <c r="DJ232" s="226"/>
      <c r="DK232" s="226"/>
      <c r="DL232" s="226"/>
      <c r="DM232" s="226"/>
      <c r="DN232" s="226"/>
      <c r="DO232" s="226"/>
      <c r="DP232" s="226"/>
      <c r="DQ232" s="226"/>
      <c r="DR232" s="226"/>
      <c r="DS232" s="226"/>
      <c r="DT232" s="226"/>
      <c r="DU232" s="226"/>
      <c r="DV232" s="226"/>
      <c r="DW232" s="226"/>
      <c r="DX232" s="226"/>
      <c r="DY232" s="226">
        <v>-11782703.194075</v>
      </c>
    </row>
    <row r="233" spans="4:129">
      <c r="D233" s="175" t="s">
        <v>946</v>
      </c>
      <c r="E233" s="222" t="s">
        <v>970</v>
      </c>
      <c r="F233" s="222" t="s">
        <v>971</v>
      </c>
      <c r="G233" s="222">
        <v>-7499422.2699999996</v>
      </c>
      <c r="H233" s="222"/>
      <c r="I233" s="222"/>
      <c r="J233" s="222"/>
      <c r="K233" s="222"/>
      <c r="L233" s="222">
        <v>-2702000.6640750002</v>
      </c>
      <c r="M233" s="222">
        <v>-1581280.26</v>
      </c>
      <c r="N233" s="222"/>
      <c r="O233" s="222">
        <v>-11782703.194075</v>
      </c>
      <c r="P233" s="222"/>
      <c r="Q233" s="222"/>
      <c r="R233" s="222"/>
      <c r="S233" s="222"/>
      <c r="T233" s="222"/>
      <c r="U233" s="222"/>
      <c r="V233" s="222"/>
      <c r="W233" s="222"/>
      <c r="X233" s="222"/>
      <c r="Y233" s="222"/>
      <c r="Z233" s="222"/>
      <c r="AA233" s="222"/>
      <c r="AB233" s="222"/>
      <c r="AC233" s="222"/>
      <c r="AD233" s="222"/>
      <c r="AE233" s="222"/>
      <c r="AF233" s="222"/>
      <c r="AG233" s="222"/>
      <c r="AH233" s="222"/>
      <c r="AI233" s="222"/>
      <c r="AJ233" s="222"/>
      <c r="AK233" s="222"/>
      <c r="AL233" s="222"/>
      <c r="AM233" s="222"/>
      <c r="AN233" s="222"/>
      <c r="AO233" s="222"/>
      <c r="AP233" s="222"/>
      <c r="AQ233" s="222"/>
      <c r="AR233" s="222"/>
      <c r="AS233" s="222"/>
      <c r="AT233" s="222"/>
      <c r="AU233" s="222"/>
      <c r="AV233" s="222"/>
      <c r="AW233" s="222"/>
      <c r="AX233" s="222"/>
      <c r="AY233" s="222"/>
      <c r="AZ233" s="222"/>
      <c r="BA233" s="222"/>
      <c r="BB233" s="222"/>
      <c r="BC233" s="222"/>
      <c r="BD233" s="222"/>
      <c r="BE233" s="222"/>
      <c r="BF233" s="222"/>
      <c r="BG233" s="222"/>
      <c r="BH233" s="222"/>
      <c r="BI233" s="222"/>
      <c r="BJ233" s="222"/>
      <c r="BK233" s="222"/>
      <c r="BL233" s="222"/>
      <c r="BM233" s="222"/>
      <c r="BN233" s="222"/>
      <c r="BO233" s="222"/>
      <c r="BP233" s="222"/>
      <c r="BQ233" s="222"/>
      <c r="BR233" s="222"/>
      <c r="BS233" s="222"/>
      <c r="BT233" s="222"/>
      <c r="BU233" s="222"/>
      <c r="BV233" s="222"/>
      <c r="BW233" s="222"/>
      <c r="BX233" s="222"/>
      <c r="BY233" s="222"/>
      <c r="BZ233" s="222"/>
      <c r="CA233" s="222"/>
      <c r="CB233" s="222"/>
      <c r="CC233" s="222"/>
      <c r="CD233" s="222"/>
      <c r="CE233" s="222"/>
      <c r="CF233" s="222"/>
      <c r="CG233" s="222"/>
      <c r="CH233" s="222"/>
      <c r="CI233" s="222"/>
      <c r="CJ233" s="222"/>
      <c r="CK233" s="222"/>
      <c r="CL233" s="222"/>
      <c r="CM233" s="222"/>
      <c r="CN233" s="222"/>
      <c r="CO233" s="222"/>
      <c r="CP233" s="222"/>
      <c r="CQ233" s="222"/>
      <c r="CR233" s="222"/>
      <c r="CS233" s="222"/>
      <c r="CT233" s="222"/>
      <c r="CU233" s="222"/>
      <c r="CV233" s="222"/>
      <c r="CW233" s="222"/>
      <c r="CX233" s="222"/>
      <c r="CY233" s="222"/>
      <c r="CZ233" s="222"/>
      <c r="DA233" s="222"/>
      <c r="DB233" s="222"/>
      <c r="DC233" s="222"/>
      <c r="DD233" s="222"/>
      <c r="DE233" s="222"/>
      <c r="DF233" s="222"/>
      <c r="DG233" s="222"/>
      <c r="DH233" s="222"/>
      <c r="DI233" s="222"/>
      <c r="DJ233" s="222"/>
      <c r="DK233" s="222"/>
      <c r="DL233" s="222"/>
      <c r="DM233" s="222"/>
      <c r="DN233" s="222"/>
      <c r="DO233" s="222"/>
      <c r="DP233" s="222"/>
      <c r="DQ233" s="222"/>
      <c r="DR233" s="222"/>
      <c r="DS233" s="222"/>
      <c r="DT233" s="222"/>
      <c r="DU233" s="222"/>
      <c r="DV233" s="222"/>
      <c r="DW233" s="222"/>
      <c r="DX233" s="222"/>
      <c r="DY233" s="222">
        <v>-11782703.194075</v>
      </c>
    </row>
    <row r="234" spans="4:129">
      <c r="D234" s="175" t="s">
        <v>949</v>
      </c>
      <c r="E234" s="220" t="s">
        <v>1813</v>
      </c>
      <c r="F234" s="220" t="s">
        <v>736</v>
      </c>
      <c r="G234" s="220"/>
      <c r="H234" s="220"/>
      <c r="I234" s="220"/>
      <c r="J234" s="220">
        <v>13568.9103036</v>
      </c>
      <c r="K234" s="220"/>
      <c r="L234" s="220"/>
      <c r="M234" s="220"/>
      <c r="N234" s="220"/>
      <c r="O234" s="220">
        <v>13568.9103036</v>
      </c>
      <c r="P234" s="220"/>
      <c r="Q234" s="220"/>
      <c r="R234" s="220"/>
      <c r="S234" s="220"/>
      <c r="T234" s="220"/>
      <c r="U234" s="220"/>
      <c r="V234" s="220"/>
      <c r="W234" s="220"/>
      <c r="X234" s="220"/>
      <c r="Y234" s="220"/>
      <c r="Z234" s="220"/>
      <c r="AA234" s="220"/>
      <c r="AB234" s="220"/>
      <c r="AC234" s="220"/>
      <c r="AD234" s="220"/>
      <c r="AE234" s="220"/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R234" s="220"/>
      <c r="AS234" s="220"/>
      <c r="AT234" s="220"/>
      <c r="AU234" s="220"/>
      <c r="AV234" s="220"/>
      <c r="AW234" s="220"/>
      <c r="AX234" s="220"/>
      <c r="AY234" s="220"/>
      <c r="AZ234" s="220"/>
      <c r="BA234" s="220"/>
      <c r="BB234" s="220"/>
      <c r="BC234" s="220"/>
      <c r="BD234" s="220"/>
      <c r="BE234" s="220"/>
      <c r="BF234" s="220"/>
      <c r="BG234" s="220"/>
      <c r="BH234" s="220"/>
      <c r="BI234" s="220"/>
      <c r="BJ234" s="220"/>
      <c r="BK234" s="220"/>
      <c r="BL234" s="220"/>
      <c r="BM234" s="220"/>
      <c r="BN234" s="220"/>
      <c r="BO234" s="220"/>
      <c r="BP234" s="220"/>
      <c r="BQ234" s="220"/>
      <c r="BR234" s="220"/>
      <c r="BS234" s="220"/>
      <c r="BT234" s="220"/>
      <c r="BU234" s="220"/>
      <c r="BV234" s="220"/>
      <c r="BW234" s="220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0"/>
      <c r="CH234" s="220"/>
      <c r="CI234" s="220"/>
      <c r="CJ234" s="220"/>
      <c r="CK234" s="220"/>
      <c r="CL234" s="220"/>
      <c r="CM234" s="220"/>
      <c r="CN234" s="220"/>
      <c r="CO234" s="220"/>
      <c r="CP234" s="220"/>
      <c r="CQ234" s="220"/>
      <c r="CR234" s="220"/>
      <c r="CS234" s="220"/>
      <c r="CT234" s="220"/>
      <c r="CU234" s="220"/>
      <c r="CV234" s="220"/>
      <c r="CW234" s="220"/>
      <c r="CX234" s="220"/>
      <c r="CY234" s="220"/>
      <c r="CZ234" s="220"/>
      <c r="DA234" s="220"/>
      <c r="DB234" s="220"/>
      <c r="DC234" s="220"/>
      <c r="DD234" s="220"/>
      <c r="DE234" s="220"/>
      <c r="DF234" s="220"/>
      <c r="DG234" s="220"/>
      <c r="DH234" s="220"/>
      <c r="DI234" s="220"/>
      <c r="DJ234" s="220"/>
      <c r="DK234" s="220"/>
      <c r="DL234" s="220"/>
      <c r="DM234" s="220"/>
      <c r="DN234" s="220"/>
      <c r="DO234" s="220"/>
      <c r="DP234" s="220"/>
      <c r="DQ234" s="220"/>
      <c r="DR234" s="220"/>
      <c r="DS234" s="220"/>
      <c r="DT234" s="220"/>
      <c r="DU234" s="220"/>
      <c r="DV234" s="220"/>
      <c r="DW234" s="220"/>
      <c r="DX234" s="220"/>
      <c r="DY234" s="220">
        <v>13568.9103036</v>
      </c>
    </row>
    <row r="235" spans="4:129">
      <c r="D235" s="175" t="s">
        <v>955</v>
      </c>
      <c r="E235" s="220" t="s">
        <v>973</v>
      </c>
      <c r="F235" s="220" t="s">
        <v>974</v>
      </c>
      <c r="G235" s="220">
        <v>-1869410.36</v>
      </c>
      <c r="H235" s="220"/>
      <c r="I235" s="220"/>
      <c r="J235" s="220"/>
      <c r="K235" s="220"/>
      <c r="L235" s="220"/>
      <c r="M235" s="220"/>
      <c r="N235" s="220"/>
      <c r="O235" s="220">
        <v>-1869410.36</v>
      </c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  <c r="AB235" s="220"/>
      <c r="AC235" s="220"/>
      <c r="AD235" s="220"/>
      <c r="AE235" s="220"/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R235" s="220"/>
      <c r="AS235" s="220"/>
      <c r="AT235" s="220"/>
      <c r="AU235" s="220"/>
      <c r="AV235" s="220"/>
      <c r="AW235" s="220"/>
      <c r="AX235" s="220"/>
      <c r="AY235" s="220"/>
      <c r="AZ235" s="220"/>
      <c r="BA235" s="220"/>
      <c r="BB235" s="220"/>
      <c r="BC235" s="220"/>
      <c r="BD235" s="220"/>
      <c r="BE235" s="220"/>
      <c r="BF235" s="220"/>
      <c r="BG235" s="220"/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T235" s="220"/>
      <c r="BU235" s="220"/>
      <c r="BV235" s="220"/>
      <c r="BW235" s="220"/>
      <c r="BX235" s="220"/>
      <c r="BY235" s="220"/>
      <c r="BZ235" s="220"/>
      <c r="CA235" s="220"/>
      <c r="CB235" s="220"/>
      <c r="CC235" s="220"/>
      <c r="CD235" s="220"/>
      <c r="CE235" s="220"/>
      <c r="CF235" s="220"/>
      <c r="CG235" s="220"/>
      <c r="CH235" s="220"/>
      <c r="CI235" s="220"/>
      <c r="CJ235" s="220"/>
      <c r="CK235" s="220"/>
      <c r="CL235" s="220"/>
      <c r="CM235" s="220"/>
      <c r="CN235" s="220"/>
      <c r="CO235" s="220"/>
      <c r="CP235" s="220"/>
      <c r="CQ235" s="220"/>
      <c r="CR235" s="220"/>
      <c r="CS235" s="220"/>
      <c r="CT235" s="220"/>
      <c r="CU235" s="220"/>
      <c r="CV235" s="220"/>
      <c r="CW235" s="220"/>
      <c r="CX235" s="220"/>
      <c r="CY235" s="220"/>
      <c r="CZ235" s="220"/>
      <c r="DA235" s="220"/>
      <c r="DB235" s="220"/>
      <c r="DC235" s="220"/>
      <c r="DD235" s="220"/>
      <c r="DE235" s="220"/>
      <c r="DF235" s="220"/>
      <c r="DG235" s="220"/>
      <c r="DH235" s="220"/>
      <c r="DI235" s="220"/>
      <c r="DJ235" s="220"/>
      <c r="DK235" s="220"/>
      <c r="DL235" s="220"/>
      <c r="DM235" s="220"/>
      <c r="DN235" s="220"/>
      <c r="DO235" s="220"/>
      <c r="DP235" s="220"/>
      <c r="DQ235" s="220"/>
      <c r="DR235" s="220"/>
      <c r="DS235" s="220"/>
      <c r="DT235" s="220"/>
      <c r="DU235" s="220"/>
      <c r="DV235" s="220"/>
      <c r="DW235" s="220"/>
      <c r="DX235" s="220"/>
      <c r="DY235" s="220">
        <v>-1869410.36</v>
      </c>
    </row>
    <row r="236" spans="4:129">
      <c r="D236" s="175" t="s">
        <v>958</v>
      </c>
      <c r="E236" s="220" t="s">
        <v>976</v>
      </c>
      <c r="F236" s="220" t="s">
        <v>977</v>
      </c>
      <c r="G236" s="220">
        <v>-59741164.950000003</v>
      </c>
      <c r="H236" s="220"/>
      <c r="I236" s="220"/>
      <c r="J236" s="220"/>
      <c r="K236" s="220"/>
      <c r="L236" s="220"/>
      <c r="M236" s="220"/>
      <c r="N236" s="220"/>
      <c r="O236" s="220">
        <v>-59741164.950000003</v>
      </c>
      <c r="P236" s="220"/>
      <c r="Q236" s="220"/>
      <c r="R236" s="220"/>
      <c r="S236" s="220"/>
      <c r="T236" s="220"/>
      <c r="U236" s="220"/>
      <c r="V236" s="220"/>
      <c r="W236" s="220"/>
      <c r="X236" s="220"/>
      <c r="Y236" s="220"/>
      <c r="Z236" s="220"/>
      <c r="AA236" s="220"/>
      <c r="AB236" s="220"/>
      <c r="AC236" s="220"/>
      <c r="AD236" s="220"/>
      <c r="AE236" s="220"/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R236" s="220"/>
      <c r="AS236" s="220"/>
      <c r="AT236" s="220"/>
      <c r="AU236" s="220"/>
      <c r="AV236" s="220"/>
      <c r="AW236" s="220"/>
      <c r="AX236" s="220"/>
      <c r="AY236" s="220"/>
      <c r="AZ236" s="220"/>
      <c r="BA236" s="220"/>
      <c r="BB236" s="220"/>
      <c r="BC236" s="220"/>
      <c r="BD236" s="220"/>
      <c r="BE236" s="220"/>
      <c r="BF236" s="220"/>
      <c r="BG236" s="220"/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T236" s="220"/>
      <c r="BU236" s="220"/>
      <c r="BV236" s="220"/>
      <c r="BW236" s="220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0"/>
      <c r="CH236" s="220"/>
      <c r="CI236" s="220"/>
      <c r="CJ236" s="220"/>
      <c r="CK236" s="220"/>
      <c r="CL236" s="220"/>
      <c r="CM236" s="220"/>
      <c r="CN236" s="220"/>
      <c r="CO236" s="220"/>
      <c r="CP236" s="220"/>
      <c r="CQ236" s="220"/>
      <c r="CR236" s="220"/>
      <c r="CS236" s="220"/>
      <c r="CT236" s="220"/>
      <c r="CU236" s="220"/>
      <c r="CV236" s="220"/>
      <c r="CW236" s="220"/>
      <c r="CX236" s="220"/>
      <c r="CY236" s="220"/>
      <c r="CZ236" s="220"/>
      <c r="DA236" s="220"/>
      <c r="DB236" s="220"/>
      <c r="DC236" s="220"/>
      <c r="DD236" s="220"/>
      <c r="DE236" s="220"/>
      <c r="DF236" s="220"/>
      <c r="DG236" s="220"/>
      <c r="DH236" s="220"/>
      <c r="DI236" s="220"/>
      <c r="DJ236" s="220"/>
      <c r="DK236" s="220"/>
      <c r="DL236" s="220"/>
      <c r="DM236" s="220"/>
      <c r="DN236" s="220"/>
      <c r="DO236" s="220"/>
      <c r="DP236" s="220"/>
      <c r="DQ236" s="220"/>
      <c r="DR236" s="220">
        <v>59741164.950000003</v>
      </c>
      <c r="DS236" s="220"/>
      <c r="DT236" s="220"/>
      <c r="DU236" s="220">
        <v>59741164.950000003</v>
      </c>
      <c r="DV236" s="220"/>
      <c r="DW236" s="220"/>
      <c r="DX236" s="220"/>
      <c r="DY236" s="220">
        <v>0</v>
      </c>
    </row>
    <row r="237" spans="4:129">
      <c r="D237" s="175" t="s">
        <v>960</v>
      </c>
      <c r="E237" s="220" t="s">
        <v>979</v>
      </c>
      <c r="F237" s="220" t="s">
        <v>742</v>
      </c>
      <c r="G237" s="220"/>
      <c r="H237" s="220"/>
      <c r="I237" s="220"/>
      <c r="J237" s="220">
        <v>-966692625.5096494</v>
      </c>
      <c r="K237" s="220"/>
      <c r="L237" s="220"/>
      <c r="M237" s="220">
        <v>-41449900.619999997</v>
      </c>
      <c r="N237" s="220"/>
      <c r="O237" s="220">
        <v>-1008142526.1296494</v>
      </c>
      <c r="P237" s="220"/>
      <c r="Q237" s="220"/>
      <c r="R237" s="220"/>
      <c r="S237" s="220"/>
      <c r="T237" s="220"/>
      <c r="U237" s="220"/>
      <c r="V237" s="220"/>
      <c r="W237" s="220"/>
      <c r="X237" s="220"/>
      <c r="Y237" s="220"/>
      <c r="Z237" s="220"/>
      <c r="AA237" s="220"/>
      <c r="AB237" s="220"/>
      <c r="AC237" s="220"/>
      <c r="AD237" s="220"/>
      <c r="AE237" s="220"/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R237" s="220"/>
      <c r="AS237" s="220"/>
      <c r="AT237" s="220"/>
      <c r="AU237" s="220"/>
      <c r="AV237" s="220"/>
      <c r="AW237" s="220"/>
      <c r="AX237" s="220"/>
      <c r="AY237" s="220"/>
      <c r="AZ237" s="220"/>
      <c r="BA237" s="220"/>
      <c r="BB237" s="220"/>
      <c r="BC237" s="220"/>
      <c r="BD237" s="220"/>
      <c r="BE237" s="220"/>
      <c r="BF237" s="220"/>
      <c r="BG237" s="220"/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T237" s="220"/>
      <c r="BU237" s="220"/>
      <c r="BV237" s="220"/>
      <c r="BW237" s="220"/>
      <c r="BX237" s="220"/>
      <c r="BY237" s="220"/>
      <c r="BZ237" s="220"/>
      <c r="CA237" s="220"/>
      <c r="CB237" s="220">
        <v>-10364413.885245301</v>
      </c>
      <c r="CC237" s="220"/>
      <c r="CD237" s="220"/>
      <c r="CE237" s="220"/>
      <c r="CF237" s="220"/>
      <c r="CG237" s="220"/>
      <c r="CH237" s="220"/>
      <c r="CI237" s="220"/>
      <c r="CJ237" s="220"/>
      <c r="CK237" s="220"/>
      <c r="CL237" s="220"/>
      <c r="CM237" s="220"/>
      <c r="CN237" s="220"/>
      <c r="CO237" s="220"/>
      <c r="CP237" s="220"/>
      <c r="CQ237" s="220"/>
      <c r="CR237" s="220"/>
      <c r="CS237" s="220"/>
      <c r="CT237" s="220"/>
      <c r="CU237" s="220"/>
      <c r="CV237" s="220"/>
      <c r="CW237" s="220"/>
      <c r="CX237" s="220"/>
      <c r="CY237" s="220"/>
      <c r="CZ237" s="220"/>
      <c r="DA237" s="220"/>
      <c r="DB237" s="220"/>
      <c r="DC237" s="220">
        <v>99860198.295335904</v>
      </c>
      <c r="DD237" s="220">
        <v>-467236.16215480003</v>
      </c>
      <c r="DE237" s="220"/>
      <c r="DF237" s="220"/>
      <c r="DG237" s="220"/>
      <c r="DH237" s="220"/>
      <c r="DI237" s="220"/>
      <c r="DJ237" s="220"/>
      <c r="DK237" s="220"/>
      <c r="DL237" s="220"/>
      <c r="DM237" s="220"/>
      <c r="DN237" s="220"/>
      <c r="DO237" s="220"/>
      <c r="DP237" s="220"/>
      <c r="DQ237" s="220"/>
      <c r="DR237" s="220">
        <v>312560534.45999998</v>
      </c>
      <c r="DS237" s="220"/>
      <c r="DT237" s="220"/>
      <c r="DU237" s="220">
        <v>401589082.70793581</v>
      </c>
      <c r="DV237" s="220"/>
      <c r="DW237" s="220"/>
      <c r="DX237" s="220"/>
      <c r="DY237" s="220">
        <v>-606553443.42171359</v>
      </c>
    </row>
    <row r="238" spans="4:129">
      <c r="D238" s="175" t="s">
        <v>963</v>
      </c>
      <c r="E238" s="220" t="s">
        <v>981</v>
      </c>
      <c r="F238" s="220" t="s">
        <v>982</v>
      </c>
      <c r="G238" s="220"/>
      <c r="H238" s="220"/>
      <c r="I238" s="220"/>
      <c r="J238" s="220">
        <v>-188797.3288704</v>
      </c>
      <c r="K238" s="220"/>
      <c r="L238" s="220"/>
      <c r="M238" s="220"/>
      <c r="N238" s="220"/>
      <c r="O238" s="220">
        <v>-188797.3288704</v>
      </c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  <c r="AB238" s="220"/>
      <c r="AC238" s="220"/>
      <c r="AD238" s="220"/>
      <c r="AE238" s="220"/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R238" s="220"/>
      <c r="AS238" s="220"/>
      <c r="AT238" s="220"/>
      <c r="AU238" s="220"/>
      <c r="AV238" s="220"/>
      <c r="AW238" s="220"/>
      <c r="AX238" s="220"/>
      <c r="AY238" s="220"/>
      <c r="AZ238" s="220"/>
      <c r="BA238" s="220"/>
      <c r="BB238" s="220"/>
      <c r="BC238" s="220"/>
      <c r="BD238" s="220"/>
      <c r="BE238" s="220"/>
      <c r="BF238" s="220"/>
      <c r="BG238" s="220"/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T238" s="220"/>
      <c r="BU238" s="220"/>
      <c r="BV238" s="220"/>
      <c r="BW238" s="220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0"/>
      <c r="CH238" s="220"/>
      <c r="CI238" s="220"/>
      <c r="CJ238" s="220"/>
      <c r="CK238" s="220"/>
      <c r="CL238" s="220"/>
      <c r="CM238" s="220"/>
      <c r="CN238" s="220"/>
      <c r="CO238" s="220"/>
      <c r="CP238" s="220"/>
      <c r="CQ238" s="220"/>
      <c r="CR238" s="220"/>
      <c r="CS238" s="220"/>
      <c r="CT238" s="220"/>
      <c r="CU238" s="220"/>
      <c r="CV238" s="220"/>
      <c r="CW238" s="220"/>
      <c r="CX238" s="220"/>
      <c r="CY238" s="220"/>
      <c r="CZ238" s="220"/>
      <c r="DA238" s="220"/>
      <c r="DB238" s="220"/>
      <c r="DC238" s="220"/>
      <c r="DD238" s="220"/>
      <c r="DE238" s="220"/>
      <c r="DF238" s="220"/>
      <c r="DG238" s="220"/>
      <c r="DH238" s="220"/>
      <c r="DI238" s="220"/>
      <c r="DJ238" s="220"/>
      <c r="DK238" s="220"/>
      <c r="DL238" s="220"/>
      <c r="DM238" s="220"/>
      <c r="DN238" s="220"/>
      <c r="DO238" s="220"/>
      <c r="DP238" s="220"/>
      <c r="DQ238" s="220"/>
      <c r="DR238" s="220"/>
      <c r="DS238" s="220"/>
      <c r="DT238" s="220"/>
      <c r="DU238" s="220"/>
      <c r="DV238" s="220"/>
      <c r="DW238" s="220"/>
      <c r="DX238" s="220"/>
      <c r="DY238" s="220">
        <v>-188797.3288704</v>
      </c>
    </row>
    <row r="239" spans="4:129">
      <c r="D239" s="175" t="s">
        <v>966</v>
      </c>
      <c r="E239" s="220" t="s">
        <v>984</v>
      </c>
      <c r="F239" s="220" t="s">
        <v>754</v>
      </c>
      <c r="G239" s="220">
        <v>-777687.91</v>
      </c>
      <c r="H239" s="220"/>
      <c r="I239" s="220"/>
      <c r="J239" s="220"/>
      <c r="K239" s="220"/>
      <c r="L239" s="220">
        <v>-797979.27749999997</v>
      </c>
      <c r="M239" s="220">
        <v>-45615.199999999997</v>
      </c>
      <c r="N239" s="220"/>
      <c r="O239" s="220">
        <v>-1621282.3875</v>
      </c>
      <c r="P239" s="220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  <c r="AB239" s="220"/>
      <c r="AC239" s="220"/>
      <c r="AD239" s="220"/>
      <c r="AE239" s="220"/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R239" s="220"/>
      <c r="AS239" s="220"/>
      <c r="AT239" s="220"/>
      <c r="AU239" s="220"/>
      <c r="AV239" s="220"/>
      <c r="AW239" s="220"/>
      <c r="AX239" s="220"/>
      <c r="AY239" s="220"/>
      <c r="AZ239" s="220"/>
      <c r="BA239" s="220"/>
      <c r="BB239" s="220"/>
      <c r="BC239" s="220"/>
      <c r="BD239" s="220"/>
      <c r="BE239" s="220"/>
      <c r="BF239" s="220"/>
      <c r="BG239" s="220"/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T239" s="220"/>
      <c r="BU239" s="220"/>
      <c r="BV239" s="220"/>
      <c r="BW239" s="220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0"/>
      <c r="CH239" s="220"/>
      <c r="CI239" s="220"/>
      <c r="CJ239" s="220"/>
      <c r="CK239" s="220"/>
      <c r="CL239" s="220"/>
      <c r="CM239" s="220"/>
      <c r="CN239" s="220"/>
      <c r="CO239" s="220"/>
      <c r="CP239" s="220"/>
      <c r="CQ239" s="220"/>
      <c r="CR239" s="220"/>
      <c r="CS239" s="220"/>
      <c r="CT239" s="220"/>
      <c r="CU239" s="220"/>
      <c r="CV239" s="220"/>
      <c r="CW239" s="220"/>
      <c r="CX239" s="220"/>
      <c r="CY239" s="220"/>
      <c r="CZ239" s="220"/>
      <c r="DA239" s="220"/>
      <c r="DB239" s="220"/>
      <c r="DC239" s="220"/>
      <c r="DD239" s="220"/>
      <c r="DE239" s="220"/>
      <c r="DF239" s="220"/>
      <c r="DG239" s="220"/>
      <c r="DH239" s="220"/>
      <c r="DI239" s="220"/>
      <c r="DJ239" s="220"/>
      <c r="DK239" s="220"/>
      <c r="DL239" s="220"/>
      <c r="DM239" s="220"/>
      <c r="DN239" s="220"/>
      <c r="DO239" s="220"/>
      <c r="DP239" s="220"/>
      <c r="DQ239" s="220"/>
      <c r="DR239" s="220"/>
      <c r="DS239" s="220"/>
      <c r="DT239" s="220"/>
      <c r="DU239" s="220"/>
      <c r="DV239" s="220"/>
      <c r="DW239" s="220"/>
      <c r="DX239" s="220"/>
      <c r="DY239" s="220">
        <v>-1621282.3875</v>
      </c>
    </row>
    <row r="240" spans="4:129">
      <c r="D240" s="175" t="s">
        <v>969</v>
      </c>
      <c r="E240" s="220" t="s">
        <v>986</v>
      </c>
      <c r="F240" s="220" t="s">
        <v>760</v>
      </c>
      <c r="G240" s="220">
        <v>-241349761.13999999</v>
      </c>
      <c r="H240" s="220"/>
      <c r="I240" s="220"/>
      <c r="J240" s="220">
        <v>149260277.28985041</v>
      </c>
      <c r="K240" s="220"/>
      <c r="L240" s="220">
        <v>-8155951.4771849997</v>
      </c>
      <c r="M240" s="220"/>
      <c r="N240" s="220"/>
      <c r="O240" s="220">
        <v>-100245435.3273346</v>
      </c>
      <c r="P240" s="220"/>
      <c r="Q240" s="220"/>
      <c r="R240" s="220"/>
      <c r="S240" s="220"/>
      <c r="T240" s="220"/>
      <c r="U240" s="220"/>
      <c r="V240" s="220"/>
      <c r="W240" s="220"/>
      <c r="X240" s="220"/>
      <c r="Y240" s="220"/>
      <c r="Z240" s="220"/>
      <c r="AA240" s="220"/>
      <c r="AB240" s="220"/>
      <c r="AC240" s="220"/>
      <c r="AD240" s="220"/>
      <c r="AE240" s="220"/>
      <c r="AF240" s="220"/>
      <c r="AG240" s="220"/>
      <c r="AH240" s="220"/>
      <c r="AI240" s="220"/>
      <c r="AJ240" s="220"/>
      <c r="AK240" s="220"/>
      <c r="AL240" s="220"/>
      <c r="AM240" s="220"/>
      <c r="AN240" s="220"/>
      <c r="AO240" s="220"/>
      <c r="AP240" s="220"/>
      <c r="AQ240" s="220"/>
      <c r="AR240" s="220"/>
      <c r="AS240" s="220"/>
      <c r="AT240" s="220"/>
      <c r="AU240" s="220"/>
      <c r="AV240" s="220"/>
      <c r="AW240" s="220"/>
      <c r="AX240" s="220"/>
      <c r="AY240" s="220"/>
      <c r="AZ240" s="220"/>
      <c r="BA240" s="220"/>
      <c r="BB240" s="220"/>
      <c r="BC240" s="220"/>
      <c r="BD240" s="220"/>
      <c r="BE240" s="220"/>
      <c r="BF240" s="220"/>
      <c r="BG240" s="220"/>
      <c r="BH240" s="220"/>
      <c r="BI240" s="220"/>
      <c r="BJ240" s="220"/>
      <c r="BK240" s="220"/>
      <c r="BL240" s="220"/>
      <c r="BM240" s="220"/>
      <c r="BN240" s="220"/>
      <c r="BO240" s="220"/>
      <c r="BP240" s="220"/>
      <c r="BQ240" s="220"/>
      <c r="BR240" s="220"/>
      <c r="BS240" s="220"/>
      <c r="BT240" s="220"/>
      <c r="BU240" s="220"/>
      <c r="BV240" s="220"/>
      <c r="BW240" s="220"/>
      <c r="BX240" s="220"/>
      <c r="BY240" s="220"/>
      <c r="BZ240" s="220"/>
      <c r="CA240" s="220"/>
      <c r="CB240" s="220"/>
      <c r="CC240" s="220"/>
      <c r="CD240" s="220"/>
      <c r="CE240" s="220"/>
      <c r="CF240" s="220"/>
      <c r="CG240" s="220"/>
      <c r="CH240" s="220"/>
      <c r="CI240" s="220"/>
      <c r="CJ240" s="220"/>
      <c r="CK240" s="220"/>
      <c r="CL240" s="220"/>
      <c r="CM240" s="220"/>
      <c r="CN240" s="220"/>
      <c r="CO240" s="220"/>
      <c r="CP240" s="220"/>
      <c r="CQ240" s="220"/>
      <c r="CR240" s="220"/>
      <c r="CS240" s="220"/>
      <c r="CT240" s="220"/>
      <c r="CU240" s="220"/>
      <c r="CV240" s="220"/>
      <c r="CW240" s="220"/>
      <c r="CX240" s="220"/>
      <c r="CY240" s="220"/>
      <c r="CZ240" s="220"/>
      <c r="DA240" s="220"/>
      <c r="DB240" s="220"/>
      <c r="DC240" s="220"/>
      <c r="DD240" s="220"/>
      <c r="DE240" s="220"/>
      <c r="DF240" s="220"/>
      <c r="DG240" s="220"/>
      <c r="DH240" s="220"/>
      <c r="DI240" s="220">
        <v>-1604229438.47</v>
      </c>
      <c r="DJ240" s="220"/>
      <c r="DK240" s="220"/>
      <c r="DL240" s="220"/>
      <c r="DM240" s="220"/>
      <c r="DN240" s="220"/>
      <c r="DO240" s="220">
        <v>42713525.590000004</v>
      </c>
      <c r="DP240" s="220"/>
      <c r="DQ240" s="220"/>
      <c r="DR240" s="220"/>
      <c r="DS240" s="220"/>
      <c r="DT240" s="220"/>
      <c r="DU240" s="220">
        <v>-1561515912.8800001</v>
      </c>
      <c r="DV240" s="220"/>
      <c r="DW240" s="220"/>
      <c r="DX240" s="220"/>
      <c r="DY240" s="220">
        <v>-1661761348.2073345</v>
      </c>
    </row>
    <row r="241" spans="4:129">
      <c r="D241" s="175" t="s">
        <v>972</v>
      </c>
      <c r="E241" s="220" t="s">
        <v>988</v>
      </c>
      <c r="F241" s="220" t="s">
        <v>989</v>
      </c>
      <c r="G241" s="220">
        <v>186017836.21000001</v>
      </c>
      <c r="H241" s="220"/>
      <c r="I241" s="220"/>
      <c r="J241" s="220"/>
      <c r="K241" s="220"/>
      <c r="L241" s="220">
        <v>8953930.7546849996</v>
      </c>
      <c r="M241" s="220">
        <v>34181899.490000002</v>
      </c>
      <c r="N241" s="220"/>
      <c r="O241" s="220">
        <v>229153666.454685</v>
      </c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  <c r="AB241" s="220"/>
      <c r="AC241" s="220"/>
      <c r="AD241" s="220"/>
      <c r="AE241" s="220"/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>
        <v>229153666.454685</v>
      </c>
    </row>
    <row r="242" spans="4:129">
      <c r="D242" s="175" t="s">
        <v>975</v>
      </c>
      <c r="E242" s="222" t="s">
        <v>994</v>
      </c>
      <c r="F242" s="222" t="s">
        <v>217</v>
      </c>
      <c r="G242" s="222">
        <v>-117720188.15000001</v>
      </c>
      <c r="H242" s="222"/>
      <c r="I242" s="222"/>
      <c r="J242" s="222">
        <v>-817607576.63836575</v>
      </c>
      <c r="K242" s="222"/>
      <c r="L242" s="222">
        <v>0</v>
      </c>
      <c r="M242" s="222">
        <v>-7313616.3300000001</v>
      </c>
      <c r="N242" s="222"/>
      <c r="O242" s="222">
        <v>-942641381.11836576</v>
      </c>
      <c r="P242" s="222"/>
      <c r="Q242" s="222"/>
      <c r="R242" s="222"/>
      <c r="S242" s="222"/>
      <c r="T242" s="222"/>
      <c r="U242" s="222"/>
      <c r="V242" s="222"/>
      <c r="W242" s="222"/>
      <c r="X242" s="222"/>
      <c r="Y242" s="222"/>
      <c r="Z242" s="222"/>
      <c r="AA242" s="222"/>
      <c r="AB242" s="222"/>
      <c r="AC242" s="222"/>
      <c r="AD242" s="222"/>
      <c r="AE242" s="222"/>
      <c r="AF242" s="222"/>
      <c r="AG242" s="222"/>
      <c r="AH242" s="222"/>
      <c r="AI242" s="222"/>
      <c r="AJ242" s="222"/>
      <c r="AK242" s="222"/>
      <c r="AL242" s="222"/>
      <c r="AM242" s="222"/>
      <c r="AN242" s="222"/>
      <c r="AO242" s="222"/>
      <c r="AP242" s="222"/>
      <c r="AQ242" s="222"/>
      <c r="AR242" s="222"/>
      <c r="AS242" s="222"/>
      <c r="AT242" s="222"/>
      <c r="AU242" s="222"/>
      <c r="AV242" s="222"/>
      <c r="AW242" s="222"/>
      <c r="AX242" s="222"/>
      <c r="AY242" s="222"/>
      <c r="AZ242" s="222"/>
      <c r="BA242" s="222"/>
      <c r="BB242" s="222"/>
      <c r="BC242" s="222"/>
      <c r="BD242" s="222"/>
      <c r="BE242" s="222"/>
      <c r="BF242" s="222"/>
      <c r="BG242" s="222"/>
      <c r="BH242" s="222"/>
      <c r="BI242" s="222"/>
      <c r="BJ242" s="222"/>
      <c r="BK242" s="222"/>
      <c r="BL242" s="222"/>
      <c r="BM242" s="222"/>
      <c r="BN242" s="222"/>
      <c r="BO242" s="222"/>
      <c r="BP242" s="222"/>
      <c r="BQ242" s="222"/>
      <c r="BR242" s="222"/>
      <c r="BS242" s="222"/>
      <c r="BT242" s="222"/>
      <c r="BU242" s="222"/>
      <c r="BV242" s="222"/>
      <c r="BW242" s="222"/>
      <c r="BX242" s="222"/>
      <c r="BY242" s="222"/>
      <c r="BZ242" s="222"/>
      <c r="CA242" s="222"/>
      <c r="CB242" s="222">
        <v>-10364413.885245301</v>
      </c>
      <c r="CC242" s="222"/>
      <c r="CD242" s="222"/>
      <c r="CE242" s="222"/>
      <c r="CF242" s="222"/>
      <c r="CG242" s="222"/>
      <c r="CH242" s="222"/>
      <c r="CI242" s="222"/>
      <c r="CJ242" s="222"/>
      <c r="CK242" s="222"/>
      <c r="CL242" s="222"/>
      <c r="CM242" s="222"/>
      <c r="CN242" s="222"/>
      <c r="CO242" s="222"/>
      <c r="CP242" s="222"/>
      <c r="CQ242" s="222"/>
      <c r="CR242" s="222"/>
      <c r="CS242" s="222"/>
      <c r="CT242" s="222"/>
      <c r="CU242" s="222"/>
      <c r="CV242" s="222"/>
      <c r="CW242" s="222"/>
      <c r="CX242" s="222"/>
      <c r="CY242" s="222"/>
      <c r="CZ242" s="222"/>
      <c r="DA242" s="222"/>
      <c r="DB242" s="222"/>
      <c r="DC242" s="222">
        <v>99860198.295335904</v>
      </c>
      <c r="DD242" s="222">
        <v>-467236.16215480003</v>
      </c>
      <c r="DE242" s="222"/>
      <c r="DF242" s="222"/>
      <c r="DG242" s="222"/>
      <c r="DH242" s="222"/>
      <c r="DI242" s="222">
        <v>-1604229438.47</v>
      </c>
      <c r="DJ242" s="222"/>
      <c r="DK242" s="222"/>
      <c r="DL242" s="222"/>
      <c r="DM242" s="222"/>
      <c r="DN242" s="222"/>
      <c r="DO242" s="222">
        <v>42713525.590000004</v>
      </c>
      <c r="DP242" s="222"/>
      <c r="DQ242" s="222"/>
      <c r="DR242" s="222">
        <v>372301699.41000003</v>
      </c>
      <c r="DS242" s="222"/>
      <c r="DT242" s="222"/>
      <c r="DU242" s="222">
        <v>-1100185665.2220643</v>
      </c>
      <c r="DV242" s="222"/>
      <c r="DW242" s="222"/>
      <c r="DX242" s="222"/>
      <c r="DY242" s="222">
        <v>-2042827046.34043</v>
      </c>
    </row>
    <row r="243" spans="4:129">
      <c r="D243" s="175" t="s">
        <v>978</v>
      </c>
      <c r="E243" s="220" t="s">
        <v>996</v>
      </c>
      <c r="F243" s="220" t="s">
        <v>997</v>
      </c>
      <c r="G243" s="220">
        <v>-556551628.26999998</v>
      </c>
      <c r="H243" s="220"/>
      <c r="I243" s="220"/>
      <c r="J243" s="220"/>
      <c r="K243" s="220"/>
      <c r="L243" s="220">
        <v>-164947989.44234401</v>
      </c>
      <c r="M243" s="220">
        <v>-110290023.66</v>
      </c>
      <c r="N243" s="220"/>
      <c r="O243" s="220">
        <v>-831789641.37234402</v>
      </c>
      <c r="P243" s="220"/>
      <c r="Q243" s="220"/>
      <c r="R243" s="220"/>
      <c r="S243" s="220"/>
      <c r="T243" s="220"/>
      <c r="U243" s="220"/>
      <c r="V243" s="220"/>
      <c r="W243" s="220"/>
      <c r="X243" s="220"/>
      <c r="Y243" s="220"/>
      <c r="Z243" s="220"/>
      <c r="AA243" s="220"/>
      <c r="AB243" s="220"/>
      <c r="AC243" s="220"/>
      <c r="AD243" s="220"/>
      <c r="AE243" s="220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>
        <v>-831789641.37234402</v>
      </c>
    </row>
    <row r="244" spans="4:129">
      <c r="D244" s="175" t="s">
        <v>980</v>
      </c>
      <c r="E244" s="220" t="s">
        <v>999</v>
      </c>
      <c r="F244" s="220" t="s">
        <v>1000</v>
      </c>
      <c r="G244" s="220">
        <v>-22650100.84</v>
      </c>
      <c r="H244" s="220"/>
      <c r="I244" s="220"/>
      <c r="J244" s="220"/>
      <c r="K244" s="220"/>
      <c r="L244" s="220"/>
      <c r="M244" s="220">
        <v>-6417869.4299999997</v>
      </c>
      <c r="N244" s="220"/>
      <c r="O244" s="220">
        <v>-29067970.27</v>
      </c>
      <c r="P244" s="220"/>
      <c r="Q244" s="220"/>
      <c r="R244" s="220"/>
      <c r="S244" s="220"/>
      <c r="T244" s="220"/>
      <c r="U244" s="220"/>
      <c r="V244" s="220"/>
      <c r="W244" s="220"/>
      <c r="X244" s="220"/>
      <c r="Y244" s="220"/>
      <c r="Z244" s="220"/>
      <c r="AA244" s="220"/>
      <c r="AB244" s="220"/>
      <c r="AC244" s="220"/>
      <c r="AD244" s="220"/>
      <c r="AE244" s="220"/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>
        <v>-29067970.27</v>
      </c>
    </row>
    <row r="245" spans="4:129">
      <c r="D245" s="175" t="s">
        <v>983</v>
      </c>
      <c r="E245" s="220" t="s">
        <v>1002</v>
      </c>
      <c r="F245" s="220" t="s">
        <v>1003</v>
      </c>
      <c r="G245" s="220"/>
      <c r="H245" s="220"/>
      <c r="I245" s="220"/>
      <c r="J245" s="220">
        <v>-737937988.63536274</v>
      </c>
      <c r="K245" s="220"/>
      <c r="L245" s="220"/>
      <c r="M245" s="220"/>
      <c r="N245" s="220"/>
      <c r="O245" s="220">
        <v>-737937988.63536274</v>
      </c>
      <c r="P245" s="220"/>
      <c r="Q245" s="220"/>
      <c r="R245" s="220"/>
      <c r="S245" s="220"/>
      <c r="T245" s="220"/>
      <c r="U245" s="220"/>
      <c r="V245" s="220"/>
      <c r="W245" s="220"/>
      <c r="X245" s="220"/>
      <c r="Y245" s="220"/>
      <c r="Z245" s="220"/>
      <c r="AA245" s="220"/>
      <c r="AB245" s="220"/>
      <c r="AC245" s="220"/>
      <c r="AD245" s="220"/>
      <c r="AE245" s="220"/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>
        <v>-737937988.63536274</v>
      </c>
    </row>
    <row r="246" spans="4:129">
      <c r="D246" s="175" t="s">
        <v>985</v>
      </c>
      <c r="E246" s="222" t="s">
        <v>1005</v>
      </c>
      <c r="F246" s="222" t="s">
        <v>1006</v>
      </c>
      <c r="G246" s="222">
        <v>-579201729.11000001</v>
      </c>
      <c r="H246" s="222"/>
      <c r="I246" s="222"/>
      <c r="J246" s="222">
        <v>-737937988.63536274</v>
      </c>
      <c r="K246" s="222"/>
      <c r="L246" s="222">
        <v>-164947989.44234401</v>
      </c>
      <c r="M246" s="222">
        <v>-116707893.09</v>
      </c>
      <c r="N246" s="222"/>
      <c r="O246" s="222">
        <v>-1598795600.2777069</v>
      </c>
      <c r="P246" s="222"/>
      <c r="Q246" s="222"/>
      <c r="R246" s="222"/>
      <c r="S246" s="222"/>
      <c r="T246" s="222"/>
      <c r="U246" s="222"/>
      <c r="V246" s="222"/>
      <c r="W246" s="222"/>
      <c r="X246" s="222"/>
      <c r="Y246" s="222"/>
      <c r="Z246" s="222"/>
      <c r="AA246" s="222"/>
      <c r="AB246" s="222"/>
      <c r="AC246" s="222"/>
      <c r="AD246" s="222"/>
      <c r="AE246" s="222"/>
      <c r="AF246" s="222"/>
      <c r="AG246" s="222"/>
      <c r="AH246" s="222"/>
      <c r="AI246" s="222"/>
      <c r="AJ246" s="222"/>
      <c r="AK246" s="222"/>
      <c r="AL246" s="222"/>
      <c r="AM246" s="222"/>
      <c r="AN246" s="222"/>
      <c r="AO246" s="222"/>
      <c r="AP246" s="222"/>
      <c r="AQ246" s="222"/>
      <c r="AR246" s="222"/>
      <c r="AS246" s="222"/>
      <c r="AT246" s="222"/>
      <c r="AU246" s="222"/>
      <c r="AV246" s="222"/>
      <c r="AW246" s="222"/>
      <c r="AX246" s="222"/>
      <c r="AY246" s="222"/>
      <c r="AZ246" s="222"/>
      <c r="BA246" s="222"/>
      <c r="BB246" s="222"/>
      <c r="BC246" s="222"/>
      <c r="BD246" s="222"/>
      <c r="BE246" s="222"/>
      <c r="BF246" s="222"/>
      <c r="BG246" s="222"/>
      <c r="BH246" s="222"/>
      <c r="BI246" s="222"/>
      <c r="BJ246" s="222"/>
      <c r="BK246" s="222"/>
      <c r="BL246" s="222"/>
      <c r="BM246" s="222"/>
      <c r="BN246" s="222"/>
      <c r="BO246" s="222"/>
      <c r="BP246" s="222"/>
      <c r="BQ246" s="222"/>
      <c r="BR246" s="222"/>
      <c r="BS246" s="222"/>
      <c r="BT246" s="222"/>
      <c r="BU246" s="222"/>
      <c r="BV246" s="222"/>
      <c r="BW246" s="222"/>
      <c r="BX246" s="222"/>
      <c r="BY246" s="222"/>
      <c r="BZ246" s="222"/>
      <c r="CA246" s="222"/>
      <c r="CB246" s="222"/>
      <c r="CC246" s="222"/>
      <c r="CD246" s="222"/>
      <c r="CE246" s="222"/>
      <c r="CF246" s="222"/>
      <c r="CG246" s="222"/>
      <c r="CH246" s="222"/>
      <c r="CI246" s="222"/>
      <c r="CJ246" s="222"/>
      <c r="CK246" s="222"/>
      <c r="CL246" s="222"/>
      <c r="CM246" s="222"/>
      <c r="CN246" s="222"/>
      <c r="CO246" s="222"/>
      <c r="CP246" s="222"/>
      <c r="CQ246" s="222"/>
      <c r="CR246" s="222"/>
      <c r="CS246" s="222"/>
      <c r="CT246" s="222"/>
      <c r="CU246" s="222"/>
      <c r="CV246" s="222"/>
      <c r="CW246" s="222"/>
      <c r="CX246" s="222"/>
      <c r="CY246" s="222"/>
      <c r="CZ246" s="222"/>
      <c r="DA246" s="222"/>
      <c r="DB246" s="222"/>
      <c r="DC246" s="222"/>
      <c r="DD246" s="222"/>
      <c r="DE246" s="222"/>
      <c r="DF246" s="222"/>
      <c r="DG246" s="222"/>
      <c r="DH246" s="222"/>
      <c r="DI246" s="222"/>
      <c r="DJ246" s="222"/>
      <c r="DK246" s="222"/>
      <c r="DL246" s="222"/>
      <c r="DM246" s="222"/>
      <c r="DN246" s="222"/>
      <c r="DO246" s="222"/>
      <c r="DP246" s="222"/>
      <c r="DQ246" s="222"/>
      <c r="DR246" s="222"/>
      <c r="DS246" s="222"/>
      <c r="DT246" s="222"/>
      <c r="DU246" s="222"/>
      <c r="DV246" s="222"/>
      <c r="DW246" s="222"/>
      <c r="DX246" s="222"/>
      <c r="DY246" s="222">
        <v>-1598795600.2777069</v>
      </c>
    </row>
    <row r="247" spans="4:129">
      <c r="D247" s="175" t="s">
        <v>987</v>
      </c>
      <c r="E247" s="220" t="s">
        <v>1008</v>
      </c>
      <c r="F247" s="220" t="s">
        <v>1009</v>
      </c>
      <c r="G247" s="220">
        <v>-2236217.2599999998</v>
      </c>
      <c r="H247" s="220"/>
      <c r="I247" s="220"/>
      <c r="J247" s="220">
        <v>-84370053.894113794</v>
      </c>
      <c r="K247" s="220"/>
      <c r="L247" s="220"/>
      <c r="M247" s="220"/>
      <c r="N247" s="220"/>
      <c r="O247" s="220">
        <v>-86606271.154113799</v>
      </c>
      <c r="P247" s="220"/>
      <c r="Q247" s="220"/>
      <c r="R247" s="220"/>
      <c r="S247" s="220"/>
      <c r="T247" s="220"/>
      <c r="U247" s="220"/>
      <c r="V247" s="220"/>
      <c r="W247" s="220"/>
      <c r="X247" s="220"/>
      <c r="Y247" s="220"/>
      <c r="Z247" s="220"/>
      <c r="AA247" s="220"/>
      <c r="AB247" s="220"/>
      <c r="AC247" s="220"/>
      <c r="AD247" s="220"/>
      <c r="AE247" s="220"/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>
        <v>-86606271.154113799</v>
      </c>
    </row>
    <row r="248" spans="4:129">
      <c r="D248" s="175" t="s">
        <v>990</v>
      </c>
      <c r="E248" s="226" t="s">
        <v>1011</v>
      </c>
      <c r="F248" s="226" t="s">
        <v>1012</v>
      </c>
      <c r="G248" s="226">
        <v>-2236217.2599999998</v>
      </c>
      <c r="H248" s="226"/>
      <c r="I248" s="226"/>
      <c r="J248" s="226">
        <v>-84370053.894113794</v>
      </c>
      <c r="K248" s="226"/>
      <c r="L248" s="226"/>
      <c r="M248" s="226"/>
      <c r="N248" s="226"/>
      <c r="O248" s="226">
        <v>-86606271.154113799</v>
      </c>
      <c r="P248" s="226"/>
      <c r="Q248" s="226"/>
      <c r="R248" s="226"/>
      <c r="S248" s="226"/>
      <c r="T248" s="226"/>
      <c r="U248" s="226"/>
      <c r="V248" s="226"/>
      <c r="W248" s="226"/>
      <c r="X248" s="226"/>
      <c r="Y248" s="226"/>
      <c r="Z248" s="226"/>
      <c r="AA248" s="226"/>
      <c r="AB248" s="226"/>
      <c r="AC248" s="226"/>
      <c r="AD248" s="226"/>
      <c r="AE248" s="226"/>
      <c r="AF248" s="226"/>
      <c r="AG248" s="226"/>
      <c r="AH248" s="226"/>
      <c r="AI248" s="226"/>
      <c r="AJ248" s="226"/>
      <c r="AK248" s="226"/>
      <c r="AL248" s="226"/>
      <c r="AM248" s="226"/>
      <c r="AN248" s="226"/>
      <c r="AO248" s="226"/>
      <c r="AP248" s="226"/>
      <c r="AQ248" s="226"/>
      <c r="AR248" s="226"/>
      <c r="AS248" s="226"/>
      <c r="AT248" s="226"/>
      <c r="AU248" s="226"/>
      <c r="AV248" s="226"/>
      <c r="AW248" s="226"/>
      <c r="AX248" s="226"/>
      <c r="AY248" s="226"/>
      <c r="AZ248" s="226"/>
      <c r="BA248" s="226"/>
      <c r="BB248" s="226"/>
      <c r="BC248" s="226"/>
      <c r="BD248" s="226"/>
      <c r="BE248" s="226"/>
      <c r="BF248" s="226"/>
      <c r="BG248" s="226"/>
      <c r="BH248" s="226"/>
      <c r="BI248" s="226"/>
      <c r="BJ248" s="226"/>
      <c r="BK248" s="226"/>
      <c r="BL248" s="226"/>
      <c r="BM248" s="226"/>
      <c r="BN248" s="226"/>
      <c r="BO248" s="226"/>
      <c r="BP248" s="226"/>
      <c r="BQ248" s="226"/>
      <c r="BR248" s="226"/>
      <c r="BS248" s="226"/>
      <c r="BT248" s="226"/>
      <c r="BU248" s="226"/>
      <c r="BV248" s="226"/>
      <c r="BW248" s="226"/>
      <c r="BX248" s="226"/>
      <c r="BY248" s="226"/>
      <c r="BZ248" s="226"/>
      <c r="CA248" s="226"/>
      <c r="CB248" s="226"/>
      <c r="CC248" s="226"/>
      <c r="CD248" s="226"/>
      <c r="CE248" s="226"/>
      <c r="CF248" s="226"/>
      <c r="CG248" s="226"/>
      <c r="CH248" s="226"/>
      <c r="CI248" s="226"/>
      <c r="CJ248" s="226"/>
      <c r="CK248" s="226"/>
      <c r="CL248" s="226"/>
      <c r="CM248" s="226"/>
      <c r="CN248" s="226"/>
      <c r="CO248" s="226"/>
      <c r="CP248" s="226"/>
      <c r="CQ248" s="226"/>
      <c r="CR248" s="226"/>
      <c r="CS248" s="226"/>
      <c r="CT248" s="226"/>
      <c r="CU248" s="226"/>
      <c r="CV248" s="226"/>
      <c r="CW248" s="226"/>
      <c r="CX248" s="226"/>
      <c r="CY248" s="226"/>
      <c r="CZ248" s="226"/>
      <c r="DA248" s="226"/>
      <c r="DB248" s="226"/>
      <c r="DC248" s="226"/>
      <c r="DD248" s="226"/>
      <c r="DE248" s="226"/>
      <c r="DF248" s="226"/>
      <c r="DG248" s="226"/>
      <c r="DH248" s="226"/>
      <c r="DI248" s="226"/>
      <c r="DJ248" s="226"/>
      <c r="DK248" s="226"/>
      <c r="DL248" s="226"/>
      <c r="DM248" s="226"/>
      <c r="DN248" s="226"/>
      <c r="DO248" s="226"/>
      <c r="DP248" s="226"/>
      <c r="DQ248" s="226"/>
      <c r="DR248" s="226"/>
      <c r="DS248" s="226"/>
      <c r="DT248" s="226"/>
      <c r="DU248" s="226"/>
      <c r="DV248" s="226"/>
      <c r="DW248" s="226"/>
      <c r="DX248" s="226"/>
      <c r="DY248" s="226">
        <v>-86606271.154113799</v>
      </c>
    </row>
    <row r="249" spans="4:129">
      <c r="D249" s="175" t="s">
        <v>993</v>
      </c>
      <c r="E249" s="220" t="s">
        <v>1014</v>
      </c>
      <c r="F249" s="220" t="s">
        <v>1015</v>
      </c>
      <c r="G249" s="220"/>
      <c r="H249" s="220"/>
      <c r="I249" s="220">
        <v>-1109191815.1159203</v>
      </c>
      <c r="J249" s="220"/>
      <c r="K249" s="220"/>
      <c r="L249" s="220"/>
      <c r="M249" s="220"/>
      <c r="N249" s="220"/>
      <c r="O249" s="220">
        <v>-1109191815.1159203</v>
      </c>
      <c r="P249" s="220"/>
      <c r="Q249" s="220"/>
      <c r="R249" s="220"/>
      <c r="S249" s="220"/>
      <c r="T249" s="220"/>
      <c r="U249" s="220"/>
      <c r="V249" s="220"/>
      <c r="W249" s="220"/>
      <c r="X249" s="220"/>
      <c r="Y249" s="220"/>
      <c r="Z249" s="220"/>
      <c r="AA249" s="220"/>
      <c r="AB249" s="220"/>
      <c r="AC249" s="220"/>
      <c r="AD249" s="220"/>
      <c r="AE249" s="220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>
        <v>-1109191815.1159203</v>
      </c>
    </row>
    <row r="250" spans="4:129">
      <c r="D250" s="175" t="s">
        <v>995</v>
      </c>
      <c r="E250" s="226" t="s">
        <v>1017</v>
      </c>
      <c r="F250" s="226" t="s">
        <v>1018</v>
      </c>
      <c r="G250" s="226"/>
      <c r="H250" s="226"/>
      <c r="I250" s="226">
        <v>-1109191815.1159203</v>
      </c>
      <c r="J250" s="226"/>
      <c r="K250" s="226"/>
      <c r="L250" s="226"/>
      <c r="M250" s="226"/>
      <c r="N250" s="226"/>
      <c r="O250" s="226">
        <v>-1109191815.1159203</v>
      </c>
      <c r="P250" s="226"/>
      <c r="Q250" s="226"/>
      <c r="R250" s="226"/>
      <c r="S250" s="226"/>
      <c r="T250" s="226"/>
      <c r="U250" s="226"/>
      <c r="V250" s="226"/>
      <c r="W250" s="226"/>
      <c r="X250" s="226"/>
      <c r="Y250" s="226"/>
      <c r="Z250" s="226"/>
      <c r="AA250" s="226"/>
      <c r="AB250" s="226"/>
      <c r="AC250" s="226"/>
      <c r="AD250" s="226"/>
      <c r="AE250" s="226"/>
      <c r="AF250" s="226"/>
      <c r="AG250" s="226"/>
      <c r="AH250" s="226"/>
      <c r="AI250" s="226"/>
      <c r="AJ250" s="226"/>
      <c r="AK250" s="226"/>
      <c r="AL250" s="226"/>
      <c r="AM250" s="226"/>
      <c r="AN250" s="226"/>
      <c r="AO250" s="226"/>
      <c r="AP250" s="226"/>
      <c r="AQ250" s="226"/>
      <c r="AR250" s="226"/>
      <c r="AS250" s="226"/>
      <c r="AT250" s="226"/>
      <c r="AU250" s="226"/>
      <c r="AV250" s="226"/>
      <c r="AW250" s="226"/>
      <c r="AX250" s="226"/>
      <c r="AY250" s="226"/>
      <c r="AZ250" s="226"/>
      <c r="BA250" s="226"/>
      <c r="BB250" s="226"/>
      <c r="BC250" s="226"/>
      <c r="BD250" s="226"/>
      <c r="BE250" s="226"/>
      <c r="BF250" s="226"/>
      <c r="BG250" s="226"/>
      <c r="BH250" s="226"/>
      <c r="BI250" s="226"/>
      <c r="BJ250" s="226"/>
      <c r="BK250" s="226"/>
      <c r="BL250" s="226"/>
      <c r="BM250" s="226"/>
      <c r="BN250" s="226"/>
      <c r="BO250" s="226"/>
      <c r="BP250" s="226"/>
      <c r="BQ250" s="226"/>
      <c r="BR250" s="226"/>
      <c r="BS250" s="226"/>
      <c r="BT250" s="226"/>
      <c r="BU250" s="226"/>
      <c r="BV250" s="226"/>
      <c r="BW250" s="226"/>
      <c r="BX250" s="226"/>
      <c r="BY250" s="226"/>
      <c r="BZ250" s="226"/>
      <c r="CA250" s="226"/>
      <c r="CB250" s="226"/>
      <c r="CC250" s="226"/>
      <c r="CD250" s="226"/>
      <c r="CE250" s="226"/>
      <c r="CF250" s="226"/>
      <c r="CG250" s="226"/>
      <c r="CH250" s="226"/>
      <c r="CI250" s="226"/>
      <c r="CJ250" s="226"/>
      <c r="CK250" s="226"/>
      <c r="CL250" s="226"/>
      <c r="CM250" s="226"/>
      <c r="CN250" s="226"/>
      <c r="CO250" s="226"/>
      <c r="CP250" s="226"/>
      <c r="CQ250" s="226"/>
      <c r="CR250" s="226"/>
      <c r="CS250" s="226"/>
      <c r="CT250" s="226"/>
      <c r="CU250" s="226"/>
      <c r="CV250" s="226"/>
      <c r="CW250" s="226"/>
      <c r="CX250" s="226"/>
      <c r="CY250" s="226"/>
      <c r="CZ250" s="226"/>
      <c r="DA250" s="226"/>
      <c r="DB250" s="226"/>
      <c r="DC250" s="226"/>
      <c r="DD250" s="226"/>
      <c r="DE250" s="226"/>
      <c r="DF250" s="226"/>
      <c r="DG250" s="226"/>
      <c r="DH250" s="226"/>
      <c r="DI250" s="226"/>
      <c r="DJ250" s="226"/>
      <c r="DK250" s="226"/>
      <c r="DL250" s="226"/>
      <c r="DM250" s="226"/>
      <c r="DN250" s="226"/>
      <c r="DO250" s="226"/>
      <c r="DP250" s="226"/>
      <c r="DQ250" s="226"/>
      <c r="DR250" s="226"/>
      <c r="DS250" s="226"/>
      <c r="DT250" s="226"/>
      <c r="DU250" s="226"/>
      <c r="DV250" s="226"/>
      <c r="DW250" s="226"/>
      <c r="DX250" s="226"/>
      <c r="DY250" s="226">
        <v>-1109191815.1159203</v>
      </c>
    </row>
    <row r="251" spans="4:129">
      <c r="D251" s="175" t="s">
        <v>998</v>
      </c>
      <c r="E251" s="222" t="s">
        <v>1020</v>
      </c>
      <c r="F251" s="222" t="s">
        <v>214</v>
      </c>
      <c r="G251" s="222">
        <v>-2236217.2599999998</v>
      </c>
      <c r="H251" s="222"/>
      <c r="I251" s="222">
        <v>-1109191815.1159203</v>
      </c>
      <c r="J251" s="222">
        <v>-84370053.894113794</v>
      </c>
      <c r="K251" s="222"/>
      <c r="L251" s="222"/>
      <c r="M251" s="222"/>
      <c r="N251" s="222"/>
      <c r="O251" s="222">
        <v>-1195798086.2700343</v>
      </c>
      <c r="P251" s="222"/>
      <c r="Q251" s="222"/>
      <c r="R251" s="222"/>
      <c r="S251" s="222"/>
      <c r="T251" s="222"/>
      <c r="U251" s="222"/>
      <c r="V251" s="222"/>
      <c r="W251" s="222"/>
      <c r="X251" s="222"/>
      <c r="Y251" s="222"/>
      <c r="Z251" s="222"/>
      <c r="AA251" s="222"/>
      <c r="AB251" s="222"/>
      <c r="AC251" s="222"/>
      <c r="AD251" s="222"/>
      <c r="AE251" s="222"/>
      <c r="AF251" s="222"/>
      <c r="AG251" s="222"/>
      <c r="AH251" s="222"/>
      <c r="AI251" s="222"/>
      <c r="AJ251" s="222"/>
      <c r="AK251" s="222"/>
      <c r="AL251" s="222"/>
      <c r="AM251" s="222"/>
      <c r="AN251" s="222"/>
      <c r="AO251" s="222"/>
      <c r="AP251" s="222"/>
      <c r="AQ251" s="222"/>
      <c r="AR251" s="222"/>
      <c r="AS251" s="222"/>
      <c r="AT251" s="222"/>
      <c r="AU251" s="222"/>
      <c r="AV251" s="222"/>
      <c r="AW251" s="222"/>
      <c r="AX251" s="222"/>
      <c r="AY251" s="222"/>
      <c r="AZ251" s="222"/>
      <c r="BA251" s="222"/>
      <c r="BB251" s="222"/>
      <c r="BC251" s="222"/>
      <c r="BD251" s="222"/>
      <c r="BE251" s="222"/>
      <c r="BF251" s="222"/>
      <c r="BG251" s="222"/>
      <c r="BH251" s="222"/>
      <c r="BI251" s="222"/>
      <c r="BJ251" s="222"/>
      <c r="BK251" s="222"/>
      <c r="BL251" s="222"/>
      <c r="BM251" s="222"/>
      <c r="BN251" s="222"/>
      <c r="BO251" s="222"/>
      <c r="BP251" s="222"/>
      <c r="BQ251" s="222"/>
      <c r="BR251" s="222"/>
      <c r="BS251" s="222"/>
      <c r="BT251" s="222"/>
      <c r="BU251" s="222"/>
      <c r="BV251" s="222"/>
      <c r="BW251" s="222"/>
      <c r="BX251" s="222"/>
      <c r="BY251" s="222"/>
      <c r="BZ251" s="222"/>
      <c r="CA251" s="222"/>
      <c r="CB251" s="222"/>
      <c r="CC251" s="222"/>
      <c r="CD251" s="222"/>
      <c r="CE251" s="222"/>
      <c r="CF251" s="222"/>
      <c r="CG251" s="222"/>
      <c r="CH251" s="222"/>
      <c r="CI251" s="222"/>
      <c r="CJ251" s="222"/>
      <c r="CK251" s="222"/>
      <c r="CL251" s="222"/>
      <c r="CM251" s="222"/>
      <c r="CN251" s="222"/>
      <c r="CO251" s="222"/>
      <c r="CP251" s="222"/>
      <c r="CQ251" s="222"/>
      <c r="CR251" s="222"/>
      <c r="CS251" s="222"/>
      <c r="CT251" s="222"/>
      <c r="CU251" s="222"/>
      <c r="CV251" s="222"/>
      <c r="CW251" s="222"/>
      <c r="CX251" s="222"/>
      <c r="CY251" s="222"/>
      <c r="CZ251" s="222"/>
      <c r="DA251" s="222"/>
      <c r="DB251" s="222"/>
      <c r="DC251" s="222"/>
      <c r="DD251" s="222"/>
      <c r="DE251" s="222"/>
      <c r="DF251" s="222"/>
      <c r="DG251" s="222"/>
      <c r="DH251" s="222"/>
      <c r="DI251" s="222"/>
      <c r="DJ251" s="222"/>
      <c r="DK251" s="222"/>
      <c r="DL251" s="222"/>
      <c r="DM251" s="222"/>
      <c r="DN251" s="222"/>
      <c r="DO251" s="222"/>
      <c r="DP251" s="222"/>
      <c r="DQ251" s="222"/>
      <c r="DR251" s="222"/>
      <c r="DS251" s="222"/>
      <c r="DT251" s="222"/>
      <c r="DU251" s="222"/>
      <c r="DV251" s="222"/>
      <c r="DW251" s="222"/>
      <c r="DX251" s="222"/>
      <c r="DY251" s="222">
        <v>-1195798086.2700343</v>
      </c>
    </row>
    <row r="252" spans="4:129">
      <c r="D252" s="175" t="s">
        <v>1001</v>
      </c>
      <c r="E252" s="223" t="s">
        <v>1022</v>
      </c>
      <c r="F252" s="223" t="s">
        <v>1023</v>
      </c>
      <c r="G252" s="223">
        <v>-1235557983.6300001</v>
      </c>
      <c r="H252" s="223">
        <v>-10106221.85</v>
      </c>
      <c r="I252" s="223">
        <v>-1109191815.1159203</v>
      </c>
      <c r="J252" s="223">
        <v>-7218615295.645853</v>
      </c>
      <c r="K252" s="223"/>
      <c r="L252" s="223">
        <v>-888722954.85702002</v>
      </c>
      <c r="M252" s="223">
        <v>-138336954.97</v>
      </c>
      <c r="N252" s="223">
        <v>-1432209.7254315</v>
      </c>
      <c r="O252" s="223">
        <v>-10601963435.794226</v>
      </c>
      <c r="P252" s="223"/>
      <c r="Q252" s="223"/>
      <c r="R252" s="223"/>
      <c r="S252" s="223"/>
      <c r="T252" s="223"/>
      <c r="U252" s="223"/>
      <c r="V252" s="223"/>
      <c r="W252" s="223"/>
      <c r="X252" s="223"/>
      <c r="Y252" s="223"/>
      <c r="Z252" s="223"/>
      <c r="AA252" s="223"/>
      <c r="AB252" s="223"/>
      <c r="AC252" s="223"/>
      <c r="AD252" s="223"/>
      <c r="AE252" s="223"/>
      <c r="AF252" s="223"/>
      <c r="AG252" s="223"/>
      <c r="AH252" s="223"/>
      <c r="AI252" s="223"/>
      <c r="AJ252" s="223"/>
      <c r="AK252" s="223"/>
      <c r="AL252" s="223"/>
      <c r="AM252" s="223"/>
      <c r="AN252" s="223"/>
      <c r="AO252" s="223"/>
      <c r="AP252" s="223"/>
      <c r="AQ252" s="223"/>
      <c r="AR252" s="223"/>
      <c r="AS252" s="223"/>
      <c r="AT252" s="223"/>
      <c r="AU252" s="223"/>
      <c r="AV252" s="223"/>
      <c r="AW252" s="223"/>
      <c r="AX252" s="223"/>
      <c r="AY252" s="223"/>
      <c r="AZ252" s="223"/>
      <c r="BA252" s="223"/>
      <c r="BB252" s="223"/>
      <c r="BC252" s="223"/>
      <c r="BD252" s="223"/>
      <c r="BE252" s="223"/>
      <c r="BF252" s="223"/>
      <c r="BG252" s="223"/>
      <c r="BH252" s="223"/>
      <c r="BI252" s="223"/>
      <c r="BJ252" s="223">
        <v>9085590.9100000001</v>
      </c>
      <c r="BK252" s="223"/>
      <c r="BL252" s="223"/>
      <c r="BM252" s="223"/>
      <c r="BN252" s="223"/>
      <c r="BO252" s="223"/>
      <c r="BP252" s="223"/>
      <c r="BQ252" s="223"/>
      <c r="BR252" s="223"/>
      <c r="BS252" s="223"/>
      <c r="BT252" s="223"/>
      <c r="BU252" s="223"/>
      <c r="BV252" s="223"/>
      <c r="BW252" s="223"/>
      <c r="BX252" s="223"/>
      <c r="BY252" s="223"/>
      <c r="BZ252" s="223"/>
      <c r="CA252" s="223"/>
      <c r="CB252" s="223">
        <v>-10364413.885245301</v>
      </c>
      <c r="CC252" s="223"/>
      <c r="CD252" s="223"/>
      <c r="CE252" s="223"/>
      <c r="CF252" s="223"/>
      <c r="CG252" s="223"/>
      <c r="CH252" s="223"/>
      <c r="CI252" s="223"/>
      <c r="CJ252" s="223"/>
      <c r="CK252" s="223"/>
      <c r="CL252" s="223"/>
      <c r="CM252" s="223"/>
      <c r="CN252" s="223"/>
      <c r="CO252" s="223"/>
      <c r="CP252" s="223"/>
      <c r="CQ252" s="223"/>
      <c r="CR252" s="223"/>
      <c r="CS252" s="223"/>
      <c r="CT252" s="223"/>
      <c r="CU252" s="223"/>
      <c r="CV252" s="223"/>
      <c r="CW252" s="223"/>
      <c r="CX252" s="223"/>
      <c r="CY252" s="223"/>
      <c r="CZ252" s="223"/>
      <c r="DA252" s="223"/>
      <c r="DB252" s="223"/>
      <c r="DC252" s="223">
        <v>99860198.295335904</v>
      </c>
      <c r="DD252" s="223">
        <v>-467236.16215480003</v>
      </c>
      <c r="DE252" s="223"/>
      <c r="DF252" s="223"/>
      <c r="DG252" s="223"/>
      <c r="DH252" s="223"/>
      <c r="DI252" s="223">
        <v>-1604229438.47</v>
      </c>
      <c r="DJ252" s="223"/>
      <c r="DK252" s="223"/>
      <c r="DL252" s="223"/>
      <c r="DM252" s="223"/>
      <c r="DN252" s="223"/>
      <c r="DO252" s="223">
        <v>42713525.590000004</v>
      </c>
      <c r="DP252" s="223"/>
      <c r="DQ252" s="223"/>
      <c r="DR252" s="223">
        <v>372301699.41000003</v>
      </c>
      <c r="DS252" s="223"/>
      <c r="DT252" s="223"/>
      <c r="DU252" s="223">
        <v>-1091100074.3120642</v>
      </c>
      <c r="DV252" s="223"/>
      <c r="DW252" s="223"/>
      <c r="DX252" s="223"/>
      <c r="DY252" s="223">
        <v>-11693063510.106289</v>
      </c>
    </row>
    <row r="253" spans="4:129">
      <c r="D253" s="175" t="s">
        <v>1004</v>
      </c>
      <c r="E253" s="224" t="s">
        <v>1025</v>
      </c>
      <c r="F253" s="224" t="s">
        <v>1026</v>
      </c>
      <c r="G253" s="224">
        <v>-34845004086.540001</v>
      </c>
      <c r="H253" s="224">
        <v>-229929982.31999999</v>
      </c>
      <c r="I253" s="224">
        <v>-5971501702.0664454</v>
      </c>
      <c r="J253" s="224">
        <v>-17994872111.217274</v>
      </c>
      <c r="K253" s="224">
        <v>-59837.11</v>
      </c>
      <c r="L253" s="224">
        <v>-1772025636.1189899</v>
      </c>
      <c r="M253" s="224">
        <v>-1028988585.9</v>
      </c>
      <c r="N253" s="224">
        <v>-1905959074.7763336</v>
      </c>
      <c r="O253" s="224">
        <v>-63748341016.049034</v>
      </c>
      <c r="P253" s="224"/>
      <c r="Q253" s="224"/>
      <c r="R253" s="224"/>
      <c r="S253" s="224"/>
      <c r="T253" s="224"/>
      <c r="U253" s="224"/>
      <c r="V253" s="224"/>
      <c r="W253" s="224">
        <v>135138082.68702009</v>
      </c>
      <c r="X253" s="224">
        <v>3476350680.5893116</v>
      </c>
      <c r="Y253" s="224"/>
      <c r="Z253" s="224">
        <v>17788856.444042198</v>
      </c>
      <c r="AA253" s="224"/>
      <c r="AB253" s="224"/>
      <c r="AC253" s="224"/>
      <c r="AD253" s="224"/>
      <c r="AE253" s="224"/>
      <c r="AF253" s="224"/>
      <c r="AG253" s="224"/>
      <c r="AH253" s="224"/>
      <c r="AI253" s="224"/>
      <c r="AJ253" s="224"/>
      <c r="AK253" s="224"/>
      <c r="AL253" s="224"/>
      <c r="AM253" s="224"/>
      <c r="AN253" s="224"/>
      <c r="AO253" s="224"/>
      <c r="AP253" s="224"/>
      <c r="AQ253" s="224"/>
      <c r="AR253" s="224"/>
      <c r="AS253" s="224"/>
      <c r="AT253" s="224"/>
      <c r="AU253" s="224"/>
      <c r="AV253" s="224"/>
      <c r="AW253" s="224"/>
      <c r="AX253" s="224"/>
      <c r="AY253" s="224"/>
      <c r="AZ253" s="224"/>
      <c r="BA253" s="224"/>
      <c r="BB253" s="224"/>
      <c r="BC253" s="224">
        <v>573478255.47212946</v>
      </c>
      <c r="BD253" s="224"/>
      <c r="BE253" s="224"/>
      <c r="BF253" s="224"/>
      <c r="BG253" s="224"/>
      <c r="BH253" s="224"/>
      <c r="BI253" s="224"/>
      <c r="BJ253" s="224">
        <v>10873648.15</v>
      </c>
      <c r="BK253" s="224"/>
      <c r="BL253" s="224"/>
      <c r="BM253" s="224"/>
      <c r="BN253" s="224"/>
      <c r="BO253" s="224"/>
      <c r="BP253" s="224"/>
      <c r="BQ253" s="224"/>
      <c r="BR253" s="224"/>
      <c r="BS253" s="224"/>
      <c r="BT253" s="224"/>
      <c r="BU253" s="224"/>
      <c r="BV253" s="224"/>
      <c r="BW253" s="224"/>
      <c r="BX253" s="224"/>
      <c r="BY253" s="224"/>
      <c r="BZ253" s="224"/>
      <c r="CA253" s="224"/>
      <c r="CB253" s="224">
        <v>-10364413.885245301</v>
      </c>
      <c r="CC253" s="224"/>
      <c r="CD253" s="224"/>
      <c r="CE253" s="224"/>
      <c r="CF253" s="224"/>
      <c r="CG253" s="224"/>
      <c r="CH253" s="224"/>
      <c r="CI253" s="224"/>
      <c r="CJ253" s="224"/>
      <c r="CK253" s="224"/>
      <c r="CL253" s="224"/>
      <c r="CM253" s="224"/>
      <c r="CN253" s="224"/>
      <c r="CO253" s="224"/>
      <c r="CP253" s="224"/>
      <c r="CQ253" s="224"/>
      <c r="CR253" s="224"/>
      <c r="CS253" s="224"/>
      <c r="CT253" s="224"/>
      <c r="CU253" s="224"/>
      <c r="CV253" s="224"/>
      <c r="CW253" s="224"/>
      <c r="CX253" s="224"/>
      <c r="CY253" s="224"/>
      <c r="CZ253" s="224"/>
      <c r="DA253" s="224"/>
      <c r="DB253" s="224"/>
      <c r="DC253" s="224">
        <v>99860198.295335904</v>
      </c>
      <c r="DD253" s="224">
        <v>-467236.16215480003</v>
      </c>
      <c r="DE253" s="224"/>
      <c r="DF253" s="224"/>
      <c r="DG253" s="224"/>
      <c r="DH253" s="224"/>
      <c r="DI253" s="224">
        <v>-1604229438.47</v>
      </c>
      <c r="DJ253" s="224"/>
      <c r="DK253" s="224"/>
      <c r="DL253" s="224"/>
      <c r="DM253" s="224"/>
      <c r="DN253" s="224"/>
      <c r="DO253" s="224">
        <v>42713525.590000004</v>
      </c>
      <c r="DP253" s="224"/>
      <c r="DQ253" s="224">
        <v>10490778.510903999</v>
      </c>
      <c r="DR253" s="224">
        <v>372301699.41000003</v>
      </c>
      <c r="DS253" s="224"/>
      <c r="DT253" s="224"/>
      <c r="DU253" s="224">
        <v>3123934636.6313434</v>
      </c>
      <c r="DV253" s="224"/>
      <c r="DW253" s="224"/>
      <c r="DX253" s="224">
        <v>-46659997.333353698</v>
      </c>
      <c r="DY253" s="224">
        <v>-60671066376.751053</v>
      </c>
    </row>
    <row r="254" spans="4:129">
      <c r="D254" s="175" t="s">
        <v>1007</v>
      </c>
      <c r="E254" s="220" t="s">
        <v>1028</v>
      </c>
      <c r="F254" s="220" t="s">
        <v>148</v>
      </c>
      <c r="G254" s="220"/>
      <c r="H254" s="220"/>
      <c r="I254" s="220"/>
      <c r="J254" s="220"/>
      <c r="K254" s="220"/>
      <c r="L254" s="220">
        <v>-4102014069.4277401</v>
      </c>
      <c r="M254" s="220"/>
      <c r="N254" s="220"/>
      <c r="O254" s="220">
        <v>-4102014069.4277401</v>
      </c>
      <c r="P254" s="220"/>
      <c r="Q254" s="220"/>
      <c r="R254" s="220"/>
      <c r="S254" s="220"/>
      <c r="T254" s="220"/>
      <c r="U254" s="220"/>
      <c r="V254" s="220"/>
      <c r="W254" s="220"/>
      <c r="X254" s="220"/>
      <c r="Y254" s="220"/>
      <c r="Z254" s="220"/>
      <c r="AA254" s="220"/>
      <c r="AB254" s="220"/>
      <c r="AC254" s="220"/>
      <c r="AD254" s="220"/>
      <c r="AE254" s="220"/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>
        <v>-4102014069.4277401</v>
      </c>
    </row>
    <row r="255" spans="4:129">
      <c r="D255" s="175" t="s">
        <v>1010</v>
      </c>
      <c r="E255" s="222" t="s">
        <v>1030</v>
      </c>
      <c r="F255" s="222" t="s">
        <v>148</v>
      </c>
      <c r="G255" s="222"/>
      <c r="H255" s="222"/>
      <c r="I255" s="222"/>
      <c r="J255" s="222"/>
      <c r="K255" s="222"/>
      <c r="L255" s="222">
        <v>-4102014069.4277401</v>
      </c>
      <c r="M255" s="222"/>
      <c r="N255" s="222"/>
      <c r="O255" s="222">
        <v>-4102014069.4277401</v>
      </c>
      <c r="P255" s="222"/>
      <c r="Q255" s="222"/>
      <c r="R255" s="222"/>
      <c r="S255" s="222"/>
      <c r="T255" s="222"/>
      <c r="U255" s="222"/>
      <c r="V255" s="222"/>
      <c r="W255" s="222"/>
      <c r="X255" s="222"/>
      <c r="Y255" s="222"/>
      <c r="Z255" s="222"/>
      <c r="AA255" s="222"/>
      <c r="AB255" s="222"/>
      <c r="AC255" s="222"/>
      <c r="AD255" s="222"/>
      <c r="AE255" s="222"/>
      <c r="AF255" s="222"/>
      <c r="AG255" s="222"/>
      <c r="AH255" s="222"/>
      <c r="AI255" s="222"/>
      <c r="AJ255" s="222"/>
      <c r="AK255" s="222"/>
      <c r="AL255" s="222"/>
      <c r="AM255" s="222"/>
      <c r="AN255" s="222"/>
      <c r="AO255" s="222"/>
      <c r="AP255" s="222"/>
      <c r="AQ255" s="222"/>
      <c r="AR255" s="222"/>
      <c r="AS255" s="222"/>
      <c r="AT255" s="222"/>
      <c r="AU255" s="222"/>
      <c r="AV255" s="222"/>
      <c r="AW255" s="222"/>
      <c r="AX255" s="222"/>
      <c r="AY255" s="222"/>
      <c r="AZ255" s="222"/>
      <c r="BA255" s="222"/>
      <c r="BB255" s="222"/>
      <c r="BC255" s="222"/>
      <c r="BD255" s="222"/>
      <c r="BE255" s="222"/>
      <c r="BF255" s="222"/>
      <c r="BG255" s="222"/>
      <c r="BH255" s="222"/>
      <c r="BI255" s="222"/>
      <c r="BJ255" s="222"/>
      <c r="BK255" s="222"/>
      <c r="BL255" s="222"/>
      <c r="BM255" s="222"/>
      <c r="BN255" s="222"/>
      <c r="BO255" s="222"/>
      <c r="BP255" s="222"/>
      <c r="BQ255" s="222"/>
      <c r="BR255" s="222"/>
      <c r="BS255" s="222"/>
      <c r="BT255" s="222"/>
      <c r="BU255" s="222"/>
      <c r="BV255" s="222"/>
      <c r="BW255" s="222"/>
      <c r="BX255" s="222"/>
      <c r="BY255" s="222"/>
      <c r="BZ255" s="222"/>
      <c r="CA255" s="222"/>
      <c r="CB255" s="222"/>
      <c r="CC255" s="222"/>
      <c r="CD255" s="222"/>
      <c r="CE255" s="222"/>
      <c r="CF255" s="222"/>
      <c r="CG255" s="222"/>
      <c r="CH255" s="222"/>
      <c r="CI255" s="222"/>
      <c r="CJ255" s="222"/>
      <c r="CK255" s="222"/>
      <c r="CL255" s="222"/>
      <c r="CM255" s="222"/>
      <c r="CN255" s="222"/>
      <c r="CO255" s="222"/>
      <c r="CP255" s="222"/>
      <c r="CQ255" s="222"/>
      <c r="CR255" s="222"/>
      <c r="CS255" s="222"/>
      <c r="CT255" s="222"/>
      <c r="CU255" s="222"/>
      <c r="CV255" s="222"/>
      <c r="CW255" s="222"/>
      <c r="CX255" s="222"/>
      <c r="CY255" s="222"/>
      <c r="CZ255" s="222"/>
      <c r="DA255" s="222"/>
      <c r="DB255" s="222"/>
      <c r="DC255" s="222"/>
      <c r="DD255" s="222"/>
      <c r="DE255" s="222"/>
      <c r="DF255" s="222"/>
      <c r="DG255" s="222"/>
      <c r="DH255" s="222"/>
      <c r="DI255" s="222"/>
      <c r="DJ255" s="222"/>
      <c r="DK255" s="222"/>
      <c r="DL255" s="222"/>
      <c r="DM255" s="222"/>
      <c r="DN255" s="222"/>
      <c r="DO255" s="222"/>
      <c r="DP255" s="222"/>
      <c r="DQ255" s="222"/>
      <c r="DR255" s="222"/>
      <c r="DS255" s="222"/>
      <c r="DT255" s="222"/>
      <c r="DU255" s="222"/>
      <c r="DV255" s="222"/>
      <c r="DW255" s="222"/>
      <c r="DX255" s="222"/>
      <c r="DY255" s="234">
        <v>-4102014069.4277401</v>
      </c>
    </row>
    <row r="256" spans="4:129">
      <c r="D256" s="175" t="s">
        <v>1013</v>
      </c>
      <c r="E256" s="220" t="s">
        <v>1032</v>
      </c>
      <c r="F256" s="220" t="s">
        <v>149</v>
      </c>
      <c r="G256" s="220">
        <v>-3450000000</v>
      </c>
      <c r="H256" s="220">
        <v>-890000000</v>
      </c>
      <c r="I256" s="220">
        <v>-21735991497.939995</v>
      </c>
      <c r="J256" s="220">
        <v>-2712544855.1300001</v>
      </c>
      <c r="K256" s="220">
        <v>-1000000</v>
      </c>
      <c r="L256" s="220">
        <v>-1465647156.52192</v>
      </c>
      <c r="M256" s="220">
        <v>-3582537210</v>
      </c>
      <c r="N256" s="220">
        <v>-6069471142.8599997</v>
      </c>
      <c r="O256" s="220">
        <v>-39907191862.45192</v>
      </c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220"/>
      <c r="AA256" s="220"/>
      <c r="AB256" s="220"/>
      <c r="AC256" s="220"/>
      <c r="AD256" s="220"/>
      <c r="AE256" s="220"/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R256" s="220"/>
      <c r="AS256" s="220"/>
      <c r="AT256" s="220"/>
      <c r="AU256" s="220"/>
      <c r="AV256" s="220"/>
      <c r="AW256" s="220"/>
      <c r="AX256" s="220"/>
      <c r="AY256" s="220"/>
      <c r="AZ256" s="220"/>
      <c r="BA256" s="220"/>
      <c r="BB256" s="220"/>
      <c r="BC256" s="220"/>
      <c r="BD256" s="220"/>
      <c r="BE256" s="220"/>
      <c r="BF256" s="220"/>
      <c r="BG256" s="220"/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T256" s="220"/>
      <c r="BU256" s="220"/>
      <c r="BV256" s="220"/>
      <c r="BW256" s="220"/>
      <c r="BX256" s="220"/>
      <c r="BY256" s="220"/>
      <c r="BZ256" s="220"/>
      <c r="CA256" s="220"/>
      <c r="CB256" s="220"/>
      <c r="CC256" s="220">
        <v>20161444.939994998</v>
      </c>
      <c r="CD256" s="220"/>
      <c r="CE256" s="220"/>
      <c r="CF256" s="220"/>
      <c r="CG256" s="220"/>
      <c r="CH256" s="220"/>
      <c r="CI256" s="220"/>
      <c r="CJ256" s="220"/>
      <c r="CK256" s="220"/>
      <c r="CL256" s="220"/>
      <c r="CM256" s="220"/>
      <c r="CN256" s="220"/>
      <c r="CO256" s="220"/>
      <c r="CP256" s="220"/>
      <c r="CQ256" s="220"/>
      <c r="CR256" s="220"/>
      <c r="CS256" s="220"/>
      <c r="CT256" s="220"/>
      <c r="CU256" s="220"/>
      <c r="CV256" s="220"/>
      <c r="CW256" s="220"/>
      <c r="CX256" s="220"/>
      <c r="CY256" s="220"/>
      <c r="CZ256" s="220"/>
      <c r="DA256" s="220"/>
      <c r="DB256" s="220"/>
      <c r="DC256" s="220"/>
      <c r="DD256" s="220"/>
      <c r="DE256" s="220"/>
      <c r="DF256" s="220"/>
      <c r="DG256" s="220"/>
      <c r="DH256" s="220"/>
      <c r="DI256" s="220">
        <v>30498846051.419998</v>
      </c>
      <c r="DJ256" s="220"/>
      <c r="DK256" s="220"/>
      <c r="DL256" s="220"/>
      <c r="DM256" s="220"/>
      <c r="DN256" s="220"/>
      <c r="DO256" s="220"/>
      <c r="DP256" s="220"/>
      <c r="DQ256" s="220"/>
      <c r="DR256" s="220"/>
      <c r="DS256" s="220"/>
      <c r="DT256" s="220"/>
      <c r="DU256" s="220">
        <v>30519007496.359993</v>
      </c>
      <c r="DV256" s="220"/>
      <c r="DW256" s="220"/>
      <c r="DX256" s="220"/>
      <c r="DY256" s="220">
        <v>-9388184366.0919209</v>
      </c>
    </row>
    <row r="257" spans="4:129">
      <c r="D257" s="175" t="s">
        <v>1016</v>
      </c>
      <c r="E257" s="222" t="s">
        <v>1034</v>
      </c>
      <c r="F257" s="222" t="s">
        <v>149</v>
      </c>
      <c r="G257" s="222">
        <v>-3450000000</v>
      </c>
      <c r="H257" s="222">
        <v>-890000000</v>
      </c>
      <c r="I257" s="222">
        <v>-21735991497.939995</v>
      </c>
      <c r="J257" s="222">
        <v>-2712544855.1300001</v>
      </c>
      <c r="K257" s="222">
        <v>-1000000</v>
      </c>
      <c r="L257" s="222">
        <v>-1465647156.52192</v>
      </c>
      <c r="M257" s="222">
        <v>-3582537210</v>
      </c>
      <c r="N257" s="222">
        <v>-6069471142.8599997</v>
      </c>
      <c r="O257" s="222">
        <v>-39907191862.45192</v>
      </c>
      <c r="P257" s="222"/>
      <c r="Q257" s="222"/>
      <c r="R257" s="222"/>
      <c r="S257" s="222"/>
      <c r="T257" s="222"/>
      <c r="U257" s="222"/>
      <c r="V257" s="222"/>
      <c r="W257" s="222"/>
      <c r="X257" s="222"/>
      <c r="Y257" s="222"/>
      <c r="Z257" s="222"/>
      <c r="AA257" s="222"/>
      <c r="AB257" s="222"/>
      <c r="AC257" s="222"/>
      <c r="AD257" s="222"/>
      <c r="AE257" s="222"/>
      <c r="AF257" s="222"/>
      <c r="AG257" s="222"/>
      <c r="AH257" s="222"/>
      <c r="AI257" s="222"/>
      <c r="AJ257" s="222"/>
      <c r="AK257" s="222"/>
      <c r="AL257" s="222"/>
      <c r="AM257" s="222"/>
      <c r="AN257" s="222"/>
      <c r="AO257" s="222"/>
      <c r="AP257" s="222"/>
      <c r="AQ257" s="222"/>
      <c r="AR257" s="222"/>
      <c r="AS257" s="222"/>
      <c r="AT257" s="222"/>
      <c r="AU257" s="222"/>
      <c r="AV257" s="222"/>
      <c r="AW257" s="222"/>
      <c r="AX257" s="222"/>
      <c r="AY257" s="222"/>
      <c r="AZ257" s="222"/>
      <c r="BA257" s="222"/>
      <c r="BB257" s="222"/>
      <c r="BC257" s="222"/>
      <c r="BD257" s="222"/>
      <c r="BE257" s="222"/>
      <c r="BF257" s="222"/>
      <c r="BG257" s="222"/>
      <c r="BH257" s="222"/>
      <c r="BI257" s="222"/>
      <c r="BJ257" s="222"/>
      <c r="BK257" s="222"/>
      <c r="BL257" s="222"/>
      <c r="BM257" s="222"/>
      <c r="BN257" s="222"/>
      <c r="BO257" s="222"/>
      <c r="BP257" s="222"/>
      <c r="BQ257" s="222"/>
      <c r="BR257" s="222"/>
      <c r="BS257" s="222"/>
      <c r="BT257" s="222"/>
      <c r="BU257" s="222"/>
      <c r="BV257" s="222"/>
      <c r="BW257" s="222"/>
      <c r="BX257" s="222"/>
      <c r="BY257" s="222"/>
      <c r="BZ257" s="222"/>
      <c r="CA257" s="222"/>
      <c r="CB257" s="222"/>
      <c r="CC257" s="222">
        <v>20161444.939994998</v>
      </c>
      <c r="CD257" s="222"/>
      <c r="CE257" s="222"/>
      <c r="CF257" s="222"/>
      <c r="CG257" s="222"/>
      <c r="CH257" s="222"/>
      <c r="CI257" s="222"/>
      <c r="CJ257" s="222"/>
      <c r="CK257" s="222"/>
      <c r="CL257" s="222"/>
      <c r="CM257" s="222"/>
      <c r="CN257" s="222"/>
      <c r="CO257" s="222"/>
      <c r="CP257" s="222"/>
      <c r="CQ257" s="222"/>
      <c r="CR257" s="222"/>
      <c r="CS257" s="222"/>
      <c r="CT257" s="222"/>
      <c r="CU257" s="222"/>
      <c r="CV257" s="222"/>
      <c r="CW257" s="222"/>
      <c r="CX257" s="222"/>
      <c r="CY257" s="222"/>
      <c r="CZ257" s="222"/>
      <c r="DA257" s="222"/>
      <c r="DB257" s="222"/>
      <c r="DC257" s="222"/>
      <c r="DD257" s="222"/>
      <c r="DE257" s="222"/>
      <c r="DF257" s="222"/>
      <c r="DG257" s="222"/>
      <c r="DH257" s="222"/>
      <c r="DI257" s="222">
        <v>30498846051.419998</v>
      </c>
      <c r="DJ257" s="222"/>
      <c r="DK257" s="222"/>
      <c r="DL257" s="222"/>
      <c r="DM257" s="222"/>
      <c r="DN257" s="222"/>
      <c r="DO257" s="222"/>
      <c r="DP257" s="222"/>
      <c r="DQ257" s="222"/>
      <c r="DR257" s="222"/>
      <c r="DS257" s="222"/>
      <c r="DT257" s="222"/>
      <c r="DU257" s="222">
        <v>30519007496.359993</v>
      </c>
      <c r="DV257" s="222"/>
      <c r="DW257" s="222"/>
      <c r="DX257" s="222"/>
      <c r="DY257" s="234">
        <v>-9388184366.0919209</v>
      </c>
    </row>
    <row r="258" spans="4:129">
      <c r="D258" s="175" t="s">
        <v>1019</v>
      </c>
      <c r="E258" s="220" t="s">
        <v>1036</v>
      </c>
      <c r="F258" s="220" t="s">
        <v>150</v>
      </c>
      <c r="G258" s="220"/>
      <c r="H258" s="220"/>
      <c r="I258" s="220"/>
      <c r="J258" s="220"/>
      <c r="K258" s="220"/>
      <c r="L258" s="220">
        <v>-1297266915.6468</v>
      </c>
      <c r="M258" s="220"/>
      <c r="N258" s="220"/>
      <c r="O258" s="220">
        <v>-1297266915.6468</v>
      </c>
      <c r="P258" s="220"/>
      <c r="Q258" s="220"/>
      <c r="R258" s="220"/>
      <c r="S258" s="220"/>
      <c r="T258" s="220"/>
      <c r="U258" s="220"/>
      <c r="V258" s="220"/>
      <c r="W258" s="220"/>
      <c r="X258" s="220"/>
      <c r="Y258" s="220"/>
      <c r="Z258" s="220"/>
      <c r="AA258" s="220"/>
      <c r="AB258" s="220"/>
      <c r="AC258" s="220"/>
      <c r="AD258" s="220"/>
      <c r="AE258" s="220"/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R258" s="220"/>
      <c r="AS258" s="220"/>
      <c r="AT258" s="220"/>
      <c r="AU258" s="220"/>
      <c r="AV258" s="220"/>
      <c r="AW258" s="220"/>
      <c r="AX258" s="220"/>
      <c r="AY258" s="220"/>
      <c r="AZ258" s="220"/>
      <c r="BA258" s="220"/>
      <c r="BB258" s="220"/>
      <c r="BC258" s="220"/>
      <c r="BD258" s="220"/>
      <c r="BE258" s="220"/>
      <c r="BF258" s="220"/>
      <c r="BG258" s="220"/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T258" s="220"/>
      <c r="BU258" s="220"/>
      <c r="BV258" s="220"/>
      <c r="BW258" s="220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0"/>
      <c r="CH258" s="220"/>
      <c r="CI258" s="220"/>
      <c r="CJ258" s="220"/>
      <c r="CK258" s="220"/>
      <c r="CL258" s="220"/>
      <c r="CM258" s="220"/>
      <c r="CN258" s="220"/>
      <c r="CO258" s="220"/>
      <c r="CP258" s="220"/>
      <c r="CQ258" s="220"/>
      <c r="CR258" s="220"/>
      <c r="CS258" s="220"/>
      <c r="CT258" s="220"/>
      <c r="CU258" s="220"/>
      <c r="CV258" s="220"/>
      <c r="CW258" s="220"/>
      <c r="CX258" s="220"/>
      <c r="CY258" s="220"/>
      <c r="CZ258" s="220"/>
      <c r="DA258" s="220"/>
      <c r="DB258" s="220"/>
      <c r="DC258" s="220"/>
      <c r="DD258" s="220"/>
      <c r="DE258" s="220"/>
      <c r="DF258" s="220"/>
      <c r="DG258" s="220"/>
      <c r="DH258" s="220"/>
      <c r="DI258" s="220"/>
      <c r="DJ258" s="220"/>
      <c r="DK258" s="220"/>
      <c r="DL258" s="220"/>
      <c r="DM258" s="220"/>
      <c r="DN258" s="220"/>
      <c r="DO258" s="220"/>
      <c r="DP258" s="220"/>
      <c r="DQ258" s="220"/>
      <c r="DR258" s="220"/>
      <c r="DS258" s="220"/>
      <c r="DT258" s="220"/>
      <c r="DU258" s="220"/>
      <c r="DV258" s="220"/>
      <c r="DW258" s="220"/>
      <c r="DX258" s="220"/>
      <c r="DY258" s="220">
        <v>-1297266915.6468</v>
      </c>
    </row>
    <row r="259" spans="4:129">
      <c r="D259" s="175" t="s">
        <v>1021</v>
      </c>
      <c r="E259" s="222" t="s">
        <v>1038</v>
      </c>
      <c r="F259" s="222" t="s">
        <v>150</v>
      </c>
      <c r="G259" s="222"/>
      <c r="H259" s="222"/>
      <c r="I259" s="222"/>
      <c r="J259" s="222"/>
      <c r="K259" s="222"/>
      <c r="L259" s="222">
        <v>-1297266915.6468</v>
      </c>
      <c r="M259" s="222"/>
      <c r="N259" s="222"/>
      <c r="O259" s="222">
        <v>-1297266915.6468</v>
      </c>
      <c r="P259" s="222"/>
      <c r="Q259" s="222"/>
      <c r="R259" s="222"/>
      <c r="S259" s="222"/>
      <c r="T259" s="222"/>
      <c r="U259" s="222"/>
      <c r="V259" s="22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222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222"/>
      <c r="BD259" s="222"/>
      <c r="BE259" s="222"/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222"/>
      <c r="BV259" s="222"/>
      <c r="BW259" s="222"/>
      <c r="BX259" s="222"/>
      <c r="BY259" s="222"/>
      <c r="BZ259" s="222"/>
      <c r="CA259" s="222"/>
      <c r="CB259" s="222"/>
      <c r="CC259" s="222"/>
      <c r="CD259" s="222"/>
      <c r="CE259" s="222"/>
      <c r="CF259" s="222"/>
      <c r="CG259" s="222"/>
      <c r="CH259" s="222"/>
      <c r="CI259" s="222"/>
      <c r="CJ259" s="222"/>
      <c r="CK259" s="222"/>
      <c r="CL259" s="222"/>
      <c r="CM259" s="222"/>
      <c r="CN259" s="222"/>
      <c r="CO259" s="222"/>
      <c r="CP259" s="222"/>
      <c r="CQ259" s="222"/>
      <c r="CR259" s="222"/>
      <c r="CS259" s="222"/>
      <c r="CT259" s="222"/>
      <c r="CU259" s="222"/>
      <c r="CV259" s="222"/>
      <c r="CW259" s="222"/>
      <c r="CX259" s="222"/>
      <c r="CY259" s="222"/>
      <c r="CZ259" s="222"/>
      <c r="DA259" s="222"/>
      <c r="DB259" s="222"/>
      <c r="DC259" s="222"/>
      <c r="DD259" s="222"/>
      <c r="DE259" s="222"/>
      <c r="DF259" s="222"/>
      <c r="DG259" s="222"/>
      <c r="DH259" s="222"/>
      <c r="DI259" s="222"/>
      <c r="DJ259" s="222"/>
      <c r="DK259" s="222"/>
      <c r="DL259" s="222"/>
      <c r="DM259" s="222"/>
      <c r="DN259" s="222"/>
      <c r="DO259" s="222"/>
      <c r="DP259" s="222"/>
      <c r="DQ259" s="222"/>
      <c r="DR259" s="222"/>
      <c r="DS259" s="222"/>
      <c r="DT259" s="222"/>
      <c r="DU259" s="222"/>
      <c r="DV259" s="222"/>
      <c r="DW259" s="222"/>
      <c r="DX259" s="222"/>
      <c r="DY259" s="234">
        <v>-1297266915.6468</v>
      </c>
    </row>
    <row r="260" spans="4:129">
      <c r="D260" s="175" t="s">
        <v>1024</v>
      </c>
      <c r="E260" s="220" t="s">
        <v>1040</v>
      </c>
      <c r="F260" s="220" t="s">
        <v>151</v>
      </c>
      <c r="G260" s="220"/>
      <c r="H260" s="220"/>
      <c r="I260" s="220"/>
      <c r="J260" s="220">
        <v>-7795857.5</v>
      </c>
      <c r="K260" s="220"/>
      <c r="L260" s="220">
        <v>-1350254152.5448201</v>
      </c>
      <c r="M260" s="220">
        <v>-355000000</v>
      </c>
      <c r="N260" s="220"/>
      <c r="O260" s="220">
        <v>-1713050010.0448201</v>
      </c>
      <c r="P260" s="220"/>
      <c r="Q260" s="220"/>
      <c r="R260" s="220"/>
      <c r="S260" s="220"/>
      <c r="T260" s="220"/>
      <c r="U260" s="220"/>
      <c r="V260" s="220"/>
      <c r="W260" s="220"/>
      <c r="X260" s="220"/>
      <c r="Y260" s="220"/>
      <c r="Z260" s="220"/>
      <c r="AA260" s="220"/>
      <c r="AB260" s="220"/>
      <c r="AC260" s="220"/>
      <c r="AD260" s="220"/>
      <c r="AE260" s="220"/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R260" s="220"/>
      <c r="AS260" s="220"/>
      <c r="AT260" s="220"/>
      <c r="AU260" s="220"/>
      <c r="AV260" s="220"/>
      <c r="AW260" s="220"/>
      <c r="AX260" s="220"/>
      <c r="AY260" s="220"/>
      <c r="AZ260" s="220"/>
      <c r="BA260" s="220"/>
      <c r="BB260" s="220"/>
      <c r="BC260" s="220"/>
      <c r="BD260" s="220"/>
      <c r="BE260" s="220"/>
      <c r="BF260" s="220"/>
      <c r="BG260" s="220"/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T260" s="220"/>
      <c r="BU260" s="220"/>
      <c r="BV260" s="220"/>
      <c r="BW260" s="220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0"/>
      <c r="CH260" s="220"/>
      <c r="CI260" s="220"/>
      <c r="CJ260" s="220"/>
      <c r="CK260" s="220"/>
      <c r="CL260" s="220"/>
      <c r="CM260" s="220"/>
      <c r="CN260" s="220"/>
      <c r="CO260" s="220"/>
      <c r="CP260" s="220"/>
      <c r="CQ260" s="220"/>
      <c r="CR260" s="220"/>
      <c r="CS260" s="220"/>
      <c r="CT260" s="220"/>
      <c r="CU260" s="220"/>
      <c r="CV260" s="220"/>
      <c r="CW260" s="220"/>
      <c r="CX260" s="220"/>
      <c r="CY260" s="220"/>
      <c r="CZ260" s="220"/>
      <c r="DA260" s="220"/>
      <c r="DB260" s="220"/>
      <c r="DC260" s="220"/>
      <c r="DD260" s="220"/>
      <c r="DE260" s="220"/>
      <c r="DF260" s="220"/>
      <c r="DG260" s="220"/>
      <c r="DH260" s="220"/>
      <c r="DI260" s="220">
        <v>-1571039599.8599999</v>
      </c>
      <c r="DJ260" s="220"/>
      <c r="DK260" s="220"/>
      <c r="DL260" s="220"/>
      <c r="DM260" s="220"/>
      <c r="DN260" s="220"/>
      <c r="DO260" s="220"/>
      <c r="DP260" s="220"/>
      <c r="DQ260" s="220"/>
      <c r="DR260" s="220">
        <v>5569308948.3400002</v>
      </c>
      <c r="DS260" s="220"/>
      <c r="DT260" s="220"/>
      <c r="DU260" s="220">
        <v>3998269348.48</v>
      </c>
      <c r="DV260" s="220"/>
      <c r="DW260" s="220"/>
      <c r="DX260" s="220"/>
      <c r="DY260" s="220">
        <v>2285219338.4351802</v>
      </c>
    </row>
    <row r="261" spans="4:129">
      <c r="D261" s="175" t="s">
        <v>1027</v>
      </c>
      <c r="E261" s="222" t="s">
        <v>1042</v>
      </c>
      <c r="F261" s="222" t="s">
        <v>151</v>
      </c>
      <c r="G261" s="222"/>
      <c r="H261" s="222"/>
      <c r="I261" s="222"/>
      <c r="J261" s="222">
        <v>-7795857.5</v>
      </c>
      <c r="K261" s="222"/>
      <c r="L261" s="222">
        <v>-1350254152.5448201</v>
      </c>
      <c r="M261" s="222">
        <v>-355000000</v>
      </c>
      <c r="N261" s="222"/>
      <c r="O261" s="222">
        <v>-1713050010.0448201</v>
      </c>
      <c r="P261" s="222"/>
      <c r="Q261" s="222"/>
      <c r="R261" s="222"/>
      <c r="S261" s="222"/>
      <c r="T261" s="222"/>
      <c r="U261" s="222"/>
      <c r="V261" s="222"/>
      <c r="W261" s="222"/>
      <c r="X261" s="222"/>
      <c r="Y261" s="222"/>
      <c r="Z261" s="222"/>
      <c r="AA261" s="222"/>
      <c r="AB261" s="222"/>
      <c r="AC261" s="222"/>
      <c r="AD261" s="222"/>
      <c r="AE261" s="222"/>
      <c r="AF261" s="222"/>
      <c r="AG261" s="222"/>
      <c r="AH261" s="222"/>
      <c r="AI261" s="222"/>
      <c r="AJ261" s="222"/>
      <c r="AK261" s="222"/>
      <c r="AL261" s="222"/>
      <c r="AM261" s="222"/>
      <c r="AN261" s="222"/>
      <c r="AO261" s="222"/>
      <c r="AP261" s="222"/>
      <c r="AQ261" s="222"/>
      <c r="AR261" s="222"/>
      <c r="AS261" s="222"/>
      <c r="AT261" s="222"/>
      <c r="AU261" s="222"/>
      <c r="AV261" s="222"/>
      <c r="AW261" s="222"/>
      <c r="AX261" s="222"/>
      <c r="AY261" s="222"/>
      <c r="AZ261" s="222"/>
      <c r="BA261" s="222"/>
      <c r="BB261" s="222"/>
      <c r="BC261" s="222"/>
      <c r="BD261" s="222"/>
      <c r="BE261" s="222"/>
      <c r="BF261" s="222"/>
      <c r="BG261" s="222"/>
      <c r="BH261" s="222"/>
      <c r="BI261" s="222"/>
      <c r="BJ261" s="222"/>
      <c r="BK261" s="222"/>
      <c r="BL261" s="222"/>
      <c r="BM261" s="222"/>
      <c r="BN261" s="222"/>
      <c r="BO261" s="222"/>
      <c r="BP261" s="222"/>
      <c r="BQ261" s="222"/>
      <c r="BR261" s="222"/>
      <c r="BS261" s="222"/>
      <c r="BT261" s="222"/>
      <c r="BU261" s="222"/>
      <c r="BV261" s="222"/>
      <c r="BW261" s="222"/>
      <c r="BX261" s="222"/>
      <c r="BY261" s="222"/>
      <c r="BZ261" s="222"/>
      <c r="CA261" s="222"/>
      <c r="CB261" s="222"/>
      <c r="CC261" s="222"/>
      <c r="CD261" s="222"/>
      <c r="CE261" s="222"/>
      <c r="CF261" s="222"/>
      <c r="CG261" s="222"/>
      <c r="CH261" s="222"/>
      <c r="CI261" s="222"/>
      <c r="CJ261" s="222"/>
      <c r="CK261" s="222"/>
      <c r="CL261" s="222"/>
      <c r="CM261" s="222"/>
      <c r="CN261" s="222"/>
      <c r="CO261" s="222"/>
      <c r="CP261" s="222"/>
      <c r="CQ261" s="222"/>
      <c r="CR261" s="222"/>
      <c r="CS261" s="222"/>
      <c r="CT261" s="222"/>
      <c r="CU261" s="222"/>
      <c r="CV261" s="222"/>
      <c r="CW261" s="222"/>
      <c r="CX261" s="222"/>
      <c r="CY261" s="222"/>
      <c r="CZ261" s="222"/>
      <c r="DA261" s="222"/>
      <c r="DB261" s="222"/>
      <c r="DC261" s="222"/>
      <c r="DD261" s="222"/>
      <c r="DE261" s="222"/>
      <c r="DF261" s="222"/>
      <c r="DG261" s="222"/>
      <c r="DH261" s="222"/>
      <c r="DI261" s="222">
        <v>-1571039599.8599999</v>
      </c>
      <c r="DJ261" s="222"/>
      <c r="DK261" s="222"/>
      <c r="DL261" s="222"/>
      <c r="DM261" s="222"/>
      <c r="DN261" s="222"/>
      <c r="DO261" s="222"/>
      <c r="DP261" s="222"/>
      <c r="DQ261" s="222"/>
      <c r="DR261" s="222">
        <v>5569308948.3400002</v>
      </c>
      <c r="DS261" s="222"/>
      <c r="DT261" s="222"/>
      <c r="DU261" s="222">
        <v>3998269348.48</v>
      </c>
      <c r="DV261" s="222"/>
      <c r="DW261" s="222"/>
      <c r="DX261" s="222"/>
      <c r="DY261" s="234">
        <v>2285219338.4351802</v>
      </c>
    </row>
    <row r="262" spans="4:129">
      <c r="D262" s="175" t="s">
        <v>1029</v>
      </c>
      <c r="E262" s="220" t="s">
        <v>1048</v>
      </c>
      <c r="F262" s="220" t="s">
        <v>157</v>
      </c>
      <c r="G262" s="220">
        <v>-345000000</v>
      </c>
      <c r="H262" s="220"/>
      <c r="I262" s="220"/>
      <c r="J262" s="220">
        <v>-3936080</v>
      </c>
      <c r="K262" s="220"/>
      <c r="L262" s="220"/>
      <c r="M262" s="220">
        <v>-322203140.97000003</v>
      </c>
      <c r="N262" s="220"/>
      <c r="O262" s="220">
        <v>-671139220.97000003</v>
      </c>
      <c r="P262" s="220"/>
      <c r="Q262" s="220"/>
      <c r="R262" s="220"/>
      <c r="S262" s="220"/>
      <c r="T262" s="220"/>
      <c r="U262" s="220"/>
      <c r="V262" s="220"/>
      <c r="W262" s="220"/>
      <c r="X262" s="220"/>
      <c r="Y262" s="220"/>
      <c r="Z262" s="220"/>
      <c r="AA262" s="220"/>
      <c r="AB262" s="220"/>
      <c r="AC262" s="220"/>
      <c r="AD262" s="220"/>
      <c r="AE262" s="220"/>
      <c r="AF262" s="220"/>
      <c r="AG262" s="220"/>
      <c r="AH262" s="220"/>
      <c r="AI262" s="220"/>
      <c r="AJ262" s="220"/>
      <c r="AK262" s="220"/>
      <c r="AL262" s="220"/>
      <c r="AM262" s="220"/>
      <c r="AN262" s="220"/>
      <c r="AO262" s="220"/>
      <c r="AP262" s="220"/>
      <c r="AQ262" s="220"/>
      <c r="AR262" s="220"/>
      <c r="AS262" s="220"/>
      <c r="AT262" s="220"/>
      <c r="AU262" s="220"/>
      <c r="AV262" s="220"/>
      <c r="AW262" s="220"/>
      <c r="AX262" s="220"/>
      <c r="AY262" s="220"/>
      <c r="AZ262" s="220"/>
      <c r="BA262" s="220"/>
      <c r="BB262" s="220"/>
      <c r="BC262" s="220"/>
      <c r="BD262" s="220"/>
      <c r="BE262" s="220"/>
      <c r="BF262" s="220"/>
      <c r="BG262" s="220"/>
      <c r="BH262" s="220"/>
      <c r="BI262" s="220"/>
      <c r="BJ262" s="220"/>
      <c r="BK262" s="220"/>
      <c r="BL262" s="220"/>
      <c r="BM262" s="220"/>
      <c r="BN262" s="220"/>
      <c r="BO262" s="220"/>
      <c r="BP262" s="220"/>
      <c r="BQ262" s="220"/>
      <c r="BR262" s="220"/>
      <c r="BS262" s="220"/>
      <c r="BT262" s="220"/>
      <c r="BU262" s="220"/>
      <c r="BV262" s="220"/>
      <c r="BW262" s="220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0"/>
      <c r="CH262" s="220"/>
      <c r="CI262" s="220"/>
      <c r="CJ262" s="220"/>
      <c r="CK262" s="220"/>
      <c r="CL262" s="220"/>
      <c r="CM262" s="220"/>
      <c r="CN262" s="220"/>
      <c r="CO262" s="220"/>
      <c r="CP262" s="220"/>
      <c r="CQ262" s="220"/>
      <c r="CR262" s="220"/>
      <c r="CS262" s="220"/>
      <c r="CT262" s="220"/>
      <c r="CU262" s="220"/>
      <c r="CV262" s="220"/>
      <c r="CW262" s="220"/>
      <c r="CX262" s="220"/>
      <c r="CY262" s="220"/>
      <c r="CZ262" s="220"/>
      <c r="DA262" s="220"/>
      <c r="DB262" s="220"/>
      <c r="DC262" s="220"/>
      <c r="DD262" s="220"/>
      <c r="DE262" s="220"/>
      <c r="DF262" s="220"/>
      <c r="DG262" s="220"/>
      <c r="DH262" s="220"/>
      <c r="DI262" s="220">
        <v>3065160</v>
      </c>
      <c r="DJ262" s="220"/>
      <c r="DK262" s="220"/>
      <c r="DL262" s="220"/>
      <c r="DM262" s="220"/>
      <c r="DN262" s="220"/>
      <c r="DO262" s="220"/>
      <c r="DP262" s="220"/>
      <c r="DQ262" s="220">
        <v>870920</v>
      </c>
      <c r="DR262" s="220"/>
      <c r="DS262" s="220"/>
      <c r="DT262" s="220"/>
      <c r="DU262" s="220">
        <v>3936080</v>
      </c>
      <c r="DV262" s="220"/>
      <c r="DW262" s="220"/>
      <c r="DX262" s="220"/>
      <c r="DY262" s="220">
        <v>-667203140.97000003</v>
      </c>
    </row>
    <row r="263" spans="4:129">
      <c r="D263" s="175" t="s">
        <v>1031</v>
      </c>
      <c r="E263" s="222" t="s">
        <v>1050</v>
      </c>
      <c r="F263" s="222" t="s">
        <v>157</v>
      </c>
      <c r="G263" s="222">
        <v>-345000000</v>
      </c>
      <c r="H263" s="222"/>
      <c r="I263" s="222"/>
      <c r="J263" s="222">
        <v>-3936080</v>
      </c>
      <c r="K263" s="222"/>
      <c r="L263" s="222"/>
      <c r="M263" s="222">
        <v>-322203140.97000003</v>
      </c>
      <c r="N263" s="222"/>
      <c r="O263" s="222">
        <v>-671139220.97000003</v>
      </c>
      <c r="P263" s="222"/>
      <c r="Q263" s="222"/>
      <c r="R263" s="222"/>
      <c r="S263" s="222"/>
      <c r="T263" s="222"/>
      <c r="U263" s="222"/>
      <c r="V263" s="222"/>
      <c r="W263" s="222"/>
      <c r="X263" s="222"/>
      <c r="Y263" s="222"/>
      <c r="Z263" s="222"/>
      <c r="AA263" s="222"/>
      <c r="AB263" s="222"/>
      <c r="AC263" s="222"/>
      <c r="AD263" s="222"/>
      <c r="AE263" s="222"/>
      <c r="AF263" s="222"/>
      <c r="AG263" s="222"/>
      <c r="AH263" s="222"/>
      <c r="AI263" s="222"/>
      <c r="AJ263" s="222"/>
      <c r="AK263" s="222"/>
      <c r="AL263" s="222"/>
      <c r="AM263" s="222"/>
      <c r="AN263" s="222"/>
      <c r="AO263" s="222"/>
      <c r="AP263" s="222"/>
      <c r="AQ263" s="222"/>
      <c r="AR263" s="222"/>
      <c r="AS263" s="222"/>
      <c r="AT263" s="222"/>
      <c r="AU263" s="222"/>
      <c r="AV263" s="222"/>
      <c r="AW263" s="222"/>
      <c r="AX263" s="222"/>
      <c r="AY263" s="222"/>
      <c r="AZ263" s="222"/>
      <c r="BA263" s="222"/>
      <c r="BB263" s="222"/>
      <c r="BC263" s="222"/>
      <c r="BD263" s="222"/>
      <c r="BE263" s="222"/>
      <c r="BF263" s="222"/>
      <c r="BG263" s="222"/>
      <c r="BH263" s="222"/>
      <c r="BI263" s="222"/>
      <c r="BJ263" s="222"/>
      <c r="BK263" s="222"/>
      <c r="BL263" s="222"/>
      <c r="BM263" s="222"/>
      <c r="BN263" s="222"/>
      <c r="BO263" s="222"/>
      <c r="BP263" s="222"/>
      <c r="BQ263" s="222"/>
      <c r="BR263" s="222"/>
      <c r="BS263" s="222"/>
      <c r="BT263" s="222"/>
      <c r="BU263" s="222"/>
      <c r="BV263" s="222"/>
      <c r="BW263" s="222"/>
      <c r="BX263" s="222"/>
      <c r="BY263" s="222"/>
      <c r="BZ263" s="222"/>
      <c r="CA263" s="222"/>
      <c r="CB263" s="222"/>
      <c r="CC263" s="222"/>
      <c r="CD263" s="222"/>
      <c r="CE263" s="222"/>
      <c r="CF263" s="222"/>
      <c r="CG263" s="222"/>
      <c r="CH263" s="222"/>
      <c r="CI263" s="222"/>
      <c r="CJ263" s="222"/>
      <c r="CK263" s="222"/>
      <c r="CL263" s="222"/>
      <c r="CM263" s="222"/>
      <c r="CN263" s="222"/>
      <c r="CO263" s="222"/>
      <c r="CP263" s="222"/>
      <c r="CQ263" s="222"/>
      <c r="CR263" s="222"/>
      <c r="CS263" s="222"/>
      <c r="CT263" s="222"/>
      <c r="CU263" s="222"/>
      <c r="CV263" s="222"/>
      <c r="CW263" s="222"/>
      <c r="CX263" s="222"/>
      <c r="CY263" s="222"/>
      <c r="CZ263" s="222"/>
      <c r="DA263" s="222"/>
      <c r="DB263" s="222"/>
      <c r="DC263" s="222"/>
      <c r="DD263" s="222"/>
      <c r="DE263" s="222"/>
      <c r="DF263" s="222"/>
      <c r="DG263" s="222"/>
      <c r="DH263" s="222"/>
      <c r="DI263" s="222">
        <v>3065160</v>
      </c>
      <c r="DJ263" s="222"/>
      <c r="DK263" s="222"/>
      <c r="DL263" s="222"/>
      <c r="DM263" s="222"/>
      <c r="DN263" s="222"/>
      <c r="DO263" s="222"/>
      <c r="DP263" s="222"/>
      <c r="DQ263" s="222">
        <v>870920</v>
      </c>
      <c r="DR263" s="222"/>
      <c r="DS263" s="222"/>
      <c r="DT263" s="222"/>
      <c r="DU263" s="222">
        <v>3936080</v>
      </c>
      <c r="DV263" s="222"/>
      <c r="DW263" s="222"/>
      <c r="DX263" s="222"/>
      <c r="DY263" s="234">
        <v>-667203140.97000003</v>
      </c>
    </row>
    <row r="264" spans="4:129">
      <c r="D264" s="175" t="s">
        <v>1033</v>
      </c>
      <c r="E264" s="220" t="s">
        <v>1052</v>
      </c>
      <c r="F264" s="220" t="s">
        <v>1053</v>
      </c>
      <c r="G264" s="220">
        <v>-14226972386.370001</v>
      </c>
      <c r="H264" s="220">
        <v>-600478332.13999999</v>
      </c>
      <c r="I264" s="220">
        <v>-483773415.62788182</v>
      </c>
      <c r="J264" s="220">
        <v>-4623478580.6095343</v>
      </c>
      <c r="K264" s="220">
        <v>122567.9</v>
      </c>
      <c r="L264" s="220">
        <v>966270681.85674596</v>
      </c>
      <c r="M264" s="220">
        <v>-1965532435.96</v>
      </c>
      <c r="N264" s="220">
        <v>-2924227505.3107424</v>
      </c>
      <c r="O264" s="220">
        <v>-23858069406.26141</v>
      </c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  <c r="AB264" s="220"/>
      <c r="AC264" s="220"/>
      <c r="AD264" s="220"/>
      <c r="AE264" s="220"/>
      <c r="AF264" s="220"/>
      <c r="AG264" s="220"/>
      <c r="AH264" s="220"/>
      <c r="AI264" s="220"/>
      <c r="AJ264" s="220"/>
      <c r="AK264" s="220"/>
      <c r="AL264" s="220"/>
      <c r="AM264" s="220"/>
      <c r="AN264" s="220"/>
      <c r="AO264" s="220"/>
      <c r="AP264" s="220"/>
      <c r="AQ264" s="220"/>
      <c r="AR264" s="220"/>
      <c r="AS264" s="220"/>
      <c r="AT264" s="220"/>
      <c r="AU264" s="220"/>
      <c r="AV264" s="220"/>
      <c r="AW264" s="220"/>
      <c r="AX264" s="220"/>
      <c r="AY264" s="220"/>
      <c r="AZ264" s="220"/>
      <c r="BA264" s="220"/>
      <c r="BB264" s="220"/>
      <c r="BC264" s="220"/>
      <c r="BD264" s="220"/>
      <c r="BE264" s="220"/>
      <c r="BF264" s="220"/>
      <c r="BG264" s="220"/>
      <c r="BH264" s="220"/>
      <c r="BI264" s="220"/>
      <c r="BJ264" s="220">
        <v>-173651.92</v>
      </c>
      <c r="BK264" s="220"/>
      <c r="BL264" s="220"/>
      <c r="BM264" s="220"/>
      <c r="BN264" s="220">
        <v>321324044.83303827</v>
      </c>
      <c r="BO264" s="220"/>
      <c r="BP264" s="220"/>
      <c r="BQ264" s="220"/>
      <c r="BR264" s="220"/>
      <c r="BS264" s="220"/>
      <c r="BT264" s="220"/>
      <c r="BU264" s="220"/>
      <c r="BV264" s="220">
        <v>438545.65083970001</v>
      </c>
      <c r="BW264" s="220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0"/>
      <c r="CH264" s="220">
        <v>594178152.45959759</v>
      </c>
      <c r="CI264" s="220"/>
      <c r="CJ264" s="220">
        <v>-6918771.1161511997</v>
      </c>
      <c r="CK264" s="220">
        <v>-1165774373.6938839</v>
      </c>
      <c r="CL264" s="220"/>
      <c r="CM264" s="220">
        <v>134287602.182832</v>
      </c>
      <c r="CN264" s="220">
        <v>-112183221.124469</v>
      </c>
      <c r="CO264" s="220">
        <v>667105551.91299498</v>
      </c>
      <c r="CP264" s="220"/>
      <c r="CQ264" s="220"/>
      <c r="CR264" s="220"/>
      <c r="CS264" s="220"/>
      <c r="CT264" s="220"/>
      <c r="CU264" s="220"/>
      <c r="CV264" s="220"/>
      <c r="CW264" s="220"/>
      <c r="CX264" s="220"/>
      <c r="CY264" s="220"/>
      <c r="CZ264" s="220"/>
      <c r="DA264" s="220"/>
      <c r="DB264" s="220">
        <v>34730.383999999998</v>
      </c>
      <c r="DC264" s="220">
        <v>-70691289.863268405</v>
      </c>
      <c r="DD264" s="220"/>
      <c r="DE264" s="220">
        <v>-87709.130167900003</v>
      </c>
      <c r="DF264" s="220"/>
      <c r="DG264" s="220"/>
      <c r="DH264" s="220"/>
      <c r="DI264" s="220">
        <v>5838956024.4200001</v>
      </c>
      <c r="DJ264" s="220"/>
      <c r="DK264" s="220"/>
      <c r="DL264" s="220"/>
      <c r="DM264" s="220">
        <v>3918838.04</v>
      </c>
      <c r="DN264" s="220"/>
      <c r="DO264" s="220">
        <v>128376929.61</v>
      </c>
      <c r="DP264" s="220"/>
      <c r="DQ264" s="220">
        <v>-623701145.17999995</v>
      </c>
      <c r="DR264" s="220">
        <v>-302676324.29000002</v>
      </c>
      <c r="DS264" s="220"/>
      <c r="DT264" s="220"/>
      <c r="DU264" s="220">
        <v>5406413933.1753626</v>
      </c>
      <c r="DV264" s="220"/>
      <c r="DW264" s="220"/>
      <c r="DX264" s="220"/>
      <c r="DY264" s="220">
        <v>-18451655473.086052</v>
      </c>
    </row>
    <row r="265" spans="4:129">
      <c r="D265" s="175" t="s">
        <v>1035</v>
      </c>
      <c r="E265" s="220" t="s">
        <v>1055</v>
      </c>
      <c r="F265" s="220" t="s">
        <v>1056</v>
      </c>
      <c r="G265" s="220"/>
      <c r="H265" s="220"/>
      <c r="I265" s="220"/>
      <c r="J265" s="220">
        <v>-570.21192299999996</v>
      </c>
      <c r="K265" s="220"/>
      <c r="L265" s="220">
        <v>7.8454000000000006E-3</v>
      </c>
      <c r="M265" s="220"/>
      <c r="N265" s="220"/>
      <c r="O265" s="220">
        <v>-570.20407760000001</v>
      </c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220"/>
      <c r="AR265" s="220"/>
      <c r="AS265" s="220"/>
      <c r="AT265" s="220"/>
      <c r="AU265" s="220"/>
      <c r="AV265" s="220"/>
      <c r="AW265" s="220"/>
      <c r="AX265" s="220"/>
      <c r="AY265" s="220"/>
      <c r="AZ265" s="220"/>
      <c r="BA265" s="220"/>
      <c r="BB265" s="220"/>
      <c r="BC265" s="220"/>
      <c r="BD265" s="220"/>
      <c r="BE265" s="220"/>
      <c r="BF265" s="220"/>
      <c r="BG265" s="220"/>
      <c r="BH265" s="220"/>
      <c r="BI265" s="220"/>
      <c r="BJ265" s="220"/>
      <c r="BK265" s="220"/>
      <c r="BL265" s="220"/>
      <c r="BM265" s="220"/>
      <c r="BN265" s="220"/>
      <c r="BO265" s="220"/>
      <c r="BP265" s="220"/>
      <c r="BQ265" s="220"/>
      <c r="BR265" s="220"/>
      <c r="BS265" s="220"/>
      <c r="BT265" s="220"/>
      <c r="BU265" s="220"/>
      <c r="BV265" s="220"/>
      <c r="BW265" s="220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0"/>
      <c r="CH265" s="220"/>
      <c r="CI265" s="220"/>
      <c r="CJ265" s="220"/>
      <c r="CK265" s="220"/>
      <c r="CL265" s="220"/>
      <c r="CM265" s="220"/>
      <c r="CN265" s="220"/>
      <c r="CO265" s="220"/>
      <c r="CP265" s="220"/>
      <c r="CQ265" s="220"/>
      <c r="CR265" s="220"/>
      <c r="CS265" s="220"/>
      <c r="CT265" s="220"/>
      <c r="CU265" s="220"/>
      <c r="CV265" s="220"/>
      <c r="CW265" s="220"/>
      <c r="CX265" s="220"/>
      <c r="CY265" s="220"/>
      <c r="CZ265" s="220"/>
      <c r="DA265" s="220"/>
      <c r="DB265" s="220"/>
      <c r="DC265" s="220"/>
      <c r="DD265" s="220"/>
      <c r="DE265" s="220"/>
      <c r="DF265" s="220"/>
      <c r="DG265" s="220"/>
      <c r="DH265" s="220"/>
      <c r="DI265" s="220"/>
      <c r="DJ265" s="220"/>
      <c r="DK265" s="220"/>
      <c r="DL265" s="220"/>
      <c r="DM265" s="220"/>
      <c r="DN265" s="220"/>
      <c r="DO265" s="220"/>
      <c r="DP265" s="220"/>
      <c r="DQ265" s="220"/>
      <c r="DR265" s="220"/>
      <c r="DS265" s="220"/>
      <c r="DT265" s="220"/>
      <c r="DU265" s="220"/>
      <c r="DV265" s="220"/>
      <c r="DW265" s="220"/>
      <c r="DX265" s="220"/>
      <c r="DY265" s="220">
        <v>-570.20407760000001</v>
      </c>
    </row>
    <row r="266" spans="4:129">
      <c r="D266" s="175" t="s">
        <v>1037</v>
      </c>
      <c r="E266" s="220" t="s">
        <v>1058</v>
      </c>
      <c r="F266" s="220" t="s">
        <v>1059</v>
      </c>
      <c r="G266" s="220">
        <v>-2152755396.1199999</v>
      </c>
      <c r="H266" s="220">
        <v>-127977169.64</v>
      </c>
      <c r="I266" s="220">
        <v>27300246.892314099</v>
      </c>
      <c r="J266" s="220">
        <v>-631819906.97835827</v>
      </c>
      <c r="K266" s="220">
        <v>69222.100000000006</v>
      </c>
      <c r="L266" s="220">
        <v>-176124197.7280075</v>
      </c>
      <c r="M266" s="220">
        <v>-321977295.80000001</v>
      </c>
      <c r="N266" s="220">
        <v>-568088466.42621946</v>
      </c>
      <c r="O266" s="220">
        <v>-3951372963.7002711</v>
      </c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  <c r="AB266" s="220"/>
      <c r="AC266" s="220"/>
      <c r="AD266" s="220"/>
      <c r="AE266" s="220"/>
      <c r="AF266" s="220"/>
      <c r="AG266" s="220"/>
      <c r="AH266" s="220"/>
      <c r="AI266" s="220"/>
      <c r="AJ266" s="220"/>
      <c r="AK266" s="220"/>
      <c r="AL266" s="220"/>
      <c r="AM266" s="220"/>
      <c r="AN266" s="220"/>
      <c r="AO266" s="220"/>
      <c r="AP266" s="220"/>
      <c r="AQ266" s="220"/>
      <c r="AR266" s="220"/>
      <c r="AS266" s="220"/>
      <c r="AT266" s="220"/>
      <c r="AU266" s="220"/>
      <c r="AV266" s="220"/>
      <c r="AW266" s="220"/>
      <c r="AX266" s="220"/>
      <c r="AY266" s="220"/>
      <c r="AZ266" s="220"/>
      <c r="BA266" s="220"/>
      <c r="BB266" s="220"/>
      <c r="BC266" s="220"/>
      <c r="BD266" s="220"/>
      <c r="BE266" s="220"/>
      <c r="BF266" s="220"/>
      <c r="BG266" s="220"/>
      <c r="BH266" s="220"/>
      <c r="BI266" s="220"/>
      <c r="BJ266" s="220">
        <v>-59688.13</v>
      </c>
      <c r="BK266" s="220"/>
      <c r="BL266" s="220"/>
      <c r="BM266" s="220"/>
      <c r="BN266" s="220">
        <v>132585947.4184889</v>
      </c>
      <c r="BO266" s="220"/>
      <c r="BP266" s="220"/>
      <c r="BQ266" s="220"/>
      <c r="BR266" s="220"/>
      <c r="BS266" s="220"/>
      <c r="BT266" s="220"/>
      <c r="BU266" s="220"/>
      <c r="BV266" s="220">
        <v>-304424.44149170001</v>
      </c>
      <c r="BW266" s="220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0"/>
      <c r="CH266" s="220">
        <v>497665265.37815368</v>
      </c>
      <c r="CI266" s="220"/>
      <c r="CJ266" s="220"/>
      <c r="CK266" s="220"/>
      <c r="CL266" s="220"/>
      <c r="CM266" s="220"/>
      <c r="CN266" s="220">
        <v>-46289466.650322199</v>
      </c>
      <c r="CO266" s="220">
        <v>328432293.88015199</v>
      </c>
      <c r="CP266" s="220"/>
      <c r="CQ266" s="220"/>
      <c r="CR266" s="220"/>
      <c r="CS266" s="220"/>
      <c r="CT266" s="220"/>
      <c r="CU266" s="220"/>
      <c r="CV266" s="220"/>
      <c r="CW266" s="220"/>
      <c r="CX266" s="220"/>
      <c r="CY266" s="220"/>
      <c r="CZ266" s="220"/>
      <c r="DA266" s="220"/>
      <c r="DB266" s="220">
        <v>11937.626</v>
      </c>
      <c r="DC266" s="220">
        <v>-29168908.432067499</v>
      </c>
      <c r="DD266" s="220"/>
      <c r="DE266" s="220">
        <v>60884.8882983</v>
      </c>
      <c r="DF266" s="220"/>
      <c r="DG266" s="220"/>
      <c r="DH266" s="220"/>
      <c r="DI266" s="220"/>
      <c r="DJ266" s="220"/>
      <c r="DK266" s="220"/>
      <c r="DL266" s="220"/>
      <c r="DM266" s="220"/>
      <c r="DN266" s="220"/>
      <c r="DO266" s="220"/>
      <c r="DP266" s="220"/>
      <c r="DQ266" s="220"/>
      <c r="DR266" s="220">
        <v>-500136.33</v>
      </c>
      <c r="DS266" s="220"/>
      <c r="DT266" s="220"/>
      <c r="DU266" s="220">
        <v>882433705.20721149</v>
      </c>
      <c r="DV266" s="220"/>
      <c r="DW266" s="220"/>
      <c r="DX266" s="220"/>
      <c r="DY266" s="220">
        <v>-3068939258.4930596</v>
      </c>
    </row>
    <row r="267" spans="4:129">
      <c r="D267" s="175" t="s">
        <v>1039</v>
      </c>
      <c r="E267" s="220" t="s">
        <v>1150</v>
      </c>
      <c r="F267" s="220" t="s">
        <v>1151</v>
      </c>
      <c r="G267" s="220">
        <v>1897500000</v>
      </c>
      <c r="H267" s="220"/>
      <c r="I267" s="220"/>
      <c r="J267" s="220">
        <v>375454664.78381401</v>
      </c>
      <c r="K267" s="220"/>
      <c r="L267" s="220"/>
      <c r="M267" s="220">
        <v>1433014884</v>
      </c>
      <c r="N267" s="220">
        <v>172928000</v>
      </c>
      <c r="O267" s="220">
        <v>3878897548.7838144</v>
      </c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  <c r="AB267" s="220"/>
      <c r="AC267" s="220"/>
      <c r="AD267" s="220"/>
      <c r="AE267" s="220"/>
      <c r="AF267" s="220"/>
      <c r="AG267" s="220"/>
      <c r="AH267" s="220"/>
      <c r="AI267" s="220"/>
      <c r="AJ267" s="220"/>
      <c r="AK267" s="220"/>
      <c r="AL267" s="220"/>
      <c r="AM267" s="220"/>
      <c r="AN267" s="220"/>
      <c r="AO267" s="220"/>
      <c r="AP267" s="220"/>
      <c r="AQ267" s="220"/>
      <c r="AR267" s="220"/>
      <c r="AS267" s="220"/>
      <c r="AT267" s="220"/>
      <c r="AU267" s="220"/>
      <c r="AV267" s="220"/>
      <c r="AW267" s="220"/>
      <c r="AX267" s="220"/>
      <c r="AY267" s="220"/>
      <c r="AZ267" s="220"/>
      <c r="BA267" s="220"/>
      <c r="BB267" s="220"/>
      <c r="BC267" s="220"/>
      <c r="BD267" s="220"/>
      <c r="BE267" s="220"/>
      <c r="BF267" s="220"/>
      <c r="BG267" s="220"/>
      <c r="BH267" s="220"/>
      <c r="BI267" s="220"/>
      <c r="BJ267" s="220"/>
      <c r="BK267" s="220"/>
      <c r="BL267" s="220"/>
      <c r="BM267" s="220"/>
      <c r="BN267" s="220"/>
      <c r="BO267" s="220"/>
      <c r="BP267" s="220"/>
      <c r="BQ267" s="220"/>
      <c r="BR267" s="220"/>
      <c r="BS267" s="220"/>
      <c r="BT267" s="220"/>
      <c r="BU267" s="220"/>
      <c r="BV267" s="220"/>
      <c r="BW267" s="220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0"/>
      <c r="CH267" s="220"/>
      <c r="CI267" s="220"/>
      <c r="CJ267" s="220"/>
      <c r="CK267" s="220">
        <v>-548382664.78381395</v>
      </c>
      <c r="CL267" s="220"/>
      <c r="CM267" s="220"/>
      <c r="CN267" s="220"/>
      <c r="CO267" s="220"/>
      <c r="CP267" s="220"/>
      <c r="CQ267" s="220"/>
      <c r="CR267" s="220"/>
      <c r="CS267" s="220"/>
      <c r="CT267" s="220"/>
      <c r="CU267" s="220"/>
      <c r="CV267" s="220"/>
      <c r="CW267" s="220"/>
      <c r="CX267" s="220"/>
      <c r="CY267" s="220"/>
      <c r="CZ267" s="220"/>
      <c r="DA267" s="220"/>
      <c r="DB267" s="220"/>
      <c r="DC267" s="220"/>
      <c r="DD267" s="220"/>
      <c r="DE267" s="220"/>
      <c r="DF267" s="220"/>
      <c r="DG267" s="220"/>
      <c r="DH267" s="220"/>
      <c r="DI267" s="220"/>
      <c r="DJ267" s="220"/>
      <c r="DK267" s="220"/>
      <c r="DL267" s="220"/>
      <c r="DM267" s="220"/>
      <c r="DN267" s="220"/>
      <c r="DO267" s="220"/>
      <c r="DP267" s="220"/>
      <c r="DQ267" s="220"/>
      <c r="DR267" s="220"/>
      <c r="DS267" s="220"/>
      <c r="DT267" s="220"/>
      <c r="DU267" s="220">
        <v>-548382664.78381395</v>
      </c>
      <c r="DV267" s="220"/>
      <c r="DW267" s="220"/>
      <c r="DX267" s="220"/>
      <c r="DY267" s="220">
        <v>3330514884</v>
      </c>
    </row>
    <row r="268" spans="4:129">
      <c r="D268" s="175" t="s">
        <v>1041</v>
      </c>
      <c r="E268" s="220" t="s">
        <v>1152</v>
      </c>
      <c r="F268" s="220" t="s">
        <v>1153</v>
      </c>
      <c r="G268" s="220"/>
      <c r="H268" s="220"/>
      <c r="I268" s="220"/>
      <c r="J268" s="220">
        <v>432920</v>
      </c>
      <c r="K268" s="220"/>
      <c r="L268" s="220"/>
      <c r="M268" s="220"/>
      <c r="N268" s="220"/>
      <c r="O268" s="220">
        <v>432920</v>
      </c>
      <c r="P268" s="220"/>
      <c r="Q268" s="220"/>
      <c r="R268" s="220"/>
      <c r="S268" s="220"/>
      <c r="T268" s="220"/>
      <c r="U268" s="220"/>
      <c r="V268" s="220"/>
      <c r="W268" s="220"/>
      <c r="X268" s="220"/>
      <c r="Y268" s="220"/>
      <c r="Z268" s="220"/>
      <c r="AA268" s="220"/>
      <c r="AB268" s="220"/>
      <c r="AC268" s="220"/>
      <c r="AD268" s="220"/>
      <c r="AE268" s="220"/>
      <c r="AF268" s="220"/>
      <c r="AG268" s="220"/>
      <c r="AH268" s="220"/>
      <c r="AI268" s="220"/>
      <c r="AJ268" s="220"/>
      <c r="AK268" s="220"/>
      <c r="AL268" s="220"/>
      <c r="AM268" s="220"/>
      <c r="AN268" s="220"/>
      <c r="AO268" s="220"/>
      <c r="AP268" s="220"/>
      <c r="AQ268" s="220"/>
      <c r="AR268" s="220"/>
      <c r="AS268" s="220"/>
      <c r="AT268" s="220"/>
      <c r="AU268" s="220"/>
      <c r="AV268" s="220"/>
      <c r="AW268" s="220"/>
      <c r="AX268" s="220"/>
      <c r="AY268" s="220"/>
      <c r="AZ268" s="220"/>
      <c r="BA268" s="220"/>
      <c r="BB268" s="220"/>
      <c r="BC268" s="220"/>
      <c r="BD268" s="220"/>
      <c r="BE268" s="220"/>
      <c r="BF268" s="220"/>
      <c r="BG268" s="220"/>
      <c r="BH268" s="220"/>
      <c r="BI268" s="220"/>
      <c r="BJ268" s="220"/>
      <c r="BK268" s="220"/>
      <c r="BL268" s="220"/>
      <c r="BM268" s="220"/>
      <c r="BN268" s="220"/>
      <c r="BO268" s="220"/>
      <c r="BP268" s="220"/>
      <c r="BQ268" s="220"/>
      <c r="BR268" s="220"/>
      <c r="BS268" s="220"/>
      <c r="BT268" s="220"/>
      <c r="BU268" s="220"/>
      <c r="BV268" s="220"/>
      <c r="BW268" s="220"/>
      <c r="BX268" s="220"/>
      <c r="BY268" s="220"/>
      <c r="BZ268" s="220"/>
      <c r="CA268" s="220"/>
      <c r="CB268" s="220"/>
      <c r="CC268" s="220"/>
      <c r="CD268" s="220"/>
      <c r="CE268" s="220"/>
      <c r="CF268" s="220"/>
      <c r="CG268" s="220"/>
      <c r="CH268" s="220"/>
      <c r="CI268" s="220"/>
      <c r="CJ268" s="220"/>
      <c r="CK268" s="220"/>
      <c r="CL268" s="220"/>
      <c r="CM268" s="220"/>
      <c r="CN268" s="220"/>
      <c r="CO268" s="220"/>
      <c r="CP268" s="220"/>
      <c r="CQ268" s="220"/>
      <c r="CR268" s="220"/>
      <c r="CS268" s="220"/>
      <c r="CT268" s="220"/>
      <c r="CU268" s="220"/>
      <c r="CV268" s="220"/>
      <c r="CW268" s="220"/>
      <c r="CX268" s="220"/>
      <c r="CY268" s="220"/>
      <c r="CZ268" s="220"/>
      <c r="DA268" s="220"/>
      <c r="DB268" s="220"/>
      <c r="DC268" s="220"/>
      <c r="DD268" s="220"/>
      <c r="DE268" s="220"/>
      <c r="DF268" s="220"/>
      <c r="DG268" s="220"/>
      <c r="DH268" s="220"/>
      <c r="DI268" s="220"/>
      <c r="DJ268" s="220"/>
      <c r="DK268" s="220"/>
      <c r="DL268" s="220"/>
      <c r="DM268" s="220"/>
      <c r="DN268" s="220"/>
      <c r="DO268" s="220"/>
      <c r="DP268" s="220"/>
      <c r="DQ268" s="220">
        <v>-432920</v>
      </c>
      <c r="DR268" s="220"/>
      <c r="DS268" s="220"/>
      <c r="DT268" s="220"/>
      <c r="DU268" s="220">
        <v>-432920</v>
      </c>
      <c r="DV268" s="220"/>
      <c r="DW268" s="220"/>
      <c r="DX268" s="220"/>
      <c r="DY268" s="220">
        <v>0</v>
      </c>
    </row>
    <row r="269" spans="4:129">
      <c r="D269" s="175" t="s">
        <v>1043</v>
      </c>
      <c r="E269" s="220" t="s">
        <v>1142</v>
      </c>
      <c r="F269" s="220" t="s">
        <v>1143</v>
      </c>
      <c r="G269" s="220"/>
      <c r="H269" s="220"/>
      <c r="I269" s="220"/>
      <c r="J269" s="220">
        <v>-6015390.6428736001</v>
      </c>
      <c r="K269" s="220"/>
      <c r="L269" s="220">
        <v>23908232.6875</v>
      </c>
      <c r="M269" s="220"/>
      <c r="N269" s="220"/>
      <c r="O269" s="220">
        <v>17892842.0446264</v>
      </c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  <c r="AB269" s="220"/>
      <c r="AC269" s="220"/>
      <c r="AD269" s="220"/>
      <c r="AE269" s="220"/>
      <c r="AF269" s="220"/>
      <c r="AG269" s="220"/>
      <c r="AH269" s="220"/>
      <c r="AI269" s="220"/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220"/>
      <c r="AW269" s="220"/>
      <c r="AX269" s="220"/>
      <c r="AY269" s="220"/>
      <c r="AZ269" s="220"/>
      <c r="BA269" s="220"/>
      <c r="BB269" s="220"/>
      <c r="BC269" s="220"/>
      <c r="BD269" s="220"/>
      <c r="BE269" s="220"/>
      <c r="BF269" s="220"/>
      <c r="BG269" s="220"/>
      <c r="BH269" s="220"/>
      <c r="BI269" s="220"/>
      <c r="BJ269" s="220"/>
      <c r="BK269" s="220"/>
      <c r="BL269" s="220"/>
      <c r="BM269" s="220"/>
      <c r="BN269" s="220"/>
      <c r="BO269" s="220"/>
      <c r="BP269" s="220"/>
      <c r="BQ269" s="220"/>
      <c r="BR269" s="220"/>
      <c r="BS269" s="220"/>
      <c r="BT269" s="220"/>
      <c r="BU269" s="220"/>
      <c r="BV269" s="220"/>
      <c r="BW269" s="220"/>
      <c r="BX269" s="220"/>
      <c r="BY269" s="220"/>
      <c r="BZ269" s="220"/>
      <c r="CA269" s="220"/>
      <c r="CB269" s="220"/>
      <c r="CC269" s="220"/>
      <c r="CD269" s="220"/>
      <c r="CE269" s="220"/>
      <c r="CF269" s="220"/>
      <c r="CG269" s="220"/>
      <c r="CH269" s="220"/>
      <c r="CI269" s="220"/>
      <c r="CJ269" s="220">
        <v>-3339558.2553061</v>
      </c>
      <c r="CK269" s="220"/>
      <c r="CL269" s="220"/>
      <c r="CM269" s="220"/>
      <c r="CN269" s="220"/>
      <c r="CO269" s="220"/>
      <c r="CP269" s="220"/>
      <c r="CQ269" s="220"/>
      <c r="CR269" s="220"/>
      <c r="CS269" s="220"/>
      <c r="CT269" s="220"/>
      <c r="CU269" s="220"/>
      <c r="CV269" s="220"/>
      <c r="CW269" s="220"/>
      <c r="CX269" s="220"/>
      <c r="CY269" s="220"/>
      <c r="CZ269" s="220"/>
      <c r="DA269" s="220"/>
      <c r="DB269" s="220"/>
      <c r="DC269" s="220"/>
      <c r="DD269" s="220"/>
      <c r="DE269" s="220"/>
      <c r="DF269" s="220"/>
      <c r="DG269" s="220"/>
      <c r="DH269" s="220"/>
      <c r="DI269" s="220"/>
      <c r="DJ269" s="220"/>
      <c r="DK269" s="220"/>
      <c r="DL269" s="220"/>
      <c r="DM269" s="220"/>
      <c r="DN269" s="220"/>
      <c r="DO269" s="220"/>
      <c r="DP269" s="220"/>
      <c r="DQ269" s="220"/>
      <c r="DR269" s="220"/>
      <c r="DS269" s="220"/>
      <c r="DT269" s="220"/>
      <c r="DU269" s="220">
        <v>-3339558.2553061</v>
      </c>
      <c r="DV269" s="220"/>
      <c r="DW269" s="220"/>
      <c r="DX269" s="220"/>
      <c r="DY269" s="220">
        <v>14553283.789320299</v>
      </c>
    </row>
    <row r="270" spans="4:129">
      <c r="D270" s="175" t="s">
        <v>1045</v>
      </c>
      <c r="E270" s="222" t="s">
        <v>1061</v>
      </c>
      <c r="F270" s="222" t="s">
        <v>158</v>
      </c>
      <c r="G270" s="222">
        <v>-14482227782.49</v>
      </c>
      <c r="H270" s="222">
        <v>-728455501.77999997</v>
      </c>
      <c r="I270" s="222">
        <v>-456473168.73556769</v>
      </c>
      <c r="J270" s="222">
        <v>-4885426863.6588755</v>
      </c>
      <c r="K270" s="222">
        <v>191790</v>
      </c>
      <c r="L270" s="222">
        <v>814054716.82408381</v>
      </c>
      <c r="M270" s="222">
        <v>-854494847.75999999</v>
      </c>
      <c r="N270" s="222">
        <v>-3319387971.7369618</v>
      </c>
      <c r="O270" s="222">
        <v>-23912219629.337322</v>
      </c>
      <c r="P270" s="222"/>
      <c r="Q270" s="222"/>
      <c r="R270" s="222"/>
      <c r="S270" s="222"/>
      <c r="T270" s="222"/>
      <c r="U270" s="222"/>
      <c r="V270" s="222"/>
      <c r="W270" s="222"/>
      <c r="X270" s="222"/>
      <c r="Y270" s="222"/>
      <c r="Z270" s="222"/>
      <c r="AA270" s="222"/>
      <c r="AB270" s="222"/>
      <c r="AC270" s="222"/>
      <c r="AD270" s="222"/>
      <c r="AE270" s="222"/>
      <c r="AF270" s="222"/>
      <c r="AG270" s="222"/>
      <c r="AH270" s="222"/>
      <c r="AI270" s="222"/>
      <c r="AJ270" s="222"/>
      <c r="AK270" s="222"/>
      <c r="AL270" s="222"/>
      <c r="AM270" s="222"/>
      <c r="AN270" s="222"/>
      <c r="AO270" s="222"/>
      <c r="AP270" s="222"/>
      <c r="AQ270" s="222"/>
      <c r="AR270" s="222"/>
      <c r="AS270" s="222"/>
      <c r="AT270" s="222"/>
      <c r="AU270" s="222"/>
      <c r="AV270" s="222"/>
      <c r="AW270" s="222"/>
      <c r="AX270" s="222"/>
      <c r="AY270" s="222"/>
      <c r="AZ270" s="222"/>
      <c r="BA270" s="222"/>
      <c r="BB270" s="222"/>
      <c r="BC270" s="222"/>
      <c r="BD270" s="222"/>
      <c r="BE270" s="222"/>
      <c r="BF270" s="222"/>
      <c r="BG270" s="222"/>
      <c r="BH270" s="222"/>
      <c r="BI270" s="222"/>
      <c r="BJ270" s="222">
        <v>-233340.05</v>
      </c>
      <c r="BK270" s="222"/>
      <c r="BL270" s="222"/>
      <c r="BM270" s="222"/>
      <c r="BN270" s="222">
        <v>453909992.25152719</v>
      </c>
      <c r="BO270" s="222"/>
      <c r="BP270" s="222"/>
      <c r="BQ270" s="222"/>
      <c r="BR270" s="222"/>
      <c r="BS270" s="222"/>
      <c r="BT270" s="222"/>
      <c r="BU270" s="222"/>
      <c r="BV270" s="222">
        <v>134121.209348</v>
      </c>
      <c r="BW270" s="222"/>
      <c r="BX270" s="222"/>
      <c r="BY270" s="222"/>
      <c r="BZ270" s="222"/>
      <c r="CA270" s="222"/>
      <c r="CB270" s="222"/>
      <c r="CC270" s="222"/>
      <c r="CD270" s="222"/>
      <c r="CE270" s="222"/>
      <c r="CF270" s="222"/>
      <c r="CG270" s="222"/>
      <c r="CH270" s="222">
        <v>1091843417.8377512</v>
      </c>
      <c r="CI270" s="222"/>
      <c r="CJ270" s="222">
        <v>-10258329.371457299</v>
      </c>
      <c r="CK270" s="222">
        <v>-1714157038.4776981</v>
      </c>
      <c r="CL270" s="222"/>
      <c r="CM270" s="222">
        <v>134287602.182832</v>
      </c>
      <c r="CN270" s="222">
        <v>-158472687.77479121</v>
      </c>
      <c r="CO270" s="222">
        <v>995537845.79314697</v>
      </c>
      <c r="CP270" s="222"/>
      <c r="CQ270" s="222"/>
      <c r="CR270" s="222"/>
      <c r="CS270" s="222"/>
      <c r="CT270" s="222"/>
      <c r="CU270" s="222"/>
      <c r="CV270" s="222"/>
      <c r="CW270" s="222"/>
      <c r="CX270" s="222"/>
      <c r="CY270" s="222"/>
      <c r="CZ270" s="222"/>
      <c r="DA270" s="222"/>
      <c r="DB270" s="222">
        <v>46668.01</v>
      </c>
      <c r="DC270" s="222">
        <v>-99860198.295335904</v>
      </c>
      <c r="DD270" s="222"/>
      <c r="DE270" s="222">
        <v>-26824.241869599999</v>
      </c>
      <c r="DF270" s="222"/>
      <c r="DG270" s="222"/>
      <c r="DH270" s="222"/>
      <c r="DI270" s="222">
        <v>5838956024.4200001</v>
      </c>
      <c r="DJ270" s="222"/>
      <c r="DK270" s="222"/>
      <c r="DL270" s="222"/>
      <c r="DM270" s="222">
        <v>3918838.04</v>
      </c>
      <c r="DN270" s="222"/>
      <c r="DO270" s="222">
        <v>128376929.61</v>
      </c>
      <c r="DP270" s="222"/>
      <c r="DQ270" s="222">
        <v>-624134065.17999995</v>
      </c>
      <c r="DR270" s="222">
        <v>-303176460.62</v>
      </c>
      <c r="DS270" s="222"/>
      <c r="DT270" s="222"/>
      <c r="DU270" s="222">
        <v>5736692495.3434534</v>
      </c>
      <c r="DV270" s="222"/>
      <c r="DW270" s="222"/>
      <c r="DX270" s="222"/>
      <c r="DY270" s="234">
        <v>-18175527133.99387</v>
      </c>
    </row>
    <row r="271" spans="4:129">
      <c r="D271" s="175" t="s">
        <v>1047</v>
      </c>
      <c r="E271" s="220" t="s">
        <v>1063</v>
      </c>
      <c r="F271" s="220" t="s">
        <v>1064</v>
      </c>
      <c r="G271" s="220"/>
      <c r="H271" s="220"/>
      <c r="I271" s="220">
        <v>-259158923.8376177</v>
      </c>
      <c r="J271" s="220">
        <v>-9001162.6402655002</v>
      </c>
      <c r="K271" s="220"/>
      <c r="L271" s="220">
        <v>588175841.19130528</v>
      </c>
      <c r="M271" s="220"/>
      <c r="N271" s="220">
        <v>1479325313.1763556</v>
      </c>
      <c r="O271" s="220">
        <v>1799341067.8897777</v>
      </c>
      <c r="P271" s="220"/>
      <c r="Q271" s="220"/>
      <c r="R271" s="220"/>
      <c r="S271" s="220"/>
      <c r="T271" s="220"/>
      <c r="U271" s="220"/>
      <c r="V271" s="220"/>
      <c r="W271" s="220"/>
      <c r="X271" s="220"/>
      <c r="Y271" s="220"/>
      <c r="Z271" s="220"/>
      <c r="AA271" s="220"/>
      <c r="AB271" s="220"/>
      <c r="AC271" s="220"/>
      <c r="AD271" s="220"/>
      <c r="AE271" s="220"/>
      <c r="AF271" s="220"/>
      <c r="AG271" s="220"/>
      <c r="AH271" s="220"/>
      <c r="AI271" s="220"/>
      <c r="AJ271" s="220"/>
      <c r="AK271" s="220"/>
      <c r="AL271" s="220"/>
      <c r="AM271" s="220"/>
      <c r="AN271" s="220"/>
      <c r="AO271" s="220"/>
      <c r="AP271" s="220"/>
      <c r="AQ271" s="220"/>
      <c r="AR271" s="220"/>
      <c r="AS271" s="220"/>
      <c r="AT271" s="220"/>
      <c r="AU271" s="220"/>
      <c r="AV271" s="220"/>
      <c r="AW271" s="220"/>
      <c r="AX271" s="220"/>
      <c r="AY271" s="220"/>
      <c r="AZ271" s="220"/>
      <c r="BA271" s="220"/>
      <c r="BB271" s="220"/>
      <c r="BC271" s="220"/>
      <c r="BD271" s="220"/>
      <c r="BE271" s="220"/>
      <c r="BF271" s="220"/>
      <c r="BG271" s="220"/>
      <c r="BH271" s="220"/>
      <c r="BI271" s="220"/>
      <c r="BJ271" s="220"/>
      <c r="BK271" s="220"/>
      <c r="BL271" s="220"/>
      <c r="BM271" s="220"/>
      <c r="BN271" s="220">
        <v>-2123800.7370675998</v>
      </c>
      <c r="BO271" s="220"/>
      <c r="BP271" s="220"/>
      <c r="BQ271" s="220"/>
      <c r="BR271" s="220"/>
      <c r="BS271" s="220"/>
      <c r="BT271" s="220"/>
      <c r="BU271" s="220"/>
      <c r="BV271" s="220"/>
      <c r="BW271" s="220"/>
      <c r="BX271" s="220"/>
      <c r="BY271" s="220"/>
      <c r="BZ271" s="220"/>
      <c r="CA271" s="220"/>
      <c r="CB271" s="220">
        <v>-128797416.5831293</v>
      </c>
      <c r="CC271" s="220"/>
      <c r="CD271" s="220"/>
      <c r="CE271" s="220"/>
      <c r="CF271" s="220">
        <v>354413863.2882787</v>
      </c>
      <c r="CG271" s="220"/>
      <c r="CH271" s="220"/>
      <c r="CI271" s="220"/>
      <c r="CJ271" s="220"/>
      <c r="CK271" s="220"/>
      <c r="CL271" s="220"/>
      <c r="CM271" s="220"/>
      <c r="CN271" s="220"/>
      <c r="CO271" s="220"/>
      <c r="CP271" s="220"/>
      <c r="CQ271" s="220"/>
      <c r="CR271" s="220"/>
      <c r="CS271" s="220"/>
      <c r="CT271" s="220"/>
      <c r="CU271" s="220"/>
      <c r="CV271" s="220"/>
      <c r="CW271" s="220"/>
      <c r="CX271" s="220"/>
      <c r="CY271" s="220"/>
      <c r="CZ271" s="220"/>
      <c r="DA271" s="220"/>
      <c r="DB271" s="220"/>
      <c r="DC271" s="220"/>
      <c r="DD271" s="220">
        <v>467236.16215480003</v>
      </c>
      <c r="DE271" s="220"/>
      <c r="DF271" s="220"/>
      <c r="DG271" s="220"/>
      <c r="DH271" s="220"/>
      <c r="DI271" s="220">
        <v>377068192.58999997</v>
      </c>
      <c r="DJ271" s="220"/>
      <c r="DK271" s="220"/>
      <c r="DL271" s="220"/>
      <c r="DM271" s="220"/>
      <c r="DN271" s="220"/>
      <c r="DO271" s="220">
        <v>-236352.82</v>
      </c>
      <c r="DP271" s="220"/>
      <c r="DQ271" s="220"/>
      <c r="DR271" s="220">
        <v>-31837353</v>
      </c>
      <c r="DS271" s="220"/>
      <c r="DT271" s="220"/>
      <c r="DU271" s="220">
        <v>568954368.90023661</v>
      </c>
      <c r="DV271" s="220"/>
      <c r="DW271" s="220"/>
      <c r="DX271" s="220"/>
      <c r="DY271" s="220">
        <v>2368295436.7900143</v>
      </c>
    </row>
    <row r="272" spans="4:129">
      <c r="D272" s="175" t="s">
        <v>1049</v>
      </c>
      <c r="E272" s="220" t="s">
        <v>1066</v>
      </c>
      <c r="F272" s="220" t="s">
        <v>1067</v>
      </c>
      <c r="G272" s="220"/>
      <c r="H272" s="220"/>
      <c r="I272" s="220"/>
      <c r="J272" s="220"/>
      <c r="K272" s="220"/>
      <c r="L272" s="220"/>
      <c r="M272" s="220"/>
      <c r="N272" s="220"/>
      <c r="O272" s="220"/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  <c r="AB272" s="220"/>
      <c r="AC272" s="220"/>
      <c r="AD272" s="220"/>
      <c r="AE272" s="220"/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0"/>
      <c r="BA272" s="220"/>
      <c r="BB272" s="220"/>
      <c r="BC272" s="220"/>
      <c r="BD272" s="220"/>
      <c r="BE272" s="220"/>
      <c r="BF272" s="220"/>
      <c r="BG272" s="220"/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T272" s="220"/>
      <c r="BU272" s="220"/>
      <c r="BV272" s="220"/>
      <c r="BW272" s="220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0"/>
      <c r="CH272" s="220"/>
      <c r="CI272" s="220"/>
      <c r="CJ272" s="220">
        <v>191350695.3384656</v>
      </c>
      <c r="CK272" s="220"/>
      <c r="CL272" s="220"/>
      <c r="CM272" s="220">
        <v>136498709.68432799</v>
      </c>
      <c r="CN272" s="220">
        <v>58391201.966339603</v>
      </c>
      <c r="CO272" s="220"/>
      <c r="CP272" s="220"/>
      <c r="CQ272" s="220"/>
      <c r="CR272" s="220"/>
      <c r="CS272" s="220"/>
      <c r="CT272" s="220"/>
      <c r="CU272" s="220"/>
      <c r="CV272" s="220"/>
      <c r="CW272" s="220"/>
      <c r="CX272" s="220"/>
      <c r="CY272" s="220"/>
      <c r="CZ272" s="220"/>
      <c r="DA272" s="220"/>
      <c r="DB272" s="220"/>
      <c r="DC272" s="220"/>
      <c r="DD272" s="220"/>
      <c r="DE272" s="220"/>
      <c r="DF272" s="220"/>
      <c r="DG272" s="220"/>
      <c r="DH272" s="220"/>
      <c r="DI272" s="220">
        <v>-764708.24</v>
      </c>
      <c r="DJ272" s="220"/>
      <c r="DK272" s="220"/>
      <c r="DL272" s="220"/>
      <c r="DM272" s="220"/>
      <c r="DN272" s="220"/>
      <c r="DO272" s="220"/>
      <c r="DP272" s="220"/>
      <c r="DQ272" s="220">
        <v>-289979355.60000002</v>
      </c>
      <c r="DR272" s="220"/>
      <c r="DS272" s="220"/>
      <c r="DT272" s="220"/>
      <c r="DU272" s="220">
        <v>95496543.149133205</v>
      </c>
      <c r="DV272" s="220"/>
      <c r="DW272" s="220"/>
      <c r="DX272" s="220"/>
      <c r="DY272" s="220">
        <v>95496543.149133205</v>
      </c>
    </row>
    <row r="273" spans="4:177">
      <c r="D273" s="175" t="s">
        <v>1051</v>
      </c>
      <c r="E273" s="226" t="s">
        <v>1069</v>
      </c>
      <c r="F273" s="226" t="s">
        <v>152</v>
      </c>
      <c r="G273" s="226"/>
      <c r="H273" s="226"/>
      <c r="I273" s="226">
        <v>-259158923.8376177</v>
      </c>
      <c r="J273" s="226">
        <v>-9001162.6402655002</v>
      </c>
      <c r="K273" s="226"/>
      <c r="L273" s="226">
        <v>588175841.19130528</v>
      </c>
      <c r="M273" s="226"/>
      <c r="N273" s="226">
        <v>1479325313.1763556</v>
      </c>
      <c r="O273" s="226">
        <v>1799341067.8897777</v>
      </c>
      <c r="P273" s="226"/>
      <c r="Q273" s="226"/>
      <c r="R273" s="226"/>
      <c r="S273" s="226"/>
      <c r="T273" s="226"/>
      <c r="U273" s="226"/>
      <c r="V273" s="226"/>
      <c r="W273" s="226"/>
      <c r="X273" s="226"/>
      <c r="Y273" s="226"/>
      <c r="Z273" s="226"/>
      <c r="AA273" s="226"/>
      <c r="AB273" s="226"/>
      <c r="AC273" s="226"/>
      <c r="AD273" s="226"/>
      <c r="AE273" s="226"/>
      <c r="AF273" s="226"/>
      <c r="AG273" s="226"/>
      <c r="AH273" s="226"/>
      <c r="AI273" s="226"/>
      <c r="AJ273" s="226"/>
      <c r="AK273" s="226"/>
      <c r="AL273" s="226"/>
      <c r="AM273" s="226"/>
      <c r="AN273" s="226"/>
      <c r="AO273" s="226"/>
      <c r="AP273" s="226"/>
      <c r="AQ273" s="226"/>
      <c r="AR273" s="226"/>
      <c r="AS273" s="226"/>
      <c r="AT273" s="226"/>
      <c r="AU273" s="226"/>
      <c r="AV273" s="226"/>
      <c r="AW273" s="226"/>
      <c r="AX273" s="226"/>
      <c r="AY273" s="226"/>
      <c r="AZ273" s="226"/>
      <c r="BA273" s="226"/>
      <c r="BB273" s="226"/>
      <c r="BC273" s="226"/>
      <c r="BD273" s="226"/>
      <c r="BE273" s="226"/>
      <c r="BF273" s="226"/>
      <c r="BG273" s="226"/>
      <c r="BH273" s="226"/>
      <c r="BI273" s="226"/>
      <c r="BJ273" s="226"/>
      <c r="BK273" s="226"/>
      <c r="BL273" s="226"/>
      <c r="BM273" s="226"/>
      <c r="BN273" s="226">
        <v>-2123800.7370675998</v>
      </c>
      <c r="BO273" s="226"/>
      <c r="BP273" s="226"/>
      <c r="BQ273" s="226"/>
      <c r="BR273" s="226"/>
      <c r="BS273" s="226"/>
      <c r="BT273" s="226"/>
      <c r="BU273" s="226"/>
      <c r="BV273" s="226"/>
      <c r="BW273" s="226"/>
      <c r="BX273" s="226"/>
      <c r="BY273" s="226"/>
      <c r="BZ273" s="226"/>
      <c r="CA273" s="226"/>
      <c r="CB273" s="226">
        <v>-128797416.5831293</v>
      </c>
      <c r="CC273" s="226"/>
      <c r="CD273" s="226"/>
      <c r="CE273" s="226"/>
      <c r="CF273" s="226">
        <v>354413863.2882787</v>
      </c>
      <c r="CG273" s="226"/>
      <c r="CH273" s="226"/>
      <c r="CI273" s="226"/>
      <c r="CJ273" s="226">
        <v>191350695.3384656</v>
      </c>
      <c r="CK273" s="226"/>
      <c r="CL273" s="226"/>
      <c r="CM273" s="226">
        <v>136498709.68432799</v>
      </c>
      <c r="CN273" s="226">
        <v>58391201.966339603</v>
      </c>
      <c r="CO273" s="226"/>
      <c r="CP273" s="226"/>
      <c r="CQ273" s="226"/>
      <c r="CR273" s="226"/>
      <c r="CS273" s="226"/>
      <c r="CT273" s="226"/>
      <c r="CU273" s="226"/>
      <c r="CV273" s="226"/>
      <c r="CW273" s="226"/>
      <c r="CX273" s="226"/>
      <c r="CY273" s="226"/>
      <c r="CZ273" s="226"/>
      <c r="DA273" s="226"/>
      <c r="DB273" s="226"/>
      <c r="DC273" s="226"/>
      <c r="DD273" s="226">
        <v>467236.16215480003</v>
      </c>
      <c r="DE273" s="226"/>
      <c r="DF273" s="226"/>
      <c r="DG273" s="226"/>
      <c r="DH273" s="226"/>
      <c r="DI273" s="226">
        <v>376303484.35000002</v>
      </c>
      <c r="DJ273" s="226"/>
      <c r="DK273" s="226"/>
      <c r="DL273" s="226"/>
      <c r="DM273" s="226"/>
      <c r="DN273" s="226"/>
      <c r="DO273" s="226">
        <v>-236352.82</v>
      </c>
      <c r="DP273" s="226"/>
      <c r="DQ273" s="226">
        <v>-289979355.60000002</v>
      </c>
      <c r="DR273" s="226">
        <v>-31837353</v>
      </c>
      <c r="DS273" s="226"/>
      <c r="DT273" s="226"/>
      <c r="DU273" s="226">
        <v>664450912.04936981</v>
      </c>
      <c r="DV273" s="226"/>
      <c r="DW273" s="226"/>
      <c r="DX273" s="226"/>
      <c r="DY273" s="234">
        <v>2463791979.9391475</v>
      </c>
    </row>
    <row r="274" spans="4:177">
      <c r="D274" s="175" t="s">
        <v>1054</v>
      </c>
      <c r="E274" s="220" t="s">
        <v>1071</v>
      </c>
      <c r="F274" s="220" t="s">
        <v>1072</v>
      </c>
      <c r="G274" s="220">
        <v>-298705824.75</v>
      </c>
      <c r="H274" s="220"/>
      <c r="I274" s="220"/>
      <c r="J274" s="220"/>
      <c r="K274" s="220"/>
      <c r="L274" s="220"/>
      <c r="M274" s="220"/>
      <c r="N274" s="220"/>
      <c r="O274" s="220">
        <v>-298705824.75</v>
      </c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  <c r="AB274" s="220"/>
      <c r="AC274" s="220"/>
      <c r="AD274" s="220"/>
      <c r="AE274" s="220"/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0"/>
      <c r="BA274" s="220"/>
      <c r="BB274" s="220"/>
      <c r="BC274" s="220"/>
      <c r="BD274" s="220"/>
      <c r="BE274" s="220"/>
      <c r="BF274" s="220"/>
      <c r="BG274" s="220"/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T274" s="220"/>
      <c r="BU274" s="220"/>
      <c r="BV274" s="220"/>
      <c r="BW274" s="220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0"/>
      <c r="CH274" s="220"/>
      <c r="CI274" s="220"/>
      <c r="CJ274" s="220"/>
      <c r="CK274" s="220"/>
      <c r="CL274" s="220"/>
      <c r="CM274" s="220"/>
      <c r="CN274" s="220"/>
      <c r="CO274" s="220"/>
      <c r="CP274" s="220"/>
      <c r="CQ274" s="220"/>
      <c r="CR274" s="220"/>
      <c r="CS274" s="220"/>
      <c r="CT274" s="220"/>
      <c r="CU274" s="220"/>
      <c r="CV274" s="220"/>
      <c r="CW274" s="220"/>
      <c r="CX274" s="220"/>
      <c r="CY274" s="220"/>
      <c r="CZ274" s="220"/>
      <c r="DA274" s="220"/>
      <c r="DB274" s="220"/>
      <c r="DC274" s="220"/>
      <c r="DD274" s="220"/>
      <c r="DE274" s="220"/>
      <c r="DF274" s="220"/>
      <c r="DG274" s="220"/>
      <c r="DH274" s="220"/>
      <c r="DI274" s="220"/>
      <c r="DJ274" s="220"/>
      <c r="DK274" s="220"/>
      <c r="DL274" s="220"/>
      <c r="DM274" s="220"/>
      <c r="DN274" s="220"/>
      <c r="DO274" s="220"/>
      <c r="DP274" s="220"/>
      <c r="DQ274" s="220">
        <v>6077319.0690000001</v>
      </c>
      <c r="DR274" s="220">
        <v>298705824.75</v>
      </c>
      <c r="DS274" s="220"/>
      <c r="DT274" s="220"/>
      <c r="DU274" s="220">
        <v>304783143.81900001</v>
      </c>
      <c r="DV274" s="220"/>
      <c r="DW274" s="220"/>
      <c r="DX274" s="220"/>
      <c r="DY274" s="220">
        <v>6077319.0690000001</v>
      </c>
    </row>
    <row r="275" spans="4:177">
      <c r="D275" s="175" t="s">
        <v>1057</v>
      </c>
      <c r="E275" s="220" t="s">
        <v>1074</v>
      </c>
      <c r="F275" s="220" t="s">
        <v>1075</v>
      </c>
      <c r="G275" s="220">
        <v>59741164.950000003</v>
      </c>
      <c r="H275" s="220"/>
      <c r="I275" s="220"/>
      <c r="J275" s="220"/>
      <c r="K275" s="220"/>
      <c r="L275" s="220"/>
      <c r="M275" s="220"/>
      <c r="N275" s="220"/>
      <c r="O275" s="220">
        <v>59741164.950000003</v>
      </c>
      <c r="P275" s="220"/>
      <c r="Q275" s="220"/>
      <c r="R275" s="220"/>
      <c r="S275" s="220"/>
      <c r="T275" s="220"/>
      <c r="U275" s="220"/>
      <c r="V275" s="220"/>
      <c r="W275" s="220"/>
      <c r="X275" s="220"/>
      <c r="Y275" s="220"/>
      <c r="Z275" s="220"/>
      <c r="AA275" s="220"/>
      <c r="AB275" s="220"/>
      <c r="AC275" s="220"/>
      <c r="AD275" s="220"/>
      <c r="AE275" s="220"/>
      <c r="AF275" s="220"/>
      <c r="AG275" s="220"/>
      <c r="AH275" s="220"/>
      <c r="AI275" s="220"/>
      <c r="AJ275" s="220"/>
      <c r="AK275" s="220"/>
      <c r="AL275" s="220"/>
      <c r="AM275" s="220"/>
      <c r="AN275" s="220"/>
      <c r="AO275" s="220"/>
      <c r="AP275" s="220"/>
      <c r="AQ275" s="220"/>
      <c r="AR275" s="220"/>
      <c r="AS275" s="220"/>
      <c r="AT275" s="220"/>
      <c r="AU275" s="220"/>
      <c r="AV275" s="220"/>
      <c r="AW275" s="220"/>
      <c r="AX275" s="220"/>
      <c r="AY275" s="220"/>
      <c r="AZ275" s="220"/>
      <c r="BA275" s="220"/>
      <c r="BB275" s="220"/>
      <c r="BC275" s="220"/>
      <c r="BD275" s="220"/>
      <c r="BE275" s="220"/>
      <c r="BF275" s="220"/>
      <c r="BG275" s="220"/>
      <c r="BH275" s="220"/>
      <c r="BI275" s="220"/>
      <c r="BJ275" s="220"/>
      <c r="BK275" s="220"/>
      <c r="BL275" s="220"/>
      <c r="BM275" s="220"/>
      <c r="BN275" s="220"/>
      <c r="BO275" s="220"/>
      <c r="BP275" s="220"/>
      <c r="BQ275" s="220"/>
      <c r="BR275" s="220"/>
      <c r="BS275" s="220"/>
      <c r="BT275" s="220"/>
      <c r="BU275" s="220"/>
      <c r="BV275" s="220"/>
      <c r="BW275" s="220"/>
      <c r="BX275" s="220"/>
      <c r="BY275" s="220"/>
      <c r="BZ275" s="220"/>
      <c r="CA275" s="220"/>
      <c r="CB275" s="220"/>
      <c r="CC275" s="220"/>
      <c r="CD275" s="220"/>
      <c r="CE275" s="220"/>
      <c r="CF275" s="220"/>
      <c r="CG275" s="220"/>
      <c r="CH275" s="220"/>
      <c r="CI275" s="220"/>
      <c r="CJ275" s="220"/>
      <c r="CK275" s="220"/>
      <c r="CL275" s="220"/>
      <c r="CM275" s="220"/>
      <c r="CN275" s="220"/>
      <c r="CO275" s="220"/>
      <c r="CP275" s="220"/>
      <c r="CQ275" s="220"/>
      <c r="CR275" s="220"/>
      <c r="CS275" s="220"/>
      <c r="CT275" s="220"/>
      <c r="CU275" s="220"/>
      <c r="CV275" s="220"/>
      <c r="CW275" s="220"/>
      <c r="CX275" s="220"/>
      <c r="CY275" s="220"/>
      <c r="CZ275" s="220"/>
      <c r="DA275" s="220"/>
      <c r="DB275" s="220"/>
      <c r="DC275" s="220"/>
      <c r="DD275" s="220"/>
      <c r="DE275" s="220"/>
      <c r="DF275" s="220"/>
      <c r="DG275" s="220"/>
      <c r="DH275" s="220"/>
      <c r="DI275" s="220"/>
      <c r="DJ275" s="220"/>
      <c r="DK275" s="220"/>
      <c r="DL275" s="220"/>
      <c r="DM275" s="220"/>
      <c r="DN275" s="220"/>
      <c r="DO275" s="220"/>
      <c r="DP275" s="220"/>
      <c r="DQ275" s="220"/>
      <c r="DR275" s="220">
        <v>-59741164.950000003</v>
      </c>
      <c r="DS275" s="220"/>
      <c r="DT275" s="220"/>
      <c r="DU275" s="220">
        <v>-59741164.950000003</v>
      </c>
      <c r="DV275" s="220"/>
      <c r="DW275" s="220"/>
      <c r="DX275" s="220"/>
      <c r="DY275" s="220">
        <v>0</v>
      </c>
    </row>
    <row r="276" spans="4:177">
      <c r="D276" s="175" t="s">
        <v>1060</v>
      </c>
      <c r="E276" s="220" t="s">
        <v>1077</v>
      </c>
      <c r="F276" s="220" t="s">
        <v>1078</v>
      </c>
      <c r="G276" s="220"/>
      <c r="H276" s="220"/>
      <c r="I276" s="220"/>
      <c r="J276" s="220"/>
      <c r="K276" s="220"/>
      <c r="L276" s="220"/>
      <c r="M276" s="220"/>
      <c r="N276" s="22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  <c r="AB276" s="220"/>
      <c r="AC276" s="220"/>
      <c r="AD276" s="220"/>
      <c r="AE276" s="220"/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0"/>
      <c r="BA276" s="220"/>
      <c r="BB276" s="220"/>
      <c r="BC276" s="220"/>
      <c r="BD276" s="220"/>
      <c r="BE276" s="220"/>
      <c r="BF276" s="220"/>
      <c r="BG276" s="220"/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T276" s="220"/>
      <c r="BU276" s="220"/>
      <c r="BV276" s="220"/>
      <c r="BW276" s="220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0"/>
      <c r="CH276" s="220"/>
      <c r="CI276" s="220"/>
      <c r="CJ276" s="220"/>
      <c r="CK276" s="220"/>
      <c r="CL276" s="220"/>
      <c r="CM276" s="220"/>
      <c r="CN276" s="220"/>
      <c r="CO276" s="220"/>
      <c r="CP276" s="220"/>
      <c r="CQ276" s="220"/>
      <c r="CR276" s="220"/>
      <c r="CS276" s="220"/>
      <c r="CT276" s="220"/>
      <c r="CU276" s="220"/>
      <c r="CV276" s="220"/>
      <c r="CW276" s="220"/>
      <c r="CX276" s="220"/>
      <c r="CY276" s="220"/>
      <c r="CZ276" s="220"/>
      <c r="DA276" s="220"/>
      <c r="DB276" s="220"/>
      <c r="DC276" s="220"/>
      <c r="DD276" s="220"/>
      <c r="DE276" s="220"/>
      <c r="DF276" s="220"/>
      <c r="DG276" s="220"/>
      <c r="DH276" s="220"/>
      <c r="DI276" s="220"/>
      <c r="DJ276" s="220"/>
      <c r="DK276" s="220"/>
      <c r="DL276" s="220"/>
      <c r="DM276" s="220"/>
      <c r="DN276" s="220"/>
      <c r="DO276" s="220"/>
      <c r="DP276" s="220"/>
      <c r="DQ276" s="220">
        <v>395324.81209999998</v>
      </c>
      <c r="DR276" s="220"/>
      <c r="DS276" s="220"/>
      <c r="DT276" s="220"/>
      <c r="DU276" s="220">
        <v>395324.81209999998</v>
      </c>
      <c r="DV276" s="220"/>
      <c r="DW276" s="220"/>
      <c r="DX276" s="220"/>
      <c r="DY276" s="220">
        <v>395324.81209999998</v>
      </c>
    </row>
    <row r="277" spans="4:177">
      <c r="D277" s="175" t="s">
        <v>1062</v>
      </c>
      <c r="E277" s="226" t="s">
        <v>1080</v>
      </c>
      <c r="F277" s="226" t="s">
        <v>154</v>
      </c>
      <c r="G277" s="226">
        <v>-238964659.80000001</v>
      </c>
      <c r="H277" s="226"/>
      <c r="I277" s="226"/>
      <c r="J277" s="226"/>
      <c r="K277" s="226"/>
      <c r="L277" s="226"/>
      <c r="M277" s="226"/>
      <c r="N277" s="226"/>
      <c r="O277" s="226">
        <v>-238964659.80000001</v>
      </c>
      <c r="P277" s="226"/>
      <c r="Q277" s="226"/>
      <c r="R277" s="226"/>
      <c r="S277" s="226"/>
      <c r="T277" s="226"/>
      <c r="U277" s="226"/>
      <c r="V277" s="226"/>
      <c r="W277" s="226"/>
      <c r="X277" s="226"/>
      <c r="Y277" s="226"/>
      <c r="Z277" s="226"/>
      <c r="AA277" s="226"/>
      <c r="AB277" s="226"/>
      <c r="AC277" s="226"/>
      <c r="AD277" s="226"/>
      <c r="AE277" s="226"/>
      <c r="AF277" s="226"/>
      <c r="AG277" s="226"/>
      <c r="AH277" s="226"/>
      <c r="AI277" s="226"/>
      <c r="AJ277" s="226"/>
      <c r="AK277" s="226"/>
      <c r="AL277" s="226"/>
      <c r="AM277" s="226"/>
      <c r="AN277" s="226"/>
      <c r="AO277" s="226"/>
      <c r="AP277" s="226"/>
      <c r="AQ277" s="226"/>
      <c r="AR277" s="226"/>
      <c r="AS277" s="226"/>
      <c r="AT277" s="226"/>
      <c r="AU277" s="226"/>
      <c r="AV277" s="226"/>
      <c r="AW277" s="226"/>
      <c r="AX277" s="226"/>
      <c r="AY277" s="226"/>
      <c r="AZ277" s="226"/>
      <c r="BA277" s="226"/>
      <c r="BB277" s="226"/>
      <c r="BC277" s="226"/>
      <c r="BD277" s="226"/>
      <c r="BE277" s="226"/>
      <c r="BF277" s="226"/>
      <c r="BG277" s="226"/>
      <c r="BH277" s="226"/>
      <c r="BI277" s="226"/>
      <c r="BJ277" s="226"/>
      <c r="BK277" s="226"/>
      <c r="BL277" s="226"/>
      <c r="BM277" s="226"/>
      <c r="BN277" s="226"/>
      <c r="BO277" s="226"/>
      <c r="BP277" s="226"/>
      <c r="BQ277" s="226"/>
      <c r="BR277" s="226"/>
      <c r="BS277" s="226"/>
      <c r="BT277" s="226"/>
      <c r="BU277" s="226"/>
      <c r="BV277" s="226"/>
      <c r="BW277" s="226"/>
      <c r="BX277" s="226"/>
      <c r="BY277" s="226"/>
      <c r="BZ277" s="226"/>
      <c r="CA277" s="226"/>
      <c r="CB277" s="226"/>
      <c r="CC277" s="226"/>
      <c r="CD277" s="226"/>
      <c r="CE277" s="226"/>
      <c r="CF277" s="226"/>
      <c r="CG277" s="226"/>
      <c r="CH277" s="226"/>
      <c r="CI277" s="226"/>
      <c r="CJ277" s="226"/>
      <c r="CK277" s="226"/>
      <c r="CL277" s="226"/>
      <c r="CM277" s="226"/>
      <c r="CN277" s="226"/>
      <c r="CO277" s="226"/>
      <c r="CP277" s="226"/>
      <c r="CQ277" s="226"/>
      <c r="CR277" s="226"/>
      <c r="CS277" s="226"/>
      <c r="CT277" s="226"/>
      <c r="CU277" s="226"/>
      <c r="CV277" s="226"/>
      <c r="CW277" s="226"/>
      <c r="CX277" s="226"/>
      <c r="CY277" s="226"/>
      <c r="CZ277" s="226"/>
      <c r="DA277" s="226"/>
      <c r="DB277" s="226"/>
      <c r="DC277" s="226"/>
      <c r="DD277" s="226"/>
      <c r="DE277" s="226"/>
      <c r="DF277" s="226"/>
      <c r="DG277" s="226"/>
      <c r="DH277" s="226"/>
      <c r="DI277" s="226"/>
      <c r="DJ277" s="226"/>
      <c r="DK277" s="226"/>
      <c r="DL277" s="226"/>
      <c r="DM277" s="226"/>
      <c r="DN277" s="226"/>
      <c r="DO277" s="226"/>
      <c r="DP277" s="226"/>
      <c r="DQ277" s="226">
        <v>6472643.8810999999</v>
      </c>
      <c r="DR277" s="226">
        <v>238964659.80000001</v>
      </c>
      <c r="DS277" s="226"/>
      <c r="DT277" s="226"/>
      <c r="DU277" s="226">
        <v>245437303.68110001</v>
      </c>
      <c r="DV277" s="226"/>
      <c r="DW277" s="226"/>
      <c r="DX277" s="226"/>
      <c r="DY277" s="234">
        <v>6472643.8810999999</v>
      </c>
    </row>
    <row r="278" spans="4:177">
      <c r="D278" s="175" t="s">
        <v>1065</v>
      </c>
      <c r="E278" s="220" t="s">
        <v>1965</v>
      </c>
      <c r="F278" s="220" t="s">
        <v>153</v>
      </c>
      <c r="G278" s="220"/>
      <c r="H278" s="220"/>
      <c r="I278" s="220"/>
      <c r="J278" s="220"/>
      <c r="K278" s="220"/>
      <c r="L278" s="220"/>
      <c r="M278" s="220"/>
      <c r="N278" s="22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  <c r="AB278" s="220"/>
      <c r="AC278" s="220"/>
      <c r="AD278" s="220"/>
      <c r="AE278" s="220"/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R278" s="220"/>
      <c r="AS278" s="220"/>
      <c r="AT278" s="220"/>
      <c r="AU278" s="220"/>
      <c r="AV278" s="220"/>
      <c r="AW278" s="220"/>
      <c r="AX278" s="220"/>
      <c r="AY278" s="220"/>
      <c r="AZ278" s="220"/>
      <c r="BA278" s="220"/>
      <c r="BB278" s="220"/>
      <c r="BC278" s="220"/>
      <c r="BD278" s="220"/>
      <c r="BE278" s="220"/>
      <c r="BF278" s="220"/>
      <c r="BG278" s="220"/>
      <c r="BH278" s="220"/>
      <c r="BI278" s="220"/>
      <c r="BJ278" s="220"/>
      <c r="BK278" s="220"/>
      <c r="BL278" s="220"/>
      <c r="BM278" s="220"/>
      <c r="BN278" s="220"/>
      <c r="BO278" s="220"/>
      <c r="BP278" s="220"/>
      <c r="BQ278" s="220"/>
      <c r="BR278" s="220"/>
      <c r="BS278" s="220"/>
      <c r="BT278" s="220"/>
      <c r="BU278" s="220"/>
      <c r="BV278" s="220"/>
      <c r="BW278" s="220"/>
      <c r="BX278" s="220"/>
      <c r="BY278" s="220"/>
      <c r="BZ278" s="220"/>
      <c r="CA278" s="220"/>
      <c r="CB278" s="220"/>
      <c r="CC278" s="220"/>
      <c r="CD278" s="220"/>
      <c r="CE278" s="220"/>
      <c r="CF278" s="220"/>
      <c r="CG278" s="220"/>
      <c r="CH278" s="220"/>
      <c r="CI278" s="220"/>
      <c r="CJ278" s="220"/>
      <c r="CK278" s="220"/>
      <c r="CL278" s="220"/>
      <c r="CM278" s="220"/>
      <c r="CN278" s="220"/>
      <c r="CO278" s="220"/>
      <c r="CP278" s="220"/>
      <c r="CQ278" s="220"/>
      <c r="CR278" s="220"/>
      <c r="CS278" s="220"/>
      <c r="CT278" s="220"/>
      <c r="CU278" s="220"/>
      <c r="CV278" s="220"/>
      <c r="CW278" s="220"/>
      <c r="CX278" s="220"/>
      <c r="CY278" s="220"/>
      <c r="CZ278" s="220"/>
      <c r="DA278" s="220"/>
      <c r="DB278" s="220"/>
      <c r="DC278" s="220"/>
      <c r="DD278" s="220"/>
      <c r="DE278" s="220"/>
      <c r="DF278" s="220"/>
      <c r="DG278" s="220"/>
      <c r="DH278" s="220"/>
      <c r="DI278" s="220"/>
      <c r="DJ278" s="220"/>
      <c r="DK278" s="220"/>
      <c r="DL278" s="220"/>
      <c r="DM278" s="220"/>
      <c r="DN278" s="220"/>
      <c r="DO278" s="220"/>
      <c r="DP278" s="220"/>
      <c r="DQ278" s="220">
        <v>-6077319.0690000001</v>
      </c>
      <c r="DR278" s="220">
        <v>6077319.0700000003</v>
      </c>
      <c r="DS278" s="220"/>
      <c r="DT278" s="220"/>
      <c r="DU278" s="220">
        <v>1E-3</v>
      </c>
      <c r="DV278" s="220"/>
      <c r="DW278" s="220"/>
      <c r="DX278" s="220"/>
      <c r="DY278" s="220">
        <v>1E-3</v>
      </c>
    </row>
    <row r="279" spans="4:177">
      <c r="D279" s="175" t="s">
        <v>1068</v>
      </c>
      <c r="E279" s="220" t="s">
        <v>1082</v>
      </c>
      <c r="F279" s="220" t="s">
        <v>1083</v>
      </c>
      <c r="G279" s="220"/>
      <c r="H279" s="220"/>
      <c r="I279" s="220"/>
      <c r="J279" s="220"/>
      <c r="K279" s="220"/>
      <c r="L279" s="220"/>
      <c r="M279" s="220"/>
      <c r="N279" s="22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  <c r="AB279" s="220"/>
      <c r="AC279" s="220"/>
      <c r="AD279" s="220"/>
      <c r="AE279" s="220"/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R279" s="220"/>
      <c r="AS279" s="220"/>
      <c r="AT279" s="220"/>
      <c r="AU279" s="220"/>
      <c r="AV279" s="220"/>
      <c r="AW279" s="220"/>
      <c r="AX279" s="220"/>
      <c r="AY279" s="220"/>
      <c r="AZ279" s="220"/>
      <c r="BA279" s="220"/>
      <c r="BB279" s="220"/>
      <c r="BC279" s="220"/>
      <c r="BD279" s="220"/>
      <c r="BE279" s="220"/>
      <c r="BF279" s="220"/>
      <c r="BG279" s="220"/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T279" s="220"/>
      <c r="BU279" s="220"/>
      <c r="BV279" s="220"/>
      <c r="BW279" s="220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0"/>
      <c r="CH279" s="220"/>
      <c r="CI279" s="220"/>
      <c r="CJ279" s="220"/>
      <c r="CK279" s="220"/>
      <c r="CL279" s="220"/>
      <c r="CM279" s="220">
        <v>418533.81180299999</v>
      </c>
      <c r="CN279" s="220"/>
      <c r="CO279" s="220"/>
      <c r="CP279" s="220"/>
      <c r="CQ279" s="220"/>
      <c r="CR279" s="220"/>
      <c r="CS279" s="220"/>
      <c r="CT279" s="220"/>
      <c r="CU279" s="220"/>
      <c r="CV279" s="220"/>
      <c r="CW279" s="220"/>
      <c r="CX279" s="220"/>
      <c r="CY279" s="220"/>
      <c r="CZ279" s="220"/>
      <c r="DA279" s="220"/>
      <c r="DB279" s="220"/>
      <c r="DC279" s="220"/>
      <c r="DD279" s="220"/>
      <c r="DE279" s="220"/>
      <c r="DF279" s="220"/>
      <c r="DG279" s="220"/>
      <c r="DH279" s="220"/>
      <c r="DI279" s="220"/>
      <c r="DJ279" s="220"/>
      <c r="DK279" s="220"/>
      <c r="DL279" s="220"/>
      <c r="DM279" s="220"/>
      <c r="DN279" s="220"/>
      <c r="DO279" s="220"/>
      <c r="DP279" s="220"/>
      <c r="DQ279" s="220">
        <v>-418533.81209999998</v>
      </c>
      <c r="DR279" s="220"/>
      <c r="DS279" s="220"/>
      <c r="DT279" s="220"/>
      <c r="DU279" s="220">
        <v>-2.9700000000000001E-4</v>
      </c>
      <c r="DV279" s="220"/>
      <c r="DW279" s="220"/>
      <c r="DX279" s="220"/>
      <c r="DY279" s="220">
        <v>-2.9700000000000001E-4</v>
      </c>
    </row>
    <row r="280" spans="4:177">
      <c r="D280" s="175" t="s">
        <v>1070</v>
      </c>
      <c r="E280" s="226" t="s">
        <v>1085</v>
      </c>
      <c r="F280" s="226" t="s">
        <v>1086</v>
      </c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226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226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226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226"/>
      <c r="BV280" s="226"/>
      <c r="BW280" s="226"/>
      <c r="BX280" s="226"/>
      <c r="BY280" s="226"/>
      <c r="BZ280" s="226"/>
      <c r="CA280" s="226"/>
      <c r="CB280" s="226"/>
      <c r="CC280" s="226"/>
      <c r="CD280" s="226"/>
      <c r="CE280" s="226"/>
      <c r="CF280" s="226"/>
      <c r="CG280" s="226"/>
      <c r="CH280" s="226"/>
      <c r="CI280" s="226"/>
      <c r="CJ280" s="226"/>
      <c r="CK280" s="226"/>
      <c r="CL280" s="226"/>
      <c r="CM280" s="226">
        <v>418533.81180299999</v>
      </c>
      <c r="CN280" s="226"/>
      <c r="CO280" s="226"/>
      <c r="CP280" s="226"/>
      <c r="CQ280" s="226"/>
      <c r="CR280" s="226"/>
      <c r="CS280" s="226"/>
      <c r="CT280" s="226"/>
      <c r="CU280" s="226"/>
      <c r="CV280" s="226"/>
      <c r="CW280" s="226"/>
      <c r="CX280" s="226"/>
      <c r="CY280" s="226"/>
      <c r="CZ280" s="226"/>
      <c r="DA280" s="226"/>
      <c r="DB280" s="226"/>
      <c r="DC280" s="226"/>
      <c r="DD280" s="226"/>
      <c r="DE280" s="226"/>
      <c r="DF280" s="226"/>
      <c r="DG280" s="226"/>
      <c r="DH280" s="226"/>
      <c r="DI280" s="226"/>
      <c r="DJ280" s="226"/>
      <c r="DK280" s="226"/>
      <c r="DL280" s="226"/>
      <c r="DM280" s="226"/>
      <c r="DN280" s="226"/>
      <c r="DO280" s="226"/>
      <c r="DP280" s="226"/>
      <c r="DQ280" s="226">
        <v>-6495852.8810999999</v>
      </c>
      <c r="DR280" s="226">
        <v>6077319.0700000003</v>
      </c>
      <c r="DS280" s="226"/>
      <c r="DT280" s="226"/>
      <c r="DU280" s="226">
        <v>7.0299999999999996E-4</v>
      </c>
      <c r="DV280" s="226"/>
      <c r="DW280" s="226"/>
      <c r="DX280" s="226"/>
      <c r="DY280" s="226">
        <v>7.0299999999999996E-4</v>
      </c>
    </row>
    <row r="281" spans="4:177">
      <c r="D281" s="175" t="s">
        <v>2167</v>
      </c>
      <c r="E281" s="220" t="s">
        <v>1154</v>
      </c>
      <c r="F281" s="220" t="s">
        <v>1155</v>
      </c>
      <c r="G281" s="220"/>
      <c r="H281" s="220"/>
      <c r="I281" s="220"/>
      <c r="J281" s="220"/>
      <c r="K281" s="220"/>
      <c r="L281" s="220"/>
      <c r="M281" s="220"/>
      <c r="N281" s="220"/>
      <c r="O281" s="220"/>
      <c r="P281" s="220"/>
      <c r="Q281" s="220"/>
      <c r="R281" s="220"/>
      <c r="S281" s="220"/>
      <c r="T281" s="220"/>
      <c r="U281" s="220"/>
      <c r="V281" s="220"/>
      <c r="W281" s="220"/>
      <c r="X281" s="220"/>
      <c r="Y281" s="220"/>
      <c r="Z281" s="220"/>
      <c r="AA281" s="220"/>
      <c r="AB281" s="220"/>
      <c r="AC281" s="220"/>
      <c r="AD281" s="220"/>
      <c r="AE281" s="220"/>
      <c r="AF281" s="220"/>
      <c r="AG281" s="220"/>
      <c r="AH281" s="220"/>
      <c r="AI281" s="220"/>
      <c r="AJ281" s="220"/>
      <c r="AK281" s="220"/>
      <c r="AL281" s="220"/>
      <c r="AM281" s="220"/>
      <c r="AN281" s="220"/>
      <c r="AO281" s="220"/>
      <c r="AP281" s="220"/>
      <c r="AQ281" s="220"/>
      <c r="AR281" s="220"/>
      <c r="AS281" s="220"/>
      <c r="AT281" s="220"/>
      <c r="AU281" s="220"/>
      <c r="AV281" s="220"/>
      <c r="AW281" s="220"/>
      <c r="AX281" s="220"/>
      <c r="AY281" s="220"/>
      <c r="AZ281" s="220"/>
      <c r="BA281" s="220"/>
      <c r="BB281" s="220"/>
      <c r="BC281" s="220"/>
      <c r="BD281" s="220"/>
      <c r="BE281" s="220"/>
      <c r="BF281" s="220"/>
      <c r="BG281" s="220"/>
      <c r="BH281" s="220"/>
      <c r="BI281" s="220"/>
      <c r="BJ281" s="220"/>
      <c r="BK281" s="220"/>
      <c r="BL281" s="220"/>
      <c r="BM281" s="220"/>
      <c r="BN281" s="220"/>
      <c r="BO281" s="220"/>
      <c r="BP281" s="220"/>
      <c r="BQ281" s="220"/>
      <c r="BR281" s="220"/>
      <c r="BS281" s="220"/>
      <c r="BT281" s="220"/>
      <c r="BU281" s="220"/>
      <c r="BV281" s="220"/>
      <c r="BW281" s="220"/>
      <c r="BX281" s="220"/>
      <c r="BY281" s="220"/>
      <c r="BZ281" s="220"/>
      <c r="CA281" s="220"/>
      <c r="CB281" s="220"/>
      <c r="CC281" s="220"/>
      <c r="CD281" s="220"/>
      <c r="CE281" s="220"/>
      <c r="CF281" s="220"/>
      <c r="CG281" s="220"/>
      <c r="CH281" s="220"/>
      <c r="CI281" s="220"/>
      <c r="CJ281" s="220"/>
      <c r="CK281" s="220"/>
      <c r="CL281" s="220"/>
      <c r="CM281" s="220"/>
      <c r="CN281" s="220"/>
      <c r="CO281" s="220"/>
      <c r="CP281" s="220"/>
      <c r="CQ281" s="220"/>
      <c r="CR281" s="220"/>
      <c r="CS281" s="220"/>
      <c r="CT281" s="220"/>
      <c r="CU281" s="220"/>
      <c r="CV281" s="220"/>
      <c r="CW281" s="220"/>
      <c r="CX281" s="220"/>
      <c r="CY281" s="220"/>
      <c r="CZ281" s="220"/>
      <c r="DA281" s="220"/>
      <c r="DB281" s="220"/>
      <c r="DC281" s="220"/>
      <c r="DD281" s="220"/>
      <c r="DE281" s="220"/>
      <c r="DF281" s="220"/>
      <c r="DG281" s="220"/>
      <c r="DH281" s="220"/>
      <c r="DI281" s="220">
        <v>0</v>
      </c>
      <c r="DJ281" s="220"/>
      <c r="DK281" s="220"/>
      <c r="DL281" s="220"/>
      <c r="DM281" s="220">
        <v>0</v>
      </c>
      <c r="DN281" s="220"/>
      <c r="DO281" s="220"/>
      <c r="DP281" s="220"/>
      <c r="DQ281" s="220"/>
      <c r="DR281" s="220">
        <v>500136.33</v>
      </c>
      <c r="DS281" s="220"/>
      <c r="DT281" s="220"/>
      <c r="DU281" s="220">
        <v>500136.33</v>
      </c>
      <c r="DV281" s="220"/>
      <c r="DW281" s="220"/>
      <c r="DX281" s="220"/>
      <c r="DY281" s="220">
        <v>500136.33</v>
      </c>
    </row>
    <row r="282" spans="4:177">
      <c r="D282" s="175" t="s">
        <v>2168</v>
      </c>
      <c r="E282" s="226" t="s">
        <v>1156</v>
      </c>
      <c r="F282" s="226" t="s">
        <v>155</v>
      </c>
      <c r="G282" s="226"/>
      <c r="H282" s="226"/>
      <c r="I282" s="226"/>
      <c r="J282" s="226"/>
      <c r="K282" s="226"/>
      <c r="L282" s="226"/>
      <c r="M282" s="226"/>
      <c r="N282" s="226"/>
      <c r="O282" s="226"/>
      <c r="P282" s="226"/>
      <c r="Q282" s="226"/>
      <c r="R282" s="226"/>
      <c r="S282" s="226"/>
      <c r="T282" s="226"/>
      <c r="U282" s="226"/>
      <c r="V282" s="226"/>
      <c r="W282" s="226"/>
      <c r="X282" s="226"/>
      <c r="Y282" s="226"/>
      <c r="Z282" s="226"/>
      <c r="AA282" s="226"/>
      <c r="AB282" s="226"/>
      <c r="AC282" s="226"/>
      <c r="AD282" s="226"/>
      <c r="AE282" s="226"/>
      <c r="AF282" s="226"/>
      <c r="AG282" s="226"/>
      <c r="AH282" s="226"/>
      <c r="AI282" s="226"/>
      <c r="AJ282" s="226"/>
      <c r="AK282" s="226"/>
      <c r="AL282" s="226"/>
      <c r="AM282" s="226"/>
      <c r="AN282" s="226"/>
      <c r="AO282" s="226"/>
      <c r="AP282" s="226"/>
      <c r="AQ282" s="226"/>
      <c r="AR282" s="226"/>
      <c r="AS282" s="226"/>
      <c r="AT282" s="226"/>
      <c r="AU282" s="226"/>
      <c r="AV282" s="226"/>
      <c r="AW282" s="226"/>
      <c r="AX282" s="226"/>
      <c r="AY282" s="226"/>
      <c r="AZ282" s="226"/>
      <c r="BA282" s="226"/>
      <c r="BB282" s="226"/>
      <c r="BC282" s="226"/>
      <c r="BD282" s="226"/>
      <c r="BE282" s="226"/>
      <c r="BF282" s="226"/>
      <c r="BG282" s="226"/>
      <c r="BH282" s="226"/>
      <c r="BI282" s="226"/>
      <c r="BJ282" s="226"/>
      <c r="BK282" s="226"/>
      <c r="BL282" s="226"/>
      <c r="BM282" s="226"/>
      <c r="BN282" s="226"/>
      <c r="BO282" s="226"/>
      <c r="BP282" s="226"/>
      <c r="BQ282" s="226"/>
      <c r="BR282" s="226"/>
      <c r="BS282" s="226"/>
      <c r="BT282" s="226"/>
      <c r="BU282" s="226"/>
      <c r="BV282" s="226"/>
      <c r="BW282" s="226"/>
      <c r="BX282" s="226"/>
      <c r="BY282" s="226"/>
      <c r="BZ282" s="226"/>
      <c r="CA282" s="226"/>
      <c r="CB282" s="226"/>
      <c r="CC282" s="226"/>
      <c r="CD282" s="226"/>
      <c r="CE282" s="226"/>
      <c r="CF282" s="226"/>
      <c r="CG282" s="226"/>
      <c r="CH282" s="226"/>
      <c r="CI282" s="226"/>
      <c r="CJ282" s="226"/>
      <c r="CK282" s="226"/>
      <c r="CL282" s="226"/>
      <c r="CM282" s="226"/>
      <c r="CN282" s="226"/>
      <c r="CO282" s="226"/>
      <c r="CP282" s="226"/>
      <c r="CQ282" s="226"/>
      <c r="CR282" s="226"/>
      <c r="CS282" s="226"/>
      <c r="CT282" s="226"/>
      <c r="CU282" s="226"/>
      <c r="CV282" s="226"/>
      <c r="CW282" s="226"/>
      <c r="CX282" s="226"/>
      <c r="CY282" s="226"/>
      <c r="CZ282" s="226"/>
      <c r="DA282" s="226"/>
      <c r="DB282" s="226"/>
      <c r="DC282" s="226"/>
      <c r="DD282" s="226"/>
      <c r="DE282" s="226"/>
      <c r="DF282" s="226"/>
      <c r="DG282" s="226"/>
      <c r="DH282" s="226"/>
      <c r="DI282" s="226">
        <v>0</v>
      </c>
      <c r="DJ282" s="226"/>
      <c r="DK282" s="226"/>
      <c r="DL282" s="226"/>
      <c r="DM282" s="226">
        <v>0</v>
      </c>
      <c r="DN282" s="226"/>
      <c r="DO282" s="226"/>
      <c r="DP282" s="226"/>
      <c r="DQ282" s="226"/>
      <c r="DR282" s="226">
        <v>500136.33</v>
      </c>
      <c r="DS282" s="226"/>
      <c r="DT282" s="226"/>
      <c r="DU282" s="226">
        <v>500136.33</v>
      </c>
      <c r="DV282" s="226"/>
      <c r="DW282" s="226"/>
      <c r="DX282" s="226"/>
      <c r="DY282" s="226">
        <v>500136.33</v>
      </c>
    </row>
    <row r="283" spans="4:177">
      <c r="D283" s="175" t="s">
        <v>1073</v>
      </c>
      <c r="E283" s="220" t="s">
        <v>1088</v>
      </c>
      <c r="F283" s="220" t="s">
        <v>1089</v>
      </c>
      <c r="G283" s="220"/>
      <c r="H283" s="220"/>
      <c r="I283" s="220"/>
      <c r="J283" s="220"/>
      <c r="K283" s="220"/>
      <c r="L283" s="220"/>
      <c r="M283" s="220"/>
      <c r="N283" s="220"/>
      <c r="O283" s="220"/>
      <c r="P283" s="220"/>
      <c r="Q283" s="220"/>
      <c r="R283" s="220"/>
      <c r="S283" s="220"/>
      <c r="T283" s="220"/>
      <c r="U283" s="220"/>
      <c r="V283" s="220"/>
      <c r="W283" s="220"/>
      <c r="X283" s="220"/>
      <c r="Y283" s="220"/>
      <c r="Z283" s="220"/>
      <c r="AA283" s="220"/>
      <c r="AB283" s="220"/>
      <c r="AC283" s="220"/>
      <c r="AD283" s="220"/>
      <c r="AE283" s="220"/>
      <c r="AF283" s="220"/>
      <c r="AG283" s="220"/>
      <c r="AH283" s="220"/>
      <c r="AI283" s="220"/>
      <c r="AJ283" s="220"/>
      <c r="AK283" s="220"/>
      <c r="AL283" s="220"/>
      <c r="AM283" s="220"/>
      <c r="AN283" s="220"/>
      <c r="AO283" s="220"/>
      <c r="AP283" s="220"/>
      <c r="AQ283" s="220"/>
      <c r="AR283" s="220"/>
      <c r="AS283" s="220"/>
      <c r="AT283" s="220"/>
      <c r="AU283" s="220"/>
      <c r="AV283" s="220"/>
      <c r="AW283" s="220"/>
      <c r="AX283" s="220"/>
      <c r="AY283" s="220"/>
      <c r="AZ283" s="220"/>
      <c r="BA283" s="220"/>
      <c r="BB283" s="220"/>
      <c r="BC283" s="220"/>
      <c r="BD283" s="220"/>
      <c r="BE283" s="220"/>
      <c r="BF283" s="220"/>
      <c r="BG283" s="220"/>
      <c r="BH283" s="220"/>
      <c r="BI283" s="220"/>
      <c r="BJ283" s="220"/>
      <c r="BK283" s="220"/>
      <c r="BL283" s="220"/>
      <c r="BM283" s="220"/>
      <c r="BN283" s="220"/>
      <c r="BO283" s="220"/>
      <c r="BP283" s="220"/>
      <c r="BQ283" s="220"/>
      <c r="BR283" s="220"/>
      <c r="BS283" s="220"/>
      <c r="BT283" s="220"/>
      <c r="BU283" s="220"/>
      <c r="BV283" s="220"/>
      <c r="BW283" s="220"/>
      <c r="BX283" s="220"/>
      <c r="BY283" s="220"/>
      <c r="BZ283" s="220"/>
      <c r="CA283" s="220"/>
      <c r="CB283" s="220"/>
      <c r="CC283" s="220"/>
      <c r="CD283" s="220"/>
      <c r="CE283" s="220"/>
      <c r="CF283" s="220"/>
      <c r="CG283" s="220"/>
      <c r="CH283" s="220"/>
      <c r="CI283" s="220"/>
      <c r="CJ283" s="220"/>
      <c r="CK283" s="220"/>
      <c r="CL283" s="220"/>
      <c r="CM283" s="220"/>
      <c r="CN283" s="220"/>
      <c r="CO283" s="220"/>
      <c r="CP283" s="220"/>
      <c r="CQ283" s="220"/>
      <c r="CR283" s="220"/>
      <c r="CS283" s="220"/>
      <c r="CT283" s="220"/>
      <c r="CU283" s="220"/>
      <c r="CV283" s="220"/>
      <c r="CW283" s="220"/>
      <c r="CX283" s="220"/>
      <c r="CY283" s="220"/>
      <c r="CZ283" s="220"/>
      <c r="DA283" s="220"/>
      <c r="DB283" s="220"/>
      <c r="DC283" s="220"/>
      <c r="DD283" s="220"/>
      <c r="DE283" s="220"/>
      <c r="DF283" s="220"/>
      <c r="DG283" s="220"/>
      <c r="DH283" s="220"/>
      <c r="DI283" s="220">
        <v>75215211.260000005</v>
      </c>
      <c r="DJ283" s="220"/>
      <c r="DK283" s="220"/>
      <c r="DL283" s="220"/>
      <c r="DM283" s="220"/>
      <c r="DN283" s="220"/>
      <c r="DO283" s="220"/>
      <c r="DP283" s="220"/>
      <c r="DQ283" s="220"/>
      <c r="DR283" s="220"/>
      <c r="DS283" s="220"/>
      <c r="DT283" s="220"/>
      <c r="DU283" s="220">
        <v>75215211.260000005</v>
      </c>
      <c r="DV283" s="220"/>
      <c r="DW283" s="220"/>
      <c r="DX283" s="220"/>
      <c r="DY283" s="220">
        <v>75215211.260000005</v>
      </c>
    </row>
    <row r="284" spans="4:177">
      <c r="D284" s="175" t="s">
        <v>1076</v>
      </c>
      <c r="E284" s="226" t="s">
        <v>1091</v>
      </c>
      <c r="F284" s="226" t="s">
        <v>156</v>
      </c>
      <c r="G284" s="226"/>
      <c r="H284" s="226"/>
      <c r="I284" s="226"/>
      <c r="J284" s="226"/>
      <c r="K284" s="226"/>
      <c r="L284" s="226"/>
      <c r="M284" s="226"/>
      <c r="N284" s="226"/>
      <c r="O284" s="226"/>
      <c r="P284" s="226"/>
      <c r="Q284" s="226"/>
      <c r="R284" s="226"/>
      <c r="S284" s="226"/>
      <c r="T284" s="226"/>
      <c r="U284" s="226"/>
      <c r="V284" s="226"/>
      <c r="W284" s="226"/>
      <c r="X284" s="226"/>
      <c r="Y284" s="226"/>
      <c r="Z284" s="226"/>
      <c r="AA284" s="226"/>
      <c r="AB284" s="226"/>
      <c r="AC284" s="226"/>
      <c r="AD284" s="226"/>
      <c r="AE284" s="226"/>
      <c r="AF284" s="226"/>
      <c r="AG284" s="226"/>
      <c r="AH284" s="226"/>
      <c r="AI284" s="226"/>
      <c r="AJ284" s="226"/>
      <c r="AK284" s="226"/>
      <c r="AL284" s="226"/>
      <c r="AM284" s="226"/>
      <c r="AN284" s="226"/>
      <c r="AO284" s="226"/>
      <c r="AP284" s="226"/>
      <c r="AQ284" s="226"/>
      <c r="AR284" s="226"/>
      <c r="AS284" s="226"/>
      <c r="AT284" s="226"/>
      <c r="AU284" s="226"/>
      <c r="AV284" s="226"/>
      <c r="AW284" s="226"/>
      <c r="AX284" s="226"/>
      <c r="AY284" s="226"/>
      <c r="AZ284" s="226"/>
      <c r="BA284" s="226"/>
      <c r="BB284" s="226"/>
      <c r="BC284" s="226"/>
      <c r="BD284" s="226"/>
      <c r="BE284" s="226"/>
      <c r="BF284" s="226"/>
      <c r="BG284" s="226"/>
      <c r="BH284" s="226"/>
      <c r="BI284" s="226"/>
      <c r="BJ284" s="226"/>
      <c r="BK284" s="226"/>
      <c r="BL284" s="226"/>
      <c r="BM284" s="226"/>
      <c r="BN284" s="226"/>
      <c r="BO284" s="226"/>
      <c r="BP284" s="226"/>
      <c r="BQ284" s="226"/>
      <c r="BR284" s="226"/>
      <c r="BS284" s="226"/>
      <c r="BT284" s="226"/>
      <c r="BU284" s="226"/>
      <c r="BV284" s="226"/>
      <c r="BW284" s="226"/>
      <c r="BX284" s="226"/>
      <c r="BY284" s="226"/>
      <c r="BZ284" s="226"/>
      <c r="CA284" s="226"/>
      <c r="CB284" s="226"/>
      <c r="CC284" s="226"/>
      <c r="CD284" s="226"/>
      <c r="CE284" s="226"/>
      <c r="CF284" s="226"/>
      <c r="CG284" s="226"/>
      <c r="CH284" s="226"/>
      <c r="CI284" s="226"/>
      <c r="CJ284" s="226"/>
      <c r="CK284" s="226"/>
      <c r="CL284" s="226"/>
      <c r="CM284" s="226"/>
      <c r="CN284" s="226"/>
      <c r="CO284" s="226"/>
      <c r="CP284" s="226"/>
      <c r="CQ284" s="226"/>
      <c r="CR284" s="226"/>
      <c r="CS284" s="226"/>
      <c r="CT284" s="226"/>
      <c r="CU284" s="226"/>
      <c r="CV284" s="226"/>
      <c r="CW284" s="226"/>
      <c r="CX284" s="226"/>
      <c r="CY284" s="226"/>
      <c r="CZ284" s="226"/>
      <c r="DA284" s="226"/>
      <c r="DB284" s="226"/>
      <c r="DC284" s="226"/>
      <c r="DD284" s="226"/>
      <c r="DE284" s="226"/>
      <c r="DF284" s="226"/>
      <c r="DG284" s="226"/>
      <c r="DH284" s="226"/>
      <c r="DI284" s="226">
        <v>75215211.260000005</v>
      </c>
      <c r="DJ284" s="226"/>
      <c r="DK284" s="226"/>
      <c r="DL284" s="226"/>
      <c r="DM284" s="226"/>
      <c r="DN284" s="226"/>
      <c r="DO284" s="226"/>
      <c r="DP284" s="226"/>
      <c r="DQ284" s="226"/>
      <c r="DR284" s="226"/>
      <c r="DS284" s="226"/>
      <c r="DT284" s="226"/>
      <c r="DU284" s="226">
        <v>75215211.260000005</v>
      </c>
      <c r="DV284" s="226"/>
      <c r="DW284" s="226"/>
      <c r="DX284" s="226"/>
      <c r="DY284" s="226">
        <v>75215211.260000005</v>
      </c>
    </row>
    <row r="285" spans="4:177">
      <c r="D285" s="175" t="s">
        <v>1079</v>
      </c>
      <c r="E285" s="222" t="s">
        <v>1093</v>
      </c>
      <c r="F285" s="222" t="s">
        <v>1094</v>
      </c>
      <c r="G285" s="222">
        <v>-238964659.80000001</v>
      </c>
      <c r="H285" s="222"/>
      <c r="I285" s="222">
        <v>-259158923.8376177</v>
      </c>
      <c r="J285" s="222">
        <v>-9001162.6402655002</v>
      </c>
      <c r="K285" s="222"/>
      <c r="L285" s="222">
        <v>588175841.19130528</v>
      </c>
      <c r="M285" s="222"/>
      <c r="N285" s="222">
        <v>1479325313.1763556</v>
      </c>
      <c r="O285" s="222">
        <v>1560376408.0897777</v>
      </c>
      <c r="P285" s="222"/>
      <c r="Q285" s="222"/>
      <c r="R285" s="222"/>
      <c r="S285" s="222"/>
      <c r="T285" s="222"/>
      <c r="U285" s="222"/>
      <c r="V285" s="222"/>
      <c r="W285" s="222"/>
      <c r="X285" s="222"/>
      <c r="Y285" s="222"/>
      <c r="Z285" s="222"/>
      <c r="AA285" s="222"/>
      <c r="AB285" s="222"/>
      <c r="AC285" s="222"/>
      <c r="AD285" s="222"/>
      <c r="AE285" s="222"/>
      <c r="AF285" s="222"/>
      <c r="AG285" s="222"/>
      <c r="AH285" s="222"/>
      <c r="AI285" s="222"/>
      <c r="AJ285" s="222"/>
      <c r="AK285" s="222"/>
      <c r="AL285" s="222"/>
      <c r="AM285" s="222"/>
      <c r="AN285" s="222"/>
      <c r="AO285" s="222"/>
      <c r="AP285" s="222"/>
      <c r="AQ285" s="222"/>
      <c r="AR285" s="222"/>
      <c r="AS285" s="222"/>
      <c r="AT285" s="222"/>
      <c r="AU285" s="222"/>
      <c r="AV285" s="222"/>
      <c r="AW285" s="222"/>
      <c r="AX285" s="222"/>
      <c r="AY285" s="222"/>
      <c r="AZ285" s="222"/>
      <c r="BA285" s="222"/>
      <c r="BB285" s="222"/>
      <c r="BC285" s="222"/>
      <c r="BD285" s="222"/>
      <c r="BE285" s="222"/>
      <c r="BF285" s="222"/>
      <c r="BG285" s="222"/>
      <c r="BH285" s="222"/>
      <c r="BI285" s="222"/>
      <c r="BJ285" s="222"/>
      <c r="BK285" s="222"/>
      <c r="BL285" s="222"/>
      <c r="BM285" s="222"/>
      <c r="BN285" s="222">
        <v>-2123800.7370675998</v>
      </c>
      <c r="BO285" s="222"/>
      <c r="BP285" s="222"/>
      <c r="BQ285" s="222"/>
      <c r="BR285" s="222"/>
      <c r="BS285" s="222"/>
      <c r="BT285" s="222"/>
      <c r="BU285" s="222"/>
      <c r="BV285" s="222"/>
      <c r="BW285" s="222"/>
      <c r="BX285" s="222"/>
      <c r="BY285" s="222"/>
      <c r="BZ285" s="222"/>
      <c r="CA285" s="222"/>
      <c r="CB285" s="222">
        <v>-128797416.5831293</v>
      </c>
      <c r="CC285" s="222"/>
      <c r="CD285" s="222"/>
      <c r="CE285" s="222"/>
      <c r="CF285" s="222">
        <v>354413863.2882787</v>
      </c>
      <c r="CG285" s="222"/>
      <c r="CH285" s="222"/>
      <c r="CI285" s="222"/>
      <c r="CJ285" s="222">
        <v>191350695.3384656</v>
      </c>
      <c r="CK285" s="222"/>
      <c r="CL285" s="222"/>
      <c r="CM285" s="222">
        <v>136917243.496131</v>
      </c>
      <c r="CN285" s="222">
        <v>58391201.966339603</v>
      </c>
      <c r="CO285" s="222"/>
      <c r="CP285" s="222"/>
      <c r="CQ285" s="222"/>
      <c r="CR285" s="222"/>
      <c r="CS285" s="222"/>
      <c r="CT285" s="222"/>
      <c r="CU285" s="222"/>
      <c r="CV285" s="222"/>
      <c r="CW285" s="222"/>
      <c r="CX285" s="222"/>
      <c r="CY285" s="222"/>
      <c r="CZ285" s="222"/>
      <c r="DA285" s="222"/>
      <c r="DB285" s="222"/>
      <c r="DC285" s="222"/>
      <c r="DD285" s="222">
        <v>467236.16215480003</v>
      </c>
      <c r="DE285" s="222"/>
      <c r="DF285" s="222"/>
      <c r="DG285" s="222"/>
      <c r="DH285" s="222"/>
      <c r="DI285" s="222">
        <v>451518695.61000001</v>
      </c>
      <c r="DJ285" s="222"/>
      <c r="DK285" s="222"/>
      <c r="DL285" s="222"/>
      <c r="DM285" s="222">
        <v>0</v>
      </c>
      <c r="DN285" s="222"/>
      <c r="DO285" s="222">
        <v>-236352.82</v>
      </c>
      <c r="DP285" s="222"/>
      <c r="DQ285" s="222">
        <v>-290002564.60000002</v>
      </c>
      <c r="DR285" s="222">
        <v>213704762.19999999</v>
      </c>
      <c r="DS285" s="222"/>
      <c r="DT285" s="222"/>
      <c r="DU285" s="222">
        <v>985603563.32117283</v>
      </c>
      <c r="DV285" s="222"/>
      <c r="DW285" s="222"/>
      <c r="DX285" s="222"/>
      <c r="DY285" s="222">
        <v>2545979971.4109502</v>
      </c>
      <c r="FU285">
        <v>-24000</v>
      </c>
    </row>
    <row r="286" spans="4:177">
      <c r="D286" s="175" t="s">
        <v>1081</v>
      </c>
      <c r="E286" s="220" t="s">
        <v>1096</v>
      </c>
      <c r="F286" s="220" t="s">
        <v>1097</v>
      </c>
      <c r="G286" s="220"/>
      <c r="H286" s="220"/>
      <c r="I286" s="220"/>
      <c r="J286" s="220"/>
      <c r="K286" s="220"/>
      <c r="L286" s="220"/>
      <c r="M286" s="220"/>
      <c r="N286" s="22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  <c r="AB286" s="220"/>
      <c r="AC286" s="220"/>
      <c r="AD286" s="220"/>
      <c r="AE286" s="220"/>
      <c r="AF286" s="220"/>
      <c r="AG286" s="220"/>
      <c r="AH286" s="220"/>
      <c r="AI286" s="220"/>
      <c r="AJ286" s="220"/>
      <c r="AK286" s="220"/>
      <c r="AL286" s="220"/>
      <c r="AM286" s="220"/>
      <c r="AN286" s="220"/>
      <c r="AO286" s="220"/>
      <c r="AP286" s="220"/>
      <c r="AQ286" s="220"/>
      <c r="AR286" s="220"/>
      <c r="AS286" s="220"/>
      <c r="AT286" s="220"/>
      <c r="AU286" s="220"/>
      <c r="AV286" s="220"/>
      <c r="AW286" s="220"/>
      <c r="AX286" s="220"/>
      <c r="AY286" s="220"/>
      <c r="AZ286" s="220"/>
      <c r="BA286" s="220"/>
      <c r="BB286" s="220"/>
      <c r="BC286" s="220"/>
      <c r="BD286" s="220"/>
      <c r="BE286" s="220"/>
      <c r="BF286" s="220"/>
      <c r="BG286" s="220"/>
      <c r="BH286" s="220"/>
      <c r="BI286" s="220"/>
      <c r="BJ286" s="220"/>
      <c r="BK286" s="220"/>
      <c r="BL286" s="220"/>
      <c r="BM286" s="220"/>
      <c r="BN286" s="220"/>
      <c r="BO286" s="220"/>
      <c r="BP286" s="220"/>
      <c r="BQ286" s="220"/>
      <c r="BR286" s="220"/>
      <c r="BS286" s="220"/>
      <c r="BT286" s="220"/>
      <c r="BU286" s="220"/>
      <c r="BV286" s="220"/>
      <c r="BW286" s="220"/>
      <c r="BX286" s="220"/>
      <c r="BY286" s="220"/>
      <c r="BZ286" s="220"/>
      <c r="CA286" s="220"/>
      <c r="CB286" s="220"/>
      <c r="CC286" s="220">
        <v>1053657.7848533001</v>
      </c>
      <c r="CD286" s="220">
        <v>-312936417</v>
      </c>
      <c r="CE286" s="220"/>
      <c r="CF286" s="220"/>
      <c r="CG286" s="220"/>
      <c r="CH286" s="220"/>
      <c r="CI286" s="220"/>
      <c r="CJ286" s="220"/>
      <c r="CK286" s="220"/>
      <c r="CL286" s="220"/>
      <c r="CM286" s="220"/>
      <c r="CN286" s="220"/>
      <c r="CO286" s="220"/>
      <c r="CP286" s="220"/>
      <c r="CQ286" s="220"/>
      <c r="CR286" s="220"/>
      <c r="CS286" s="220"/>
      <c r="CT286" s="220"/>
      <c r="CU286" s="220"/>
      <c r="CV286" s="220"/>
      <c r="CW286" s="220"/>
      <c r="CX286" s="220"/>
      <c r="CY286" s="220"/>
      <c r="CZ286" s="220"/>
      <c r="DA286" s="220"/>
      <c r="DB286" s="220"/>
      <c r="DC286" s="220"/>
      <c r="DD286" s="220"/>
      <c r="DE286" s="220"/>
      <c r="DF286" s="220"/>
      <c r="DG286" s="220"/>
      <c r="DH286" s="220"/>
      <c r="DI286" s="220">
        <v>311882759.22000003</v>
      </c>
      <c r="DJ286" s="220"/>
      <c r="DK286" s="220"/>
      <c r="DL286" s="220"/>
      <c r="DM286" s="220"/>
      <c r="DN286" s="220"/>
      <c r="DO286" s="220"/>
      <c r="DP286" s="220"/>
      <c r="DQ286" s="220"/>
      <c r="DR286" s="220"/>
      <c r="DS286" s="220"/>
      <c r="DT286" s="220"/>
      <c r="DU286" s="220">
        <v>4.8532999999999996E-3</v>
      </c>
      <c r="DV286" s="220"/>
      <c r="DW286" s="220"/>
      <c r="DX286" s="220"/>
      <c r="DY286" s="220">
        <v>4.8532999999999996E-3</v>
      </c>
    </row>
    <row r="287" spans="4:177">
      <c r="D287" s="175" t="s">
        <v>1084</v>
      </c>
      <c r="E287" s="222" t="s">
        <v>1099</v>
      </c>
      <c r="F287" s="222" t="s">
        <v>1100</v>
      </c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222"/>
      <c r="T287" s="222"/>
      <c r="U287" s="222"/>
      <c r="V287" s="222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222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222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222"/>
      <c r="BV287" s="222"/>
      <c r="BW287" s="222"/>
      <c r="BX287" s="222"/>
      <c r="BY287" s="222"/>
      <c r="BZ287" s="222"/>
      <c r="CA287" s="222"/>
      <c r="CB287" s="222"/>
      <c r="CC287" s="222">
        <v>1053657.7848533001</v>
      </c>
      <c r="CD287" s="222">
        <v>-312936417</v>
      </c>
      <c r="CE287" s="222"/>
      <c r="CF287" s="222"/>
      <c r="CG287" s="222"/>
      <c r="CH287" s="222"/>
      <c r="CI287" s="222"/>
      <c r="CJ287" s="222"/>
      <c r="CK287" s="222"/>
      <c r="CL287" s="222"/>
      <c r="CM287" s="222"/>
      <c r="CN287" s="222"/>
      <c r="CO287" s="222"/>
      <c r="CP287" s="222"/>
      <c r="CQ287" s="222"/>
      <c r="CR287" s="222"/>
      <c r="CS287" s="222"/>
      <c r="CT287" s="222"/>
      <c r="CU287" s="222"/>
      <c r="CV287" s="222"/>
      <c r="CW287" s="222"/>
      <c r="CX287" s="222"/>
      <c r="CY287" s="222"/>
      <c r="CZ287" s="222"/>
      <c r="DA287" s="222"/>
      <c r="DB287" s="222"/>
      <c r="DC287" s="222"/>
      <c r="DD287" s="222"/>
      <c r="DE287" s="222"/>
      <c r="DF287" s="222"/>
      <c r="DG287" s="222"/>
      <c r="DH287" s="222"/>
      <c r="DI287" s="222">
        <v>311882759.22000003</v>
      </c>
      <c r="DJ287" s="222"/>
      <c r="DK287" s="222"/>
      <c r="DL287" s="222"/>
      <c r="DM287" s="222"/>
      <c r="DN287" s="222"/>
      <c r="DO287" s="222"/>
      <c r="DP287" s="222"/>
      <c r="DQ287" s="222"/>
      <c r="DR287" s="222"/>
      <c r="DS287" s="222"/>
      <c r="DT287" s="222"/>
      <c r="DU287" s="222">
        <v>4.8532999999999996E-3</v>
      </c>
      <c r="DV287" s="222"/>
      <c r="DW287" s="222"/>
      <c r="DX287" s="222"/>
      <c r="DY287" s="222">
        <v>4.8532999999999996E-3</v>
      </c>
    </row>
    <row r="288" spans="4:177">
      <c r="D288" s="175" t="s">
        <v>1087</v>
      </c>
      <c r="E288" s="223" t="s">
        <v>1102</v>
      </c>
      <c r="F288" s="223" t="s">
        <v>160</v>
      </c>
      <c r="G288" s="223">
        <v>-18516192442.290001</v>
      </c>
      <c r="H288" s="223">
        <v>-1618455501.78</v>
      </c>
      <c r="I288" s="223">
        <v>-22451623590.51318</v>
      </c>
      <c r="J288" s="223">
        <v>-7618704818.929141</v>
      </c>
      <c r="K288" s="223">
        <v>-808210</v>
      </c>
      <c r="L288" s="223">
        <v>-6812951736.1258907</v>
      </c>
      <c r="M288" s="223">
        <v>-5114235198.7299995</v>
      </c>
      <c r="N288" s="223">
        <v>-7909533801.4206066</v>
      </c>
      <c r="O288" s="223">
        <v>-70042505299.788818</v>
      </c>
      <c r="P288" s="223"/>
      <c r="Q288" s="223"/>
      <c r="R288" s="223"/>
      <c r="S288" s="223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223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223"/>
      <c r="BD288" s="223"/>
      <c r="BE288" s="223"/>
      <c r="BF288" s="223"/>
      <c r="BG288" s="223"/>
      <c r="BH288" s="223"/>
      <c r="BI288" s="223"/>
      <c r="BJ288" s="223">
        <v>-233340.05</v>
      </c>
      <c r="BK288" s="223"/>
      <c r="BL288" s="223"/>
      <c r="BM288" s="223"/>
      <c r="BN288" s="223">
        <v>451786191.51445961</v>
      </c>
      <c r="BO288" s="223"/>
      <c r="BP288" s="223"/>
      <c r="BQ288" s="223"/>
      <c r="BR288" s="223"/>
      <c r="BS288" s="223"/>
      <c r="BT288" s="223"/>
      <c r="BU288" s="223"/>
      <c r="BV288" s="223">
        <v>134121.209348</v>
      </c>
      <c r="BW288" s="223"/>
      <c r="BX288" s="223"/>
      <c r="BY288" s="223"/>
      <c r="BZ288" s="223"/>
      <c r="CA288" s="223"/>
      <c r="CB288" s="223">
        <v>-128797416.5831293</v>
      </c>
      <c r="CC288" s="223">
        <v>21215102.7248483</v>
      </c>
      <c r="CD288" s="223">
        <v>-312936417</v>
      </c>
      <c r="CE288" s="223"/>
      <c r="CF288" s="223">
        <v>354413863.2882787</v>
      </c>
      <c r="CG288" s="223"/>
      <c r="CH288" s="223">
        <v>1091843417.8377512</v>
      </c>
      <c r="CI288" s="223"/>
      <c r="CJ288" s="223">
        <v>181092365.96700829</v>
      </c>
      <c r="CK288" s="223">
        <v>-1714157038.4776981</v>
      </c>
      <c r="CL288" s="223"/>
      <c r="CM288" s="223">
        <v>271204845.67896301</v>
      </c>
      <c r="CN288" s="223">
        <v>-100081485.80845159</v>
      </c>
      <c r="CO288" s="223">
        <v>995537845.79314697</v>
      </c>
      <c r="CP288" s="223"/>
      <c r="CQ288" s="223"/>
      <c r="CR288" s="223"/>
      <c r="CS288" s="223"/>
      <c r="CT288" s="223"/>
      <c r="CU288" s="223"/>
      <c r="CV288" s="223"/>
      <c r="CW288" s="223"/>
      <c r="CX288" s="223"/>
      <c r="CY288" s="223"/>
      <c r="CZ288" s="223"/>
      <c r="DA288" s="223"/>
      <c r="DB288" s="223">
        <v>46668.01</v>
      </c>
      <c r="DC288" s="223">
        <v>-99860198.295335904</v>
      </c>
      <c r="DD288" s="223">
        <v>467236.16215480003</v>
      </c>
      <c r="DE288" s="223">
        <v>-26824.241869599999</v>
      </c>
      <c r="DF288" s="223"/>
      <c r="DG288" s="223"/>
      <c r="DH288" s="223"/>
      <c r="DI288" s="223">
        <v>35533229090.809998</v>
      </c>
      <c r="DJ288" s="223"/>
      <c r="DK288" s="223"/>
      <c r="DL288" s="223"/>
      <c r="DM288" s="223">
        <v>3918838.04</v>
      </c>
      <c r="DN288" s="223"/>
      <c r="DO288" s="223">
        <v>128140576.79000001</v>
      </c>
      <c r="DP288" s="223"/>
      <c r="DQ288" s="223">
        <v>-913265709.77999997</v>
      </c>
      <c r="DR288" s="223">
        <v>5479837249.9200001</v>
      </c>
      <c r="DS288" s="223"/>
      <c r="DT288" s="223"/>
      <c r="DU288" s="223">
        <v>41243508983.509476</v>
      </c>
      <c r="DV288" s="223"/>
      <c r="DW288" s="223"/>
      <c r="DX288" s="223"/>
      <c r="DY288" s="234">
        <v>-28798996316.279343</v>
      </c>
    </row>
    <row r="289" spans="4:177">
      <c r="D289" s="175" t="s">
        <v>1090</v>
      </c>
      <c r="E289" s="220" t="s">
        <v>1104</v>
      </c>
      <c r="F289" s="220" t="s">
        <v>161</v>
      </c>
      <c r="G289" s="220"/>
      <c r="H289" s="220"/>
      <c r="I289" s="220"/>
      <c r="J289" s="220">
        <v>-240.97183680000001</v>
      </c>
      <c r="K289" s="220"/>
      <c r="L289" s="220"/>
      <c r="M289" s="220"/>
      <c r="N289" s="220"/>
      <c r="O289" s="220">
        <v>-240.97183680000001</v>
      </c>
      <c r="P289" s="220"/>
      <c r="Q289" s="220"/>
      <c r="R289" s="220"/>
      <c r="S289" s="220"/>
      <c r="T289" s="220"/>
      <c r="U289" s="220"/>
      <c r="V289" s="220"/>
      <c r="W289" s="220"/>
      <c r="X289" s="220"/>
      <c r="Y289" s="220"/>
      <c r="Z289" s="220"/>
      <c r="AA289" s="220"/>
      <c r="AB289" s="220"/>
      <c r="AC289" s="220"/>
      <c r="AD289" s="220"/>
      <c r="AE289" s="220"/>
      <c r="AF289" s="220"/>
      <c r="AG289" s="220"/>
      <c r="AH289" s="220"/>
      <c r="AI289" s="220"/>
      <c r="AJ289" s="220"/>
      <c r="AK289" s="220"/>
      <c r="AL289" s="220"/>
      <c r="AM289" s="220"/>
      <c r="AN289" s="220"/>
      <c r="AO289" s="220"/>
      <c r="AP289" s="220"/>
      <c r="AQ289" s="220"/>
      <c r="AR289" s="220"/>
      <c r="AS289" s="220"/>
      <c r="AT289" s="220"/>
      <c r="AU289" s="220"/>
      <c r="AV289" s="220"/>
      <c r="AW289" s="220"/>
      <c r="AX289" s="220"/>
      <c r="AY289" s="220"/>
      <c r="AZ289" s="220"/>
      <c r="BA289" s="220"/>
      <c r="BB289" s="220"/>
      <c r="BC289" s="220"/>
      <c r="BD289" s="220"/>
      <c r="BE289" s="220"/>
      <c r="BF289" s="220"/>
      <c r="BG289" s="220"/>
      <c r="BH289" s="220"/>
      <c r="BI289" s="220"/>
      <c r="BJ289" s="220"/>
      <c r="BK289" s="220"/>
      <c r="BL289" s="220"/>
      <c r="BM289" s="220"/>
      <c r="BN289" s="220"/>
      <c r="BO289" s="220"/>
      <c r="BP289" s="220"/>
      <c r="BQ289" s="220"/>
      <c r="BR289" s="220"/>
      <c r="BS289" s="220"/>
      <c r="BT289" s="220"/>
      <c r="BU289" s="220"/>
      <c r="BV289" s="220"/>
      <c r="BW289" s="220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0"/>
      <c r="CH289" s="220"/>
      <c r="CI289" s="220"/>
      <c r="CJ289" s="220">
        <v>205.94519299999999</v>
      </c>
      <c r="CK289" s="220"/>
      <c r="CL289" s="220"/>
      <c r="CM289" s="220"/>
      <c r="CN289" s="220"/>
      <c r="CO289" s="220"/>
      <c r="CP289" s="220"/>
      <c r="CQ289" s="220"/>
      <c r="CR289" s="220"/>
      <c r="CS289" s="220"/>
      <c r="CT289" s="220"/>
      <c r="CU289" s="220"/>
      <c r="CV289" s="220"/>
      <c r="CW289" s="220"/>
      <c r="CX289" s="220"/>
      <c r="CY289" s="220"/>
      <c r="CZ289" s="220"/>
      <c r="DA289" s="220"/>
      <c r="DB289" s="220"/>
      <c r="DC289" s="220"/>
      <c r="DD289" s="220"/>
      <c r="DE289" s="220"/>
      <c r="DF289" s="220"/>
      <c r="DG289" s="220"/>
      <c r="DH289" s="220"/>
      <c r="DI289" s="220">
        <v>-9760556148.6399994</v>
      </c>
      <c r="DJ289" s="220"/>
      <c r="DK289" s="220"/>
      <c r="DL289" s="220"/>
      <c r="DM289" s="220"/>
      <c r="DN289" s="220"/>
      <c r="DO289" s="220"/>
      <c r="DP289" s="220"/>
      <c r="DQ289" s="220">
        <v>605433311.99000001</v>
      </c>
      <c r="DR289" s="220">
        <v>-1811506.36</v>
      </c>
      <c r="DS289" s="220"/>
      <c r="DT289" s="220"/>
      <c r="DU289" s="220">
        <v>-9156934137.064806</v>
      </c>
      <c r="DV289" s="220"/>
      <c r="DW289" s="220"/>
      <c r="DX289" s="220"/>
      <c r="DY289" s="220">
        <v>-9156934378.036644</v>
      </c>
    </row>
    <row r="290" spans="4:177">
      <c r="D290" s="175" t="s">
        <v>1092</v>
      </c>
      <c r="E290" s="226" t="s">
        <v>1106</v>
      </c>
      <c r="F290" s="226" t="s">
        <v>161</v>
      </c>
      <c r="G290" s="226"/>
      <c r="H290" s="226"/>
      <c r="I290" s="226"/>
      <c r="J290" s="226">
        <v>-240.97183680000001</v>
      </c>
      <c r="K290" s="226"/>
      <c r="L290" s="226"/>
      <c r="M290" s="226"/>
      <c r="N290" s="226"/>
      <c r="O290" s="226">
        <v>-240.97183680000001</v>
      </c>
      <c r="P290" s="226"/>
      <c r="Q290" s="226"/>
      <c r="R290" s="226"/>
      <c r="S290" s="226"/>
      <c r="T290" s="226"/>
      <c r="U290" s="226"/>
      <c r="V290" s="226"/>
      <c r="W290" s="226"/>
      <c r="X290" s="226"/>
      <c r="Y290" s="226"/>
      <c r="Z290" s="226"/>
      <c r="AA290" s="226"/>
      <c r="AB290" s="226"/>
      <c r="AC290" s="226"/>
      <c r="AD290" s="226"/>
      <c r="AE290" s="226"/>
      <c r="AF290" s="226"/>
      <c r="AG290" s="226"/>
      <c r="AH290" s="226"/>
      <c r="AI290" s="226"/>
      <c r="AJ290" s="226"/>
      <c r="AK290" s="226"/>
      <c r="AL290" s="226"/>
      <c r="AM290" s="226"/>
      <c r="AN290" s="226"/>
      <c r="AO290" s="226"/>
      <c r="AP290" s="226"/>
      <c r="AQ290" s="226"/>
      <c r="AR290" s="226"/>
      <c r="AS290" s="226"/>
      <c r="AT290" s="226"/>
      <c r="AU290" s="226"/>
      <c r="AV290" s="226"/>
      <c r="AW290" s="226"/>
      <c r="AX290" s="226"/>
      <c r="AY290" s="226"/>
      <c r="AZ290" s="226"/>
      <c r="BA290" s="226"/>
      <c r="BB290" s="226"/>
      <c r="BC290" s="226"/>
      <c r="BD290" s="226"/>
      <c r="BE290" s="226"/>
      <c r="BF290" s="226"/>
      <c r="BG290" s="226"/>
      <c r="BH290" s="226"/>
      <c r="BI290" s="226"/>
      <c r="BJ290" s="226"/>
      <c r="BK290" s="226"/>
      <c r="BL290" s="226"/>
      <c r="BM290" s="226"/>
      <c r="BN290" s="226"/>
      <c r="BO290" s="226"/>
      <c r="BP290" s="226"/>
      <c r="BQ290" s="226"/>
      <c r="BR290" s="226"/>
      <c r="BS290" s="226"/>
      <c r="BT290" s="226"/>
      <c r="BU290" s="226"/>
      <c r="BV290" s="226"/>
      <c r="BW290" s="226"/>
      <c r="BX290" s="226"/>
      <c r="BY290" s="226"/>
      <c r="BZ290" s="226"/>
      <c r="CA290" s="226"/>
      <c r="CB290" s="226"/>
      <c r="CC290" s="226"/>
      <c r="CD290" s="226"/>
      <c r="CE290" s="226"/>
      <c r="CF290" s="226"/>
      <c r="CG290" s="226"/>
      <c r="CH290" s="226"/>
      <c r="CI290" s="226"/>
      <c r="CJ290" s="226">
        <v>205.94519299999999</v>
      </c>
      <c r="CK290" s="226"/>
      <c r="CL290" s="226"/>
      <c r="CM290" s="226"/>
      <c r="CN290" s="226"/>
      <c r="CO290" s="226"/>
      <c r="CP290" s="226"/>
      <c r="CQ290" s="226"/>
      <c r="CR290" s="226"/>
      <c r="CS290" s="226"/>
      <c r="CT290" s="226"/>
      <c r="CU290" s="226"/>
      <c r="CV290" s="226"/>
      <c r="CW290" s="226"/>
      <c r="CX290" s="226"/>
      <c r="CY290" s="226"/>
      <c r="CZ290" s="226"/>
      <c r="DA290" s="226"/>
      <c r="DB290" s="226"/>
      <c r="DC290" s="226"/>
      <c r="DD290" s="226"/>
      <c r="DE290" s="226"/>
      <c r="DF290" s="226"/>
      <c r="DG290" s="226"/>
      <c r="DH290" s="226"/>
      <c r="DI290" s="226">
        <v>-9760556148.6399994</v>
      </c>
      <c r="DJ290" s="226"/>
      <c r="DK290" s="226"/>
      <c r="DL290" s="226"/>
      <c r="DM290" s="226"/>
      <c r="DN290" s="226"/>
      <c r="DO290" s="226"/>
      <c r="DP290" s="226"/>
      <c r="DQ290" s="226">
        <v>605433311.99000001</v>
      </c>
      <c r="DR290" s="226">
        <v>-1811506.36</v>
      </c>
      <c r="DS290" s="226"/>
      <c r="DT290" s="226"/>
      <c r="DU290" s="226">
        <v>-9156934137.064806</v>
      </c>
      <c r="DV290" s="226"/>
      <c r="DW290" s="226"/>
      <c r="DX290" s="226"/>
      <c r="DY290" s="226">
        <v>-9156934378.036644</v>
      </c>
    </row>
    <row r="291" spans="4:177">
      <c r="D291" s="175" t="s">
        <v>1095</v>
      </c>
      <c r="E291" s="220" t="s">
        <v>1108</v>
      </c>
      <c r="F291" s="220" t="s">
        <v>162</v>
      </c>
      <c r="G291" s="220"/>
      <c r="H291" s="220"/>
      <c r="I291" s="220"/>
      <c r="J291" s="220"/>
      <c r="K291" s="220"/>
      <c r="L291" s="220"/>
      <c r="M291" s="220"/>
      <c r="N291" s="220"/>
      <c r="O291" s="220"/>
      <c r="P291" s="220"/>
      <c r="Q291" s="220"/>
      <c r="R291" s="220"/>
      <c r="S291" s="220"/>
      <c r="T291" s="220"/>
      <c r="U291" s="220"/>
      <c r="V291" s="220"/>
      <c r="W291" s="220"/>
      <c r="X291" s="220"/>
      <c r="Y291" s="220"/>
      <c r="Z291" s="220"/>
      <c r="AA291" s="220"/>
      <c r="AB291" s="220"/>
      <c r="AC291" s="220"/>
      <c r="AD291" s="220"/>
      <c r="AE291" s="220"/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R291" s="220"/>
      <c r="AS291" s="220"/>
      <c r="AT291" s="220"/>
      <c r="AU291" s="220"/>
      <c r="AV291" s="220"/>
      <c r="AW291" s="220"/>
      <c r="AX291" s="220"/>
      <c r="AY291" s="220"/>
      <c r="AZ291" s="220"/>
      <c r="BA291" s="220"/>
      <c r="BB291" s="220"/>
      <c r="BC291" s="220"/>
      <c r="BD291" s="220"/>
      <c r="BE291" s="220"/>
      <c r="BF291" s="220"/>
      <c r="BG291" s="220"/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T291" s="220"/>
      <c r="BU291" s="220"/>
      <c r="BV291" s="220"/>
      <c r="BW291" s="220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0"/>
      <c r="CH291" s="220">
        <v>-1091843417.8377512</v>
      </c>
      <c r="CI291" s="220"/>
      <c r="CJ291" s="220"/>
      <c r="CK291" s="220"/>
      <c r="CL291" s="220"/>
      <c r="CM291" s="220">
        <v>-134287602.182832</v>
      </c>
      <c r="CN291" s="220">
        <v>158472687.77479121</v>
      </c>
      <c r="CO291" s="220"/>
      <c r="CP291" s="220"/>
      <c r="CQ291" s="220"/>
      <c r="CR291" s="220"/>
      <c r="CS291" s="220"/>
      <c r="CT291" s="220"/>
      <c r="CU291" s="220"/>
      <c r="CV291" s="220"/>
      <c r="CW291" s="220"/>
      <c r="CX291" s="220"/>
      <c r="CY291" s="220"/>
      <c r="CZ291" s="220"/>
      <c r="DA291" s="220"/>
      <c r="DB291" s="220"/>
      <c r="DC291" s="220"/>
      <c r="DD291" s="220"/>
      <c r="DE291" s="220"/>
      <c r="DF291" s="220"/>
      <c r="DG291" s="220"/>
      <c r="DH291" s="220"/>
      <c r="DI291" s="220"/>
      <c r="DJ291" s="220"/>
      <c r="DK291" s="220"/>
      <c r="DL291" s="220"/>
      <c r="DM291" s="220"/>
      <c r="DN291" s="220"/>
      <c r="DO291" s="220"/>
      <c r="DP291" s="220"/>
      <c r="DQ291" s="220">
        <v>12096602.210000001</v>
      </c>
      <c r="DR291" s="220">
        <v>-104</v>
      </c>
      <c r="DS291" s="220"/>
      <c r="DT291" s="220"/>
      <c r="DU291" s="220">
        <v>-1055561834.035792</v>
      </c>
      <c r="DV291" s="220"/>
      <c r="DW291" s="220"/>
      <c r="DX291" s="220"/>
      <c r="DY291" s="220">
        <v>-1055561834.035792</v>
      </c>
    </row>
    <row r="292" spans="4:177">
      <c r="D292" s="175" t="s">
        <v>1098</v>
      </c>
      <c r="E292" s="226" t="s">
        <v>1110</v>
      </c>
      <c r="F292" s="226" t="s">
        <v>162</v>
      </c>
      <c r="G292" s="226"/>
      <c r="H292" s="226"/>
      <c r="I292" s="226"/>
      <c r="J292" s="226"/>
      <c r="K292" s="226"/>
      <c r="L292" s="226"/>
      <c r="M292" s="226"/>
      <c r="N292" s="226"/>
      <c r="O292" s="226"/>
      <c r="P292" s="226"/>
      <c r="Q292" s="226"/>
      <c r="R292" s="226"/>
      <c r="S292" s="226"/>
      <c r="T292" s="226"/>
      <c r="U292" s="226"/>
      <c r="V292" s="226"/>
      <c r="W292" s="226"/>
      <c r="X292" s="226"/>
      <c r="Y292" s="226"/>
      <c r="Z292" s="226"/>
      <c r="AA292" s="226"/>
      <c r="AB292" s="226"/>
      <c r="AC292" s="226"/>
      <c r="AD292" s="226"/>
      <c r="AE292" s="226"/>
      <c r="AF292" s="226"/>
      <c r="AG292" s="226"/>
      <c r="AH292" s="226"/>
      <c r="AI292" s="226"/>
      <c r="AJ292" s="226"/>
      <c r="AK292" s="226"/>
      <c r="AL292" s="226"/>
      <c r="AM292" s="226"/>
      <c r="AN292" s="226"/>
      <c r="AO292" s="226"/>
      <c r="AP292" s="226"/>
      <c r="AQ292" s="226"/>
      <c r="AR292" s="226"/>
      <c r="AS292" s="226"/>
      <c r="AT292" s="226"/>
      <c r="AU292" s="226"/>
      <c r="AV292" s="226"/>
      <c r="AW292" s="226"/>
      <c r="AX292" s="226"/>
      <c r="AY292" s="226"/>
      <c r="AZ292" s="226"/>
      <c r="BA292" s="226"/>
      <c r="BB292" s="226"/>
      <c r="BC292" s="226"/>
      <c r="BD292" s="226"/>
      <c r="BE292" s="226"/>
      <c r="BF292" s="226"/>
      <c r="BG292" s="226"/>
      <c r="BH292" s="226"/>
      <c r="BI292" s="226"/>
      <c r="BJ292" s="226"/>
      <c r="BK292" s="226"/>
      <c r="BL292" s="226"/>
      <c r="BM292" s="226"/>
      <c r="BN292" s="226"/>
      <c r="BO292" s="226"/>
      <c r="BP292" s="226"/>
      <c r="BQ292" s="226"/>
      <c r="BR292" s="226"/>
      <c r="BS292" s="226"/>
      <c r="BT292" s="226"/>
      <c r="BU292" s="226"/>
      <c r="BV292" s="226"/>
      <c r="BW292" s="226"/>
      <c r="BX292" s="226"/>
      <c r="BY292" s="226"/>
      <c r="BZ292" s="226"/>
      <c r="CA292" s="226"/>
      <c r="CB292" s="226"/>
      <c r="CC292" s="226"/>
      <c r="CD292" s="226"/>
      <c r="CE292" s="226"/>
      <c r="CF292" s="226"/>
      <c r="CG292" s="226"/>
      <c r="CH292" s="226">
        <v>-1091843417.8377512</v>
      </c>
      <c r="CI292" s="226"/>
      <c r="CJ292" s="226"/>
      <c r="CK292" s="226"/>
      <c r="CL292" s="226"/>
      <c r="CM292" s="226">
        <v>-134287602.182832</v>
      </c>
      <c r="CN292" s="226">
        <v>158472687.77479121</v>
      </c>
      <c r="CO292" s="226"/>
      <c r="CP292" s="226"/>
      <c r="CQ292" s="226"/>
      <c r="CR292" s="226"/>
      <c r="CS292" s="226"/>
      <c r="CT292" s="226"/>
      <c r="CU292" s="226"/>
      <c r="CV292" s="226"/>
      <c r="CW292" s="226"/>
      <c r="CX292" s="226"/>
      <c r="CY292" s="226"/>
      <c r="CZ292" s="226"/>
      <c r="DA292" s="226"/>
      <c r="DB292" s="226"/>
      <c r="DC292" s="226"/>
      <c r="DD292" s="226"/>
      <c r="DE292" s="226"/>
      <c r="DF292" s="226"/>
      <c r="DG292" s="226"/>
      <c r="DH292" s="226"/>
      <c r="DI292" s="226"/>
      <c r="DJ292" s="226"/>
      <c r="DK292" s="226"/>
      <c r="DL292" s="226"/>
      <c r="DM292" s="226"/>
      <c r="DN292" s="226"/>
      <c r="DO292" s="226"/>
      <c r="DP292" s="226"/>
      <c r="DQ292" s="226">
        <v>12096602.210000001</v>
      </c>
      <c r="DR292" s="226">
        <v>-104</v>
      </c>
      <c r="DS292" s="226"/>
      <c r="DT292" s="226"/>
      <c r="DU292" s="226">
        <v>-1055561834.035792</v>
      </c>
      <c r="DV292" s="226"/>
      <c r="DW292" s="226"/>
      <c r="DX292" s="226"/>
      <c r="DY292" s="226">
        <v>-1055561834.035792</v>
      </c>
    </row>
    <row r="293" spans="4:177">
      <c r="D293" s="175" t="s">
        <v>1101</v>
      </c>
      <c r="E293" s="220" t="s">
        <v>1112</v>
      </c>
      <c r="F293" s="220" t="s">
        <v>163</v>
      </c>
      <c r="G293" s="220"/>
      <c r="H293" s="220"/>
      <c r="I293" s="220"/>
      <c r="J293" s="220"/>
      <c r="K293" s="220"/>
      <c r="L293" s="220"/>
      <c r="M293" s="220"/>
      <c r="N293" s="22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  <c r="AB293" s="220"/>
      <c r="AC293" s="220"/>
      <c r="AD293" s="220"/>
      <c r="AE293" s="220"/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R293" s="220"/>
      <c r="AS293" s="220"/>
      <c r="AT293" s="220"/>
      <c r="AU293" s="220"/>
      <c r="AV293" s="220"/>
      <c r="AW293" s="220"/>
      <c r="AX293" s="220"/>
      <c r="AY293" s="220"/>
      <c r="AZ293" s="220"/>
      <c r="BA293" s="220"/>
      <c r="BB293" s="220"/>
      <c r="BC293" s="220"/>
      <c r="BD293" s="220"/>
      <c r="BE293" s="220"/>
      <c r="BF293" s="220"/>
      <c r="BG293" s="220"/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T293" s="220"/>
      <c r="BU293" s="220"/>
      <c r="BV293" s="220"/>
      <c r="BW293" s="220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0"/>
      <c r="CH293" s="220"/>
      <c r="CI293" s="220"/>
      <c r="CJ293" s="220"/>
      <c r="CK293" s="220">
        <v>1714157038.4776981</v>
      </c>
      <c r="CL293" s="220"/>
      <c r="CM293" s="220"/>
      <c r="CN293" s="220"/>
      <c r="CO293" s="220">
        <v>-995537845.79314697</v>
      </c>
      <c r="CP293" s="220"/>
      <c r="CQ293" s="220"/>
      <c r="CR293" s="220"/>
      <c r="CS293" s="220"/>
      <c r="CT293" s="220"/>
      <c r="CU293" s="220"/>
      <c r="CV293" s="220"/>
      <c r="CW293" s="220"/>
      <c r="CX293" s="220"/>
      <c r="CY293" s="220"/>
      <c r="CZ293" s="220"/>
      <c r="DA293" s="220"/>
      <c r="DB293" s="220"/>
      <c r="DC293" s="220"/>
      <c r="DD293" s="220"/>
      <c r="DE293" s="220"/>
      <c r="DF293" s="220"/>
      <c r="DG293" s="220"/>
      <c r="DH293" s="220"/>
      <c r="DI293" s="220"/>
      <c r="DJ293" s="220"/>
      <c r="DK293" s="220"/>
      <c r="DL293" s="220"/>
      <c r="DM293" s="220"/>
      <c r="DN293" s="220"/>
      <c r="DO293" s="220"/>
      <c r="DP293" s="220"/>
      <c r="DQ293" s="220"/>
      <c r="DR293" s="220">
        <v>10892</v>
      </c>
      <c r="DS293" s="220"/>
      <c r="DT293" s="220"/>
      <c r="DU293" s="220">
        <v>718630084.684551</v>
      </c>
      <c r="DV293" s="220"/>
      <c r="DW293" s="220"/>
      <c r="DX293" s="220"/>
      <c r="DY293" s="220">
        <v>718630084.684551</v>
      </c>
      <c r="FU293">
        <v>153225.84</v>
      </c>
    </row>
    <row r="294" spans="4:177">
      <c r="D294" s="175" t="s">
        <v>1103</v>
      </c>
      <c r="E294" s="226" t="s">
        <v>1114</v>
      </c>
      <c r="F294" s="226" t="s">
        <v>163</v>
      </c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226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226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226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226"/>
      <c r="BV294" s="226"/>
      <c r="BW294" s="226"/>
      <c r="BX294" s="226"/>
      <c r="BY294" s="226"/>
      <c r="BZ294" s="226"/>
      <c r="CA294" s="226"/>
      <c r="CB294" s="226"/>
      <c r="CC294" s="226"/>
      <c r="CD294" s="226"/>
      <c r="CE294" s="226"/>
      <c r="CF294" s="226"/>
      <c r="CG294" s="226"/>
      <c r="CH294" s="226"/>
      <c r="CI294" s="226"/>
      <c r="CJ294" s="226"/>
      <c r="CK294" s="226">
        <v>1714157038.4776981</v>
      </c>
      <c r="CL294" s="226"/>
      <c r="CM294" s="226"/>
      <c r="CN294" s="226"/>
      <c r="CO294" s="226">
        <v>-995537845.79314697</v>
      </c>
      <c r="CP294" s="226"/>
      <c r="CQ294" s="226"/>
      <c r="CR294" s="226"/>
      <c r="CS294" s="226"/>
      <c r="CT294" s="226"/>
      <c r="CU294" s="226"/>
      <c r="CV294" s="226"/>
      <c r="CW294" s="226"/>
      <c r="CX294" s="226"/>
      <c r="CY294" s="226"/>
      <c r="CZ294" s="226"/>
      <c r="DA294" s="226"/>
      <c r="DB294" s="226"/>
      <c r="DC294" s="226"/>
      <c r="DD294" s="226"/>
      <c r="DE294" s="226"/>
      <c r="DF294" s="226"/>
      <c r="DG294" s="226"/>
      <c r="DH294" s="226"/>
      <c r="DI294" s="226"/>
      <c r="DJ294" s="226"/>
      <c r="DK294" s="226"/>
      <c r="DL294" s="226"/>
      <c r="DM294" s="226"/>
      <c r="DN294" s="226"/>
      <c r="DO294" s="226"/>
      <c r="DP294" s="226"/>
      <c r="DQ294" s="226"/>
      <c r="DR294" s="226">
        <v>10892</v>
      </c>
      <c r="DS294" s="226"/>
      <c r="DT294" s="226"/>
      <c r="DU294" s="226">
        <v>718630084.684551</v>
      </c>
      <c r="DV294" s="226"/>
      <c r="DW294" s="226"/>
      <c r="DX294" s="226"/>
      <c r="DY294" s="226">
        <v>718630084.684551</v>
      </c>
      <c r="FU294">
        <v>-23900</v>
      </c>
    </row>
    <row r="295" spans="4:177">
      <c r="D295" s="175" t="s">
        <v>1105</v>
      </c>
      <c r="E295" s="220" t="s">
        <v>1116</v>
      </c>
      <c r="F295" s="220" t="s">
        <v>1117</v>
      </c>
      <c r="G295" s="220"/>
      <c r="H295" s="220"/>
      <c r="I295" s="220"/>
      <c r="J295" s="220"/>
      <c r="K295" s="220"/>
      <c r="L295" s="220"/>
      <c r="M295" s="220"/>
      <c r="N295" s="220"/>
      <c r="O295" s="220"/>
      <c r="P295" s="220"/>
      <c r="Q295" s="220"/>
      <c r="R295" s="220"/>
      <c r="S295" s="220"/>
      <c r="T295" s="220"/>
      <c r="U295" s="220"/>
      <c r="V295" s="220"/>
      <c r="W295" s="220"/>
      <c r="X295" s="220"/>
      <c r="Y295" s="220"/>
      <c r="Z295" s="220"/>
      <c r="AA295" s="220"/>
      <c r="AB295" s="220"/>
      <c r="AC295" s="220"/>
      <c r="AD295" s="220"/>
      <c r="AE295" s="220"/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R295" s="220"/>
      <c r="AS295" s="220"/>
      <c r="AT295" s="220"/>
      <c r="AU295" s="220"/>
      <c r="AV295" s="220"/>
      <c r="AW295" s="220"/>
      <c r="AX295" s="220"/>
      <c r="AY295" s="220"/>
      <c r="AZ295" s="220"/>
      <c r="BA295" s="220"/>
      <c r="BB295" s="220"/>
      <c r="BC295" s="220"/>
      <c r="BD295" s="220"/>
      <c r="BE295" s="220"/>
      <c r="BF295" s="220"/>
      <c r="BG295" s="220"/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T295" s="220"/>
      <c r="BU295" s="220"/>
      <c r="BV295" s="220"/>
      <c r="BW295" s="220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0"/>
      <c r="CH295" s="220"/>
      <c r="CI295" s="220"/>
      <c r="CJ295" s="220">
        <v>-191350695.3384656</v>
      </c>
      <c r="CK295" s="220"/>
      <c r="CL295" s="220"/>
      <c r="CM295" s="220">
        <v>-136498709.68432799</v>
      </c>
      <c r="CN295" s="220">
        <v>-58391201.966339603</v>
      </c>
      <c r="CO295" s="220"/>
      <c r="CP295" s="220"/>
      <c r="CQ295" s="220"/>
      <c r="CR295" s="220"/>
      <c r="CS295" s="220"/>
      <c r="CT295" s="220"/>
      <c r="CU295" s="220"/>
      <c r="CV295" s="220"/>
      <c r="CW295" s="220"/>
      <c r="CX295" s="220"/>
      <c r="CY295" s="220"/>
      <c r="CZ295" s="220"/>
      <c r="DA295" s="220"/>
      <c r="DB295" s="220"/>
      <c r="DC295" s="220"/>
      <c r="DD295" s="220"/>
      <c r="DE295" s="220"/>
      <c r="DF295" s="220"/>
      <c r="DG295" s="220"/>
      <c r="DH295" s="220"/>
      <c r="DI295" s="220">
        <v>342283.41</v>
      </c>
      <c r="DJ295" s="220"/>
      <c r="DK295" s="220"/>
      <c r="DL295" s="220"/>
      <c r="DM295" s="220"/>
      <c r="DN295" s="220"/>
      <c r="DO295" s="220"/>
      <c r="DP295" s="220"/>
      <c r="DQ295" s="220">
        <v>289969234.60000002</v>
      </c>
      <c r="DR295" s="220"/>
      <c r="DS295" s="220"/>
      <c r="DT295" s="220"/>
      <c r="DU295" s="220">
        <v>-95929088.979133204</v>
      </c>
      <c r="DV295" s="220"/>
      <c r="DW295" s="220"/>
      <c r="DX295" s="220"/>
      <c r="DY295" s="220">
        <v>-95929088.979133204</v>
      </c>
    </row>
    <row r="296" spans="4:177">
      <c r="D296" s="175" t="s">
        <v>1107</v>
      </c>
      <c r="E296" s="226" t="s">
        <v>1119</v>
      </c>
      <c r="F296" s="226" t="s">
        <v>164</v>
      </c>
      <c r="G296" s="226"/>
      <c r="H296" s="226"/>
      <c r="I296" s="226"/>
      <c r="J296" s="226"/>
      <c r="K296" s="226"/>
      <c r="L296" s="226"/>
      <c r="M296" s="226"/>
      <c r="N296" s="226"/>
      <c r="O296" s="226"/>
      <c r="P296" s="226"/>
      <c r="Q296" s="226"/>
      <c r="R296" s="226"/>
      <c r="S296" s="226"/>
      <c r="T296" s="226"/>
      <c r="U296" s="226"/>
      <c r="V296" s="226"/>
      <c r="W296" s="226"/>
      <c r="X296" s="226"/>
      <c r="Y296" s="226"/>
      <c r="Z296" s="226"/>
      <c r="AA296" s="226"/>
      <c r="AB296" s="226"/>
      <c r="AC296" s="226"/>
      <c r="AD296" s="226"/>
      <c r="AE296" s="226"/>
      <c r="AF296" s="226"/>
      <c r="AG296" s="226"/>
      <c r="AH296" s="226"/>
      <c r="AI296" s="226"/>
      <c r="AJ296" s="226"/>
      <c r="AK296" s="226"/>
      <c r="AL296" s="226"/>
      <c r="AM296" s="226"/>
      <c r="AN296" s="226"/>
      <c r="AO296" s="226"/>
      <c r="AP296" s="226"/>
      <c r="AQ296" s="226"/>
      <c r="AR296" s="226"/>
      <c r="AS296" s="226"/>
      <c r="AT296" s="226"/>
      <c r="AU296" s="226"/>
      <c r="AV296" s="226"/>
      <c r="AW296" s="226"/>
      <c r="AX296" s="226"/>
      <c r="AY296" s="226"/>
      <c r="AZ296" s="226"/>
      <c r="BA296" s="226"/>
      <c r="BB296" s="226"/>
      <c r="BC296" s="226"/>
      <c r="BD296" s="226"/>
      <c r="BE296" s="226"/>
      <c r="BF296" s="226"/>
      <c r="BG296" s="226"/>
      <c r="BH296" s="226"/>
      <c r="BI296" s="226"/>
      <c r="BJ296" s="226"/>
      <c r="BK296" s="226"/>
      <c r="BL296" s="226"/>
      <c r="BM296" s="226"/>
      <c r="BN296" s="226"/>
      <c r="BO296" s="226"/>
      <c r="BP296" s="226"/>
      <c r="BQ296" s="226"/>
      <c r="BR296" s="226"/>
      <c r="BS296" s="226"/>
      <c r="BT296" s="226"/>
      <c r="BU296" s="226"/>
      <c r="BV296" s="226"/>
      <c r="BW296" s="226"/>
      <c r="BX296" s="226"/>
      <c r="BY296" s="226"/>
      <c r="BZ296" s="226"/>
      <c r="CA296" s="226"/>
      <c r="CB296" s="226"/>
      <c r="CC296" s="226"/>
      <c r="CD296" s="226"/>
      <c r="CE296" s="226"/>
      <c r="CF296" s="226"/>
      <c r="CG296" s="226"/>
      <c r="CH296" s="226"/>
      <c r="CI296" s="226"/>
      <c r="CJ296" s="226">
        <v>-191350695.3384656</v>
      </c>
      <c r="CK296" s="226"/>
      <c r="CL296" s="226"/>
      <c r="CM296" s="226">
        <v>-136498709.68432799</v>
      </c>
      <c r="CN296" s="226">
        <v>-58391201.966339603</v>
      </c>
      <c r="CO296" s="226"/>
      <c r="CP296" s="226"/>
      <c r="CQ296" s="226"/>
      <c r="CR296" s="226"/>
      <c r="CS296" s="226"/>
      <c r="CT296" s="226"/>
      <c r="CU296" s="226"/>
      <c r="CV296" s="226"/>
      <c r="CW296" s="226"/>
      <c r="CX296" s="226"/>
      <c r="CY296" s="226"/>
      <c r="CZ296" s="226"/>
      <c r="DA296" s="226"/>
      <c r="DB296" s="226"/>
      <c r="DC296" s="226"/>
      <c r="DD296" s="226"/>
      <c r="DE296" s="226"/>
      <c r="DF296" s="226"/>
      <c r="DG296" s="226"/>
      <c r="DH296" s="226"/>
      <c r="DI296" s="226">
        <v>342283.41</v>
      </c>
      <c r="DJ296" s="226"/>
      <c r="DK296" s="226"/>
      <c r="DL296" s="226"/>
      <c r="DM296" s="226"/>
      <c r="DN296" s="226"/>
      <c r="DO296" s="226"/>
      <c r="DP296" s="226"/>
      <c r="DQ296" s="226">
        <v>289969234.60000002</v>
      </c>
      <c r="DR296" s="226"/>
      <c r="DS296" s="226"/>
      <c r="DT296" s="226"/>
      <c r="DU296" s="226">
        <v>-95929088.979133204</v>
      </c>
      <c r="DV296" s="226"/>
      <c r="DW296" s="226"/>
      <c r="DX296" s="226"/>
      <c r="DY296" s="226">
        <v>-95929088.979133204</v>
      </c>
    </row>
    <row r="297" spans="4:177">
      <c r="D297" s="175" t="s">
        <v>1109</v>
      </c>
      <c r="E297" s="220" t="s">
        <v>1121</v>
      </c>
      <c r="F297" s="220" t="s">
        <v>1122</v>
      </c>
      <c r="G297" s="220"/>
      <c r="H297" s="220"/>
      <c r="I297" s="220"/>
      <c r="J297" s="220"/>
      <c r="K297" s="220"/>
      <c r="L297" s="220"/>
      <c r="M297" s="220"/>
      <c r="N297" s="220"/>
      <c r="O297" s="220"/>
      <c r="P297" s="220"/>
      <c r="Q297" s="220"/>
      <c r="R297" s="220"/>
      <c r="S297" s="220"/>
      <c r="T297" s="220"/>
      <c r="U297" s="220"/>
      <c r="V297" s="220"/>
      <c r="W297" s="220"/>
      <c r="X297" s="220"/>
      <c r="Y297" s="220"/>
      <c r="Z297" s="220"/>
      <c r="AA297" s="220"/>
      <c r="AB297" s="220"/>
      <c r="AC297" s="220"/>
      <c r="AD297" s="220"/>
      <c r="AE297" s="220"/>
      <c r="AF297" s="220"/>
      <c r="AG297" s="220"/>
      <c r="AH297" s="220"/>
      <c r="AI297" s="220"/>
      <c r="AJ297" s="220"/>
      <c r="AK297" s="220"/>
      <c r="AL297" s="220"/>
      <c r="AM297" s="220"/>
      <c r="AN297" s="220"/>
      <c r="AO297" s="220"/>
      <c r="AP297" s="220"/>
      <c r="AQ297" s="220"/>
      <c r="AR297" s="220"/>
      <c r="AS297" s="220"/>
      <c r="AT297" s="220"/>
      <c r="AU297" s="220"/>
      <c r="AV297" s="220"/>
      <c r="AW297" s="220"/>
      <c r="AX297" s="220"/>
      <c r="AY297" s="220"/>
      <c r="AZ297" s="220"/>
      <c r="BA297" s="220"/>
      <c r="BB297" s="220"/>
      <c r="BC297" s="220"/>
      <c r="BD297" s="220"/>
      <c r="BE297" s="220"/>
      <c r="BF297" s="220"/>
      <c r="BG297" s="220"/>
      <c r="BH297" s="220"/>
      <c r="BI297" s="220"/>
      <c r="BJ297" s="220"/>
      <c r="BK297" s="220"/>
      <c r="BL297" s="220"/>
      <c r="BM297" s="220"/>
      <c r="BN297" s="220"/>
      <c r="BO297" s="220"/>
      <c r="BP297" s="220"/>
      <c r="BQ297" s="220"/>
      <c r="BR297" s="220"/>
      <c r="BS297" s="220"/>
      <c r="BT297" s="220"/>
      <c r="BU297" s="220"/>
      <c r="BV297" s="220"/>
      <c r="BW297" s="220"/>
      <c r="BX297" s="220"/>
      <c r="BY297" s="220"/>
      <c r="BZ297" s="220"/>
      <c r="CA297" s="220"/>
      <c r="CB297" s="220"/>
      <c r="CC297" s="220"/>
      <c r="CD297" s="220"/>
      <c r="CE297" s="220"/>
      <c r="CF297" s="220"/>
      <c r="CG297" s="220"/>
      <c r="CH297" s="220"/>
      <c r="CI297" s="220"/>
      <c r="CJ297" s="220"/>
      <c r="CK297" s="220"/>
      <c r="CL297" s="220"/>
      <c r="CM297" s="220"/>
      <c r="CN297" s="220"/>
      <c r="CO297" s="220"/>
      <c r="CP297" s="220"/>
      <c r="CQ297" s="220"/>
      <c r="CR297" s="220"/>
      <c r="CS297" s="220"/>
      <c r="CT297" s="220"/>
      <c r="CU297" s="220"/>
      <c r="CV297" s="220"/>
      <c r="CW297" s="220"/>
      <c r="CX297" s="220"/>
      <c r="CY297" s="220"/>
      <c r="CZ297" s="220"/>
      <c r="DA297" s="220"/>
      <c r="DB297" s="220"/>
      <c r="DC297" s="220"/>
      <c r="DD297" s="220"/>
      <c r="DE297" s="220"/>
      <c r="DF297" s="220"/>
      <c r="DG297" s="220"/>
      <c r="DH297" s="220"/>
      <c r="DI297" s="220"/>
      <c r="DJ297" s="220"/>
      <c r="DK297" s="220"/>
      <c r="DL297" s="220"/>
      <c r="DM297" s="220"/>
      <c r="DN297" s="220"/>
      <c r="DO297" s="220"/>
      <c r="DP297" s="220"/>
      <c r="DQ297" s="220">
        <v>23209</v>
      </c>
      <c r="DR297" s="220"/>
      <c r="DS297" s="220"/>
      <c r="DT297" s="220"/>
      <c r="DU297" s="220">
        <v>23209</v>
      </c>
      <c r="DV297" s="220"/>
      <c r="DW297" s="220"/>
      <c r="DX297" s="220"/>
      <c r="DY297" s="220">
        <v>23209</v>
      </c>
    </row>
    <row r="298" spans="4:177">
      <c r="D298" s="175" t="s">
        <v>1111</v>
      </c>
      <c r="E298" s="220" t="s">
        <v>1124</v>
      </c>
      <c r="F298" s="220" t="s">
        <v>1125</v>
      </c>
      <c r="G298" s="220"/>
      <c r="H298" s="220"/>
      <c r="I298" s="220"/>
      <c r="J298" s="220"/>
      <c r="K298" s="220"/>
      <c r="L298" s="220"/>
      <c r="M298" s="220"/>
      <c r="N298" s="220"/>
      <c r="O298" s="220"/>
      <c r="P298" s="220"/>
      <c r="Q298" s="220"/>
      <c r="R298" s="220"/>
      <c r="S298" s="220"/>
      <c r="T298" s="220"/>
      <c r="U298" s="220"/>
      <c r="V298" s="220"/>
      <c r="W298" s="220"/>
      <c r="X298" s="220"/>
      <c r="Y298" s="220"/>
      <c r="Z298" s="220"/>
      <c r="AA298" s="220"/>
      <c r="AB298" s="220"/>
      <c r="AC298" s="220"/>
      <c r="AD298" s="220"/>
      <c r="AE298" s="220"/>
      <c r="AF298" s="220"/>
      <c r="AG298" s="220"/>
      <c r="AH298" s="220"/>
      <c r="AI298" s="220"/>
      <c r="AJ298" s="220"/>
      <c r="AK298" s="220"/>
      <c r="AL298" s="220"/>
      <c r="AM298" s="220"/>
      <c r="AN298" s="220"/>
      <c r="AO298" s="220"/>
      <c r="AP298" s="220"/>
      <c r="AQ298" s="220"/>
      <c r="AR298" s="220"/>
      <c r="AS298" s="220"/>
      <c r="AT298" s="220"/>
      <c r="AU298" s="220"/>
      <c r="AV298" s="220"/>
      <c r="AW298" s="220"/>
      <c r="AX298" s="220"/>
      <c r="AY298" s="220"/>
      <c r="AZ298" s="220"/>
      <c r="BA298" s="220"/>
      <c r="BB298" s="220"/>
      <c r="BC298" s="220"/>
      <c r="BD298" s="220"/>
      <c r="BE298" s="220"/>
      <c r="BF298" s="220"/>
      <c r="BG298" s="220"/>
      <c r="BH298" s="220"/>
      <c r="BI298" s="220"/>
      <c r="BJ298" s="220"/>
      <c r="BK298" s="220"/>
      <c r="BL298" s="220"/>
      <c r="BM298" s="220"/>
      <c r="BN298" s="220"/>
      <c r="BO298" s="220"/>
      <c r="BP298" s="220"/>
      <c r="BQ298" s="220"/>
      <c r="BR298" s="220"/>
      <c r="BS298" s="220"/>
      <c r="BT298" s="220"/>
      <c r="BU298" s="220"/>
      <c r="BV298" s="220"/>
      <c r="BW298" s="220"/>
      <c r="BX298" s="220"/>
      <c r="BY298" s="220"/>
      <c r="BZ298" s="220"/>
      <c r="CA298" s="220"/>
      <c r="CB298" s="220"/>
      <c r="CC298" s="220"/>
      <c r="CD298" s="220"/>
      <c r="CE298" s="220"/>
      <c r="CF298" s="220"/>
      <c r="CG298" s="220"/>
      <c r="CH298" s="220"/>
      <c r="CI298" s="220"/>
      <c r="CJ298" s="220">
        <v>10258123.426264299</v>
      </c>
      <c r="CK298" s="220"/>
      <c r="CL298" s="220"/>
      <c r="CM298" s="220"/>
      <c r="CN298" s="220"/>
      <c r="CO298" s="220"/>
      <c r="CP298" s="220"/>
      <c r="CQ298" s="220"/>
      <c r="CR298" s="220"/>
      <c r="CS298" s="220"/>
      <c r="CT298" s="220"/>
      <c r="CU298" s="220"/>
      <c r="CV298" s="220"/>
      <c r="CW298" s="220"/>
      <c r="CX298" s="220"/>
      <c r="CY298" s="220"/>
      <c r="CZ298" s="220"/>
      <c r="DA298" s="220"/>
      <c r="DB298" s="220"/>
      <c r="DC298" s="220"/>
      <c r="DD298" s="220"/>
      <c r="DE298" s="220"/>
      <c r="DF298" s="220"/>
      <c r="DG298" s="220"/>
      <c r="DH298" s="220"/>
      <c r="DI298" s="220"/>
      <c r="DJ298" s="220"/>
      <c r="DK298" s="220"/>
      <c r="DL298" s="220"/>
      <c r="DM298" s="220"/>
      <c r="DN298" s="220"/>
      <c r="DO298" s="220"/>
      <c r="DP298" s="220"/>
      <c r="DQ298" s="220">
        <v>5745959.8399999999</v>
      </c>
      <c r="DR298" s="220"/>
      <c r="DS298" s="220"/>
      <c r="DT298" s="220"/>
      <c r="DU298" s="220">
        <v>16004083.266264301</v>
      </c>
      <c r="DV298" s="220"/>
      <c r="DW298" s="220"/>
      <c r="DX298" s="220"/>
      <c r="DY298" s="220">
        <v>16004083.266264301</v>
      </c>
    </row>
    <row r="299" spans="4:177">
      <c r="D299" s="175" t="s">
        <v>1113</v>
      </c>
      <c r="E299" s="220" t="s">
        <v>1127</v>
      </c>
      <c r="F299" s="220" t="s">
        <v>1128</v>
      </c>
      <c r="G299" s="220"/>
      <c r="H299" s="220"/>
      <c r="I299" s="220"/>
      <c r="J299" s="220"/>
      <c r="K299" s="220"/>
      <c r="L299" s="220"/>
      <c r="M299" s="220"/>
      <c r="N299" s="220"/>
      <c r="O299" s="220"/>
      <c r="P299" s="220"/>
      <c r="Q299" s="220"/>
      <c r="R299" s="220"/>
      <c r="S299" s="220"/>
      <c r="T299" s="220"/>
      <c r="U299" s="220"/>
      <c r="V299" s="220"/>
      <c r="W299" s="220"/>
      <c r="X299" s="220"/>
      <c r="Y299" s="220"/>
      <c r="Z299" s="220"/>
      <c r="AA299" s="220"/>
      <c r="AB299" s="220"/>
      <c r="AC299" s="220"/>
      <c r="AD299" s="220"/>
      <c r="AE299" s="220"/>
      <c r="AF299" s="220"/>
      <c r="AG299" s="220"/>
      <c r="AH299" s="220"/>
      <c r="AI299" s="220"/>
      <c r="AJ299" s="220"/>
      <c r="AK299" s="220"/>
      <c r="AL299" s="220"/>
      <c r="AM299" s="220"/>
      <c r="AN299" s="220"/>
      <c r="AO299" s="220"/>
      <c r="AP299" s="220"/>
      <c r="AQ299" s="220"/>
      <c r="AR299" s="220"/>
      <c r="AS299" s="220"/>
      <c r="AT299" s="220"/>
      <c r="AU299" s="220"/>
      <c r="AV299" s="220"/>
      <c r="AW299" s="220"/>
      <c r="AX299" s="220"/>
      <c r="AY299" s="220"/>
      <c r="AZ299" s="220"/>
      <c r="BA299" s="220"/>
      <c r="BB299" s="220"/>
      <c r="BC299" s="220"/>
      <c r="BD299" s="220"/>
      <c r="BE299" s="220"/>
      <c r="BF299" s="220"/>
      <c r="BG299" s="220"/>
      <c r="BH299" s="220"/>
      <c r="BI299" s="220"/>
      <c r="BJ299" s="220"/>
      <c r="BK299" s="220"/>
      <c r="BL299" s="220"/>
      <c r="BM299" s="220"/>
      <c r="BN299" s="220"/>
      <c r="BO299" s="220"/>
      <c r="BP299" s="220"/>
      <c r="BQ299" s="220"/>
      <c r="BR299" s="220"/>
      <c r="BS299" s="220"/>
      <c r="BT299" s="220"/>
      <c r="BU299" s="220"/>
      <c r="BV299" s="220"/>
      <c r="BW299" s="220"/>
      <c r="BX299" s="220"/>
      <c r="BY299" s="220"/>
      <c r="BZ299" s="220"/>
      <c r="CA299" s="220"/>
      <c r="CB299" s="220"/>
      <c r="CC299" s="220"/>
      <c r="CD299" s="220"/>
      <c r="CE299" s="220"/>
      <c r="CF299" s="220"/>
      <c r="CG299" s="220"/>
      <c r="CH299" s="220"/>
      <c r="CI299" s="220"/>
      <c r="CJ299" s="220"/>
      <c r="CK299" s="220"/>
      <c r="CL299" s="220"/>
      <c r="CM299" s="220">
        <v>-418533.81180299999</v>
      </c>
      <c r="CN299" s="220"/>
      <c r="CO299" s="220"/>
      <c r="CP299" s="220"/>
      <c r="CQ299" s="220"/>
      <c r="CR299" s="220"/>
      <c r="CS299" s="220"/>
      <c r="CT299" s="220"/>
      <c r="CU299" s="220"/>
      <c r="CV299" s="220"/>
      <c r="CW299" s="220"/>
      <c r="CX299" s="220"/>
      <c r="CY299" s="220"/>
      <c r="CZ299" s="220"/>
      <c r="DA299" s="220"/>
      <c r="DB299" s="220"/>
      <c r="DC299" s="220"/>
      <c r="DD299" s="220"/>
      <c r="DE299" s="220"/>
      <c r="DF299" s="220"/>
      <c r="DG299" s="220"/>
      <c r="DH299" s="220"/>
      <c r="DI299" s="220"/>
      <c r="DJ299" s="220"/>
      <c r="DK299" s="220"/>
      <c r="DL299" s="220"/>
      <c r="DM299" s="220"/>
      <c r="DN299" s="220"/>
      <c r="DO299" s="220"/>
      <c r="DP299" s="220"/>
      <c r="DQ299" s="220"/>
      <c r="DR299" s="220"/>
      <c r="DS299" s="220"/>
      <c r="DT299" s="220"/>
      <c r="DU299" s="220">
        <v>-418533.81180299999</v>
      </c>
      <c r="DV299" s="220"/>
      <c r="DW299" s="220"/>
      <c r="DX299" s="220"/>
      <c r="DY299" s="220">
        <v>-418533.81180299999</v>
      </c>
    </row>
    <row r="300" spans="4:177">
      <c r="D300" s="175" t="s">
        <v>1115</v>
      </c>
      <c r="E300" s="226" t="s">
        <v>1130</v>
      </c>
      <c r="F300" s="226" t="s">
        <v>166</v>
      </c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22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22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22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226"/>
      <c r="BV300" s="226"/>
      <c r="BW300" s="226"/>
      <c r="BX300" s="226"/>
      <c r="BY300" s="226"/>
      <c r="BZ300" s="226"/>
      <c r="CA300" s="226"/>
      <c r="CB300" s="226"/>
      <c r="CC300" s="226"/>
      <c r="CD300" s="226"/>
      <c r="CE300" s="226"/>
      <c r="CF300" s="226"/>
      <c r="CG300" s="226"/>
      <c r="CH300" s="226"/>
      <c r="CI300" s="226"/>
      <c r="CJ300" s="226">
        <v>10258123.426264299</v>
      </c>
      <c r="CK300" s="226"/>
      <c r="CL300" s="226"/>
      <c r="CM300" s="226">
        <v>-418533.81180299999</v>
      </c>
      <c r="CN300" s="226"/>
      <c r="CO300" s="226"/>
      <c r="CP300" s="226"/>
      <c r="CQ300" s="226"/>
      <c r="CR300" s="226"/>
      <c r="CS300" s="226"/>
      <c r="CT300" s="226"/>
      <c r="CU300" s="226"/>
      <c r="CV300" s="226"/>
      <c r="CW300" s="226"/>
      <c r="CX300" s="226"/>
      <c r="CY300" s="226"/>
      <c r="CZ300" s="226"/>
      <c r="DA300" s="226"/>
      <c r="DB300" s="226"/>
      <c r="DC300" s="226"/>
      <c r="DD300" s="226"/>
      <c r="DE300" s="226"/>
      <c r="DF300" s="226"/>
      <c r="DG300" s="226"/>
      <c r="DH300" s="226"/>
      <c r="DI300" s="226"/>
      <c r="DJ300" s="226"/>
      <c r="DK300" s="226"/>
      <c r="DL300" s="226"/>
      <c r="DM300" s="226"/>
      <c r="DN300" s="226"/>
      <c r="DO300" s="226"/>
      <c r="DP300" s="226"/>
      <c r="DQ300" s="226">
        <v>5769168.8399999999</v>
      </c>
      <c r="DR300" s="226"/>
      <c r="DS300" s="226"/>
      <c r="DT300" s="226"/>
      <c r="DU300" s="226">
        <v>15608758.454461301</v>
      </c>
      <c r="DV300" s="226"/>
      <c r="DW300" s="226"/>
      <c r="DX300" s="226"/>
      <c r="DY300" s="226">
        <v>15608758.454461301</v>
      </c>
    </row>
    <row r="301" spans="4:177">
      <c r="D301" s="175" t="s">
        <v>1118</v>
      </c>
      <c r="E301" s="222" t="s">
        <v>1131</v>
      </c>
      <c r="F301" s="222" t="s">
        <v>1132</v>
      </c>
      <c r="G301" s="222"/>
      <c r="H301" s="222"/>
      <c r="I301" s="222"/>
      <c r="J301" s="222">
        <v>-240.97183680000001</v>
      </c>
      <c r="K301" s="222"/>
      <c r="L301" s="222"/>
      <c r="M301" s="222"/>
      <c r="N301" s="222"/>
      <c r="O301" s="222">
        <v>-240.97183680000001</v>
      </c>
      <c r="P301" s="222"/>
      <c r="Q301" s="222"/>
      <c r="R301" s="222"/>
      <c r="S301" s="222"/>
      <c r="T301" s="222"/>
      <c r="U301" s="222"/>
      <c r="V301" s="222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222"/>
      <c r="AL301" s="222"/>
      <c r="AM301" s="222"/>
      <c r="AN301" s="222"/>
      <c r="AO301" s="222"/>
      <c r="AP301" s="222"/>
      <c r="AQ301" s="222"/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222"/>
      <c r="BD301" s="222"/>
      <c r="BE301" s="222"/>
      <c r="BF301" s="222"/>
      <c r="BG301" s="222"/>
      <c r="BH301" s="222"/>
      <c r="BI301" s="222"/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222"/>
      <c r="BV301" s="222"/>
      <c r="BW301" s="222"/>
      <c r="BX301" s="222"/>
      <c r="BY301" s="222"/>
      <c r="BZ301" s="222"/>
      <c r="CA301" s="222"/>
      <c r="CB301" s="222"/>
      <c r="CC301" s="222"/>
      <c r="CD301" s="222"/>
      <c r="CE301" s="222"/>
      <c r="CF301" s="222"/>
      <c r="CG301" s="222"/>
      <c r="CH301" s="222">
        <v>-1091843417.8377512</v>
      </c>
      <c r="CI301" s="222"/>
      <c r="CJ301" s="222">
        <v>-181092365.96700829</v>
      </c>
      <c r="CK301" s="222">
        <v>1714157038.4776981</v>
      </c>
      <c r="CL301" s="222"/>
      <c r="CM301" s="222">
        <v>-271204845.67896301</v>
      </c>
      <c r="CN301" s="222">
        <v>100081485.80845159</v>
      </c>
      <c r="CO301" s="222">
        <v>-995537845.79314697</v>
      </c>
      <c r="CP301" s="222"/>
      <c r="CQ301" s="222"/>
      <c r="CR301" s="222"/>
      <c r="CS301" s="222"/>
      <c r="CT301" s="222"/>
      <c r="CU301" s="222"/>
      <c r="CV301" s="222"/>
      <c r="CW301" s="222"/>
      <c r="CX301" s="222"/>
      <c r="CY301" s="222"/>
      <c r="CZ301" s="222"/>
      <c r="DA301" s="222"/>
      <c r="DB301" s="222"/>
      <c r="DC301" s="222"/>
      <c r="DD301" s="222"/>
      <c r="DE301" s="222"/>
      <c r="DF301" s="222"/>
      <c r="DG301" s="222"/>
      <c r="DH301" s="222"/>
      <c r="DI301" s="222">
        <v>-9760213865.2299995</v>
      </c>
      <c r="DJ301" s="222"/>
      <c r="DK301" s="222"/>
      <c r="DL301" s="222"/>
      <c r="DM301" s="222"/>
      <c r="DN301" s="222"/>
      <c r="DO301" s="222"/>
      <c r="DP301" s="222"/>
      <c r="DQ301" s="222">
        <v>913268317.63999999</v>
      </c>
      <c r="DR301" s="222">
        <v>-1800718.36</v>
      </c>
      <c r="DS301" s="222"/>
      <c r="DT301" s="222"/>
      <c r="DU301" s="222">
        <v>-9574186216.9407196</v>
      </c>
      <c r="DV301" s="222"/>
      <c r="DW301" s="222"/>
      <c r="DX301" s="222"/>
      <c r="DY301" s="222">
        <v>-9574186457.9125576</v>
      </c>
    </row>
    <row r="302" spans="4:177">
      <c r="D302" s="175" t="s">
        <v>1120</v>
      </c>
      <c r="E302" s="223" t="s">
        <v>1133</v>
      </c>
      <c r="F302" s="223" t="s">
        <v>167</v>
      </c>
      <c r="G302" s="223"/>
      <c r="H302" s="223"/>
      <c r="I302" s="223"/>
      <c r="J302" s="223">
        <v>-240.97183680000001</v>
      </c>
      <c r="K302" s="223"/>
      <c r="L302" s="223"/>
      <c r="M302" s="223"/>
      <c r="N302" s="223"/>
      <c r="O302" s="223">
        <v>-240.97183680000001</v>
      </c>
      <c r="P302" s="223"/>
      <c r="Q302" s="223"/>
      <c r="R302" s="223"/>
      <c r="S302" s="223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223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223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223"/>
      <c r="BV302" s="223"/>
      <c r="BW302" s="223"/>
      <c r="BX302" s="223"/>
      <c r="BY302" s="223"/>
      <c r="BZ302" s="223"/>
      <c r="CA302" s="223"/>
      <c r="CB302" s="223"/>
      <c r="CC302" s="223"/>
      <c r="CD302" s="223"/>
      <c r="CE302" s="223"/>
      <c r="CF302" s="223"/>
      <c r="CG302" s="223"/>
      <c r="CH302" s="223">
        <v>-1091843417.8377512</v>
      </c>
      <c r="CI302" s="223"/>
      <c r="CJ302" s="223">
        <v>-181092365.96700829</v>
      </c>
      <c r="CK302" s="223">
        <v>1714157038.4776981</v>
      </c>
      <c r="CL302" s="223"/>
      <c r="CM302" s="223">
        <v>-271204845.67896301</v>
      </c>
      <c r="CN302" s="223">
        <v>100081485.80845159</v>
      </c>
      <c r="CO302" s="223">
        <v>-995537845.79314697</v>
      </c>
      <c r="CP302" s="223"/>
      <c r="CQ302" s="223"/>
      <c r="CR302" s="223"/>
      <c r="CS302" s="223"/>
      <c r="CT302" s="223"/>
      <c r="CU302" s="223"/>
      <c r="CV302" s="223"/>
      <c r="CW302" s="223"/>
      <c r="CX302" s="223"/>
      <c r="CY302" s="223"/>
      <c r="CZ302" s="223"/>
      <c r="DA302" s="223"/>
      <c r="DB302" s="223"/>
      <c r="DC302" s="223"/>
      <c r="DD302" s="223"/>
      <c r="DE302" s="223"/>
      <c r="DF302" s="223"/>
      <c r="DG302" s="223"/>
      <c r="DH302" s="223"/>
      <c r="DI302" s="223">
        <v>-9760213865.2299995</v>
      </c>
      <c r="DJ302" s="223"/>
      <c r="DK302" s="223"/>
      <c r="DL302" s="223"/>
      <c r="DM302" s="223"/>
      <c r="DN302" s="223"/>
      <c r="DO302" s="223"/>
      <c r="DP302" s="223"/>
      <c r="DQ302" s="223">
        <v>913268317.63999999</v>
      </c>
      <c r="DR302" s="223">
        <v>-1800718.36</v>
      </c>
      <c r="DS302" s="223"/>
      <c r="DT302" s="223"/>
      <c r="DU302" s="223">
        <v>-9574186216.9407196</v>
      </c>
      <c r="DV302" s="223"/>
      <c r="DW302" s="223"/>
      <c r="DX302" s="223"/>
      <c r="DY302" s="223">
        <v>-9574186457.9125576</v>
      </c>
    </row>
    <row r="303" spans="4:177">
      <c r="D303" s="175" t="s">
        <v>1123</v>
      </c>
      <c r="E303" s="224" t="s">
        <v>1134</v>
      </c>
      <c r="F303" s="224" t="s">
        <v>168</v>
      </c>
      <c r="G303" s="224">
        <v>-18516192442.290001</v>
      </c>
      <c r="H303" s="224">
        <v>-1618455501.78</v>
      </c>
      <c r="I303" s="224">
        <v>-22451623590.51318</v>
      </c>
      <c r="J303" s="224">
        <v>-7618705059.9009771</v>
      </c>
      <c r="K303" s="224">
        <v>-808210</v>
      </c>
      <c r="L303" s="224">
        <v>-6812951736.1258907</v>
      </c>
      <c r="M303" s="224">
        <v>-5114235198.7299995</v>
      </c>
      <c r="N303" s="224">
        <v>-7909533801.4206066</v>
      </c>
      <c r="O303" s="224">
        <v>-70042505540.760651</v>
      </c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  <c r="AA303" s="224"/>
      <c r="AB303" s="224"/>
      <c r="AC303" s="224"/>
      <c r="AD303" s="224"/>
      <c r="AE303" s="224"/>
      <c r="AF303" s="224"/>
      <c r="AG303" s="224"/>
      <c r="AH303" s="224"/>
      <c r="AI303" s="224"/>
      <c r="AJ303" s="224"/>
      <c r="AK303" s="224"/>
      <c r="AL303" s="224"/>
      <c r="AM303" s="224"/>
      <c r="AN303" s="224"/>
      <c r="AO303" s="224"/>
      <c r="AP303" s="224"/>
      <c r="AQ303" s="224"/>
      <c r="AR303" s="224"/>
      <c r="AS303" s="224"/>
      <c r="AT303" s="224"/>
      <c r="AU303" s="224"/>
      <c r="AV303" s="224"/>
      <c r="AW303" s="224"/>
      <c r="AX303" s="224"/>
      <c r="AY303" s="224"/>
      <c r="AZ303" s="224"/>
      <c r="BA303" s="224"/>
      <c r="BB303" s="224"/>
      <c r="BC303" s="224"/>
      <c r="BD303" s="224"/>
      <c r="BE303" s="224"/>
      <c r="BF303" s="224"/>
      <c r="BG303" s="224"/>
      <c r="BH303" s="224"/>
      <c r="BI303" s="224"/>
      <c r="BJ303" s="224">
        <v>-233340.05</v>
      </c>
      <c r="BK303" s="224"/>
      <c r="BL303" s="224"/>
      <c r="BM303" s="224"/>
      <c r="BN303" s="224">
        <v>451786191.51445961</v>
      </c>
      <c r="BO303" s="224"/>
      <c r="BP303" s="224"/>
      <c r="BQ303" s="224"/>
      <c r="BR303" s="224"/>
      <c r="BS303" s="224"/>
      <c r="BT303" s="224"/>
      <c r="BU303" s="224"/>
      <c r="BV303" s="224">
        <v>134121.209348</v>
      </c>
      <c r="BW303" s="224"/>
      <c r="BX303" s="224"/>
      <c r="BY303" s="224"/>
      <c r="BZ303" s="224"/>
      <c r="CA303" s="224"/>
      <c r="CB303" s="224">
        <v>-128797416.5831293</v>
      </c>
      <c r="CC303" s="224">
        <v>21215102.7248483</v>
      </c>
      <c r="CD303" s="224">
        <v>-312936417</v>
      </c>
      <c r="CE303" s="224"/>
      <c r="CF303" s="224">
        <v>354413863.2882787</v>
      </c>
      <c r="CG303" s="224"/>
      <c r="CH303" s="224">
        <v>0</v>
      </c>
      <c r="CI303" s="224"/>
      <c r="CJ303" s="224">
        <v>0</v>
      </c>
      <c r="CK303" s="224">
        <v>0</v>
      </c>
      <c r="CL303" s="224"/>
      <c r="CM303" s="224">
        <v>0</v>
      </c>
      <c r="CN303" s="224">
        <v>0</v>
      </c>
      <c r="CO303" s="224">
        <v>0</v>
      </c>
      <c r="CP303" s="224"/>
      <c r="CQ303" s="224"/>
      <c r="CR303" s="224"/>
      <c r="CS303" s="224"/>
      <c r="CT303" s="224"/>
      <c r="CU303" s="224"/>
      <c r="CV303" s="224"/>
      <c r="CW303" s="224"/>
      <c r="CX303" s="224"/>
      <c r="CY303" s="224"/>
      <c r="CZ303" s="224"/>
      <c r="DA303" s="224"/>
      <c r="DB303" s="224">
        <v>46668.01</v>
      </c>
      <c r="DC303" s="224">
        <v>-99860198.295335904</v>
      </c>
      <c r="DD303" s="224">
        <v>467236.16215480003</v>
      </c>
      <c r="DE303" s="224">
        <v>-26824.241869599999</v>
      </c>
      <c r="DF303" s="224"/>
      <c r="DG303" s="224"/>
      <c r="DH303" s="224"/>
      <c r="DI303" s="224">
        <v>25773015225.580002</v>
      </c>
      <c r="DJ303" s="224"/>
      <c r="DK303" s="224"/>
      <c r="DL303" s="224"/>
      <c r="DM303" s="224">
        <v>3918838.04</v>
      </c>
      <c r="DN303" s="224"/>
      <c r="DO303" s="224">
        <v>128140576.79000001</v>
      </c>
      <c r="DP303" s="224"/>
      <c r="DQ303" s="224">
        <v>2607.86</v>
      </c>
      <c r="DR303" s="224">
        <v>5478036531.5600004</v>
      </c>
      <c r="DS303" s="224"/>
      <c r="DT303" s="224"/>
      <c r="DU303" s="224">
        <v>31669322766.568756</v>
      </c>
      <c r="DV303" s="224"/>
      <c r="DW303" s="224"/>
      <c r="DX303" s="224"/>
      <c r="DY303" s="224">
        <v>-38373182774.191895</v>
      </c>
    </row>
    <row r="304" spans="4:177">
      <c r="D304" s="175" t="s">
        <v>1126</v>
      </c>
      <c r="E304" s="225" t="s">
        <v>1135</v>
      </c>
      <c r="F304" s="225" t="s">
        <v>1136</v>
      </c>
      <c r="G304" s="225">
        <v>-53361196528.830002</v>
      </c>
      <c r="H304" s="225">
        <v>-1848385484.0999999</v>
      </c>
      <c r="I304" s="225">
        <v>-28423125292.579624</v>
      </c>
      <c r="J304" s="225">
        <v>-25613577171.118248</v>
      </c>
      <c r="K304" s="225">
        <v>-868047.11</v>
      </c>
      <c r="L304" s="225">
        <v>-8584977372.2448816</v>
      </c>
      <c r="M304" s="225">
        <v>-6143223784.6300001</v>
      </c>
      <c r="N304" s="225">
        <v>-9815492876.1969414</v>
      </c>
      <c r="O304" s="225">
        <v>-133790846556.80971</v>
      </c>
      <c r="P304" s="225"/>
      <c r="Q304" s="225"/>
      <c r="R304" s="225"/>
      <c r="S304" s="225"/>
      <c r="T304" s="225"/>
      <c r="U304" s="225"/>
      <c r="V304" s="225"/>
      <c r="W304" s="225">
        <v>135138082.68702009</v>
      </c>
      <c r="X304" s="225">
        <v>3476350680.5893116</v>
      </c>
      <c r="Y304" s="225"/>
      <c r="Z304" s="225">
        <v>17788856.444042198</v>
      </c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225"/>
      <c r="AL304" s="225"/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225">
        <v>573478255.47212946</v>
      </c>
      <c r="BD304" s="225"/>
      <c r="BE304" s="225"/>
      <c r="BF304" s="225"/>
      <c r="BG304" s="225"/>
      <c r="BH304" s="225"/>
      <c r="BI304" s="225"/>
      <c r="BJ304" s="225">
        <v>10640308.1</v>
      </c>
      <c r="BK304" s="225"/>
      <c r="BL304" s="225"/>
      <c r="BM304" s="225"/>
      <c r="BN304" s="225">
        <v>451786191.51445961</v>
      </c>
      <c r="BO304" s="225"/>
      <c r="BP304" s="225"/>
      <c r="BQ304" s="225"/>
      <c r="BR304" s="225"/>
      <c r="BS304" s="225"/>
      <c r="BT304" s="225"/>
      <c r="BU304" s="225"/>
      <c r="BV304" s="225">
        <v>134121.209348</v>
      </c>
      <c r="BW304" s="225"/>
      <c r="BX304" s="225"/>
      <c r="BY304" s="225"/>
      <c r="BZ304" s="225"/>
      <c r="CA304" s="225"/>
      <c r="CB304" s="225">
        <v>-139161830.46837461</v>
      </c>
      <c r="CC304" s="225">
        <v>21215102.7248483</v>
      </c>
      <c r="CD304" s="225">
        <v>-312936417</v>
      </c>
      <c r="CE304" s="225"/>
      <c r="CF304" s="225">
        <v>354413863.2882787</v>
      </c>
      <c r="CG304" s="225"/>
      <c r="CH304" s="225">
        <v>0</v>
      </c>
      <c r="CI304" s="225"/>
      <c r="CJ304" s="225">
        <v>0</v>
      </c>
      <c r="CK304" s="225">
        <v>0</v>
      </c>
      <c r="CL304" s="225"/>
      <c r="CM304" s="225">
        <v>0</v>
      </c>
      <c r="CN304" s="225">
        <v>0</v>
      </c>
      <c r="CO304" s="225">
        <v>0</v>
      </c>
      <c r="CP304" s="225"/>
      <c r="CQ304" s="225"/>
      <c r="CR304" s="225"/>
      <c r="CS304" s="225"/>
      <c r="CT304" s="225"/>
      <c r="CU304" s="225"/>
      <c r="CV304" s="225"/>
      <c r="CW304" s="225"/>
      <c r="CX304" s="225"/>
      <c r="CY304" s="225"/>
      <c r="CZ304" s="225"/>
      <c r="DA304" s="225"/>
      <c r="DB304" s="225">
        <v>46668.01</v>
      </c>
      <c r="DC304" s="225">
        <v>0</v>
      </c>
      <c r="DD304" s="225">
        <v>0</v>
      </c>
      <c r="DE304" s="225">
        <v>-26824.241869599999</v>
      </c>
      <c r="DF304" s="225"/>
      <c r="DG304" s="225"/>
      <c r="DH304" s="225"/>
      <c r="DI304" s="225">
        <v>24168785787.110001</v>
      </c>
      <c r="DJ304" s="225"/>
      <c r="DK304" s="225"/>
      <c r="DL304" s="225"/>
      <c r="DM304" s="225">
        <v>3918838.04</v>
      </c>
      <c r="DN304" s="225"/>
      <c r="DO304" s="225">
        <v>170854102.38</v>
      </c>
      <c r="DP304" s="225"/>
      <c r="DQ304" s="225">
        <v>10493386.370904</v>
      </c>
      <c r="DR304" s="225">
        <v>5850338230.9700003</v>
      </c>
      <c r="DS304" s="225"/>
      <c r="DT304" s="225"/>
      <c r="DU304" s="225">
        <v>34793257403.200096</v>
      </c>
      <c r="DV304" s="225"/>
      <c r="DW304" s="225"/>
      <c r="DX304" s="225">
        <v>-46659997.333353698</v>
      </c>
      <c r="DY304" s="225">
        <v>-99044249150.942947</v>
      </c>
    </row>
    <row r="305" spans="4:129">
      <c r="D305" s="175" t="s">
        <v>1129</v>
      </c>
      <c r="E305" s="227" t="s">
        <v>1137</v>
      </c>
      <c r="F305" s="227" t="s">
        <v>1138</v>
      </c>
      <c r="G305" s="227">
        <v>0</v>
      </c>
      <c r="H305" s="227">
        <v>0</v>
      </c>
      <c r="I305" s="227">
        <v>4.07E-5</v>
      </c>
      <c r="J305" s="227">
        <v>0</v>
      </c>
      <c r="K305" s="227">
        <v>0</v>
      </c>
      <c r="L305" s="227">
        <v>-6.5300000000000002E-5</v>
      </c>
      <c r="M305" s="227">
        <v>0</v>
      </c>
      <c r="N305" s="227">
        <v>0</v>
      </c>
      <c r="O305" s="227">
        <v>-2.4600000000000002E-5</v>
      </c>
      <c r="P305" s="227"/>
      <c r="Q305" s="227"/>
      <c r="R305" s="227"/>
      <c r="S305" s="227"/>
      <c r="T305" s="227"/>
      <c r="U305" s="227"/>
      <c r="V305" s="227"/>
      <c r="W305" s="227">
        <v>0</v>
      </c>
      <c r="X305" s="227">
        <v>0</v>
      </c>
      <c r="Y305" s="227"/>
      <c r="Z305" s="227">
        <v>0</v>
      </c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227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227">
        <v>0</v>
      </c>
      <c r="BD305" s="227"/>
      <c r="BE305" s="227"/>
      <c r="BF305" s="227"/>
      <c r="BG305" s="227"/>
      <c r="BH305" s="227"/>
      <c r="BI305" s="227"/>
      <c r="BJ305" s="227">
        <v>0</v>
      </c>
      <c r="BK305" s="227">
        <v>0</v>
      </c>
      <c r="BL305" s="227"/>
      <c r="BM305" s="227"/>
      <c r="BN305" s="227">
        <v>0</v>
      </c>
      <c r="BO305" s="227"/>
      <c r="BP305" s="227"/>
      <c r="BQ305" s="227"/>
      <c r="BR305" s="227"/>
      <c r="BS305" s="227"/>
      <c r="BT305" s="227"/>
      <c r="BU305" s="227"/>
      <c r="BV305" s="227">
        <v>0</v>
      </c>
      <c r="BW305" s="227"/>
      <c r="BX305" s="227"/>
      <c r="BY305" s="227"/>
      <c r="BZ305" s="227"/>
      <c r="CA305" s="227"/>
      <c r="CB305" s="227">
        <v>0</v>
      </c>
      <c r="CC305" s="227">
        <v>0</v>
      </c>
      <c r="CD305" s="227">
        <v>0</v>
      </c>
      <c r="CE305" s="227"/>
      <c r="CF305" s="227">
        <v>0</v>
      </c>
      <c r="CG305" s="227">
        <v>0</v>
      </c>
      <c r="CH305" s="227">
        <v>0</v>
      </c>
      <c r="CI305" s="227"/>
      <c r="CJ305" s="227">
        <v>0</v>
      </c>
      <c r="CK305" s="227">
        <v>0</v>
      </c>
      <c r="CL305" s="227"/>
      <c r="CM305" s="227">
        <v>0</v>
      </c>
      <c r="CN305" s="227">
        <v>0</v>
      </c>
      <c r="CO305" s="227">
        <v>0</v>
      </c>
      <c r="CP305" s="227"/>
      <c r="CQ305" s="227"/>
      <c r="CR305" s="227"/>
      <c r="CS305" s="227"/>
      <c r="CT305" s="227"/>
      <c r="CU305" s="227"/>
      <c r="CV305" s="227"/>
      <c r="CW305" s="227"/>
      <c r="CX305" s="227"/>
      <c r="CY305" s="227"/>
      <c r="CZ305" s="227"/>
      <c r="DA305" s="227"/>
      <c r="DB305" s="227">
        <v>0</v>
      </c>
      <c r="DC305" s="227">
        <v>0</v>
      </c>
      <c r="DD305" s="227">
        <v>0</v>
      </c>
      <c r="DE305" s="227">
        <v>0</v>
      </c>
      <c r="DF305" s="227"/>
      <c r="DG305" s="227"/>
      <c r="DH305" s="227"/>
      <c r="DI305" s="227">
        <v>0</v>
      </c>
      <c r="DJ305" s="227"/>
      <c r="DK305" s="227"/>
      <c r="DL305" s="227"/>
      <c r="DM305" s="227">
        <v>0</v>
      </c>
      <c r="DN305" s="227"/>
      <c r="DO305" s="227">
        <v>0</v>
      </c>
      <c r="DP305" s="227"/>
      <c r="DQ305" s="227">
        <v>0</v>
      </c>
      <c r="DR305" s="227">
        <v>0</v>
      </c>
      <c r="DS305" s="227"/>
      <c r="DT305" s="227"/>
      <c r="DU305" s="227">
        <v>0</v>
      </c>
      <c r="DV305" s="227"/>
      <c r="DW305" s="227"/>
      <c r="DX305" s="227">
        <v>0</v>
      </c>
      <c r="DY305" s="227">
        <v>-2.4600000000000002E-5</v>
      </c>
    </row>
    <row r="306" spans="4:129">
      <c r="E306" s="196" t="s">
        <v>2169</v>
      </c>
      <c r="F306" s="197"/>
    </row>
    <row r="307" spans="4:129">
      <c r="E307" s="196" t="s">
        <v>1158</v>
      </c>
      <c r="F307" s="197"/>
    </row>
    <row r="308" spans="4:129">
      <c r="E308" s="196" t="s">
        <v>2038</v>
      </c>
      <c r="F308" s="197"/>
    </row>
    <row r="309" spans="4:129">
      <c r="BI309">
        <v>-3100000</v>
      </c>
    </row>
    <row r="312" spans="4:129">
      <c r="BI312">
        <v>-3100000</v>
      </c>
    </row>
    <row r="324" spans="61:61">
      <c r="BI324">
        <v>-2828081.01</v>
      </c>
    </row>
    <row r="329" spans="61:61">
      <c r="BI329">
        <v>-6500143266.6700001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  <row r="663" ht="18" customHeight="1"/>
    <row r="664" ht="18" customHeight="1"/>
    <row r="665" ht="18" customHeight="1"/>
    <row r="666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S662"/>
  <sheetViews>
    <sheetView topLeftCell="E1" zoomScale="85" zoomScaleNormal="85" workbookViewId="0">
      <pane xSplit="124" ySplit="4" topLeftCell="DY284" activePane="bottomRight" state="frozen"/>
      <selection pane="topRight" activeCell="CK295" sqref="AJ294:CK295"/>
      <selection pane="bottomLeft" activeCell="CK295" sqref="AJ294:CK295"/>
      <selection pane="bottomRight"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13" width="22.85546875" hidden="1" customWidth="1"/>
    <col min="14" max="128" width="22.85546875" customWidth="1"/>
  </cols>
  <sheetData>
    <row r="1" spans="1:201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/>
      <c r="BZ1" s="167"/>
      <c r="CA1" s="167"/>
      <c r="CB1" s="167"/>
      <c r="CC1" s="167"/>
    </row>
    <row r="2" spans="1:201" ht="15.75" hidden="1">
      <c r="A2" t="s">
        <v>263</v>
      </c>
      <c r="D2" s="164"/>
      <c r="E2" s="164" t="s">
        <v>264</v>
      </c>
      <c r="F2" s="164"/>
      <c r="G2" s="168" t="s">
        <v>1145</v>
      </c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</row>
    <row r="3" spans="1:201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2048</v>
      </c>
      <c r="L3" s="170" t="s">
        <v>271</v>
      </c>
      <c r="M3" s="170" t="s">
        <v>272</v>
      </c>
      <c r="N3" s="170" t="s">
        <v>273</v>
      </c>
      <c r="O3" s="170" t="s">
        <v>274</v>
      </c>
      <c r="P3" s="170" t="s">
        <v>274</v>
      </c>
      <c r="Q3" s="170" t="s">
        <v>274</v>
      </c>
      <c r="R3" s="170" t="s">
        <v>274</v>
      </c>
      <c r="S3" s="170" t="s">
        <v>274</v>
      </c>
      <c r="T3" s="170" t="s">
        <v>274</v>
      </c>
      <c r="U3" s="170" t="s">
        <v>274</v>
      </c>
      <c r="V3" s="170" t="s">
        <v>274</v>
      </c>
      <c r="W3" s="170" t="s">
        <v>274</v>
      </c>
      <c r="X3" s="170" t="s">
        <v>274</v>
      </c>
      <c r="Y3" s="170" t="s">
        <v>274</v>
      </c>
      <c r="Z3" s="170" t="s">
        <v>274</v>
      </c>
      <c r="AA3" s="170" t="s">
        <v>274</v>
      </c>
      <c r="AB3" s="170" t="s">
        <v>274</v>
      </c>
      <c r="AC3" s="170" t="s">
        <v>274</v>
      </c>
      <c r="AD3" s="170" t="s">
        <v>274</v>
      </c>
      <c r="AE3" s="170" t="s">
        <v>274</v>
      </c>
      <c r="AF3" s="170" t="s">
        <v>274</v>
      </c>
      <c r="AG3" s="170" t="s">
        <v>274</v>
      </c>
      <c r="AH3" s="170" t="s">
        <v>274</v>
      </c>
      <c r="AI3" s="170" t="s">
        <v>274</v>
      </c>
      <c r="AJ3" s="170" t="s">
        <v>274</v>
      </c>
      <c r="AK3" s="170" t="s">
        <v>274</v>
      </c>
      <c r="AL3" s="170" t="s">
        <v>274</v>
      </c>
      <c r="AM3" s="170" t="s">
        <v>274</v>
      </c>
      <c r="AN3" s="170" t="s">
        <v>274</v>
      </c>
      <c r="AO3" s="170" t="s">
        <v>274</v>
      </c>
      <c r="AP3" s="170" t="s">
        <v>274</v>
      </c>
      <c r="AQ3" s="170" t="s">
        <v>274</v>
      </c>
      <c r="AR3" s="170" t="s">
        <v>274</v>
      </c>
      <c r="AS3" s="170" t="s">
        <v>274</v>
      </c>
      <c r="AT3" s="170" t="s">
        <v>274</v>
      </c>
      <c r="AU3" s="170" t="s">
        <v>274</v>
      </c>
      <c r="AV3" s="170" t="s">
        <v>274</v>
      </c>
      <c r="AW3" s="170" t="s">
        <v>274</v>
      </c>
      <c r="AX3" s="170" t="s">
        <v>274</v>
      </c>
      <c r="AY3" s="170" t="s">
        <v>274</v>
      </c>
      <c r="AZ3" s="170" t="s">
        <v>274</v>
      </c>
      <c r="BA3" s="170" t="s">
        <v>274</v>
      </c>
      <c r="BB3" s="170" t="s">
        <v>274</v>
      </c>
      <c r="BC3" s="170" t="s">
        <v>274</v>
      </c>
      <c r="BD3" s="170" t="s">
        <v>274</v>
      </c>
      <c r="BE3" s="170" t="s">
        <v>274</v>
      </c>
      <c r="BF3" s="170" t="s">
        <v>274</v>
      </c>
      <c r="BG3" s="170" t="s">
        <v>274</v>
      </c>
      <c r="BH3" s="170" t="s">
        <v>274</v>
      </c>
      <c r="BI3" s="170" t="s">
        <v>274</v>
      </c>
      <c r="BJ3" s="170" t="s">
        <v>274</v>
      </c>
      <c r="BK3" s="170" t="s">
        <v>274</v>
      </c>
      <c r="BL3" s="170" t="s">
        <v>274</v>
      </c>
      <c r="BM3" s="170" t="s">
        <v>274</v>
      </c>
      <c r="BN3" s="170" t="s">
        <v>274</v>
      </c>
      <c r="BO3" s="170" t="s">
        <v>274</v>
      </c>
      <c r="BP3" s="170" t="s">
        <v>274</v>
      </c>
      <c r="BQ3" s="170" t="s">
        <v>274</v>
      </c>
      <c r="BR3" s="170" t="s">
        <v>274</v>
      </c>
      <c r="BS3" s="170" t="s">
        <v>274</v>
      </c>
      <c r="BT3" s="170" t="s">
        <v>274</v>
      </c>
      <c r="BU3" s="170" t="s">
        <v>274</v>
      </c>
      <c r="BV3" s="170" t="s">
        <v>274</v>
      </c>
      <c r="BW3" s="170" t="s">
        <v>274</v>
      </c>
      <c r="BX3" s="170" t="s">
        <v>274</v>
      </c>
      <c r="BY3" s="170" t="s">
        <v>274</v>
      </c>
      <c r="BZ3" s="170" t="s">
        <v>274</v>
      </c>
      <c r="CA3" s="170" t="s">
        <v>274</v>
      </c>
      <c r="CB3" s="170" t="s">
        <v>274</v>
      </c>
      <c r="CC3" s="170" t="s">
        <v>274</v>
      </c>
      <c r="CD3" s="170" t="s">
        <v>274</v>
      </c>
      <c r="CE3" s="170" t="s">
        <v>274</v>
      </c>
      <c r="CF3" s="170" t="s">
        <v>274</v>
      </c>
      <c r="CG3" s="170" t="s">
        <v>274</v>
      </c>
      <c r="CH3" s="170" t="s">
        <v>274</v>
      </c>
      <c r="CI3" s="170" t="s">
        <v>274</v>
      </c>
      <c r="CJ3" s="170" t="s">
        <v>274</v>
      </c>
      <c r="CK3" s="170" t="s">
        <v>274</v>
      </c>
      <c r="CL3" s="170" t="s">
        <v>274</v>
      </c>
      <c r="CM3" s="170" t="s">
        <v>274</v>
      </c>
      <c r="CN3" s="170" t="s">
        <v>274</v>
      </c>
      <c r="CO3" s="170" t="s">
        <v>274</v>
      </c>
      <c r="CP3" s="170" t="s">
        <v>274</v>
      </c>
      <c r="CQ3" s="170" t="s">
        <v>274</v>
      </c>
      <c r="CR3" s="170" t="s">
        <v>274</v>
      </c>
      <c r="CS3" s="170" t="s">
        <v>274</v>
      </c>
      <c r="CT3" s="170" t="s">
        <v>274</v>
      </c>
      <c r="CU3" s="170" t="s">
        <v>274</v>
      </c>
      <c r="CV3" s="170" t="s">
        <v>274</v>
      </c>
      <c r="CW3" s="170" t="s">
        <v>274</v>
      </c>
      <c r="CX3" s="170" t="s">
        <v>274</v>
      </c>
      <c r="CY3" s="170" t="s">
        <v>274</v>
      </c>
      <c r="CZ3" s="170" t="s">
        <v>274</v>
      </c>
      <c r="DA3" s="170" t="s">
        <v>274</v>
      </c>
      <c r="DB3" s="170" t="s">
        <v>274</v>
      </c>
      <c r="DC3" s="170" t="s">
        <v>274</v>
      </c>
      <c r="DD3" s="170" t="s">
        <v>274</v>
      </c>
      <c r="DE3" s="170" t="s">
        <v>274</v>
      </c>
      <c r="DF3" s="170" t="s">
        <v>274</v>
      </c>
      <c r="DG3" s="170" t="s">
        <v>274</v>
      </c>
      <c r="DH3" s="170" t="s">
        <v>274</v>
      </c>
      <c r="DI3" s="170" t="s">
        <v>274</v>
      </c>
      <c r="DJ3" s="170" t="s">
        <v>274</v>
      </c>
      <c r="DK3" s="170" t="s">
        <v>274</v>
      </c>
      <c r="DL3" s="170" t="s">
        <v>274</v>
      </c>
      <c r="DM3" s="170" t="s">
        <v>274</v>
      </c>
      <c r="DN3" s="170" t="s">
        <v>274</v>
      </c>
      <c r="DO3" s="170" t="s">
        <v>274</v>
      </c>
      <c r="DP3" s="170" t="s">
        <v>274</v>
      </c>
      <c r="DQ3" s="170" t="s">
        <v>274</v>
      </c>
      <c r="DR3" s="170" t="s">
        <v>274</v>
      </c>
      <c r="DS3" s="170" t="s">
        <v>274</v>
      </c>
      <c r="DT3" s="170" t="s">
        <v>274</v>
      </c>
      <c r="DU3" s="170" t="s">
        <v>274</v>
      </c>
      <c r="DV3" s="170" t="s">
        <v>274</v>
      </c>
      <c r="DW3" s="170" t="s">
        <v>274</v>
      </c>
      <c r="DX3" s="170" t="s">
        <v>274</v>
      </c>
      <c r="DY3" s="170" t="s">
        <v>274</v>
      </c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  <c r="GO3" s="167"/>
      <c r="GP3" s="167"/>
      <c r="GQ3" s="167"/>
      <c r="GR3" s="167"/>
      <c r="GS3" s="167"/>
    </row>
    <row r="4" spans="1:201" s="174" customFormat="1" ht="63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278</v>
      </c>
      <c r="O4" s="170" t="s">
        <v>278</v>
      </c>
      <c r="P4" s="170" t="s">
        <v>2049</v>
      </c>
      <c r="Q4" s="170" t="s">
        <v>2050</v>
      </c>
      <c r="R4" s="170" t="s">
        <v>2051</v>
      </c>
      <c r="S4" s="170" t="s">
        <v>2052</v>
      </c>
      <c r="T4" s="170" t="s">
        <v>2053</v>
      </c>
      <c r="U4" s="170" t="s">
        <v>2054</v>
      </c>
      <c r="V4" s="170" t="s">
        <v>2055</v>
      </c>
      <c r="W4" s="170" t="s">
        <v>2056</v>
      </c>
      <c r="X4" s="170" t="s">
        <v>2057</v>
      </c>
      <c r="Y4" s="170" t="s">
        <v>2058</v>
      </c>
      <c r="Z4" s="170" t="s">
        <v>2059</v>
      </c>
      <c r="AA4" s="170" t="s">
        <v>2060</v>
      </c>
      <c r="AB4" s="170" t="s">
        <v>2061</v>
      </c>
      <c r="AC4" s="170" t="s">
        <v>2062</v>
      </c>
      <c r="AD4" s="170" t="s">
        <v>2063</v>
      </c>
      <c r="AE4" s="170" t="s">
        <v>2064</v>
      </c>
      <c r="AF4" s="170" t="s">
        <v>2065</v>
      </c>
      <c r="AG4" s="170" t="s">
        <v>2066</v>
      </c>
      <c r="AH4" s="170" t="s">
        <v>2067</v>
      </c>
      <c r="AI4" s="170" t="s">
        <v>2068</v>
      </c>
      <c r="AJ4" s="170" t="s">
        <v>2069</v>
      </c>
      <c r="AK4" s="170" t="s">
        <v>2070</v>
      </c>
      <c r="AL4" s="170" t="s">
        <v>2071</v>
      </c>
      <c r="AM4" s="170" t="s">
        <v>2072</v>
      </c>
      <c r="AN4" s="170" t="s">
        <v>2073</v>
      </c>
      <c r="AO4" s="170" t="s">
        <v>2074</v>
      </c>
      <c r="AP4" s="170" t="s">
        <v>2075</v>
      </c>
      <c r="AQ4" s="170" t="s">
        <v>2076</v>
      </c>
      <c r="AR4" s="170" t="s">
        <v>2077</v>
      </c>
      <c r="AS4" s="170" t="s">
        <v>2078</v>
      </c>
      <c r="AT4" s="170" t="s">
        <v>2079</v>
      </c>
      <c r="AU4" s="170" t="s">
        <v>2080</v>
      </c>
      <c r="AV4" s="170" t="s">
        <v>2081</v>
      </c>
      <c r="AW4" s="170" t="s">
        <v>2082</v>
      </c>
      <c r="AX4" s="170" t="s">
        <v>2083</v>
      </c>
      <c r="AY4" s="170" t="s">
        <v>2084</v>
      </c>
      <c r="AZ4" s="170" t="s">
        <v>2085</v>
      </c>
      <c r="BA4" s="170" t="s">
        <v>2086</v>
      </c>
      <c r="BB4" s="170" t="s">
        <v>2087</v>
      </c>
      <c r="BC4" s="170" t="s">
        <v>2088</v>
      </c>
      <c r="BD4" s="170" t="s">
        <v>2089</v>
      </c>
      <c r="BE4" s="170" t="s">
        <v>2090</v>
      </c>
      <c r="BF4" s="170" t="s">
        <v>2091</v>
      </c>
      <c r="BG4" s="170" t="s">
        <v>2092</v>
      </c>
      <c r="BH4" s="170" t="s">
        <v>2093</v>
      </c>
      <c r="BI4" s="170" t="s">
        <v>2094</v>
      </c>
      <c r="BJ4" s="170" t="s">
        <v>2095</v>
      </c>
      <c r="BK4" s="170" t="s">
        <v>2096</v>
      </c>
      <c r="BL4" s="170" t="s">
        <v>2097</v>
      </c>
      <c r="BM4" s="170" t="s">
        <v>2098</v>
      </c>
      <c r="BN4" s="170" t="s">
        <v>2099</v>
      </c>
      <c r="BO4" s="170" t="s">
        <v>2100</v>
      </c>
      <c r="BP4" s="170" t="s">
        <v>2101</v>
      </c>
      <c r="BQ4" s="170" t="s">
        <v>2102</v>
      </c>
      <c r="BR4" s="170" t="s">
        <v>2103</v>
      </c>
      <c r="BS4" s="170" t="s">
        <v>2104</v>
      </c>
      <c r="BT4" s="170" t="s">
        <v>2105</v>
      </c>
      <c r="BU4" s="170" t="s">
        <v>2106</v>
      </c>
      <c r="BV4" s="170" t="s">
        <v>2107</v>
      </c>
      <c r="BW4" s="170" t="s">
        <v>2108</v>
      </c>
      <c r="BX4" s="170" t="s">
        <v>2109</v>
      </c>
      <c r="BY4" s="170" t="s">
        <v>2110</v>
      </c>
      <c r="BZ4" s="170" t="s">
        <v>2111</v>
      </c>
      <c r="CA4" s="170" t="s">
        <v>2112</v>
      </c>
      <c r="CB4" s="170" t="s">
        <v>2113</v>
      </c>
      <c r="CC4" s="170" t="s">
        <v>2114</v>
      </c>
      <c r="CD4" s="170" t="s">
        <v>2115</v>
      </c>
      <c r="CE4" s="170" t="s">
        <v>2116</v>
      </c>
      <c r="CF4" s="170" t="s">
        <v>2117</v>
      </c>
      <c r="CG4" s="170" t="s">
        <v>2118</v>
      </c>
      <c r="CH4" s="170" t="s">
        <v>2119</v>
      </c>
      <c r="CI4" s="170" t="s">
        <v>2120</v>
      </c>
      <c r="CJ4" s="170" t="s">
        <v>2121</v>
      </c>
      <c r="CK4" s="170" t="s">
        <v>2122</v>
      </c>
      <c r="CL4" s="170" t="s">
        <v>2123</v>
      </c>
      <c r="CM4" s="170" t="s">
        <v>2124</v>
      </c>
      <c r="CN4" s="170" t="s">
        <v>2125</v>
      </c>
      <c r="CO4" s="170" t="s">
        <v>2126</v>
      </c>
      <c r="CP4" s="170" t="s">
        <v>2127</v>
      </c>
      <c r="CQ4" s="170" t="s">
        <v>2128</v>
      </c>
      <c r="CR4" s="170" t="s">
        <v>2129</v>
      </c>
      <c r="CS4" s="170" t="s">
        <v>2130</v>
      </c>
      <c r="CT4" s="170" t="s">
        <v>2131</v>
      </c>
      <c r="CU4" s="170" t="s">
        <v>2132</v>
      </c>
      <c r="CV4" s="170" t="s">
        <v>2133</v>
      </c>
      <c r="CW4" s="170" t="s">
        <v>2134</v>
      </c>
      <c r="CX4" s="170" t="s">
        <v>2135</v>
      </c>
      <c r="CY4" s="170" t="s">
        <v>2136</v>
      </c>
      <c r="CZ4" s="170" t="s">
        <v>2137</v>
      </c>
      <c r="DA4" s="170" t="s">
        <v>2138</v>
      </c>
      <c r="DB4" s="170" t="s">
        <v>2139</v>
      </c>
      <c r="DC4" s="170" t="s">
        <v>2140</v>
      </c>
      <c r="DD4" s="170" t="s">
        <v>2141</v>
      </c>
      <c r="DE4" s="170" t="s">
        <v>2142</v>
      </c>
      <c r="DF4" s="170" t="s">
        <v>2143</v>
      </c>
      <c r="DG4" s="170" t="s">
        <v>2144</v>
      </c>
      <c r="DH4" s="170" t="s">
        <v>2145</v>
      </c>
      <c r="DI4" s="170" t="s">
        <v>2146</v>
      </c>
      <c r="DJ4" s="170" t="s">
        <v>2147</v>
      </c>
      <c r="DK4" s="170" t="s">
        <v>2148</v>
      </c>
      <c r="DL4" s="170" t="s">
        <v>2149</v>
      </c>
      <c r="DM4" s="170" t="s">
        <v>2150</v>
      </c>
      <c r="DN4" s="170" t="s">
        <v>2151</v>
      </c>
      <c r="DO4" s="170" t="s">
        <v>2152</v>
      </c>
      <c r="DP4" s="170" t="s">
        <v>2153</v>
      </c>
      <c r="DQ4" s="170" t="s">
        <v>2154</v>
      </c>
      <c r="DR4" s="170" t="s">
        <v>2155</v>
      </c>
      <c r="DS4" s="170" t="s">
        <v>2156</v>
      </c>
      <c r="DT4" s="170" t="s">
        <v>2157</v>
      </c>
      <c r="DU4" s="170" t="s">
        <v>2158</v>
      </c>
      <c r="DV4" s="170" t="s">
        <v>2159</v>
      </c>
      <c r="DW4" s="170" t="s">
        <v>2160</v>
      </c>
      <c r="DX4" s="170" t="s">
        <v>2161</v>
      </c>
      <c r="DY4" s="170" t="s">
        <v>279</v>
      </c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 s="173"/>
      <c r="FU4" s="173"/>
      <c r="FV4" s="173"/>
      <c r="FW4" s="173"/>
      <c r="FX4" s="173"/>
      <c r="FY4" s="173"/>
      <c r="FZ4" s="173"/>
      <c r="GA4" s="173"/>
      <c r="GB4" s="173"/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  <c r="GS4" s="173"/>
    </row>
    <row r="5" spans="1:201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1440057.5152509001</v>
      </c>
      <c r="K5" s="220"/>
      <c r="L5" s="220">
        <v>149362812.5887835</v>
      </c>
      <c r="M5" s="220"/>
      <c r="N5" s="220">
        <v>446657.70699999999</v>
      </c>
      <c r="O5" s="220">
        <v>151249527.81103441</v>
      </c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20"/>
      <c r="BV5" s="220"/>
      <c r="BW5" s="220"/>
      <c r="BX5" s="220"/>
      <c r="BY5" s="220"/>
      <c r="BZ5" s="220"/>
      <c r="CA5" s="220"/>
      <c r="CB5" s="220"/>
      <c r="CC5" s="220"/>
      <c r="CD5" s="220"/>
      <c r="CE5" s="220"/>
      <c r="CF5" s="220"/>
      <c r="CG5" s="220"/>
      <c r="CH5" s="220"/>
      <c r="CI5" s="220"/>
      <c r="CJ5" s="220"/>
      <c r="CK5" s="220"/>
      <c r="CL5" s="220"/>
      <c r="CM5" s="220"/>
      <c r="CN5" s="220"/>
      <c r="CO5" s="220"/>
      <c r="CP5" s="220"/>
      <c r="CQ5" s="220"/>
      <c r="CR5" s="220"/>
      <c r="CS5" s="220"/>
      <c r="CT5" s="220"/>
      <c r="CU5" s="220"/>
      <c r="CV5" s="220"/>
      <c r="CW5" s="220"/>
      <c r="CX5" s="220"/>
      <c r="CY5" s="220"/>
      <c r="CZ5" s="220"/>
      <c r="DA5" s="220"/>
      <c r="DB5" s="220"/>
      <c r="DC5" s="220"/>
      <c r="DD5" s="220"/>
      <c r="DE5" s="220"/>
      <c r="DF5" s="220"/>
      <c r="DG5" s="220"/>
      <c r="DH5" s="220"/>
      <c r="DI5" s="220"/>
      <c r="DJ5" s="220"/>
      <c r="DK5" s="220"/>
      <c r="DL5" s="220"/>
      <c r="DM5" s="220"/>
      <c r="DN5" s="220"/>
      <c r="DO5" s="220"/>
      <c r="DP5" s="220"/>
      <c r="DQ5" s="220"/>
      <c r="DR5" s="220"/>
      <c r="DS5" s="220"/>
      <c r="DT5" s="220"/>
      <c r="DU5" s="220"/>
      <c r="DV5" s="220"/>
      <c r="DW5" s="220"/>
      <c r="DX5" s="220"/>
      <c r="DY5" s="220">
        <v>151249527.81103441</v>
      </c>
    </row>
    <row r="6" spans="1:201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53452889.920000002</v>
      </c>
      <c r="H6" s="220">
        <v>17300.060000000001</v>
      </c>
      <c r="I6" s="220">
        <v>904491141.20674324</v>
      </c>
      <c r="J6" s="220">
        <v>175838003.72881651</v>
      </c>
      <c r="K6" s="220"/>
      <c r="L6" s="220">
        <v>46459119.825300001</v>
      </c>
      <c r="M6" s="220">
        <v>26731776.489999998</v>
      </c>
      <c r="N6" s="220">
        <v>227141651.043181</v>
      </c>
      <c r="O6" s="220">
        <v>1434131882.2740407</v>
      </c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20"/>
      <c r="BV6" s="220"/>
      <c r="BW6" s="220"/>
      <c r="BX6" s="220"/>
      <c r="BY6" s="220"/>
      <c r="BZ6" s="220"/>
      <c r="CA6" s="220"/>
      <c r="CB6" s="220"/>
      <c r="CC6" s="220"/>
      <c r="CD6" s="220"/>
      <c r="CE6" s="220"/>
      <c r="CF6" s="220"/>
      <c r="CG6" s="220"/>
      <c r="CH6" s="220"/>
      <c r="CI6" s="220"/>
      <c r="CJ6" s="220"/>
      <c r="CK6" s="220"/>
      <c r="CL6" s="220"/>
      <c r="CM6" s="220"/>
      <c r="CN6" s="220"/>
      <c r="CO6" s="220"/>
      <c r="CP6" s="220"/>
      <c r="CQ6" s="220"/>
      <c r="CR6" s="220"/>
      <c r="CS6" s="220"/>
      <c r="CT6" s="220"/>
      <c r="CU6" s="220"/>
      <c r="CV6" s="220"/>
      <c r="CW6" s="220"/>
      <c r="CX6" s="220"/>
      <c r="CY6" s="220"/>
      <c r="CZ6" s="220"/>
      <c r="DA6" s="220"/>
      <c r="DB6" s="220"/>
      <c r="DC6" s="220"/>
      <c r="DD6" s="220"/>
      <c r="DE6" s="220"/>
      <c r="DF6" s="220"/>
      <c r="DG6" s="220"/>
      <c r="DH6" s="220"/>
      <c r="DI6" s="220"/>
      <c r="DJ6" s="220"/>
      <c r="DK6" s="220"/>
      <c r="DL6" s="220"/>
      <c r="DM6" s="220"/>
      <c r="DN6" s="220"/>
      <c r="DO6" s="220"/>
      <c r="DP6" s="220"/>
      <c r="DQ6" s="220"/>
      <c r="DR6" s="220"/>
      <c r="DS6" s="220"/>
      <c r="DT6" s="220"/>
      <c r="DU6" s="220"/>
      <c r="DV6" s="220"/>
      <c r="DW6" s="220"/>
      <c r="DX6" s="220"/>
      <c r="DY6" s="220">
        <v>1434131882.2740407</v>
      </c>
    </row>
    <row r="7" spans="1:201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106.09</v>
      </c>
      <c r="H7" s="220"/>
      <c r="I7" s="220"/>
      <c r="J7" s="220"/>
      <c r="K7" s="220"/>
      <c r="L7" s="220">
        <v>47113719.266022503</v>
      </c>
      <c r="M7" s="220">
        <v>127156419.45999999</v>
      </c>
      <c r="N7" s="220"/>
      <c r="O7" s="220">
        <v>174270244.81602249</v>
      </c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20"/>
      <c r="BV7" s="220"/>
      <c r="BW7" s="220"/>
      <c r="BX7" s="220"/>
      <c r="BY7" s="220"/>
      <c r="BZ7" s="220"/>
      <c r="CA7" s="220"/>
      <c r="CB7" s="220"/>
      <c r="CC7" s="220"/>
      <c r="CD7" s="220"/>
      <c r="CE7" s="220"/>
      <c r="CF7" s="220"/>
      <c r="CG7" s="220"/>
      <c r="CH7" s="220"/>
      <c r="CI7" s="220"/>
      <c r="CJ7" s="220"/>
      <c r="CK7" s="220"/>
      <c r="CL7" s="220"/>
      <c r="CM7" s="220"/>
      <c r="CN7" s="220"/>
      <c r="CO7" s="220"/>
      <c r="CP7" s="220"/>
      <c r="CQ7" s="220"/>
      <c r="CR7" s="220"/>
      <c r="CS7" s="220"/>
      <c r="CT7" s="220"/>
      <c r="CU7" s="220"/>
      <c r="CV7" s="220"/>
      <c r="CW7" s="220"/>
      <c r="CX7" s="220"/>
      <c r="CY7" s="220"/>
      <c r="CZ7" s="220"/>
      <c r="DA7" s="220"/>
      <c r="DB7" s="220"/>
      <c r="DC7" s="220"/>
      <c r="DD7" s="220"/>
      <c r="DE7" s="220"/>
      <c r="DF7" s="220"/>
      <c r="DG7" s="220"/>
      <c r="DH7" s="220"/>
      <c r="DI7" s="220"/>
      <c r="DJ7" s="220"/>
      <c r="DK7" s="220"/>
      <c r="DL7" s="220"/>
      <c r="DM7" s="220"/>
      <c r="DN7" s="220"/>
      <c r="DO7" s="220"/>
      <c r="DP7" s="220"/>
      <c r="DQ7" s="220"/>
      <c r="DR7" s="220"/>
      <c r="DS7" s="220"/>
      <c r="DT7" s="220"/>
      <c r="DU7" s="220"/>
      <c r="DV7" s="220"/>
      <c r="DW7" s="220"/>
      <c r="DX7" s="220"/>
      <c r="DY7" s="220">
        <v>174270244.81602249</v>
      </c>
    </row>
    <row r="8" spans="1:201">
      <c r="A8" s="99" t="s">
        <v>2170</v>
      </c>
      <c r="B8" s="99" t="s">
        <v>2171</v>
      </c>
      <c r="C8" s="177"/>
      <c r="D8" s="175" t="s">
        <v>294</v>
      </c>
      <c r="E8" s="222" t="s">
        <v>295</v>
      </c>
      <c r="F8" s="222" t="s">
        <v>80</v>
      </c>
      <c r="G8" s="222">
        <v>53452996.009999998</v>
      </c>
      <c r="H8" s="222">
        <v>17300.060000000001</v>
      </c>
      <c r="I8" s="222">
        <v>904491141.20674324</v>
      </c>
      <c r="J8" s="222">
        <v>177278061.2440674</v>
      </c>
      <c r="K8" s="222"/>
      <c r="L8" s="222">
        <v>242935651.68010601</v>
      </c>
      <c r="M8" s="222">
        <v>153888195.94999999</v>
      </c>
      <c r="N8" s="222">
        <v>227588308.75018099</v>
      </c>
      <c r="O8" s="222">
        <v>1759651654.9010975</v>
      </c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222"/>
      <c r="AP8" s="222"/>
      <c r="AQ8" s="222"/>
      <c r="AR8" s="222"/>
      <c r="AS8" s="222"/>
      <c r="AT8" s="222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222"/>
      <c r="BP8" s="222"/>
      <c r="BQ8" s="222"/>
      <c r="BR8" s="222"/>
      <c r="BS8" s="222"/>
      <c r="BT8" s="222"/>
      <c r="BU8" s="222"/>
      <c r="BV8" s="222"/>
      <c r="BW8" s="222"/>
      <c r="BX8" s="222"/>
      <c r="BY8" s="222"/>
      <c r="BZ8" s="222"/>
      <c r="CA8" s="222"/>
      <c r="CB8" s="222"/>
      <c r="CC8" s="222"/>
      <c r="CD8" s="222"/>
      <c r="CE8" s="222"/>
      <c r="CF8" s="222"/>
      <c r="CG8" s="222"/>
      <c r="CH8" s="222"/>
      <c r="CI8" s="222"/>
      <c r="CJ8" s="222"/>
      <c r="CK8" s="222"/>
      <c r="CL8" s="222"/>
      <c r="CM8" s="222"/>
      <c r="CN8" s="222"/>
      <c r="CO8" s="222"/>
      <c r="CP8" s="222"/>
      <c r="CQ8" s="222"/>
      <c r="CR8" s="222"/>
      <c r="CS8" s="222"/>
      <c r="CT8" s="222"/>
      <c r="CU8" s="222"/>
      <c r="CV8" s="222"/>
      <c r="CW8" s="222"/>
      <c r="CX8" s="222"/>
      <c r="CY8" s="222"/>
      <c r="CZ8" s="222"/>
      <c r="DA8" s="222"/>
      <c r="DB8" s="222"/>
      <c r="DC8" s="222"/>
      <c r="DD8" s="222"/>
      <c r="DE8" s="222"/>
      <c r="DF8" s="222"/>
      <c r="DG8" s="222"/>
      <c r="DH8" s="222"/>
      <c r="DI8" s="222"/>
      <c r="DJ8" s="222"/>
      <c r="DK8" s="222"/>
      <c r="DL8" s="222"/>
      <c r="DM8" s="222"/>
      <c r="DN8" s="222"/>
      <c r="DO8" s="222"/>
      <c r="DP8" s="222"/>
      <c r="DQ8" s="222"/>
      <c r="DR8" s="222"/>
      <c r="DS8" s="222"/>
      <c r="DT8" s="222"/>
      <c r="DU8" s="222"/>
      <c r="DV8" s="222"/>
      <c r="DW8" s="222"/>
      <c r="DX8" s="222"/>
      <c r="DY8" s="222">
        <v>1759651654.9010975</v>
      </c>
    </row>
    <row r="9" spans="1:201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/>
      <c r="L9" s="220">
        <v>609241719.88128746</v>
      </c>
      <c r="M9" s="220"/>
      <c r="N9" s="220">
        <v>514330000</v>
      </c>
      <c r="O9" s="220">
        <v>1123571719.8812876</v>
      </c>
      <c r="P9" s="220"/>
      <c r="Q9" s="220"/>
      <c r="R9" s="220"/>
      <c r="S9" s="220"/>
      <c r="T9" s="220"/>
      <c r="U9" s="220"/>
      <c r="V9" s="220"/>
      <c r="W9" s="220"/>
      <c r="X9" s="220"/>
      <c r="Y9" s="220"/>
      <c r="Z9" s="220"/>
      <c r="AA9" s="220"/>
      <c r="AB9" s="220"/>
      <c r="AC9" s="220"/>
      <c r="AD9" s="220"/>
      <c r="AE9" s="220"/>
      <c r="AF9" s="220"/>
      <c r="AG9" s="220"/>
      <c r="AH9" s="220"/>
      <c r="AI9" s="220"/>
      <c r="AJ9" s="220"/>
      <c r="AK9" s="220"/>
      <c r="AL9" s="220"/>
      <c r="AM9" s="220"/>
      <c r="AN9" s="220"/>
      <c r="AO9" s="220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20"/>
      <c r="BI9" s="220"/>
      <c r="BJ9" s="220"/>
      <c r="BK9" s="220"/>
      <c r="BL9" s="220"/>
      <c r="BM9" s="220"/>
      <c r="BN9" s="220"/>
      <c r="BO9" s="220"/>
      <c r="BP9" s="220"/>
      <c r="BQ9" s="220"/>
      <c r="BR9" s="220"/>
      <c r="BS9" s="220"/>
      <c r="BT9" s="220"/>
      <c r="BU9" s="220"/>
      <c r="BV9" s="220"/>
      <c r="BW9" s="220"/>
      <c r="BX9" s="220"/>
      <c r="BY9" s="220"/>
      <c r="BZ9" s="220"/>
      <c r="CA9" s="220"/>
      <c r="CB9" s="220"/>
      <c r="CC9" s="220"/>
      <c r="CD9" s="220"/>
      <c r="CE9" s="220"/>
      <c r="CF9" s="220"/>
      <c r="CG9" s="220"/>
      <c r="CH9" s="220"/>
      <c r="CI9" s="220"/>
      <c r="CJ9" s="220"/>
      <c r="CK9" s="220"/>
      <c r="CL9" s="220"/>
      <c r="CM9" s="220"/>
      <c r="CN9" s="220"/>
      <c r="CO9" s="220"/>
      <c r="CP9" s="220"/>
      <c r="CQ9" s="220"/>
      <c r="CR9" s="220"/>
      <c r="CS9" s="220"/>
      <c r="CT9" s="220"/>
      <c r="CU9" s="220"/>
      <c r="CV9" s="220"/>
      <c r="CW9" s="220"/>
      <c r="CX9" s="220"/>
      <c r="CY9" s="220"/>
      <c r="CZ9" s="220"/>
      <c r="DA9" s="220"/>
      <c r="DB9" s="220"/>
      <c r="DC9" s="220"/>
      <c r="DD9" s="220"/>
      <c r="DE9" s="220"/>
      <c r="DF9" s="220"/>
      <c r="DG9" s="220"/>
      <c r="DH9" s="220"/>
      <c r="DI9" s="220"/>
      <c r="DJ9" s="220"/>
      <c r="DK9" s="220"/>
      <c r="DL9" s="220"/>
      <c r="DM9" s="220"/>
      <c r="DN9" s="220"/>
      <c r="DO9" s="220"/>
      <c r="DP9" s="220"/>
      <c r="DQ9" s="220"/>
      <c r="DR9" s="220"/>
      <c r="DS9" s="220"/>
      <c r="DT9" s="220"/>
      <c r="DU9" s="220"/>
      <c r="DV9" s="220"/>
      <c r="DW9" s="220"/>
      <c r="DX9" s="220"/>
      <c r="DY9" s="220">
        <v>1123571719.8812876</v>
      </c>
    </row>
    <row r="10" spans="1:201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/>
      <c r="L10" s="222">
        <v>609241719.88128746</v>
      </c>
      <c r="M10" s="222">
        <v>0</v>
      </c>
      <c r="N10" s="222">
        <v>514330000</v>
      </c>
      <c r="O10" s="222">
        <v>1123571719.8812876</v>
      </c>
      <c r="P10" s="222"/>
      <c r="Q10" s="222"/>
      <c r="R10" s="222"/>
      <c r="S10" s="222"/>
      <c r="T10" s="222"/>
      <c r="U10" s="222"/>
      <c r="V10" s="222"/>
      <c r="W10" s="222"/>
      <c r="X10" s="222"/>
      <c r="Y10" s="222"/>
      <c r="Z10" s="222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22"/>
      <c r="AM10" s="222"/>
      <c r="AN10" s="222"/>
      <c r="AO10" s="222"/>
      <c r="AP10" s="222"/>
      <c r="AQ10" s="222"/>
      <c r="AR10" s="222"/>
      <c r="AS10" s="222"/>
      <c r="AT10" s="222"/>
      <c r="AU10" s="222"/>
      <c r="AV10" s="222"/>
      <c r="AW10" s="222"/>
      <c r="AX10" s="222"/>
      <c r="AY10" s="222"/>
      <c r="AZ10" s="222"/>
      <c r="BA10" s="222"/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22"/>
      <c r="BO10" s="222"/>
      <c r="BP10" s="222"/>
      <c r="BQ10" s="222"/>
      <c r="BR10" s="222"/>
      <c r="BS10" s="222"/>
      <c r="BT10" s="222"/>
      <c r="BU10" s="222"/>
      <c r="BV10" s="222"/>
      <c r="BW10" s="222"/>
      <c r="BX10" s="222"/>
      <c r="BY10" s="222"/>
      <c r="BZ10" s="222"/>
      <c r="CA10" s="222"/>
      <c r="CB10" s="222"/>
      <c r="CC10" s="222"/>
      <c r="CD10" s="222"/>
      <c r="CE10" s="222"/>
      <c r="CF10" s="222"/>
      <c r="CG10" s="222"/>
      <c r="CH10" s="222"/>
      <c r="CI10" s="222"/>
      <c r="CJ10" s="222"/>
      <c r="CK10" s="222"/>
      <c r="CL10" s="222"/>
      <c r="CM10" s="222"/>
      <c r="CN10" s="222"/>
      <c r="CO10" s="222"/>
      <c r="CP10" s="222"/>
      <c r="CQ10" s="222"/>
      <c r="CR10" s="222"/>
      <c r="CS10" s="222"/>
      <c r="CT10" s="222"/>
      <c r="CU10" s="222"/>
      <c r="CV10" s="222"/>
      <c r="CW10" s="222"/>
      <c r="CX10" s="222"/>
      <c r="CY10" s="222"/>
      <c r="CZ10" s="222"/>
      <c r="DA10" s="222"/>
      <c r="DB10" s="222"/>
      <c r="DC10" s="222"/>
      <c r="DD10" s="222"/>
      <c r="DE10" s="222"/>
      <c r="DF10" s="222"/>
      <c r="DG10" s="222"/>
      <c r="DH10" s="222"/>
      <c r="DI10" s="222"/>
      <c r="DJ10" s="222"/>
      <c r="DK10" s="222"/>
      <c r="DL10" s="222"/>
      <c r="DM10" s="222"/>
      <c r="DN10" s="222"/>
      <c r="DO10" s="222"/>
      <c r="DP10" s="222"/>
      <c r="DQ10" s="222"/>
      <c r="DR10" s="222"/>
      <c r="DS10" s="222"/>
      <c r="DT10" s="222"/>
      <c r="DU10" s="222"/>
      <c r="DV10" s="222"/>
      <c r="DW10" s="222"/>
      <c r="DX10" s="222"/>
      <c r="DY10" s="222">
        <v>1123571719.8812876</v>
      </c>
    </row>
    <row r="11" spans="1:201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53452996.009999998</v>
      </c>
      <c r="H11" s="223">
        <v>17300.060000000001</v>
      </c>
      <c r="I11" s="223">
        <v>904491141.20674324</v>
      </c>
      <c r="J11" s="223">
        <v>177278061.2440674</v>
      </c>
      <c r="K11" s="223"/>
      <c r="L11" s="223">
        <v>852177371.5613935</v>
      </c>
      <c r="M11" s="223">
        <v>153888195.94999999</v>
      </c>
      <c r="N11" s="223">
        <v>741918308.75018096</v>
      </c>
      <c r="O11" s="223">
        <v>2883223374.7823853</v>
      </c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  <c r="BT11" s="223"/>
      <c r="BU11" s="223"/>
      <c r="BV11" s="223"/>
      <c r="BW11" s="223"/>
      <c r="BX11" s="223"/>
      <c r="BY11" s="223"/>
      <c r="BZ11" s="223"/>
      <c r="CA11" s="223"/>
      <c r="CB11" s="223"/>
      <c r="CC11" s="223"/>
      <c r="CD11" s="223"/>
      <c r="CE11" s="223"/>
      <c r="CF11" s="223"/>
      <c r="CG11" s="223"/>
      <c r="CH11" s="223"/>
      <c r="CI11" s="223"/>
      <c r="CJ11" s="223"/>
      <c r="CK11" s="223"/>
      <c r="CL11" s="223"/>
      <c r="CM11" s="223"/>
      <c r="CN11" s="223"/>
      <c r="CO11" s="223"/>
      <c r="CP11" s="223"/>
      <c r="CQ11" s="223"/>
      <c r="CR11" s="223"/>
      <c r="CS11" s="223"/>
      <c r="CT11" s="223"/>
      <c r="CU11" s="223"/>
      <c r="CV11" s="223"/>
      <c r="CW11" s="223"/>
      <c r="CX11" s="223"/>
      <c r="CY11" s="223"/>
      <c r="CZ11" s="223"/>
      <c r="DA11" s="223"/>
      <c r="DB11" s="223"/>
      <c r="DC11" s="223"/>
      <c r="DD11" s="223"/>
      <c r="DE11" s="223"/>
      <c r="DF11" s="223"/>
      <c r="DG11" s="223"/>
      <c r="DH11" s="223"/>
      <c r="DI11" s="223"/>
      <c r="DJ11" s="223"/>
      <c r="DK11" s="223"/>
      <c r="DL11" s="223"/>
      <c r="DM11" s="223"/>
      <c r="DN11" s="223"/>
      <c r="DO11" s="223"/>
      <c r="DP11" s="223"/>
      <c r="DQ11" s="223"/>
      <c r="DR11" s="223"/>
      <c r="DS11" s="223"/>
      <c r="DT11" s="223"/>
      <c r="DU11" s="223"/>
      <c r="DV11" s="223"/>
      <c r="DW11" s="223"/>
      <c r="DX11" s="223"/>
      <c r="DY11" s="223">
        <v>2883223374.7823853</v>
      </c>
    </row>
    <row r="12" spans="1:201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1973703086.24</v>
      </c>
      <c r="H12" s="220">
        <v>11184661.310000001</v>
      </c>
      <c r="I12" s="220"/>
      <c r="J12" s="220">
        <v>622818382.24858296</v>
      </c>
      <c r="K12" s="220"/>
      <c r="L12" s="220"/>
      <c r="M12" s="220">
        <v>442574214.67000002</v>
      </c>
      <c r="N12" s="220">
        <v>404854385.97937852</v>
      </c>
      <c r="O12" s="220">
        <v>3455134730.4479618</v>
      </c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/>
      <c r="AY12" s="220"/>
      <c r="AZ12" s="220"/>
      <c r="BA12" s="220"/>
      <c r="BB12" s="220"/>
      <c r="BC12" s="220">
        <v>-452501665.52999997</v>
      </c>
      <c r="BD12" s="220"/>
      <c r="BE12" s="220"/>
      <c r="BF12" s="220"/>
      <c r="BG12" s="220"/>
      <c r="BH12" s="220"/>
      <c r="BI12" s="220"/>
      <c r="BJ12" s="220"/>
      <c r="BK12" s="220"/>
      <c r="BL12" s="220"/>
      <c r="BM12" s="220"/>
      <c r="BN12" s="220"/>
      <c r="BO12" s="220"/>
      <c r="BP12" s="220"/>
      <c r="BQ12" s="220"/>
      <c r="BR12" s="220"/>
      <c r="BS12" s="220"/>
      <c r="BT12" s="220"/>
      <c r="BU12" s="220"/>
      <c r="BV12" s="220"/>
      <c r="BW12" s="220"/>
      <c r="BX12" s="220"/>
      <c r="BY12" s="220"/>
      <c r="BZ12" s="220"/>
      <c r="CA12" s="220"/>
      <c r="CB12" s="220"/>
      <c r="CC12" s="220"/>
      <c r="CD12" s="220"/>
      <c r="CE12" s="220"/>
      <c r="CF12" s="220"/>
      <c r="CG12" s="220"/>
      <c r="CH12" s="220"/>
      <c r="CI12" s="220"/>
      <c r="CJ12" s="220"/>
      <c r="CK12" s="220"/>
      <c r="CL12" s="220"/>
      <c r="CM12" s="220"/>
      <c r="CN12" s="220"/>
      <c r="CO12" s="220"/>
      <c r="CP12" s="220"/>
      <c r="CQ12" s="220"/>
      <c r="CR12" s="220"/>
      <c r="CS12" s="220"/>
      <c r="CT12" s="220"/>
      <c r="CU12" s="220"/>
      <c r="CV12" s="220"/>
      <c r="CW12" s="220"/>
      <c r="CX12" s="220"/>
      <c r="CY12" s="220"/>
      <c r="CZ12" s="220"/>
      <c r="DA12" s="220"/>
      <c r="DB12" s="220"/>
      <c r="DC12" s="220"/>
      <c r="DD12" s="220"/>
      <c r="DE12" s="220"/>
      <c r="DF12" s="220"/>
      <c r="DG12" s="220"/>
      <c r="DH12" s="220"/>
      <c r="DI12" s="220"/>
      <c r="DJ12" s="220"/>
      <c r="DK12" s="220"/>
      <c r="DL12" s="220"/>
      <c r="DM12" s="220"/>
      <c r="DN12" s="220"/>
      <c r="DO12" s="220"/>
      <c r="DP12" s="220"/>
      <c r="DQ12" s="220"/>
      <c r="DR12" s="220"/>
      <c r="DS12" s="220"/>
      <c r="DT12" s="220"/>
      <c r="DU12" s="220">
        <v>-452501665.52999997</v>
      </c>
      <c r="DV12" s="220"/>
      <c r="DW12" s="220"/>
      <c r="DX12" s="220"/>
      <c r="DY12" s="220">
        <v>3002633064.9179616</v>
      </c>
    </row>
    <row r="13" spans="1:201">
      <c r="A13" s="99" t="s">
        <v>315</v>
      </c>
      <c r="B13" s="99" t="s">
        <v>283</v>
      </c>
      <c r="D13" s="175" t="s">
        <v>316</v>
      </c>
      <c r="E13" s="220" t="s">
        <v>1182</v>
      </c>
      <c r="F13" s="220" t="s">
        <v>1183</v>
      </c>
      <c r="G13" s="220"/>
      <c r="H13" s="220"/>
      <c r="I13" s="220"/>
      <c r="J13" s="220">
        <v>-2018.0274692999999</v>
      </c>
      <c r="K13" s="220"/>
      <c r="L13" s="220"/>
      <c r="M13" s="220"/>
      <c r="N13" s="220"/>
      <c r="O13" s="220">
        <v>-2018.0274692999999</v>
      </c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T13" s="220"/>
      <c r="BU13" s="220"/>
      <c r="BV13" s="220"/>
      <c r="BW13" s="220"/>
      <c r="BX13" s="220"/>
      <c r="BY13" s="220"/>
      <c r="BZ13" s="220"/>
      <c r="CA13" s="220"/>
      <c r="CB13" s="220"/>
      <c r="CC13" s="220"/>
      <c r="CD13" s="220"/>
      <c r="CE13" s="220"/>
      <c r="CF13" s="220"/>
      <c r="CG13" s="220"/>
      <c r="CH13" s="220"/>
      <c r="CI13" s="220"/>
      <c r="CJ13" s="220"/>
      <c r="CK13" s="220"/>
      <c r="CL13" s="220"/>
      <c r="CM13" s="220"/>
      <c r="CN13" s="220"/>
      <c r="CO13" s="220"/>
      <c r="CP13" s="220"/>
      <c r="CQ13" s="220"/>
      <c r="CR13" s="220"/>
      <c r="CS13" s="220"/>
      <c r="CT13" s="220"/>
      <c r="CU13" s="220"/>
      <c r="CV13" s="220"/>
      <c r="CW13" s="220"/>
      <c r="CX13" s="220"/>
      <c r="CY13" s="220"/>
      <c r="CZ13" s="220"/>
      <c r="DA13" s="220"/>
      <c r="DB13" s="220"/>
      <c r="DC13" s="220"/>
      <c r="DD13" s="220"/>
      <c r="DE13" s="220"/>
      <c r="DF13" s="220"/>
      <c r="DG13" s="220"/>
      <c r="DH13" s="220"/>
      <c r="DI13" s="220"/>
      <c r="DJ13" s="220"/>
      <c r="DK13" s="220"/>
      <c r="DL13" s="220"/>
      <c r="DM13" s="220"/>
      <c r="DN13" s="220"/>
      <c r="DO13" s="220"/>
      <c r="DP13" s="220"/>
      <c r="DQ13" s="220"/>
      <c r="DR13" s="220"/>
      <c r="DS13" s="220"/>
      <c r="DT13" s="220"/>
      <c r="DU13" s="220"/>
      <c r="DV13" s="220"/>
      <c r="DW13" s="220"/>
      <c r="DX13" s="220"/>
      <c r="DY13" s="220">
        <v>-2018.0274692999999</v>
      </c>
    </row>
    <row r="14" spans="1:201">
      <c r="A14" s="99" t="s">
        <v>319</v>
      </c>
      <c r="B14" s="99" t="s">
        <v>320</v>
      </c>
      <c r="D14" s="175" t="s">
        <v>321</v>
      </c>
      <c r="E14" s="220" t="s">
        <v>322</v>
      </c>
      <c r="F14" s="220" t="s">
        <v>323</v>
      </c>
      <c r="G14" s="220">
        <v>2368393110.6999998</v>
      </c>
      <c r="H14" s="220">
        <v>73227246.150000006</v>
      </c>
      <c r="I14" s="220"/>
      <c r="J14" s="220">
        <v>3668248327.6696777</v>
      </c>
      <c r="K14" s="220"/>
      <c r="L14" s="220">
        <v>570898684.19843006</v>
      </c>
      <c r="M14" s="220">
        <v>465168738.92000002</v>
      </c>
      <c r="N14" s="220">
        <v>907469438.770697</v>
      </c>
      <c r="O14" s="220">
        <v>8053405546.4088049</v>
      </c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T14" s="220"/>
      <c r="BU14" s="220"/>
      <c r="BV14" s="220"/>
      <c r="BW14" s="220"/>
      <c r="BX14" s="220"/>
      <c r="BY14" s="220"/>
      <c r="BZ14" s="220"/>
      <c r="CA14" s="220"/>
      <c r="CB14" s="220"/>
      <c r="CC14" s="220"/>
      <c r="CD14" s="220"/>
      <c r="CE14" s="220"/>
      <c r="CF14" s="220"/>
      <c r="CG14" s="220"/>
      <c r="CH14" s="220"/>
      <c r="CI14" s="220"/>
      <c r="CJ14" s="220"/>
      <c r="CK14" s="220"/>
      <c r="CL14" s="220"/>
      <c r="CM14" s="220"/>
      <c r="CN14" s="220"/>
      <c r="CO14" s="220"/>
      <c r="CP14" s="220"/>
      <c r="CQ14" s="220"/>
      <c r="CR14" s="220"/>
      <c r="CS14" s="220"/>
      <c r="CT14" s="220"/>
      <c r="CU14" s="220"/>
      <c r="CV14" s="220"/>
      <c r="CW14" s="220"/>
      <c r="CX14" s="220"/>
      <c r="CY14" s="220"/>
      <c r="CZ14" s="220"/>
      <c r="DA14" s="220"/>
      <c r="DB14" s="220"/>
      <c r="DC14" s="220"/>
      <c r="DD14" s="220"/>
      <c r="DE14" s="220"/>
      <c r="DF14" s="220"/>
      <c r="DG14" s="220"/>
      <c r="DH14" s="220"/>
      <c r="DI14" s="220"/>
      <c r="DJ14" s="220"/>
      <c r="DK14" s="220"/>
      <c r="DL14" s="220"/>
      <c r="DM14" s="220"/>
      <c r="DN14" s="220"/>
      <c r="DO14" s="220"/>
      <c r="DP14" s="220"/>
      <c r="DQ14" s="220"/>
      <c r="DR14" s="220"/>
      <c r="DS14" s="220"/>
      <c r="DT14" s="220"/>
      <c r="DU14" s="220"/>
      <c r="DV14" s="220"/>
      <c r="DW14" s="220"/>
      <c r="DX14" s="220"/>
      <c r="DY14" s="220">
        <v>8053405546.4088049</v>
      </c>
    </row>
    <row r="15" spans="1:201">
      <c r="D15" s="175" t="s">
        <v>324</v>
      </c>
      <c r="E15" s="220" t="s">
        <v>325</v>
      </c>
      <c r="F15" s="220" t="s">
        <v>326</v>
      </c>
      <c r="G15" s="220">
        <v>-75479223.079999998</v>
      </c>
      <c r="H15" s="220"/>
      <c r="I15" s="220"/>
      <c r="J15" s="220">
        <v>-58885.804365299999</v>
      </c>
      <c r="K15" s="220"/>
      <c r="L15" s="220">
        <v>-26569212.977356002</v>
      </c>
      <c r="M15" s="220">
        <v>-4502988.46</v>
      </c>
      <c r="N15" s="220"/>
      <c r="O15" s="220">
        <v>-106610310.3217213</v>
      </c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T15" s="220"/>
      <c r="BU15" s="220"/>
      <c r="BV15" s="220"/>
      <c r="BW15" s="220"/>
      <c r="BX15" s="220"/>
      <c r="BY15" s="220"/>
      <c r="BZ15" s="220"/>
      <c r="CA15" s="220"/>
      <c r="CB15" s="220"/>
      <c r="CC15" s="220"/>
      <c r="CD15" s="220"/>
      <c r="CE15" s="220"/>
      <c r="CF15" s="220"/>
      <c r="CG15" s="220"/>
      <c r="CH15" s="220"/>
      <c r="CI15" s="220"/>
      <c r="CJ15" s="220"/>
      <c r="CK15" s="220"/>
      <c r="CL15" s="220"/>
      <c r="CM15" s="220"/>
      <c r="CN15" s="220"/>
      <c r="CO15" s="220"/>
      <c r="CP15" s="220"/>
      <c r="CQ15" s="220"/>
      <c r="CR15" s="220"/>
      <c r="CS15" s="220"/>
      <c r="CT15" s="220"/>
      <c r="CU15" s="220"/>
      <c r="CV15" s="220"/>
      <c r="CW15" s="220"/>
      <c r="CX15" s="220"/>
      <c r="CY15" s="220"/>
      <c r="CZ15" s="220"/>
      <c r="DA15" s="220"/>
      <c r="DB15" s="220"/>
      <c r="DC15" s="220"/>
      <c r="DD15" s="220"/>
      <c r="DE15" s="220"/>
      <c r="DF15" s="220"/>
      <c r="DG15" s="220"/>
      <c r="DH15" s="220"/>
      <c r="DI15" s="220"/>
      <c r="DJ15" s="220"/>
      <c r="DK15" s="220"/>
      <c r="DL15" s="220"/>
      <c r="DM15" s="220"/>
      <c r="DN15" s="220"/>
      <c r="DO15" s="220"/>
      <c r="DP15" s="220"/>
      <c r="DQ15" s="220"/>
      <c r="DR15" s="220"/>
      <c r="DS15" s="220"/>
      <c r="DT15" s="220"/>
      <c r="DU15" s="220"/>
      <c r="DV15" s="220"/>
      <c r="DW15" s="220"/>
      <c r="DX15" s="220"/>
      <c r="DY15" s="220">
        <v>-106610310.3217213</v>
      </c>
    </row>
    <row r="16" spans="1:201">
      <c r="D16" s="175" t="s">
        <v>327</v>
      </c>
      <c r="E16" s="220" t="s">
        <v>328</v>
      </c>
      <c r="F16" s="220" t="s">
        <v>329</v>
      </c>
      <c r="G16" s="220">
        <v>13964828.109999999</v>
      </c>
      <c r="H16" s="220"/>
      <c r="I16" s="220"/>
      <c r="J16" s="220"/>
      <c r="K16" s="220"/>
      <c r="L16" s="220"/>
      <c r="M16" s="220"/>
      <c r="N16" s="220"/>
      <c r="O16" s="220">
        <v>13964828.109999999</v>
      </c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T16" s="220"/>
      <c r="BU16" s="220"/>
      <c r="BV16" s="220"/>
      <c r="BW16" s="220"/>
      <c r="BX16" s="220"/>
      <c r="BY16" s="220"/>
      <c r="BZ16" s="220"/>
      <c r="CA16" s="220"/>
      <c r="CB16" s="220"/>
      <c r="CC16" s="220"/>
      <c r="CD16" s="220"/>
      <c r="CE16" s="220"/>
      <c r="CF16" s="220"/>
      <c r="CG16" s="220"/>
      <c r="CH16" s="220"/>
      <c r="CI16" s="220"/>
      <c r="CJ16" s="220"/>
      <c r="CK16" s="220"/>
      <c r="CL16" s="220"/>
      <c r="CM16" s="220"/>
      <c r="CN16" s="220"/>
      <c r="CO16" s="220"/>
      <c r="CP16" s="220"/>
      <c r="CQ16" s="220"/>
      <c r="CR16" s="220"/>
      <c r="CS16" s="220"/>
      <c r="CT16" s="220"/>
      <c r="CU16" s="220"/>
      <c r="CV16" s="220"/>
      <c r="CW16" s="220"/>
      <c r="CX16" s="220"/>
      <c r="CY16" s="220"/>
      <c r="CZ16" s="220"/>
      <c r="DA16" s="220"/>
      <c r="DB16" s="220"/>
      <c r="DC16" s="220"/>
      <c r="DD16" s="220"/>
      <c r="DE16" s="220"/>
      <c r="DF16" s="220"/>
      <c r="DG16" s="220"/>
      <c r="DH16" s="220"/>
      <c r="DI16" s="220"/>
      <c r="DJ16" s="220"/>
      <c r="DK16" s="220"/>
      <c r="DL16" s="220"/>
      <c r="DM16" s="220"/>
      <c r="DN16" s="220"/>
      <c r="DO16" s="220"/>
      <c r="DP16" s="220"/>
      <c r="DQ16" s="220"/>
      <c r="DR16" s="220"/>
      <c r="DS16" s="220"/>
      <c r="DT16" s="220"/>
      <c r="DU16" s="220"/>
      <c r="DV16" s="220"/>
      <c r="DW16" s="220"/>
      <c r="DX16" s="220"/>
      <c r="DY16" s="220">
        <v>13964828.109999999</v>
      </c>
    </row>
    <row r="17" spans="1:129">
      <c r="D17" s="175" t="s">
        <v>330</v>
      </c>
      <c r="E17" s="222" t="s">
        <v>331</v>
      </c>
      <c r="F17" s="222" t="s">
        <v>332</v>
      </c>
      <c r="G17" s="222">
        <v>4280581801.9699998</v>
      </c>
      <c r="H17" s="222">
        <v>84411907.459999993</v>
      </c>
      <c r="I17" s="222"/>
      <c r="J17" s="222">
        <v>4291005806.0864263</v>
      </c>
      <c r="K17" s="222"/>
      <c r="L17" s="222">
        <v>544329471.2210741</v>
      </c>
      <c r="M17" s="222">
        <v>903239965.13</v>
      </c>
      <c r="N17" s="222">
        <v>1312323824.7500756</v>
      </c>
      <c r="O17" s="222">
        <v>11415892776.617577</v>
      </c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2"/>
      <c r="BB17" s="222"/>
      <c r="BC17" s="222">
        <v>-452501665.52999997</v>
      </c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/>
      <c r="BP17" s="222"/>
      <c r="BQ17" s="222"/>
      <c r="BR17" s="222"/>
      <c r="BS17" s="222"/>
      <c r="BT17" s="222"/>
      <c r="BU17" s="222"/>
      <c r="BV17" s="222"/>
      <c r="BW17" s="222"/>
      <c r="BX17" s="222"/>
      <c r="BY17" s="222"/>
      <c r="BZ17" s="222"/>
      <c r="CA17" s="222"/>
      <c r="CB17" s="222"/>
      <c r="CC17" s="222"/>
      <c r="CD17" s="222"/>
      <c r="CE17" s="222"/>
      <c r="CF17" s="222"/>
      <c r="CG17" s="222"/>
      <c r="CH17" s="222"/>
      <c r="CI17" s="222"/>
      <c r="CJ17" s="222"/>
      <c r="CK17" s="222"/>
      <c r="CL17" s="222"/>
      <c r="CM17" s="222"/>
      <c r="CN17" s="222"/>
      <c r="CO17" s="222"/>
      <c r="CP17" s="222"/>
      <c r="CQ17" s="222"/>
      <c r="CR17" s="222"/>
      <c r="CS17" s="222"/>
      <c r="CT17" s="222"/>
      <c r="CU17" s="222"/>
      <c r="CV17" s="222"/>
      <c r="CW17" s="222"/>
      <c r="CX17" s="222"/>
      <c r="CY17" s="222"/>
      <c r="CZ17" s="222"/>
      <c r="DA17" s="222"/>
      <c r="DB17" s="222"/>
      <c r="DC17" s="222"/>
      <c r="DD17" s="222"/>
      <c r="DE17" s="222"/>
      <c r="DF17" s="222"/>
      <c r="DG17" s="222"/>
      <c r="DH17" s="222"/>
      <c r="DI17" s="222"/>
      <c r="DJ17" s="222"/>
      <c r="DK17" s="222"/>
      <c r="DL17" s="222"/>
      <c r="DM17" s="222"/>
      <c r="DN17" s="222"/>
      <c r="DO17" s="222"/>
      <c r="DP17" s="222"/>
      <c r="DQ17" s="222"/>
      <c r="DR17" s="222"/>
      <c r="DS17" s="222"/>
      <c r="DT17" s="222"/>
      <c r="DU17" s="222">
        <v>-452501665.52999997</v>
      </c>
      <c r="DV17" s="222"/>
      <c r="DW17" s="222"/>
      <c r="DX17" s="222"/>
      <c r="DY17" s="222">
        <v>10963391111.087576</v>
      </c>
    </row>
    <row r="18" spans="1:129">
      <c r="D18" s="175" t="s">
        <v>333</v>
      </c>
      <c r="E18" s="220" t="s">
        <v>334</v>
      </c>
      <c r="F18" s="220" t="s">
        <v>335</v>
      </c>
      <c r="G18" s="220">
        <v>1109764.3600000001</v>
      </c>
      <c r="H18" s="220">
        <v>54500</v>
      </c>
      <c r="I18" s="220">
        <v>23.1176818</v>
      </c>
      <c r="J18" s="220">
        <v>30336.6</v>
      </c>
      <c r="K18" s="220"/>
      <c r="L18" s="220">
        <v>884288.61733799998</v>
      </c>
      <c r="M18" s="220">
        <v>288881.65000000002</v>
      </c>
      <c r="N18" s="220">
        <v>70517.350000000006</v>
      </c>
      <c r="O18" s="220">
        <v>2438311.6950198002</v>
      </c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  <c r="BL18" s="220"/>
      <c r="BM18" s="220"/>
      <c r="BN18" s="220"/>
      <c r="BO18" s="220"/>
      <c r="BP18" s="220"/>
      <c r="BQ18" s="220"/>
      <c r="BR18" s="220"/>
      <c r="BS18" s="220"/>
      <c r="BT18" s="220"/>
      <c r="BU18" s="220"/>
      <c r="BV18" s="220"/>
      <c r="BW18" s="220"/>
      <c r="BX18" s="220"/>
      <c r="BY18" s="220"/>
      <c r="BZ18" s="220"/>
      <c r="CA18" s="220"/>
      <c r="CB18" s="220"/>
      <c r="CC18" s="220"/>
      <c r="CD18" s="220"/>
      <c r="CE18" s="220"/>
      <c r="CF18" s="220"/>
      <c r="CG18" s="220"/>
      <c r="CH18" s="220"/>
      <c r="CI18" s="220"/>
      <c r="CJ18" s="220"/>
      <c r="CK18" s="220"/>
      <c r="CL18" s="220"/>
      <c r="CM18" s="220"/>
      <c r="CN18" s="220"/>
      <c r="CO18" s="220"/>
      <c r="CP18" s="220"/>
      <c r="CQ18" s="220"/>
      <c r="CR18" s="220"/>
      <c r="CS18" s="220"/>
      <c r="CT18" s="220"/>
      <c r="CU18" s="220"/>
      <c r="CV18" s="220"/>
      <c r="CW18" s="220"/>
      <c r="CX18" s="220"/>
      <c r="CY18" s="220"/>
      <c r="CZ18" s="220"/>
      <c r="DA18" s="220"/>
      <c r="DB18" s="220"/>
      <c r="DC18" s="220"/>
      <c r="DD18" s="220"/>
      <c r="DE18" s="220"/>
      <c r="DF18" s="220"/>
      <c r="DG18" s="220"/>
      <c r="DH18" s="220"/>
      <c r="DI18" s="220">
        <v>-24.22</v>
      </c>
      <c r="DJ18" s="220"/>
      <c r="DK18" s="220"/>
      <c r="DL18" s="220"/>
      <c r="DM18" s="220"/>
      <c r="DN18" s="220"/>
      <c r="DO18" s="220"/>
      <c r="DP18" s="220"/>
      <c r="DQ18" s="220"/>
      <c r="DR18" s="220"/>
      <c r="DS18" s="220"/>
      <c r="DT18" s="220"/>
      <c r="DU18" s="220">
        <v>-24.22</v>
      </c>
      <c r="DV18" s="220"/>
      <c r="DW18" s="220"/>
      <c r="DX18" s="220"/>
      <c r="DY18" s="220">
        <v>2438287.4750198</v>
      </c>
    </row>
    <row r="19" spans="1:129">
      <c r="D19" s="175" t="s">
        <v>336</v>
      </c>
      <c r="E19" s="220" t="s">
        <v>337</v>
      </c>
      <c r="F19" s="220" t="s">
        <v>338</v>
      </c>
      <c r="G19" s="220">
        <v>316050462.95999998</v>
      </c>
      <c r="H19" s="220">
        <v>20367.060000000001</v>
      </c>
      <c r="I19" s="220"/>
      <c r="J19" s="220">
        <v>16298400.611537701</v>
      </c>
      <c r="K19" s="220"/>
      <c r="L19" s="220">
        <v>3195576.6688334998</v>
      </c>
      <c r="M19" s="220">
        <v>51116413.729999997</v>
      </c>
      <c r="N19" s="220">
        <v>146711.27900000001</v>
      </c>
      <c r="O19" s="220">
        <v>386827932.30937117</v>
      </c>
      <c r="P19" s="220"/>
      <c r="Q19" s="220"/>
      <c r="R19" s="220"/>
      <c r="S19" s="220"/>
      <c r="T19" s="220"/>
      <c r="U19" s="220"/>
      <c r="V19" s="220"/>
      <c r="W19" s="220">
        <v>-118864835.41314749</v>
      </c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/>
      <c r="BE19" s="220"/>
      <c r="BF19" s="220"/>
      <c r="BG19" s="220"/>
      <c r="BH19" s="220"/>
      <c r="BI19" s="220"/>
      <c r="BJ19" s="220"/>
      <c r="BK19" s="220"/>
      <c r="BL19" s="220"/>
      <c r="BM19" s="220"/>
      <c r="BN19" s="220"/>
      <c r="BO19" s="220"/>
      <c r="BP19" s="220"/>
      <c r="BQ19" s="220"/>
      <c r="BR19" s="220"/>
      <c r="BS19" s="220"/>
      <c r="BT19" s="220"/>
      <c r="BU19" s="220"/>
      <c r="BV19" s="220"/>
      <c r="BW19" s="220"/>
      <c r="BX19" s="220"/>
      <c r="BY19" s="220"/>
      <c r="BZ19" s="220"/>
      <c r="CA19" s="220"/>
      <c r="CB19" s="220"/>
      <c r="CC19" s="220"/>
      <c r="CD19" s="220"/>
      <c r="CE19" s="220"/>
      <c r="CF19" s="220"/>
      <c r="CG19" s="220"/>
      <c r="CH19" s="220"/>
      <c r="CI19" s="220"/>
      <c r="CJ19" s="220"/>
      <c r="CK19" s="220"/>
      <c r="CL19" s="220"/>
      <c r="CM19" s="220"/>
      <c r="CN19" s="220"/>
      <c r="CO19" s="220"/>
      <c r="CP19" s="220"/>
      <c r="CQ19" s="220"/>
      <c r="CR19" s="220"/>
      <c r="CS19" s="220"/>
      <c r="CT19" s="220"/>
      <c r="CU19" s="220"/>
      <c r="CV19" s="220"/>
      <c r="CW19" s="220"/>
      <c r="CX19" s="220"/>
      <c r="CY19" s="220"/>
      <c r="CZ19" s="220"/>
      <c r="DA19" s="220"/>
      <c r="DB19" s="220"/>
      <c r="DC19" s="220"/>
      <c r="DD19" s="220"/>
      <c r="DE19" s="220"/>
      <c r="DF19" s="220"/>
      <c r="DG19" s="220"/>
      <c r="DH19" s="220"/>
      <c r="DI19" s="220"/>
      <c r="DJ19" s="220"/>
      <c r="DK19" s="220"/>
      <c r="DL19" s="220"/>
      <c r="DM19" s="220"/>
      <c r="DN19" s="220"/>
      <c r="DO19" s="220"/>
      <c r="DP19" s="220"/>
      <c r="DQ19" s="220">
        <v>0</v>
      </c>
      <c r="DR19" s="220"/>
      <c r="DS19" s="220"/>
      <c r="DT19" s="220"/>
      <c r="DU19" s="220">
        <v>-118864835.41314749</v>
      </c>
      <c r="DV19" s="220"/>
      <c r="DW19" s="220"/>
      <c r="DX19" s="220"/>
      <c r="DY19" s="220">
        <v>267963096.89622369</v>
      </c>
    </row>
    <row r="20" spans="1:129">
      <c r="D20" s="175" t="s">
        <v>339</v>
      </c>
      <c r="E20" s="220" t="s">
        <v>340</v>
      </c>
      <c r="F20" s="220" t="s">
        <v>341</v>
      </c>
      <c r="G20" s="220">
        <v>-18243446.059999999</v>
      </c>
      <c r="H20" s="220"/>
      <c r="I20" s="220"/>
      <c r="J20" s="220"/>
      <c r="K20" s="220"/>
      <c r="L20" s="220">
        <v>-64715.355932500002</v>
      </c>
      <c r="M20" s="220"/>
      <c r="N20" s="220"/>
      <c r="O20" s="220">
        <v>-18308161.415932499</v>
      </c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20"/>
      <c r="BV20" s="220"/>
      <c r="BW20" s="220"/>
      <c r="BX20" s="220"/>
      <c r="BY20" s="220"/>
      <c r="BZ20" s="220"/>
      <c r="CA20" s="220"/>
      <c r="CB20" s="220"/>
      <c r="CC20" s="220"/>
      <c r="CD20" s="220"/>
      <c r="CE20" s="220"/>
      <c r="CF20" s="220"/>
      <c r="CG20" s="220"/>
      <c r="CH20" s="220"/>
      <c r="CI20" s="220"/>
      <c r="CJ20" s="220"/>
      <c r="CK20" s="220"/>
      <c r="CL20" s="220"/>
      <c r="CM20" s="220"/>
      <c r="CN20" s="220"/>
      <c r="CO20" s="220"/>
      <c r="CP20" s="220"/>
      <c r="CQ20" s="220"/>
      <c r="CR20" s="220"/>
      <c r="CS20" s="220"/>
      <c r="CT20" s="220"/>
      <c r="CU20" s="220"/>
      <c r="CV20" s="220"/>
      <c r="CW20" s="220"/>
      <c r="CX20" s="220"/>
      <c r="CY20" s="220"/>
      <c r="CZ20" s="220"/>
      <c r="DA20" s="220"/>
      <c r="DB20" s="220"/>
      <c r="DC20" s="220"/>
      <c r="DD20" s="220"/>
      <c r="DE20" s="220"/>
      <c r="DF20" s="220"/>
      <c r="DG20" s="220"/>
      <c r="DH20" s="220"/>
      <c r="DI20" s="220"/>
      <c r="DJ20" s="220"/>
      <c r="DK20" s="220"/>
      <c r="DL20" s="220"/>
      <c r="DM20" s="220"/>
      <c r="DN20" s="220"/>
      <c r="DO20" s="220"/>
      <c r="DP20" s="220"/>
      <c r="DQ20" s="220"/>
      <c r="DR20" s="220"/>
      <c r="DS20" s="220"/>
      <c r="DT20" s="220"/>
      <c r="DU20" s="220"/>
      <c r="DV20" s="220"/>
      <c r="DW20" s="220"/>
      <c r="DX20" s="220"/>
      <c r="DY20" s="220">
        <v>-18308161.415932499</v>
      </c>
    </row>
    <row r="21" spans="1:129">
      <c r="A21" s="271" t="s">
        <v>342</v>
      </c>
      <c r="B21" s="272"/>
      <c r="D21" s="175" t="s">
        <v>2172</v>
      </c>
      <c r="E21" s="220" t="s">
        <v>1146</v>
      </c>
      <c r="F21" s="220" t="s">
        <v>1147</v>
      </c>
      <c r="G21" s="220">
        <v>120601600</v>
      </c>
      <c r="H21" s="220"/>
      <c r="I21" s="220"/>
      <c r="J21" s="220"/>
      <c r="K21" s="220"/>
      <c r="L21" s="220"/>
      <c r="M21" s="220"/>
      <c r="N21" s="220"/>
      <c r="O21" s="220">
        <v>120601600</v>
      </c>
      <c r="P21" s="220"/>
      <c r="Q21" s="220"/>
      <c r="R21" s="220"/>
      <c r="S21" s="220"/>
      <c r="T21" s="220"/>
      <c r="U21" s="220"/>
      <c r="V21" s="220"/>
      <c r="W21" s="220">
        <v>-120601600</v>
      </c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/>
      <c r="BE21" s="220"/>
      <c r="BF21" s="220"/>
      <c r="BG21" s="220"/>
      <c r="BH21" s="220"/>
      <c r="BI21" s="220"/>
      <c r="BJ21" s="220"/>
      <c r="BK21" s="220"/>
      <c r="BL21" s="220"/>
      <c r="BM21" s="220"/>
      <c r="BN21" s="220"/>
      <c r="BO21" s="220"/>
      <c r="BP21" s="220"/>
      <c r="BQ21" s="220"/>
      <c r="BR21" s="220"/>
      <c r="BS21" s="220"/>
      <c r="BT21" s="220"/>
      <c r="BU21" s="220"/>
      <c r="BV21" s="220"/>
      <c r="BW21" s="220"/>
      <c r="BX21" s="220"/>
      <c r="BY21" s="220"/>
      <c r="BZ21" s="220"/>
      <c r="CA21" s="220"/>
      <c r="CB21" s="220"/>
      <c r="CC21" s="220"/>
      <c r="CD21" s="220"/>
      <c r="CE21" s="220"/>
      <c r="CF21" s="220"/>
      <c r="CG21" s="220"/>
      <c r="CH21" s="220"/>
      <c r="CI21" s="220"/>
      <c r="CJ21" s="220"/>
      <c r="CK21" s="220"/>
      <c r="CL21" s="220"/>
      <c r="CM21" s="220"/>
      <c r="CN21" s="220"/>
      <c r="CO21" s="220"/>
      <c r="CP21" s="220"/>
      <c r="CQ21" s="220"/>
      <c r="CR21" s="220"/>
      <c r="CS21" s="220"/>
      <c r="CT21" s="220"/>
      <c r="CU21" s="220"/>
      <c r="CV21" s="220"/>
      <c r="CW21" s="220"/>
      <c r="CX21" s="220"/>
      <c r="CY21" s="220"/>
      <c r="CZ21" s="220"/>
      <c r="DA21" s="220"/>
      <c r="DB21" s="220"/>
      <c r="DC21" s="220"/>
      <c r="DD21" s="220"/>
      <c r="DE21" s="220"/>
      <c r="DF21" s="220"/>
      <c r="DG21" s="220"/>
      <c r="DH21" s="220"/>
      <c r="DI21" s="220"/>
      <c r="DJ21" s="220"/>
      <c r="DK21" s="220"/>
      <c r="DL21" s="220"/>
      <c r="DM21" s="220"/>
      <c r="DN21" s="220"/>
      <c r="DO21" s="220"/>
      <c r="DP21" s="220"/>
      <c r="DQ21" s="220"/>
      <c r="DR21" s="220"/>
      <c r="DS21" s="220"/>
      <c r="DT21" s="220"/>
      <c r="DU21" s="220">
        <v>-120601600</v>
      </c>
      <c r="DV21" s="220"/>
      <c r="DW21" s="220"/>
      <c r="DX21" s="220"/>
      <c r="DY21" s="220">
        <v>0</v>
      </c>
    </row>
    <row r="22" spans="1:129">
      <c r="A22" s="270" t="s">
        <v>346</v>
      </c>
      <c r="B22" s="270"/>
      <c r="D22" s="175" t="s">
        <v>343</v>
      </c>
      <c r="E22" s="220" t="s">
        <v>344</v>
      </c>
      <c r="F22" s="220" t="s">
        <v>345</v>
      </c>
      <c r="G22" s="220">
        <v>7068671.4199999999</v>
      </c>
      <c r="H22" s="220"/>
      <c r="I22" s="220"/>
      <c r="J22" s="220"/>
      <c r="K22" s="220">
        <v>49.05</v>
      </c>
      <c r="L22" s="220">
        <v>25197415.6452865</v>
      </c>
      <c r="M22" s="220">
        <v>2059181.03</v>
      </c>
      <c r="N22" s="220"/>
      <c r="O22" s="220">
        <v>34325317.1452865</v>
      </c>
      <c r="P22" s="220"/>
      <c r="Q22" s="220"/>
      <c r="R22" s="220"/>
      <c r="S22" s="220"/>
      <c r="T22" s="220"/>
      <c r="U22" s="220"/>
      <c r="V22" s="220"/>
      <c r="W22" s="220">
        <v>-7068720.4699999997</v>
      </c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0"/>
      <c r="BE22" s="220"/>
      <c r="BF22" s="220"/>
      <c r="BG22" s="220"/>
      <c r="BH22" s="220"/>
      <c r="BI22" s="220"/>
      <c r="BJ22" s="220"/>
      <c r="BK22" s="220"/>
      <c r="BL22" s="220"/>
      <c r="BM22" s="220"/>
      <c r="BN22" s="220"/>
      <c r="BO22" s="220"/>
      <c r="BP22" s="220"/>
      <c r="BQ22" s="220"/>
      <c r="BR22" s="220"/>
      <c r="BS22" s="220"/>
      <c r="BT22" s="220"/>
      <c r="BU22" s="220"/>
      <c r="BV22" s="220"/>
      <c r="BW22" s="220"/>
      <c r="BX22" s="220"/>
      <c r="BY22" s="220"/>
      <c r="BZ22" s="220"/>
      <c r="CA22" s="220"/>
      <c r="CB22" s="220"/>
      <c r="CC22" s="220"/>
      <c r="CD22" s="220"/>
      <c r="CE22" s="220"/>
      <c r="CF22" s="220"/>
      <c r="CG22" s="220"/>
      <c r="CH22" s="220"/>
      <c r="CI22" s="220"/>
      <c r="CJ22" s="220"/>
      <c r="CK22" s="220"/>
      <c r="CL22" s="220"/>
      <c r="CM22" s="220"/>
      <c r="CN22" s="220"/>
      <c r="CO22" s="220"/>
      <c r="CP22" s="220"/>
      <c r="CQ22" s="220"/>
      <c r="CR22" s="220"/>
      <c r="CS22" s="220"/>
      <c r="CT22" s="220"/>
      <c r="CU22" s="220"/>
      <c r="CV22" s="220"/>
      <c r="CW22" s="220"/>
      <c r="CX22" s="220"/>
      <c r="CY22" s="220"/>
      <c r="CZ22" s="220"/>
      <c r="DA22" s="220"/>
      <c r="DB22" s="220"/>
      <c r="DC22" s="220"/>
      <c r="DD22" s="220"/>
      <c r="DE22" s="220"/>
      <c r="DF22" s="220"/>
      <c r="DG22" s="220"/>
      <c r="DH22" s="220"/>
      <c r="DI22" s="220"/>
      <c r="DJ22" s="220"/>
      <c r="DK22" s="220"/>
      <c r="DL22" s="220"/>
      <c r="DM22" s="220"/>
      <c r="DN22" s="220"/>
      <c r="DO22" s="220"/>
      <c r="DP22" s="220"/>
      <c r="DQ22" s="220">
        <v>0</v>
      </c>
      <c r="DR22" s="220"/>
      <c r="DS22" s="220"/>
      <c r="DT22" s="220"/>
      <c r="DU22" s="220">
        <v>-7068720.4699999997</v>
      </c>
      <c r="DV22" s="220"/>
      <c r="DW22" s="220"/>
      <c r="DX22" s="220"/>
      <c r="DY22" s="220">
        <v>27256596.675286502</v>
      </c>
    </row>
    <row r="23" spans="1:129">
      <c r="A23" s="99" t="s">
        <v>350</v>
      </c>
      <c r="B23" s="99" t="s">
        <v>351</v>
      </c>
      <c r="D23" s="175" t="s">
        <v>347</v>
      </c>
      <c r="E23" s="220" t="s">
        <v>348</v>
      </c>
      <c r="F23" s="220" t="s">
        <v>349</v>
      </c>
      <c r="G23" s="220">
        <v>8511626.1300000008</v>
      </c>
      <c r="H23" s="220"/>
      <c r="I23" s="220"/>
      <c r="J23" s="220"/>
      <c r="K23" s="220"/>
      <c r="L23" s="220"/>
      <c r="M23" s="220">
        <v>438626</v>
      </c>
      <c r="N23" s="220"/>
      <c r="O23" s="220">
        <v>8950252.1300000008</v>
      </c>
      <c r="P23" s="220"/>
      <c r="Q23" s="220"/>
      <c r="R23" s="220"/>
      <c r="S23" s="220"/>
      <c r="T23" s="220"/>
      <c r="U23" s="220"/>
      <c r="V23" s="220"/>
      <c r="W23" s="220">
        <v>-438215.07</v>
      </c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0"/>
      <c r="AI23" s="220"/>
      <c r="AJ23" s="220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  <c r="BL23" s="220"/>
      <c r="BM23" s="220"/>
      <c r="BN23" s="220"/>
      <c r="BO23" s="220"/>
      <c r="BP23" s="220"/>
      <c r="BQ23" s="220"/>
      <c r="BR23" s="220"/>
      <c r="BS23" s="220"/>
      <c r="BT23" s="220"/>
      <c r="BU23" s="220"/>
      <c r="BV23" s="220"/>
      <c r="BW23" s="220"/>
      <c r="BX23" s="220"/>
      <c r="BY23" s="220"/>
      <c r="BZ23" s="220"/>
      <c r="CA23" s="220"/>
      <c r="CB23" s="220"/>
      <c r="CC23" s="220"/>
      <c r="CD23" s="220"/>
      <c r="CE23" s="220"/>
      <c r="CF23" s="220"/>
      <c r="CG23" s="220"/>
      <c r="CH23" s="220"/>
      <c r="CI23" s="220"/>
      <c r="CJ23" s="220"/>
      <c r="CK23" s="220"/>
      <c r="CL23" s="220"/>
      <c r="CM23" s="220"/>
      <c r="CN23" s="220"/>
      <c r="CO23" s="220"/>
      <c r="CP23" s="220"/>
      <c r="CQ23" s="220"/>
      <c r="CR23" s="220"/>
      <c r="CS23" s="220"/>
      <c r="CT23" s="220"/>
      <c r="CU23" s="220"/>
      <c r="CV23" s="220"/>
      <c r="CW23" s="220"/>
      <c r="CX23" s="220"/>
      <c r="CY23" s="220"/>
      <c r="CZ23" s="220"/>
      <c r="DA23" s="220"/>
      <c r="DB23" s="220"/>
      <c r="DC23" s="220"/>
      <c r="DD23" s="220"/>
      <c r="DE23" s="220"/>
      <c r="DF23" s="220"/>
      <c r="DG23" s="220"/>
      <c r="DH23" s="220"/>
      <c r="DI23" s="220"/>
      <c r="DJ23" s="220"/>
      <c r="DK23" s="220"/>
      <c r="DL23" s="220"/>
      <c r="DM23" s="220"/>
      <c r="DN23" s="220"/>
      <c r="DO23" s="220"/>
      <c r="DP23" s="220"/>
      <c r="DQ23" s="220">
        <v>0</v>
      </c>
      <c r="DR23" s="220"/>
      <c r="DS23" s="220"/>
      <c r="DT23" s="220"/>
      <c r="DU23" s="220">
        <v>-438215.07</v>
      </c>
      <c r="DV23" s="220"/>
      <c r="DW23" s="220"/>
      <c r="DX23" s="220"/>
      <c r="DY23" s="220">
        <v>8512037.0600000005</v>
      </c>
    </row>
    <row r="24" spans="1:129">
      <c r="A24" s="99"/>
      <c r="B24" s="99"/>
      <c r="D24" s="175" t="s">
        <v>352</v>
      </c>
      <c r="E24" s="220" t="s">
        <v>353</v>
      </c>
      <c r="F24" s="220" t="s">
        <v>354</v>
      </c>
      <c r="G24" s="220">
        <v>13291871.279999999</v>
      </c>
      <c r="H24" s="220">
        <v>11000</v>
      </c>
      <c r="I24" s="220"/>
      <c r="J24" s="220"/>
      <c r="K24" s="220"/>
      <c r="L24" s="220">
        <v>17713918.136316501</v>
      </c>
      <c r="M24" s="220">
        <v>3581714.24</v>
      </c>
      <c r="N24" s="220">
        <v>3661997.7020655</v>
      </c>
      <c r="O24" s="220">
        <v>38260501.358382002</v>
      </c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0"/>
      <c r="AI24" s="220"/>
      <c r="AJ24" s="220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  <c r="BL24" s="220"/>
      <c r="BM24" s="220"/>
      <c r="BN24" s="220"/>
      <c r="BO24" s="220"/>
      <c r="BP24" s="220"/>
      <c r="BQ24" s="220"/>
      <c r="BR24" s="220"/>
      <c r="BS24" s="220"/>
      <c r="BT24" s="220"/>
      <c r="BU24" s="220"/>
      <c r="BV24" s="220"/>
      <c r="BW24" s="220"/>
      <c r="BX24" s="220"/>
      <c r="BY24" s="220"/>
      <c r="BZ24" s="220"/>
      <c r="CA24" s="220"/>
      <c r="CB24" s="220"/>
      <c r="CC24" s="220"/>
      <c r="CD24" s="220"/>
      <c r="CE24" s="220"/>
      <c r="CF24" s="220"/>
      <c r="CG24" s="220"/>
      <c r="CH24" s="220"/>
      <c r="CI24" s="220"/>
      <c r="CJ24" s="220"/>
      <c r="CK24" s="220"/>
      <c r="CL24" s="220"/>
      <c r="CM24" s="220"/>
      <c r="CN24" s="220"/>
      <c r="CO24" s="220"/>
      <c r="CP24" s="220"/>
      <c r="CQ24" s="220"/>
      <c r="CR24" s="220"/>
      <c r="CS24" s="220"/>
      <c r="CT24" s="220"/>
      <c r="CU24" s="220"/>
      <c r="CV24" s="220"/>
      <c r="CW24" s="220"/>
      <c r="CX24" s="220"/>
      <c r="CY24" s="220"/>
      <c r="CZ24" s="220"/>
      <c r="DA24" s="220"/>
      <c r="DB24" s="220"/>
      <c r="DC24" s="220"/>
      <c r="DD24" s="220"/>
      <c r="DE24" s="220"/>
      <c r="DF24" s="220"/>
      <c r="DG24" s="220"/>
      <c r="DH24" s="220"/>
      <c r="DI24" s="220"/>
      <c r="DJ24" s="220"/>
      <c r="DK24" s="220"/>
      <c r="DL24" s="220"/>
      <c r="DM24" s="220"/>
      <c r="DN24" s="220"/>
      <c r="DO24" s="220"/>
      <c r="DP24" s="220"/>
      <c r="DQ24" s="220"/>
      <c r="DR24" s="220"/>
      <c r="DS24" s="220"/>
      <c r="DT24" s="220"/>
      <c r="DU24" s="220"/>
      <c r="DV24" s="220"/>
      <c r="DW24" s="220"/>
      <c r="DX24" s="220"/>
      <c r="DY24" s="220">
        <v>38260501.358382002</v>
      </c>
    </row>
    <row r="25" spans="1:129">
      <c r="A25" s="99"/>
      <c r="B25" s="99"/>
      <c r="D25" s="175" t="s">
        <v>355</v>
      </c>
      <c r="E25" s="220" t="s">
        <v>356</v>
      </c>
      <c r="F25" s="220" t="s">
        <v>357</v>
      </c>
      <c r="G25" s="220">
        <v>5530.55</v>
      </c>
      <c r="H25" s="220">
        <v>2790.09</v>
      </c>
      <c r="I25" s="220"/>
      <c r="J25" s="220"/>
      <c r="K25" s="220">
        <v>6</v>
      </c>
      <c r="L25" s="220">
        <v>5406389.1561679998</v>
      </c>
      <c r="M25" s="220">
        <v>715.35</v>
      </c>
      <c r="N25" s="220"/>
      <c r="O25" s="220">
        <v>5415431.1461680001</v>
      </c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0"/>
      <c r="AA25" s="220"/>
      <c r="AB25" s="220"/>
      <c r="AC25" s="220"/>
      <c r="AD25" s="220"/>
      <c r="AE25" s="220"/>
      <c r="AF25" s="220"/>
      <c r="AG25" s="220"/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20"/>
      <c r="BV25" s="220"/>
      <c r="BW25" s="220"/>
      <c r="BX25" s="220"/>
      <c r="BY25" s="220"/>
      <c r="BZ25" s="220"/>
      <c r="CA25" s="220"/>
      <c r="CB25" s="220"/>
      <c r="CC25" s="220"/>
      <c r="CD25" s="220"/>
      <c r="CE25" s="220"/>
      <c r="CF25" s="220"/>
      <c r="CG25" s="220"/>
      <c r="CH25" s="220"/>
      <c r="CI25" s="220"/>
      <c r="CJ25" s="220"/>
      <c r="CK25" s="220"/>
      <c r="CL25" s="220"/>
      <c r="CM25" s="220"/>
      <c r="CN25" s="220"/>
      <c r="CO25" s="220"/>
      <c r="CP25" s="220"/>
      <c r="CQ25" s="220"/>
      <c r="CR25" s="220"/>
      <c r="CS25" s="220"/>
      <c r="CT25" s="220"/>
      <c r="CU25" s="220"/>
      <c r="CV25" s="220"/>
      <c r="CW25" s="220"/>
      <c r="CX25" s="220"/>
      <c r="CY25" s="220"/>
      <c r="CZ25" s="220"/>
      <c r="DA25" s="220"/>
      <c r="DB25" s="220"/>
      <c r="DC25" s="220"/>
      <c r="DD25" s="220"/>
      <c r="DE25" s="220"/>
      <c r="DF25" s="220"/>
      <c r="DG25" s="220"/>
      <c r="DH25" s="220"/>
      <c r="DI25" s="220"/>
      <c r="DJ25" s="220"/>
      <c r="DK25" s="220"/>
      <c r="DL25" s="220"/>
      <c r="DM25" s="220"/>
      <c r="DN25" s="220"/>
      <c r="DO25" s="220"/>
      <c r="DP25" s="220"/>
      <c r="DQ25" s="220"/>
      <c r="DR25" s="220"/>
      <c r="DS25" s="220"/>
      <c r="DT25" s="220"/>
      <c r="DU25" s="220"/>
      <c r="DV25" s="220"/>
      <c r="DW25" s="220"/>
      <c r="DX25" s="220"/>
      <c r="DY25" s="220">
        <v>5415431.1461680001</v>
      </c>
    </row>
    <row r="26" spans="1:129">
      <c r="A26" s="99"/>
      <c r="B26" s="99"/>
      <c r="D26" s="175" t="s">
        <v>358</v>
      </c>
      <c r="E26" s="220" t="s">
        <v>359</v>
      </c>
      <c r="F26" s="220" t="s">
        <v>360</v>
      </c>
      <c r="G26" s="220">
        <v>730520.95</v>
      </c>
      <c r="H26" s="220"/>
      <c r="I26" s="220"/>
      <c r="J26" s="220">
        <v>40486842.179464497</v>
      </c>
      <c r="K26" s="220"/>
      <c r="L26" s="220"/>
      <c r="M26" s="220">
        <v>189274.23</v>
      </c>
      <c r="N26" s="220"/>
      <c r="O26" s="220">
        <v>41406637.359464496</v>
      </c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0"/>
      <c r="AF26" s="220"/>
      <c r="AG26" s="220"/>
      <c r="AH26" s="220"/>
      <c r="AI26" s="220"/>
      <c r="AJ26" s="220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20"/>
      <c r="BI26" s="220"/>
      <c r="BJ26" s="220"/>
      <c r="BK26" s="220"/>
      <c r="BL26" s="220"/>
      <c r="BM26" s="220"/>
      <c r="BN26" s="220"/>
      <c r="BO26" s="220"/>
      <c r="BP26" s="220"/>
      <c r="BQ26" s="220"/>
      <c r="BR26" s="220"/>
      <c r="BS26" s="220"/>
      <c r="BT26" s="220"/>
      <c r="BU26" s="220"/>
      <c r="BV26" s="220"/>
      <c r="BW26" s="220"/>
      <c r="BX26" s="220"/>
      <c r="BY26" s="220"/>
      <c r="BZ26" s="220"/>
      <c r="CA26" s="220"/>
      <c r="CB26" s="220"/>
      <c r="CC26" s="220"/>
      <c r="CD26" s="220"/>
      <c r="CE26" s="220"/>
      <c r="CF26" s="220"/>
      <c r="CG26" s="220"/>
      <c r="CH26" s="220"/>
      <c r="CI26" s="220"/>
      <c r="CJ26" s="220"/>
      <c r="CK26" s="220"/>
      <c r="CL26" s="220"/>
      <c r="CM26" s="220"/>
      <c r="CN26" s="220"/>
      <c r="CO26" s="220"/>
      <c r="CP26" s="220"/>
      <c r="CQ26" s="220"/>
      <c r="CR26" s="220"/>
      <c r="CS26" s="220"/>
      <c r="CT26" s="220"/>
      <c r="CU26" s="220"/>
      <c r="CV26" s="220"/>
      <c r="CW26" s="220"/>
      <c r="CX26" s="220"/>
      <c r="CY26" s="220"/>
      <c r="CZ26" s="220"/>
      <c r="DA26" s="220"/>
      <c r="DB26" s="220"/>
      <c r="DC26" s="220"/>
      <c r="DD26" s="220"/>
      <c r="DE26" s="220"/>
      <c r="DF26" s="220"/>
      <c r="DG26" s="220"/>
      <c r="DH26" s="220"/>
      <c r="DI26" s="220"/>
      <c r="DJ26" s="220"/>
      <c r="DK26" s="220"/>
      <c r="DL26" s="220"/>
      <c r="DM26" s="220"/>
      <c r="DN26" s="220"/>
      <c r="DO26" s="220"/>
      <c r="DP26" s="220"/>
      <c r="DQ26" s="220"/>
      <c r="DR26" s="220"/>
      <c r="DS26" s="220"/>
      <c r="DT26" s="220"/>
      <c r="DU26" s="220"/>
      <c r="DV26" s="220"/>
      <c r="DW26" s="220"/>
      <c r="DX26" s="220"/>
      <c r="DY26" s="220">
        <v>41406637.359464496</v>
      </c>
    </row>
    <row r="27" spans="1:129">
      <c r="D27" s="175" t="s">
        <v>361</v>
      </c>
      <c r="E27" s="220" t="s">
        <v>362</v>
      </c>
      <c r="F27" s="220" t="s">
        <v>363</v>
      </c>
      <c r="G27" s="220">
        <v>50545836.359999999</v>
      </c>
      <c r="H27" s="220">
        <v>1288322.8500000001</v>
      </c>
      <c r="I27" s="220"/>
      <c r="J27" s="220">
        <v>89997621.206700906</v>
      </c>
      <c r="K27" s="220"/>
      <c r="L27" s="220"/>
      <c r="M27" s="220">
        <v>8546483.8399999999</v>
      </c>
      <c r="N27" s="220">
        <v>3044554.1117245001</v>
      </c>
      <c r="O27" s="220">
        <v>153422818.3684254</v>
      </c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0"/>
      <c r="AI27" s="220"/>
      <c r="AJ27" s="220"/>
      <c r="AK27" s="220"/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20"/>
      <c r="BI27" s="220"/>
      <c r="BJ27" s="220"/>
      <c r="BK27" s="220"/>
      <c r="BL27" s="220"/>
      <c r="BM27" s="220"/>
      <c r="BN27" s="220"/>
      <c r="BO27" s="220"/>
      <c r="BP27" s="220"/>
      <c r="BQ27" s="220"/>
      <c r="BR27" s="220"/>
      <c r="BS27" s="220"/>
      <c r="BT27" s="220"/>
      <c r="BU27" s="220"/>
      <c r="BV27" s="220"/>
      <c r="BW27" s="220"/>
      <c r="BX27" s="220"/>
      <c r="BY27" s="220"/>
      <c r="BZ27" s="220"/>
      <c r="CA27" s="220"/>
      <c r="CB27" s="220"/>
      <c r="CC27" s="220"/>
      <c r="CD27" s="220"/>
      <c r="CE27" s="220"/>
      <c r="CF27" s="220"/>
      <c r="CG27" s="220"/>
      <c r="CH27" s="220"/>
      <c r="CI27" s="220"/>
      <c r="CJ27" s="220"/>
      <c r="CK27" s="220"/>
      <c r="CL27" s="220"/>
      <c r="CM27" s="220"/>
      <c r="CN27" s="220"/>
      <c r="CO27" s="220"/>
      <c r="CP27" s="220"/>
      <c r="CQ27" s="220"/>
      <c r="CR27" s="220"/>
      <c r="CS27" s="220"/>
      <c r="CT27" s="220"/>
      <c r="CU27" s="220"/>
      <c r="CV27" s="220"/>
      <c r="CW27" s="220"/>
      <c r="CX27" s="220"/>
      <c r="CY27" s="220"/>
      <c r="CZ27" s="220"/>
      <c r="DA27" s="220"/>
      <c r="DB27" s="220"/>
      <c r="DC27" s="220"/>
      <c r="DD27" s="220"/>
      <c r="DE27" s="220"/>
      <c r="DF27" s="220"/>
      <c r="DG27" s="220"/>
      <c r="DH27" s="220"/>
      <c r="DI27" s="220"/>
      <c r="DJ27" s="220"/>
      <c r="DK27" s="220"/>
      <c r="DL27" s="220"/>
      <c r="DM27" s="220"/>
      <c r="DN27" s="220"/>
      <c r="DO27" s="220"/>
      <c r="DP27" s="220"/>
      <c r="DQ27" s="220"/>
      <c r="DR27" s="220"/>
      <c r="DS27" s="220"/>
      <c r="DT27" s="220"/>
      <c r="DU27" s="220"/>
      <c r="DV27" s="220"/>
      <c r="DW27" s="220"/>
      <c r="DX27" s="220"/>
      <c r="DY27" s="220">
        <v>153422818.3684254</v>
      </c>
    </row>
    <row r="28" spans="1:129">
      <c r="D28" s="175" t="s">
        <v>364</v>
      </c>
      <c r="E28" s="220" t="s">
        <v>365</v>
      </c>
      <c r="F28" s="220" t="s">
        <v>366</v>
      </c>
      <c r="G28" s="220">
        <v>1246804.21</v>
      </c>
      <c r="H28" s="220">
        <v>65387.41</v>
      </c>
      <c r="I28" s="220"/>
      <c r="J28" s="220"/>
      <c r="K28" s="220"/>
      <c r="L28" s="220"/>
      <c r="M28" s="220">
        <v>193123.39</v>
      </c>
      <c r="N28" s="220">
        <v>23711564.487490501</v>
      </c>
      <c r="O28" s="220">
        <v>25216879.497490499</v>
      </c>
      <c r="P28" s="220"/>
      <c r="Q28" s="220"/>
      <c r="R28" s="220"/>
      <c r="S28" s="220"/>
      <c r="T28" s="220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T28" s="220"/>
      <c r="BU28" s="220"/>
      <c r="BV28" s="220"/>
      <c r="BW28" s="220"/>
      <c r="BX28" s="220"/>
      <c r="BY28" s="220"/>
      <c r="BZ28" s="220"/>
      <c r="CA28" s="220"/>
      <c r="CB28" s="220"/>
      <c r="CC28" s="220"/>
      <c r="CD28" s="220"/>
      <c r="CE28" s="220"/>
      <c r="CF28" s="220"/>
      <c r="CG28" s="220"/>
      <c r="CH28" s="220"/>
      <c r="CI28" s="220"/>
      <c r="CJ28" s="220"/>
      <c r="CK28" s="220"/>
      <c r="CL28" s="220"/>
      <c r="CM28" s="220"/>
      <c r="CN28" s="220"/>
      <c r="CO28" s="220"/>
      <c r="CP28" s="220"/>
      <c r="CQ28" s="220"/>
      <c r="CR28" s="220"/>
      <c r="CS28" s="220"/>
      <c r="CT28" s="220"/>
      <c r="CU28" s="220"/>
      <c r="CV28" s="220"/>
      <c r="CW28" s="220"/>
      <c r="CX28" s="220"/>
      <c r="CY28" s="220"/>
      <c r="CZ28" s="220"/>
      <c r="DA28" s="220"/>
      <c r="DB28" s="220"/>
      <c r="DC28" s="220"/>
      <c r="DD28" s="220"/>
      <c r="DE28" s="220"/>
      <c r="DF28" s="220"/>
      <c r="DG28" s="220"/>
      <c r="DH28" s="220"/>
      <c r="DI28" s="220"/>
      <c r="DJ28" s="220"/>
      <c r="DK28" s="220"/>
      <c r="DL28" s="220"/>
      <c r="DM28" s="220"/>
      <c r="DN28" s="220"/>
      <c r="DO28" s="220"/>
      <c r="DP28" s="220"/>
      <c r="DQ28" s="220"/>
      <c r="DR28" s="220"/>
      <c r="DS28" s="220"/>
      <c r="DT28" s="220"/>
      <c r="DU28" s="220"/>
      <c r="DV28" s="220"/>
      <c r="DW28" s="220"/>
      <c r="DX28" s="220"/>
      <c r="DY28" s="220">
        <v>25216879.497490499</v>
      </c>
    </row>
    <row r="29" spans="1:129">
      <c r="A29" s="271" t="s">
        <v>370</v>
      </c>
      <c r="B29" s="272"/>
      <c r="D29" s="175" t="s">
        <v>367</v>
      </c>
      <c r="E29" s="220" t="s">
        <v>368</v>
      </c>
      <c r="F29" s="220" t="s">
        <v>369</v>
      </c>
      <c r="G29" s="220">
        <v>50801346.960000001</v>
      </c>
      <c r="H29" s="220"/>
      <c r="I29" s="220"/>
      <c r="J29" s="220">
        <v>90411423.854597703</v>
      </c>
      <c r="K29" s="220"/>
      <c r="L29" s="220">
        <v>119775337.41547149</v>
      </c>
      <c r="M29" s="220">
        <v>6029975.0099999998</v>
      </c>
      <c r="N29" s="220">
        <v>32062710.7499495</v>
      </c>
      <c r="O29" s="220">
        <v>299080793.99001873</v>
      </c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20"/>
      <c r="BV29" s="220"/>
      <c r="BW29" s="220"/>
      <c r="BX29" s="220"/>
      <c r="BY29" s="220"/>
      <c r="BZ29" s="220"/>
      <c r="CA29" s="220"/>
      <c r="CB29" s="220"/>
      <c r="CC29" s="220"/>
      <c r="CD29" s="220"/>
      <c r="CE29" s="220"/>
      <c r="CF29" s="220"/>
      <c r="CG29" s="220"/>
      <c r="CH29" s="220"/>
      <c r="CI29" s="220"/>
      <c r="CJ29" s="220"/>
      <c r="CK29" s="220"/>
      <c r="CL29" s="220"/>
      <c r="CM29" s="220"/>
      <c r="CN29" s="220"/>
      <c r="CO29" s="220"/>
      <c r="CP29" s="220"/>
      <c r="CQ29" s="220"/>
      <c r="CR29" s="220"/>
      <c r="CS29" s="220"/>
      <c r="CT29" s="220"/>
      <c r="CU29" s="220"/>
      <c r="CV29" s="220"/>
      <c r="CW29" s="220"/>
      <c r="CX29" s="220"/>
      <c r="CY29" s="220"/>
      <c r="CZ29" s="220"/>
      <c r="DA29" s="220"/>
      <c r="DB29" s="220"/>
      <c r="DC29" s="220"/>
      <c r="DD29" s="220"/>
      <c r="DE29" s="220"/>
      <c r="DF29" s="220"/>
      <c r="DG29" s="220"/>
      <c r="DH29" s="220"/>
      <c r="DI29" s="220"/>
      <c r="DJ29" s="220"/>
      <c r="DK29" s="220"/>
      <c r="DL29" s="220"/>
      <c r="DM29" s="220"/>
      <c r="DN29" s="220"/>
      <c r="DO29" s="220"/>
      <c r="DP29" s="220"/>
      <c r="DQ29" s="220"/>
      <c r="DR29" s="220"/>
      <c r="DS29" s="220"/>
      <c r="DT29" s="220"/>
      <c r="DU29" s="220"/>
      <c r="DV29" s="220"/>
      <c r="DW29" s="220"/>
      <c r="DX29" s="220"/>
      <c r="DY29" s="220">
        <v>299080793.99001873</v>
      </c>
    </row>
    <row r="30" spans="1:129">
      <c r="A30" s="270" t="s">
        <v>374</v>
      </c>
      <c r="B30" s="270"/>
      <c r="D30" s="175" t="s">
        <v>371</v>
      </c>
      <c r="E30" s="220" t="s">
        <v>372</v>
      </c>
      <c r="F30" s="220" t="s">
        <v>373</v>
      </c>
      <c r="G30" s="220"/>
      <c r="H30" s="220"/>
      <c r="I30" s="220"/>
      <c r="J30" s="220">
        <v>6708892.9306961996</v>
      </c>
      <c r="K30" s="220"/>
      <c r="L30" s="220"/>
      <c r="M30" s="220"/>
      <c r="N30" s="220"/>
      <c r="O30" s="220">
        <v>6708892.9306961996</v>
      </c>
      <c r="P30" s="220"/>
      <c r="Q30" s="220"/>
      <c r="R30" s="220"/>
      <c r="S30" s="220"/>
      <c r="T30" s="220"/>
      <c r="U30" s="220"/>
      <c r="V30" s="220"/>
      <c r="W30" s="220"/>
      <c r="X30" s="220"/>
      <c r="Y30" s="220"/>
      <c r="Z30" s="220"/>
      <c r="AA30" s="220"/>
      <c r="AB30" s="220"/>
      <c r="AC30" s="220"/>
      <c r="AD30" s="220"/>
      <c r="AE30" s="220"/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T30" s="220"/>
      <c r="BU30" s="220"/>
      <c r="BV30" s="220"/>
      <c r="BW30" s="220"/>
      <c r="BX30" s="220"/>
      <c r="BY30" s="220"/>
      <c r="BZ30" s="220"/>
      <c r="CA30" s="220"/>
      <c r="CB30" s="220"/>
      <c r="CC30" s="220"/>
      <c r="CD30" s="220"/>
      <c r="CE30" s="220"/>
      <c r="CF30" s="220"/>
      <c r="CG30" s="220"/>
      <c r="CH30" s="220"/>
      <c r="CI30" s="220"/>
      <c r="CJ30" s="220"/>
      <c r="CK30" s="220"/>
      <c r="CL30" s="220"/>
      <c r="CM30" s="220"/>
      <c r="CN30" s="220"/>
      <c r="CO30" s="220"/>
      <c r="CP30" s="220"/>
      <c r="CQ30" s="220"/>
      <c r="CR30" s="220"/>
      <c r="CS30" s="220"/>
      <c r="CT30" s="220"/>
      <c r="CU30" s="220"/>
      <c r="CV30" s="220"/>
      <c r="CW30" s="220"/>
      <c r="CX30" s="220"/>
      <c r="CY30" s="220"/>
      <c r="CZ30" s="220"/>
      <c r="DA30" s="220"/>
      <c r="DB30" s="220"/>
      <c r="DC30" s="220"/>
      <c r="DD30" s="220"/>
      <c r="DE30" s="220"/>
      <c r="DF30" s="220"/>
      <c r="DG30" s="220"/>
      <c r="DH30" s="220"/>
      <c r="DI30" s="220"/>
      <c r="DJ30" s="220"/>
      <c r="DK30" s="220"/>
      <c r="DL30" s="220"/>
      <c r="DM30" s="220"/>
      <c r="DN30" s="220"/>
      <c r="DO30" s="220"/>
      <c r="DP30" s="220"/>
      <c r="DQ30" s="220"/>
      <c r="DR30" s="220"/>
      <c r="DS30" s="220"/>
      <c r="DT30" s="220"/>
      <c r="DU30" s="220"/>
      <c r="DV30" s="220"/>
      <c r="DW30" s="220"/>
      <c r="DX30" s="220"/>
      <c r="DY30" s="220">
        <v>6708892.9306961996</v>
      </c>
    </row>
    <row r="31" spans="1:129">
      <c r="A31" s="99" t="s">
        <v>378</v>
      </c>
      <c r="B31" s="185" t="s">
        <v>379</v>
      </c>
      <c r="D31" s="175" t="s">
        <v>375</v>
      </c>
      <c r="E31" s="220" t="s">
        <v>376</v>
      </c>
      <c r="F31" s="220" t="s">
        <v>377</v>
      </c>
      <c r="G31" s="220">
        <v>989900</v>
      </c>
      <c r="H31" s="220"/>
      <c r="I31" s="220"/>
      <c r="J31" s="220"/>
      <c r="K31" s="220"/>
      <c r="L31" s="220"/>
      <c r="M31" s="220">
        <v>6000</v>
      </c>
      <c r="N31" s="220"/>
      <c r="O31" s="220">
        <v>995900</v>
      </c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T31" s="220"/>
      <c r="BU31" s="220"/>
      <c r="BV31" s="220"/>
      <c r="BW31" s="220"/>
      <c r="BX31" s="220"/>
      <c r="BY31" s="220"/>
      <c r="BZ31" s="220"/>
      <c r="CA31" s="220"/>
      <c r="CB31" s="220"/>
      <c r="CC31" s="220"/>
      <c r="CD31" s="220"/>
      <c r="CE31" s="220"/>
      <c r="CF31" s="220"/>
      <c r="CG31" s="220"/>
      <c r="CH31" s="220"/>
      <c r="CI31" s="220"/>
      <c r="CJ31" s="220"/>
      <c r="CK31" s="220"/>
      <c r="CL31" s="220"/>
      <c r="CM31" s="220"/>
      <c r="CN31" s="220"/>
      <c r="CO31" s="220"/>
      <c r="CP31" s="220"/>
      <c r="CQ31" s="220"/>
      <c r="CR31" s="220"/>
      <c r="CS31" s="220"/>
      <c r="CT31" s="220"/>
      <c r="CU31" s="220"/>
      <c r="CV31" s="220"/>
      <c r="CW31" s="220"/>
      <c r="CX31" s="220"/>
      <c r="CY31" s="220"/>
      <c r="CZ31" s="220"/>
      <c r="DA31" s="220"/>
      <c r="DB31" s="220"/>
      <c r="DC31" s="220"/>
      <c r="DD31" s="220"/>
      <c r="DE31" s="220"/>
      <c r="DF31" s="220"/>
      <c r="DG31" s="220"/>
      <c r="DH31" s="220"/>
      <c r="DI31" s="220"/>
      <c r="DJ31" s="220"/>
      <c r="DK31" s="220"/>
      <c r="DL31" s="220"/>
      <c r="DM31" s="220"/>
      <c r="DN31" s="220"/>
      <c r="DO31" s="220"/>
      <c r="DP31" s="220"/>
      <c r="DQ31" s="220"/>
      <c r="DR31" s="220"/>
      <c r="DS31" s="220"/>
      <c r="DT31" s="220"/>
      <c r="DU31" s="220"/>
      <c r="DV31" s="220"/>
      <c r="DW31" s="220"/>
      <c r="DX31" s="220"/>
      <c r="DY31" s="220">
        <v>995900</v>
      </c>
    </row>
    <row r="32" spans="1:129">
      <c r="A32" s="99" t="s">
        <v>383</v>
      </c>
      <c r="B32" s="185" t="s">
        <v>384</v>
      </c>
      <c r="D32" s="175" t="s">
        <v>380</v>
      </c>
      <c r="E32" s="220" t="s">
        <v>381</v>
      </c>
      <c r="F32" s="220" t="s">
        <v>382</v>
      </c>
      <c r="G32" s="220">
        <v>1572319.08</v>
      </c>
      <c r="H32" s="220"/>
      <c r="I32" s="220"/>
      <c r="J32" s="220"/>
      <c r="K32" s="220"/>
      <c r="L32" s="220"/>
      <c r="M32" s="220">
        <v>10833.9</v>
      </c>
      <c r="N32" s="220"/>
      <c r="O32" s="220">
        <v>1583152.98</v>
      </c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T32" s="220"/>
      <c r="BU32" s="220"/>
      <c r="BV32" s="220"/>
      <c r="BW32" s="220"/>
      <c r="BX32" s="220"/>
      <c r="BY32" s="220"/>
      <c r="BZ32" s="220"/>
      <c r="CA32" s="220"/>
      <c r="CB32" s="220"/>
      <c r="CC32" s="220"/>
      <c r="CD32" s="220"/>
      <c r="CE32" s="220"/>
      <c r="CF32" s="220"/>
      <c r="CG32" s="220"/>
      <c r="CH32" s="220"/>
      <c r="CI32" s="220"/>
      <c r="CJ32" s="220"/>
      <c r="CK32" s="220"/>
      <c r="CL32" s="220"/>
      <c r="CM32" s="220"/>
      <c r="CN32" s="220"/>
      <c r="CO32" s="220"/>
      <c r="CP32" s="220"/>
      <c r="CQ32" s="220"/>
      <c r="CR32" s="220"/>
      <c r="CS32" s="220"/>
      <c r="CT32" s="220"/>
      <c r="CU32" s="220"/>
      <c r="CV32" s="220"/>
      <c r="CW32" s="220"/>
      <c r="CX32" s="220"/>
      <c r="CY32" s="220"/>
      <c r="CZ32" s="220"/>
      <c r="DA32" s="220"/>
      <c r="DB32" s="220"/>
      <c r="DC32" s="220"/>
      <c r="DD32" s="220"/>
      <c r="DE32" s="220"/>
      <c r="DF32" s="220"/>
      <c r="DG32" s="220"/>
      <c r="DH32" s="220"/>
      <c r="DI32" s="220"/>
      <c r="DJ32" s="220"/>
      <c r="DK32" s="220"/>
      <c r="DL32" s="220"/>
      <c r="DM32" s="220"/>
      <c r="DN32" s="220"/>
      <c r="DO32" s="220"/>
      <c r="DP32" s="220"/>
      <c r="DQ32" s="220"/>
      <c r="DR32" s="220"/>
      <c r="DS32" s="220"/>
      <c r="DT32" s="220"/>
      <c r="DU32" s="220"/>
      <c r="DV32" s="220"/>
      <c r="DW32" s="220"/>
      <c r="DX32" s="220"/>
      <c r="DY32" s="220">
        <v>1583152.98</v>
      </c>
    </row>
    <row r="33" spans="1:129">
      <c r="A33" s="99"/>
      <c r="B33" s="185"/>
      <c r="D33" s="175" t="s">
        <v>385</v>
      </c>
      <c r="E33" s="220" t="s">
        <v>386</v>
      </c>
      <c r="F33" s="220" t="s">
        <v>387</v>
      </c>
      <c r="G33" s="220">
        <v>202495.02</v>
      </c>
      <c r="H33" s="220">
        <v>605423.30000000005</v>
      </c>
      <c r="I33" s="220">
        <v>0</v>
      </c>
      <c r="J33" s="220"/>
      <c r="K33" s="220"/>
      <c r="L33" s="220">
        <v>385780592.2761631</v>
      </c>
      <c r="M33" s="220">
        <v>0</v>
      </c>
      <c r="N33" s="220">
        <v>190973645.340431</v>
      </c>
      <c r="O33" s="220">
        <v>577562155.93659413</v>
      </c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T33" s="220"/>
      <c r="BU33" s="220"/>
      <c r="BV33" s="220"/>
      <c r="BW33" s="220"/>
      <c r="BX33" s="220"/>
      <c r="BY33" s="220"/>
      <c r="BZ33" s="220"/>
      <c r="CA33" s="220"/>
      <c r="CB33" s="220"/>
      <c r="CC33" s="220"/>
      <c r="CD33" s="220"/>
      <c r="CE33" s="220"/>
      <c r="CF33" s="220"/>
      <c r="CG33" s="220"/>
      <c r="CH33" s="220"/>
      <c r="CI33" s="220"/>
      <c r="CJ33" s="220"/>
      <c r="CK33" s="220"/>
      <c r="CL33" s="220"/>
      <c r="CM33" s="220"/>
      <c r="CN33" s="220"/>
      <c r="CO33" s="220"/>
      <c r="CP33" s="220"/>
      <c r="CQ33" s="220"/>
      <c r="CR33" s="220"/>
      <c r="CS33" s="220"/>
      <c r="CT33" s="220"/>
      <c r="CU33" s="220"/>
      <c r="CV33" s="220"/>
      <c r="CW33" s="220"/>
      <c r="CX33" s="220"/>
      <c r="CY33" s="220"/>
      <c r="CZ33" s="220"/>
      <c r="DA33" s="220"/>
      <c r="DB33" s="220"/>
      <c r="DC33" s="220"/>
      <c r="DD33" s="220"/>
      <c r="DE33" s="220"/>
      <c r="DF33" s="220"/>
      <c r="DG33" s="220"/>
      <c r="DH33" s="220"/>
      <c r="DI33" s="220"/>
      <c r="DJ33" s="220"/>
      <c r="DK33" s="220"/>
      <c r="DL33" s="220"/>
      <c r="DM33" s="220"/>
      <c r="DN33" s="220"/>
      <c r="DO33" s="220"/>
      <c r="DP33" s="220"/>
      <c r="DQ33" s="220"/>
      <c r="DR33" s="220"/>
      <c r="DS33" s="220"/>
      <c r="DT33" s="220"/>
      <c r="DU33" s="220"/>
      <c r="DV33" s="220"/>
      <c r="DW33" s="220"/>
      <c r="DX33" s="220"/>
      <c r="DY33" s="220">
        <v>577562155.93659413</v>
      </c>
    </row>
    <row r="34" spans="1:129">
      <c r="A34" s="99"/>
      <c r="B34" s="185"/>
      <c r="D34" s="175" t="s">
        <v>388</v>
      </c>
      <c r="E34" s="220" t="s">
        <v>389</v>
      </c>
      <c r="F34" s="220" t="s">
        <v>390</v>
      </c>
      <c r="G34" s="220">
        <v>13111723.789999999</v>
      </c>
      <c r="H34" s="220">
        <v>2210030.9500000002</v>
      </c>
      <c r="I34" s="220"/>
      <c r="J34" s="220">
        <v>355141828.30985433</v>
      </c>
      <c r="K34" s="220"/>
      <c r="L34" s="220">
        <v>1812034.5867610001</v>
      </c>
      <c r="M34" s="220">
        <v>717923.11</v>
      </c>
      <c r="N34" s="220">
        <v>1434797.3887275001</v>
      </c>
      <c r="O34" s="220">
        <v>374428338.13534278</v>
      </c>
      <c r="P34" s="220"/>
      <c r="Q34" s="220"/>
      <c r="R34" s="220"/>
      <c r="S34" s="220"/>
      <c r="T34" s="220"/>
      <c r="U34" s="220"/>
      <c r="V34" s="220"/>
      <c r="W34" s="220"/>
      <c r="X34" s="220"/>
      <c r="Y34" s="220"/>
      <c r="Z34" s="220"/>
      <c r="AA34" s="220"/>
      <c r="AB34" s="220"/>
      <c r="AC34" s="220"/>
      <c r="AD34" s="220"/>
      <c r="AE34" s="220"/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R34" s="220"/>
      <c r="AS34" s="220"/>
      <c r="AT34" s="220"/>
      <c r="AU34" s="220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T34" s="220"/>
      <c r="BU34" s="220"/>
      <c r="BV34" s="220"/>
      <c r="BW34" s="220"/>
      <c r="BX34" s="220"/>
      <c r="BY34" s="220"/>
      <c r="BZ34" s="220"/>
      <c r="CA34" s="220"/>
      <c r="CB34" s="220"/>
      <c r="CC34" s="220"/>
      <c r="CD34" s="220"/>
      <c r="CE34" s="220"/>
      <c r="CF34" s="220"/>
      <c r="CG34" s="220"/>
      <c r="CH34" s="220"/>
      <c r="CI34" s="220"/>
      <c r="CJ34" s="220"/>
      <c r="CK34" s="220"/>
      <c r="CL34" s="220"/>
      <c r="CM34" s="220"/>
      <c r="CN34" s="220"/>
      <c r="CO34" s="220"/>
      <c r="CP34" s="220"/>
      <c r="CQ34" s="220"/>
      <c r="CR34" s="220"/>
      <c r="CS34" s="220"/>
      <c r="CT34" s="220"/>
      <c r="CU34" s="220"/>
      <c r="CV34" s="220"/>
      <c r="CW34" s="220"/>
      <c r="CX34" s="220"/>
      <c r="CY34" s="220"/>
      <c r="CZ34" s="220"/>
      <c r="DA34" s="220"/>
      <c r="DB34" s="220"/>
      <c r="DC34" s="220"/>
      <c r="DD34" s="220"/>
      <c r="DE34" s="220"/>
      <c r="DF34" s="220"/>
      <c r="DG34" s="220"/>
      <c r="DH34" s="220"/>
      <c r="DI34" s="220"/>
      <c r="DJ34" s="220"/>
      <c r="DK34" s="220"/>
      <c r="DL34" s="220"/>
      <c r="DM34" s="220"/>
      <c r="DN34" s="220"/>
      <c r="DO34" s="220"/>
      <c r="DP34" s="220"/>
      <c r="DQ34" s="220"/>
      <c r="DR34" s="220"/>
      <c r="DS34" s="220"/>
      <c r="DT34" s="220"/>
      <c r="DU34" s="220"/>
      <c r="DV34" s="220"/>
      <c r="DW34" s="220"/>
      <c r="DX34" s="220"/>
      <c r="DY34" s="220">
        <v>374428338.13534278</v>
      </c>
    </row>
    <row r="35" spans="1:129">
      <c r="D35" s="175" t="s">
        <v>391</v>
      </c>
      <c r="E35" s="220" t="s">
        <v>392</v>
      </c>
      <c r="F35" s="220" t="s">
        <v>393</v>
      </c>
      <c r="G35" s="220"/>
      <c r="H35" s="220"/>
      <c r="I35" s="220"/>
      <c r="J35" s="220"/>
      <c r="K35" s="220"/>
      <c r="L35" s="220"/>
      <c r="M35" s="220"/>
      <c r="N35" s="220">
        <v>538453.1746885</v>
      </c>
      <c r="O35" s="220">
        <v>538453.1746885</v>
      </c>
      <c r="P35" s="220"/>
      <c r="Q35" s="220"/>
      <c r="R35" s="220"/>
      <c r="S35" s="220"/>
      <c r="T35" s="220"/>
      <c r="U35" s="220"/>
      <c r="V35" s="220"/>
      <c r="W35" s="220"/>
      <c r="X35" s="220"/>
      <c r="Y35" s="220"/>
      <c r="Z35" s="220"/>
      <c r="AA35" s="220"/>
      <c r="AB35" s="220"/>
      <c r="AC35" s="220"/>
      <c r="AD35" s="220"/>
      <c r="AE35" s="220"/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T35" s="220"/>
      <c r="BU35" s="220"/>
      <c r="BV35" s="220"/>
      <c r="BW35" s="220"/>
      <c r="BX35" s="220"/>
      <c r="BY35" s="220"/>
      <c r="BZ35" s="220"/>
      <c r="CA35" s="220"/>
      <c r="CB35" s="220"/>
      <c r="CC35" s="220"/>
      <c r="CD35" s="220"/>
      <c r="CE35" s="220"/>
      <c r="CF35" s="220"/>
      <c r="CG35" s="220"/>
      <c r="CH35" s="220"/>
      <c r="CI35" s="220"/>
      <c r="CJ35" s="220"/>
      <c r="CK35" s="220"/>
      <c r="CL35" s="220"/>
      <c r="CM35" s="220"/>
      <c r="CN35" s="220"/>
      <c r="CO35" s="220"/>
      <c r="CP35" s="220"/>
      <c r="CQ35" s="220"/>
      <c r="CR35" s="220"/>
      <c r="CS35" s="220"/>
      <c r="CT35" s="220"/>
      <c r="CU35" s="220"/>
      <c r="CV35" s="220"/>
      <c r="CW35" s="220"/>
      <c r="CX35" s="220"/>
      <c r="CY35" s="220"/>
      <c r="CZ35" s="220"/>
      <c r="DA35" s="220"/>
      <c r="DB35" s="220"/>
      <c r="DC35" s="220"/>
      <c r="DD35" s="220"/>
      <c r="DE35" s="220"/>
      <c r="DF35" s="220"/>
      <c r="DG35" s="220"/>
      <c r="DH35" s="220"/>
      <c r="DI35" s="220"/>
      <c r="DJ35" s="220"/>
      <c r="DK35" s="220"/>
      <c r="DL35" s="220"/>
      <c r="DM35" s="220"/>
      <c r="DN35" s="220"/>
      <c r="DO35" s="220"/>
      <c r="DP35" s="220"/>
      <c r="DQ35" s="220"/>
      <c r="DR35" s="220"/>
      <c r="DS35" s="220"/>
      <c r="DT35" s="220"/>
      <c r="DU35" s="220"/>
      <c r="DV35" s="220"/>
      <c r="DW35" s="220"/>
      <c r="DX35" s="220"/>
      <c r="DY35" s="220">
        <v>538453.1746885</v>
      </c>
    </row>
    <row r="36" spans="1:129">
      <c r="D36" s="175" t="s">
        <v>394</v>
      </c>
      <c r="E36" s="220" t="s">
        <v>395</v>
      </c>
      <c r="F36" s="220" t="s">
        <v>396</v>
      </c>
      <c r="G36" s="220">
        <v>4884709.0999999996</v>
      </c>
      <c r="H36" s="220"/>
      <c r="I36" s="220"/>
      <c r="J36" s="220"/>
      <c r="K36" s="220"/>
      <c r="L36" s="220"/>
      <c r="M36" s="220"/>
      <c r="N36" s="220"/>
      <c r="O36" s="220">
        <v>4884709.0999999996</v>
      </c>
      <c r="P36" s="220"/>
      <c r="Q36" s="220"/>
      <c r="R36" s="220"/>
      <c r="S36" s="220"/>
      <c r="T36" s="220"/>
      <c r="U36" s="220"/>
      <c r="V36" s="220"/>
      <c r="W36" s="220"/>
      <c r="X36" s="220"/>
      <c r="Y36" s="220"/>
      <c r="Z36" s="220"/>
      <c r="AA36" s="220"/>
      <c r="AB36" s="220"/>
      <c r="AC36" s="220"/>
      <c r="AD36" s="220"/>
      <c r="AE36" s="220"/>
      <c r="AF36" s="220"/>
      <c r="AG36" s="220"/>
      <c r="AH36" s="220"/>
      <c r="AI36" s="220"/>
      <c r="AJ36" s="220"/>
      <c r="AK36" s="220"/>
      <c r="AL36" s="220"/>
      <c r="AM36" s="220"/>
      <c r="AN36" s="220"/>
      <c r="AO36" s="220"/>
      <c r="AP36" s="220"/>
      <c r="AQ36" s="220"/>
      <c r="AR36" s="220"/>
      <c r="AS36" s="220"/>
      <c r="AT36" s="220"/>
      <c r="AU36" s="220"/>
      <c r="AV36" s="220"/>
      <c r="AW36" s="220"/>
      <c r="AX36" s="220"/>
      <c r="AY36" s="220"/>
      <c r="AZ36" s="220"/>
      <c r="BA36" s="220"/>
      <c r="BB36" s="220"/>
      <c r="BC36" s="220"/>
      <c r="BD36" s="220"/>
      <c r="BE36" s="220"/>
      <c r="BF36" s="220"/>
      <c r="BG36" s="220"/>
      <c r="BH36" s="220"/>
      <c r="BI36" s="220"/>
      <c r="BJ36" s="220"/>
      <c r="BK36" s="220"/>
      <c r="BL36" s="220"/>
      <c r="BM36" s="220"/>
      <c r="BN36" s="220"/>
      <c r="BO36" s="220"/>
      <c r="BP36" s="220"/>
      <c r="BQ36" s="220"/>
      <c r="BR36" s="220"/>
      <c r="BS36" s="220"/>
      <c r="BT36" s="220"/>
      <c r="BU36" s="220"/>
      <c r="BV36" s="220"/>
      <c r="BW36" s="220"/>
      <c r="BX36" s="220"/>
      <c r="BY36" s="220"/>
      <c r="BZ36" s="220"/>
      <c r="CA36" s="220"/>
      <c r="CB36" s="220"/>
      <c r="CC36" s="220"/>
      <c r="CD36" s="220"/>
      <c r="CE36" s="220"/>
      <c r="CF36" s="220"/>
      <c r="CG36" s="220"/>
      <c r="CH36" s="220"/>
      <c r="CI36" s="220"/>
      <c r="CJ36" s="220"/>
      <c r="CK36" s="220"/>
      <c r="CL36" s="220"/>
      <c r="CM36" s="220"/>
      <c r="CN36" s="220"/>
      <c r="CO36" s="220"/>
      <c r="CP36" s="220"/>
      <c r="CQ36" s="220"/>
      <c r="CR36" s="220"/>
      <c r="CS36" s="220"/>
      <c r="CT36" s="220"/>
      <c r="CU36" s="220"/>
      <c r="CV36" s="220"/>
      <c r="CW36" s="220"/>
      <c r="CX36" s="220"/>
      <c r="CY36" s="220"/>
      <c r="CZ36" s="220"/>
      <c r="DA36" s="220"/>
      <c r="DB36" s="220"/>
      <c r="DC36" s="220"/>
      <c r="DD36" s="220"/>
      <c r="DE36" s="220"/>
      <c r="DF36" s="220"/>
      <c r="DG36" s="220"/>
      <c r="DH36" s="220"/>
      <c r="DI36" s="220"/>
      <c r="DJ36" s="220"/>
      <c r="DK36" s="220"/>
      <c r="DL36" s="220"/>
      <c r="DM36" s="220"/>
      <c r="DN36" s="220"/>
      <c r="DO36" s="220"/>
      <c r="DP36" s="220"/>
      <c r="DQ36" s="220"/>
      <c r="DR36" s="220"/>
      <c r="DS36" s="220"/>
      <c r="DT36" s="220"/>
      <c r="DU36" s="220"/>
      <c r="DV36" s="220"/>
      <c r="DW36" s="220"/>
      <c r="DX36" s="220"/>
      <c r="DY36" s="220">
        <v>4884709.0999999996</v>
      </c>
    </row>
    <row r="37" spans="1:129">
      <c r="D37" s="175" t="s">
        <v>397</v>
      </c>
      <c r="E37" s="222" t="s">
        <v>398</v>
      </c>
      <c r="F37" s="222" t="s">
        <v>399</v>
      </c>
      <c r="G37" s="222">
        <v>572481736.11000001</v>
      </c>
      <c r="H37" s="222">
        <v>4257821.66</v>
      </c>
      <c r="I37" s="222">
        <v>23.1176818</v>
      </c>
      <c r="J37" s="222">
        <v>599075345.69285131</v>
      </c>
      <c r="K37" s="222">
        <v>55.05</v>
      </c>
      <c r="L37" s="222">
        <v>559700837.14640558</v>
      </c>
      <c r="M37" s="222">
        <v>73179145.480000004</v>
      </c>
      <c r="N37" s="222">
        <v>255644951.584077</v>
      </c>
      <c r="O37" s="222">
        <v>2064339915.8410156</v>
      </c>
      <c r="P37" s="222"/>
      <c r="Q37" s="222"/>
      <c r="R37" s="222"/>
      <c r="S37" s="222"/>
      <c r="T37" s="222"/>
      <c r="U37" s="222"/>
      <c r="V37" s="222"/>
      <c r="W37" s="222">
        <v>-246973370.9531475</v>
      </c>
      <c r="X37" s="222"/>
      <c r="Y37" s="222"/>
      <c r="Z37" s="222"/>
      <c r="AA37" s="222"/>
      <c r="AB37" s="222"/>
      <c r="AC37" s="222"/>
      <c r="AD37" s="222"/>
      <c r="AE37" s="222"/>
      <c r="AF37" s="222"/>
      <c r="AG37" s="222"/>
      <c r="AH37" s="222"/>
      <c r="AI37" s="222"/>
      <c r="AJ37" s="222"/>
      <c r="AK37" s="222"/>
      <c r="AL37" s="222"/>
      <c r="AM37" s="222"/>
      <c r="AN37" s="222"/>
      <c r="AO37" s="222"/>
      <c r="AP37" s="222"/>
      <c r="AQ37" s="222"/>
      <c r="AR37" s="222"/>
      <c r="AS37" s="222"/>
      <c r="AT37" s="222"/>
      <c r="AU37" s="222"/>
      <c r="AV37" s="222"/>
      <c r="AW37" s="222"/>
      <c r="AX37" s="222"/>
      <c r="AY37" s="222"/>
      <c r="AZ37" s="222"/>
      <c r="BA37" s="222"/>
      <c r="BB37" s="222"/>
      <c r="BC37" s="222"/>
      <c r="BD37" s="222"/>
      <c r="BE37" s="222"/>
      <c r="BF37" s="222"/>
      <c r="BG37" s="222"/>
      <c r="BH37" s="222"/>
      <c r="BI37" s="222"/>
      <c r="BJ37" s="222"/>
      <c r="BK37" s="222"/>
      <c r="BL37" s="222"/>
      <c r="BM37" s="222"/>
      <c r="BN37" s="222"/>
      <c r="BO37" s="222"/>
      <c r="BP37" s="222"/>
      <c r="BQ37" s="222"/>
      <c r="BR37" s="222"/>
      <c r="BS37" s="222"/>
      <c r="BT37" s="222"/>
      <c r="BU37" s="222"/>
      <c r="BV37" s="222"/>
      <c r="BW37" s="222"/>
      <c r="BX37" s="222"/>
      <c r="BY37" s="222"/>
      <c r="BZ37" s="222"/>
      <c r="CA37" s="222"/>
      <c r="CB37" s="222"/>
      <c r="CC37" s="222"/>
      <c r="CD37" s="222"/>
      <c r="CE37" s="222"/>
      <c r="CF37" s="222"/>
      <c r="CG37" s="222"/>
      <c r="CH37" s="222"/>
      <c r="CI37" s="222"/>
      <c r="CJ37" s="222"/>
      <c r="CK37" s="222"/>
      <c r="CL37" s="222"/>
      <c r="CM37" s="222"/>
      <c r="CN37" s="222"/>
      <c r="CO37" s="222"/>
      <c r="CP37" s="222"/>
      <c r="CQ37" s="222"/>
      <c r="CR37" s="222"/>
      <c r="CS37" s="222"/>
      <c r="CT37" s="222"/>
      <c r="CU37" s="222"/>
      <c r="CV37" s="222"/>
      <c r="CW37" s="222"/>
      <c r="CX37" s="222"/>
      <c r="CY37" s="222"/>
      <c r="CZ37" s="222"/>
      <c r="DA37" s="222"/>
      <c r="DB37" s="222"/>
      <c r="DC37" s="222"/>
      <c r="DD37" s="222"/>
      <c r="DE37" s="222"/>
      <c r="DF37" s="222"/>
      <c r="DG37" s="222"/>
      <c r="DH37" s="222"/>
      <c r="DI37" s="222">
        <v>-24.22</v>
      </c>
      <c r="DJ37" s="222"/>
      <c r="DK37" s="222"/>
      <c r="DL37" s="222"/>
      <c r="DM37" s="222"/>
      <c r="DN37" s="222"/>
      <c r="DO37" s="222"/>
      <c r="DP37" s="222"/>
      <c r="DQ37" s="222">
        <v>0</v>
      </c>
      <c r="DR37" s="222"/>
      <c r="DS37" s="222"/>
      <c r="DT37" s="222"/>
      <c r="DU37" s="222">
        <v>-246973395.1731475</v>
      </c>
      <c r="DV37" s="222"/>
      <c r="DW37" s="222"/>
      <c r="DX37" s="222"/>
      <c r="DY37" s="222">
        <v>1817366520.6678679</v>
      </c>
    </row>
    <row r="38" spans="1:129">
      <c r="A38" s="271" t="s">
        <v>403</v>
      </c>
      <c r="B38" s="272"/>
      <c r="D38" s="175" t="s">
        <v>400</v>
      </c>
      <c r="E38" s="220" t="s">
        <v>401</v>
      </c>
      <c r="F38" s="220" t="s">
        <v>402</v>
      </c>
      <c r="G38" s="220">
        <v>8836482.7400000002</v>
      </c>
      <c r="H38" s="220">
        <v>37274092.340000004</v>
      </c>
      <c r="I38" s="220"/>
      <c r="J38" s="220"/>
      <c r="K38" s="220"/>
      <c r="L38" s="220"/>
      <c r="M38" s="220">
        <v>11316898.529999999</v>
      </c>
      <c r="N38" s="220"/>
      <c r="O38" s="220">
        <v>57427473.609999999</v>
      </c>
      <c r="P38" s="220"/>
      <c r="Q38" s="220"/>
      <c r="R38" s="220"/>
      <c r="S38" s="220"/>
      <c r="T38" s="220"/>
      <c r="U38" s="220"/>
      <c r="V38" s="220"/>
      <c r="W38" s="220"/>
      <c r="X38" s="220"/>
      <c r="Y38" s="220"/>
      <c r="Z38" s="220">
        <v>-5738918</v>
      </c>
      <c r="AA38" s="220"/>
      <c r="AB38" s="220"/>
      <c r="AC38" s="220"/>
      <c r="AD38" s="220"/>
      <c r="AE38" s="220"/>
      <c r="AF38" s="220"/>
      <c r="AG38" s="220"/>
      <c r="AH38" s="220"/>
      <c r="AI38" s="220"/>
      <c r="AJ38" s="220"/>
      <c r="AK38" s="220"/>
      <c r="AL38" s="220"/>
      <c r="AM38" s="220"/>
      <c r="AN38" s="220"/>
      <c r="AO38" s="220"/>
      <c r="AP38" s="220"/>
      <c r="AQ38" s="220"/>
      <c r="AR38" s="220"/>
      <c r="AS38" s="220"/>
      <c r="AT38" s="220"/>
      <c r="AU38" s="220"/>
      <c r="AV38" s="220"/>
      <c r="AW38" s="220"/>
      <c r="AX38" s="220"/>
      <c r="AY38" s="220"/>
      <c r="AZ38" s="220"/>
      <c r="BA38" s="220"/>
      <c r="BB38" s="220"/>
      <c r="BC38" s="220"/>
      <c r="BD38" s="220"/>
      <c r="BE38" s="220"/>
      <c r="BF38" s="220"/>
      <c r="BG38" s="220"/>
      <c r="BH38" s="220"/>
      <c r="BI38" s="220"/>
      <c r="BJ38" s="220"/>
      <c r="BK38" s="220"/>
      <c r="BL38" s="220"/>
      <c r="BM38" s="220"/>
      <c r="BN38" s="220"/>
      <c r="BO38" s="220"/>
      <c r="BP38" s="220"/>
      <c r="BQ38" s="220"/>
      <c r="BR38" s="220"/>
      <c r="BS38" s="220"/>
      <c r="BT38" s="220"/>
      <c r="BU38" s="220"/>
      <c r="BV38" s="220"/>
      <c r="BW38" s="220"/>
      <c r="BX38" s="220"/>
      <c r="BY38" s="220"/>
      <c r="BZ38" s="220"/>
      <c r="CA38" s="220"/>
      <c r="CB38" s="220"/>
      <c r="CC38" s="220"/>
      <c r="CD38" s="220"/>
      <c r="CE38" s="220"/>
      <c r="CF38" s="220"/>
      <c r="CG38" s="220"/>
      <c r="CH38" s="220"/>
      <c r="CI38" s="220"/>
      <c r="CJ38" s="220"/>
      <c r="CK38" s="220"/>
      <c r="CL38" s="220"/>
      <c r="CM38" s="220"/>
      <c r="CN38" s="220"/>
      <c r="CO38" s="220"/>
      <c r="CP38" s="220"/>
      <c r="CQ38" s="220"/>
      <c r="CR38" s="220"/>
      <c r="CS38" s="220"/>
      <c r="CT38" s="220"/>
      <c r="CU38" s="220"/>
      <c r="CV38" s="220"/>
      <c r="CW38" s="220"/>
      <c r="CX38" s="220"/>
      <c r="CY38" s="220"/>
      <c r="CZ38" s="220"/>
      <c r="DA38" s="220"/>
      <c r="DB38" s="220"/>
      <c r="DC38" s="220"/>
      <c r="DD38" s="220"/>
      <c r="DE38" s="220"/>
      <c r="DF38" s="220"/>
      <c r="DG38" s="220"/>
      <c r="DH38" s="220"/>
      <c r="DI38" s="220"/>
      <c r="DJ38" s="220"/>
      <c r="DK38" s="220"/>
      <c r="DL38" s="220"/>
      <c r="DM38" s="220"/>
      <c r="DN38" s="220"/>
      <c r="DO38" s="220"/>
      <c r="DP38" s="220"/>
      <c r="DQ38" s="220">
        <v>0</v>
      </c>
      <c r="DR38" s="220"/>
      <c r="DS38" s="220"/>
      <c r="DT38" s="220"/>
      <c r="DU38" s="220">
        <v>-5738918</v>
      </c>
      <c r="DV38" s="220"/>
      <c r="DW38" s="220"/>
      <c r="DX38" s="220"/>
      <c r="DY38" s="220">
        <v>51688555.609999999</v>
      </c>
    </row>
    <row r="39" spans="1:129">
      <c r="A39" s="270" t="s">
        <v>374</v>
      </c>
      <c r="B39" s="270"/>
      <c r="D39" s="175" t="s">
        <v>404</v>
      </c>
      <c r="E39" s="222" t="s">
        <v>405</v>
      </c>
      <c r="F39" s="222" t="s">
        <v>406</v>
      </c>
      <c r="G39" s="222">
        <v>8836482.7400000002</v>
      </c>
      <c r="H39" s="222">
        <v>37274092.340000004</v>
      </c>
      <c r="I39" s="222"/>
      <c r="J39" s="222"/>
      <c r="K39" s="222"/>
      <c r="L39" s="222"/>
      <c r="M39" s="222">
        <v>11316898.529999999</v>
      </c>
      <c r="N39" s="222"/>
      <c r="O39" s="222">
        <v>57427473.609999999</v>
      </c>
      <c r="P39" s="222"/>
      <c r="Q39" s="222"/>
      <c r="R39" s="222"/>
      <c r="S39" s="222"/>
      <c r="T39" s="222"/>
      <c r="U39" s="222"/>
      <c r="V39" s="222"/>
      <c r="W39" s="222"/>
      <c r="X39" s="222"/>
      <c r="Y39" s="222"/>
      <c r="Z39" s="222">
        <v>-5738918</v>
      </c>
      <c r="AA39" s="222"/>
      <c r="AB39" s="222"/>
      <c r="AC39" s="222"/>
      <c r="AD39" s="222"/>
      <c r="AE39" s="222"/>
      <c r="AF39" s="222"/>
      <c r="AG39" s="222"/>
      <c r="AH39" s="222"/>
      <c r="AI39" s="222"/>
      <c r="AJ39" s="222"/>
      <c r="AK39" s="222"/>
      <c r="AL39" s="222"/>
      <c r="AM39" s="222"/>
      <c r="AN39" s="222"/>
      <c r="AO39" s="222"/>
      <c r="AP39" s="222"/>
      <c r="AQ39" s="222"/>
      <c r="AR39" s="222"/>
      <c r="AS39" s="222"/>
      <c r="AT39" s="222"/>
      <c r="AU39" s="222"/>
      <c r="AV39" s="222"/>
      <c r="AW39" s="222"/>
      <c r="AX39" s="222"/>
      <c r="AY39" s="222"/>
      <c r="AZ39" s="222"/>
      <c r="BA39" s="222"/>
      <c r="BB39" s="222"/>
      <c r="BC39" s="222"/>
      <c r="BD39" s="222"/>
      <c r="BE39" s="222"/>
      <c r="BF39" s="222"/>
      <c r="BG39" s="222"/>
      <c r="BH39" s="222"/>
      <c r="BI39" s="222"/>
      <c r="BJ39" s="222"/>
      <c r="BK39" s="222"/>
      <c r="BL39" s="222"/>
      <c r="BM39" s="222"/>
      <c r="BN39" s="222"/>
      <c r="BO39" s="222"/>
      <c r="BP39" s="222"/>
      <c r="BQ39" s="222"/>
      <c r="BR39" s="222"/>
      <c r="BS39" s="222"/>
      <c r="BT39" s="222"/>
      <c r="BU39" s="222"/>
      <c r="BV39" s="222"/>
      <c r="BW39" s="222"/>
      <c r="BX39" s="222"/>
      <c r="BY39" s="222"/>
      <c r="BZ39" s="222"/>
      <c r="CA39" s="222"/>
      <c r="CB39" s="222"/>
      <c r="CC39" s="222"/>
      <c r="CD39" s="222"/>
      <c r="CE39" s="222"/>
      <c r="CF39" s="222"/>
      <c r="CG39" s="222"/>
      <c r="CH39" s="222"/>
      <c r="CI39" s="222"/>
      <c r="CJ39" s="222"/>
      <c r="CK39" s="222"/>
      <c r="CL39" s="222"/>
      <c r="CM39" s="222"/>
      <c r="CN39" s="222"/>
      <c r="CO39" s="222"/>
      <c r="CP39" s="222"/>
      <c r="CQ39" s="222"/>
      <c r="CR39" s="222"/>
      <c r="CS39" s="222"/>
      <c r="CT39" s="222"/>
      <c r="CU39" s="222"/>
      <c r="CV39" s="222"/>
      <c r="CW39" s="222"/>
      <c r="CX39" s="222"/>
      <c r="CY39" s="222"/>
      <c r="CZ39" s="222"/>
      <c r="DA39" s="222"/>
      <c r="DB39" s="222"/>
      <c r="DC39" s="222"/>
      <c r="DD39" s="222"/>
      <c r="DE39" s="222"/>
      <c r="DF39" s="222"/>
      <c r="DG39" s="222"/>
      <c r="DH39" s="222"/>
      <c r="DI39" s="222"/>
      <c r="DJ39" s="222"/>
      <c r="DK39" s="222"/>
      <c r="DL39" s="222"/>
      <c r="DM39" s="222"/>
      <c r="DN39" s="222"/>
      <c r="DO39" s="222"/>
      <c r="DP39" s="222"/>
      <c r="DQ39" s="222">
        <v>0</v>
      </c>
      <c r="DR39" s="222"/>
      <c r="DS39" s="222"/>
      <c r="DT39" s="222"/>
      <c r="DU39" s="222">
        <v>-5738918</v>
      </c>
      <c r="DV39" s="222"/>
      <c r="DW39" s="222"/>
      <c r="DX39" s="222"/>
      <c r="DY39" s="222">
        <v>51688555.609999999</v>
      </c>
    </row>
    <row r="40" spans="1:129">
      <c r="A40" s="99" t="s">
        <v>378</v>
      </c>
      <c r="B40" s="185" t="s">
        <v>410</v>
      </c>
      <c r="D40" s="175" t="s">
        <v>407</v>
      </c>
      <c r="E40" s="223" t="s">
        <v>408</v>
      </c>
      <c r="F40" s="223" t="s">
        <v>409</v>
      </c>
      <c r="G40" s="223">
        <v>4861900020.8199997</v>
      </c>
      <c r="H40" s="223">
        <v>125943821.45999999</v>
      </c>
      <c r="I40" s="223">
        <v>23.1176818</v>
      </c>
      <c r="J40" s="223">
        <v>4890081151.7792778</v>
      </c>
      <c r="K40" s="223">
        <v>55.05</v>
      </c>
      <c r="L40" s="223">
        <v>1104030308.3674796</v>
      </c>
      <c r="M40" s="223">
        <v>987736009.13999999</v>
      </c>
      <c r="N40" s="223">
        <v>1567968776.3341525</v>
      </c>
      <c r="O40" s="223">
        <v>13537660166.068592</v>
      </c>
      <c r="P40" s="223"/>
      <c r="Q40" s="223"/>
      <c r="R40" s="223"/>
      <c r="S40" s="223"/>
      <c r="T40" s="223"/>
      <c r="U40" s="223"/>
      <c r="V40" s="223"/>
      <c r="W40" s="223">
        <v>-246973370.9531475</v>
      </c>
      <c r="X40" s="223"/>
      <c r="Y40" s="223"/>
      <c r="Z40" s="223">
        <v>-5738918</v>
      </c>
      <c r="AA40" s="223"/>
      <c r="AB40" s="223"/>
      <c r="AC40" s="223"/>
      <c r="AD40" s="223"/>
      <c r="AE40" s="223"/>
      <c r="AF40" s="223"/>
      <c r="AG40" s="223"/>
      <c r="AH40" s="223"/>
      <c r="AI40" s="223"/>
      <c r="AJ40" s="223"/>
      <c r="AK40" s="223"/>
      <c r="AL40" s="223"/>
      <c r="AM40" s="223"/>
      <c r="AN40" s="223"/>
      <c r="AO40" s="223"/>
      <c r="AP40" s="223"/>
      <c r="AQ40" s="223"/>
      <c r="AR40" s="223"/>
      <c r="AS40" s="223"/>
      <c r="AT40" s="223"/>
      <c r="AU40" s="223"/>
      <c r="AV40" s="223"/>
      <c r="AW40" s="223"/>
      <c r="AX40" s="223"/>
      <c r="AY40" s="223"/>
      <c r="AZ40" s="223"/>
      <c r="BA40" s="223"/>
      <c r="BB40" s="223"/>
      <c r="BC40" s="223">
        <v>-452501665.52999997</v>
      </c>
      <c r="BD40" s="223"/>
      <c r="BE40" s="223"/>
      <c r="BF40" s="223"/>
      <c r="BG40" s="223"/>
      <c r="BH40" s="223"/>
      <c r="BI40" s="223"/>
      <c r="BJ40" s="223"/>
      <c r="BK40" s="223"/>
      <c r="BL40" s="223"/>
      <c r="BM40" s="223"/>
      <c r="BN40" s="223"/>
      <c r="BO40" s="223"/>
      <c r="BP40" s="223"/>
      <c r="BQ40" s="223"/>
      <c r="BR40" s="223"/>
      <c r="BS40" s="223"/>
      <c r="BT40" s="223"/>
      <c r="BU40" s="223"/>
      <c r="BV40" s="223"/>
      <c r="BW40" s="223"/>
      <c r="BX40" s="223"/>
      <c r="BY40" s="223"/>
      <c r="BZ40" s="223"/>
      <c r="CA40" s="223"/>
      <c r="CB40" s="223"/>
      <c r="CC40" s="223"/>
      <c r="CD40" s="223"/>
      <c r="CE40" s="223"/>
      <c r="CF40" s="223"/>
      <c r="CG40" s="223"/>
      <c r="CH40" s="223"/>
      <c r="CI40" s="223"/>
      <c r="CJ40" s="223"/>
      <c r="CK40" s="223"/>
      <c r="CL40" s="223"/>
      <c r="CM40" s="223"/>
      <c r="CN40" s="223"/>
      <c r="CO40" s="223"/>
      <c r="CP40" s="223"/>
      <c r="CQ40" s="223"/>
      <c r="CR40" s="223"/>
      <c r="CS40" s="223"/>
      <c r="CT40" s="223"/>
      <c r="CU40" s="223"/>
      <c r="CV40" s="223"/>
      <c r="CW40" s="223"/>
      <c r="CX40" s="223"/>
      <c r="CY40" s="223"/>
      <c r="CZ40" s="223"/>
      <c r="DA40" s="223"/>
      <c r="DB40" s="223"/>
      <c r="DC40" s="223"/>
      <c r="DD40" s="223"/>
      <c r="DE40" s="223"/>
      <c r="DF40" s="223"/>
      <c r="DG40" s="223"/>
      <c r="DH40" s="223"/>
      <c r="DI40" s="223">
        <v>-24.22</v>
      </c>
      <c r="DJ40" s="223"/>
      <c r="DK40" s="223"/>
      <c r="DL40" s="223"/>
      <c r="DM40" s="223"/>
      <c r="DN40" s="223"/>
      <c r="DO40" s="223"/>
      <c r="DP40" s="223"/>
      <c r="DQ40" s="223">
        <v>0</v>
      </c>
      <c r="DR40" s="223"/>
      <c r="DS40" s="223"/>
      <c r="DT40" s="223"/>
      <c r="DU40" s="223">
        <v>-705213978.70314753</v>
      </c>
      <c r="DV40" s="223"/>
      <c r="DW40" s="223"/>
      <c r="DX40" s="223"/>
      <c r="DY40" s="223">
        <v>12832446187.365442</v>
      </c>
    </row>
    <row r="41" spans="1:129">
      <c r="A41" s="99" t="s">
        <v>383</v>
      </c>
      <c r="B41" s="185" t="s">
        <v>414</v>
      </c>
      <c r="D41" s="175" t="s">
        <v>411</v>
      </c>
      <c r="E41" s="220" t="s">
        <v>412</v>
      </c>
      <c r="F41" s="220" t="s">
        <v>413</v>
      </c>
      <c r="G41" s="220">
        <v>3372634117.9899998</v>
      </c>
      <c r="H41" s="220"/>
      <c r="I41" s="220"/>
      <c r="J41" s="220"/>
      <c r="K41" s="220">
        <v>877035.21</v>
      </c>
      <c r="L41" s="220"/>
      <c r="M41" s="220"/>
      <c r="N41" s="220"/>
      <c r="O41" s="220">
        <v>3373511153.1999998</v>
      </c>
      <c r="P41" s="220"/>
      <c r="Q41" s="220"/>
      <c r="R41" s="220"/>
      <c r="S41" s="220"/>
      <c r="T41" s="220"/>
      <c r="U41" s="220"/>
      <c r="V41" s="220"/>
      <c r="W41" s="220"/>
      <c r="X41" s="220">
        <v>-3373511153.1999998</v>
      </c>
      <c r="Y41" s="220"/>
      <c r="Z41" s="220"/>
      <c r="AA41" s="220"/>
      <c r="AB41" s="220"/>
      <c r="AC41" s="220"/>
      <c r="AD41" s="220"/>
      <c r="AE41" s="220"/>
      <c r="AF41" s="220"/>
      <c r="AG41" s="220"/>
      <c r="AH41" s="220"/>
      <c r="AI41" s="220"/>
      <c r="AJ41" s="220"/>
      <c r="AK41" s="220"/>
      <c r="AL41" s="220"/>
      <c r="AM41" s="220"/>
      <c r="AN41" s="220"/>
      <c r="AO41" s="220"/>
      <c r="AP41" s="220"/>
      <c r="AQ41" s="220"/>
      <c r="AR41" s="220"/>
      <c r="AS41" s="220"/>
      <c r="AT41" s="220"/>
      <c r="AU41" s="220"/>
      <c r="AV41" s="220"/>
      <c r="AW41" s="220"/>
      <c r="AX41" s="220"/>
      <c r="AY41" s="220"/>
      <c r="AZ41" s="220"/>
      <c r="BA41" s="220"/>
      <c r="BB41" s="220"/>
      <c r="BC41" s="220"/>
      <c r="BD41" s="220"/>
      <c r="BE41" s="220"/>
      <c r="BF41" s="220"/>
      <c r="BG41" s="220"/>
      <c r="BH41" s="220"/>
      <c r="BI41" s="220"/>
      <c r="BJ41" s="220"/>
      <c r="BK41" s="220"/>
      <c r="BL41" s="220"/>
      <c r="BM41" s="220"/>
      <c r="BN41" s="220"/>
      <c r="BO41" s="220"/>
      <c r="BP41" s="220"/>
      <c r="BQ41" s="220"/>
      <c r="BR41" s="220"/>
      <c r="BS41" s="220"/>
      <c r="BT41" s="220"/>
      <c r="BU41" s="220"/>
      <c r="BV41" s="220"/>
      <c r="BW41" s="220"/>
      <c r="BX41" s="220"/>
      <c r="BY41" s="220"/>
      <c r="BZ41" s="220"/>
      <c r="CA41" s="220"/>
      <c r="CB41" s="220"/>
      <c r="CC41" s="220"/>
      <c r="CD41" s="220"/>
      <c r="CE41" s="220"/>
      <c r="CF41" s="220"/>
      <c r="CG41" s="220"/>
      <c r="CH41" s="220"/>
      <c r="CI41" s="220"/>
      <c r="CJ41" s="220"/>
      <c r="CK41" s="220"/>
      <c r="CL41" s="220"/>
      <c r="CM41" s="220"/>
      <c r="CN41" s="220"/>
      <c r="CO41" s="220"/>
      <c r="CP41" s="220"/>
      <c r="CQ41" s="220"/>
      <c r="CR41" s="220"/>
      <c r="CS41" s="220"/>
      <c r="CT41" s="220"/>
      <c r="CU41" s="220"/>
      <c r="CV41" s="220"/>
      <c r="CW41" s="220"/>
      <c r="CX41" s="220"/>
      <c r="CY41" s="220"/>
      <c r="CZ41" s="220"/>
      <c r="DA41" s="220"/>
      <c r="DB41" s="220"/>
      <c r="DC41" s="220"/>
      <c r="DD41" s="220"/>
      <c r="DE41" s="220"/>
      <c r="DF41" s="220"/>
      <c r="DG41" s="220"/>
      <c r="DH41" s="220"/>
      <c r="DI41" s="220"/>
      <c r="DJ41" s="220"/>
      <c r="DK41" s="220"/>
      <c r="DL41" s="220"/>
      <c r="DM41" s="220"/>
      <c r="DN41" s="220"/>
      <c r="DO41" s="220"/>
      <c r="DP41" s="220"/>
      <c r="DQ41" s="220">
        <v>0</v>
      </c>
      <c r="DR41" s="220"/>
      <c r="DS41" s="220"/>
      <c r="DT41" s="220"/>
      <c r="DU41" s="220">
        <v>-3373511153.1999998</v>
      </c>
      <c r="DV41" s="220"/>
      <c r="DW41" s="220"/>
      <c r="DX41" s="220"/>
      <c r="DY41" s="220">
        <v>0</v>
      </c>
    </row>
    <row r="42" spans="1:129">
      <c r="A42" s="99"/>
      <c r="B42" s="185"/>
      <c r="D42" s="175" t="s">
        <v>415</v>
      </c>
      <c r="E42" s="222" t="s">
        <v>416</v>
      </c>
      <c r="F42" s="222" t="s">
        <v>417</v>
      </c>
      <c r="G42" s="222">
        <v>3372634117.9899998</v>
      </c>
      <c r="H42" s="222"/>
      <c r="I42" s="222"/>
      <c r="J42" s="222"/>
      <c r="K42" s="222">
        <v>877035.21</v>
      </c>
      <c r="L42" s="222"/>
      <c r="M42" s="222"/>
      <c r="N42" s="222"/>
      <c r="O42" s="222">
        <v>3373511153.1999998</v>
      </c>
      <c r="P42" s="222"/>
      <c r="Q42" s="222"/>
      <c r="R42" s="222"/>
      <c r="S42" s="222"/>
      <c r="T42" s="222"/>
      <c r="U42" s="222"/>
      <c r="V42" s="222"/>
      <c r="W42" s="222"/>
      <c r="X42" s="222">
        <v>-3373511153.1999998</v>
      </c>
      <c r="Y42" s="222"/>
      <c r="Z42" s="222"/>
      <c r="AA42" s="222"/>
      <c r="AB42" s="222"/>
      <c r="AC42" s="222"/>
      <c r="AD42" s="222"/>
      <c r="AE42" s="222"/>
      <c r="AF42" s="222"/>
      <c r="AG42" s="222"/>
      <c r="AH42" s="222"/>
      <c r="AI42" s="222"/>
      <c r="AJ42" s="222"/>
      <c r="AK42" s="222"/>
      <c r="AL42" s="222"/>
      <c r="AM42" s="222"/>
      <c r="AN42" s="222"/>
      <c r="AO42" s="222"/>
      <c r="AP42" s="222"/>
      <c r="AQ42" s="222"/>
      <c r="AR42" s="222"/>
      <c r="AS42" s="222"/>
      <c r="AT42" s="222"/>
      <c r="AU42" s="222"/>
      <c r="AV42" s="222"/>
      <c r="AW42" s="222"/>
      <c r="AX42" s="222"/>
      <c r="AY42" s="222"/>
      <c r="AZ42" s="222"/>
      <c r="BA42" s="222"/>
      <c r="BB42" s="222"/>
      <c r="BC42" s="222"/>
      <c r="BD42" s="222"/>
      <c r="BE42" s="222"/>
      <c r="BF42" s="222"/>
      <c r="BG42" s="222"/>
      <c r="BH42" s="222"/>
      <c r="BI42" s="222"/>
      <c r="BJ42" s="222"/>
      <c r="BK42" s="222"/>
      <c r="BL42" s="222"/>
      <c r="BM42" s="222"/>
      <c r="BN42" s="222"/>
      <c r="BO42" s="222"/>
      <c r="BP42" s="222"/>
      <c r="BQ42" s="222"/>
      <c r="BR42" s="222"/>
      <c r="BS42" s="222"/>
      <c r="BT42" s="222"/>
      <c r="BU42" s="222"/>
      <c r="BV42" s="222"/>
      <c r="BW42" s="222"/>
      <c r="BX42" s="222"/>
      <c r="BY42" s="222"/>
      <c r="BZ42" s="222"/>
      <c r="CA42" s="222"/>
      <c r="CB42" s="222"/>
      <c r="CC42" s="222"/>
      <c r="CD42" s="222"/>
      <c r="CE42" s="222"/>
      <c r="CF42" s="222"/>
      <c r="CG42" s="222"/>
      <c r="CH42" s="222"/>
      <c r="CI42" s="222"/>
      <c r="CJ42" s="222"/>
      <c r="CK42" s="222"/>
      <c r="CL42" s="222"/>
      <c r="CM42" s="222"/>
      <c r="CN42" s="222"/>
      <c r="CO42" s="222"/>
      <c r="CP42" s="222"/>
      <c r="CQ42" s="222"/>
      <c r="CR42" s="222"/>
      <c r="CS42" s="222"/>
      <c r="CT42" s="222"/>
      <c r="CU42" s="222"/>
      <c r="CV42" s="222"/>
      <c r="CW42" s="222"/>
      <c r="CX42" s="222"/>
      <c r="CY42" s="222"/>
      <c r="CZ42" s="222"/>
      <c r="DA42" s="222"/>
      <c r="DB42" s="222"/>
      <c r="DC42" s="222"/>
      <c r="DD42" s="222"/>
      <c r="DE42" s="222"/>
      <c r="DF42" s="222"/>
      <c r="DG42" s="222"/>
      <c r="DH42" s="222"/>
      <c r="DI42" s="222"/>
      <c r="DJ42" s="222"/>
      <c r="DK42" s="222"/>
      <c r="DL42" s="222"/>
      <c r="DM42" s="222"/>
      <c r="DN42" s="222"/>
      <c r="DO42" s="222"/>
      <c r="DP42" s="222"/>
      <c r="DQ42" s="222">
        <v>0</v>
      </c>
      <c r="DR42" s="222"/>
      <c r="DS42" s="222"/>
      <c r="DT42" s="222"/>
      <c r="DU42" s="222">
        <v>-3373511153.1999998</v>
      </c>
      <c r="DV42" s="222"/>
      <c r="DW42" s="222"/>
      <c r="DX42" s="222"/>
      <c r="DY42" s="222">
        <v>0</v>
      </c>
    </row>
    <row r="43" spans="1:129">
      <c r="A43" s="99"/>
      <c r="B43" s="185"/>
      <c r="D43" s="175" t="s">
        <v>418</v>
      </c>
      <c r="E43" s="223" t="s">
        <v>419</v>
      </c>
      <c r="F43" s="223" t="s">
        <v>420</v>
      </c>
      <c r="G43" s="223">
        <v>3372634117.9899998</v>
      </c>
      <c r="H43" s="223"/>
      <c r="I43" s="223"/>
      <c r="J43" s="223"/>
      <c r="K43" s="223">
        <v>877035.21</v>
      </c>
      <c r="L43" s="223"/>
      <c r="M43" s="223"/>
      <c r="N43" s="223"/>
      <c r="O43" s="223">
        <v>3373511153.1999998</v>
      </c>
      <c r="P43" s="223"/>
      <c r="Q43" s="223"/>
      <c r="R43" s="223"/>
      <c r="S43" s="223"/>
      <c r="T43" s="223"/>
      <c r="U43" s="223"/>
      <c r="V43" s="223"/>
      <c r="W43" s="223"/>
      <c r="X43" s="223">
        <v>-3373511153.1999998</v>
      </c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>
        <v>0</v>
      </c>
      <c r="DR43" s="223"/>
      <c r="DS43" s="223"/>
      <c r="DT43" s="223"/>
      <c r="DU43" s="223">
        <v>-3373511153.1999998</v>
      </c>
      <c r="DV43" s="223"/>
      <c r="DW43" s="223"/>
      <c r="DX43" s="223"/>
      <c r="DY43" s="223">
        <v>0</v>
      </c>
    </row>
    <row r="44" spans="1:129">
      <c r="D44" s="175" t="s">
        <v>421</v>
      </c>
      <c r="E44" s="220" t="s">
        <v>422</v>
      </c>
      <c r="F44" s="220" t="s">
        <v>423</v>
      </c>
      <c r="G44" s="220">
        <v>1139495132.1800001</v>
      </c>
      <c r="H44" s="220"/>
      <c r="I44" s="220"/>
      <c r="J44" s="220">
        <v>451236018.76396829</v>
      </c>
      <c r="K44" s="220"/>
      <c r="L44" s="220">
        <v>7807940.7512959996</v>
      </c>
      <c r="M44" s="220">
        <v>283644960.50999999</v>
      </c>
      <c r="N44" s="220">
        <v>276017775.7070635</v>
      </c>
      <c r="O44" s="220">
        <v>2158201827.9123278</v>
      </c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20"/>
      <c r="BV44" s="220"/>
      <c r="BW44" s="220"/>
      <c r="BX44" s="220"/>
      <c r="BY44" s="220"/>
      <c r="BZ44" s="220"/>
      <c r="CA44" s="220"/>
      <c r="CB44" s="220"/>
      <c r="CC44" s="220"/>
      <c r="CD44" s="220"/>
      <c r="CE44" s="220"/>
      <c r="CF44" s="220"/>
      <c r="CG44" s="220"/>
      <c r="CH44" s="220"/>
      <c r="CI44" s="220"/>
      <c r="CJ44" s="220"/>
      <c r="CK44" s="220"/>
      <c r="CL44" s="220"/>
      <c r="CM44" s="220"/>
      <c r="CN44" s="220"/>
      <c r="CO44" s="220"/>
      <c r="CP44" s="220"/>
      <c r="CQ44" s="220"/>
      <c r="CR44" s="220"/>
      <c r="CS44" s="220"/>
      <c r="CT44" s="220"/>
      <c r="CU44" s="220"/>
      <c r="CV44" s="220"/>
      <c r="CW44" s="220"/>
      <c r="CX44" s="220"/>
      <c r="CY44" s="220"/>
      <c r="CZ44" s="220"/>
      <c r="DA44" s="220"/>
      <c r="DB44" s="220"/>
      <c r="DC44" s="220"/>
      <c r="DD44" s="220"/>
      <c r="DE44" s="220"/>
      <c r="DF44" s="220"/>
      <c r="DG44" s="220"/>
      <c r="DH44" s="220"/>
      <c r="DI44" s="220"/>
      <c r="DJ44" s="220"/>
      <c r="DK44" s="220"/>
      <c r="DL44" s="220"/>
      <c r="DM44" s="220"/>
      <c r="DN44" s="220"/>
      <c r="DO44" s="220"/>
      <c r="DP44" s="220"/>
      <c r="DQ44" s="220"/>
      <c r="DR44" s="220"/>
      <c r="DS44" s="220"/>
      <c r="DT44" s="220"/>
      <c r="DU44" s="220"/>
      <c r="DV44" s="220"/>
      <c r="DW44" s="220"/>
      <c r="DX44" s="220"/>
      <c r="DY44" s="220">
        <v>2158201827.9123278</v>
      </c>
    </row>
    <row r="45" spans="1:129">
      <c r="D45" s="175" t="s">
        <v>424</v>
      </c>
      <c r="E45" s="220" t="s">
        <v>425</v>
      </c>
      <c r="F45" s="220" t="s">
        <v>426</v>
      </c>
      <c r="G45" s="220">
        <v>-3124184.98</v>
      </c>
      <c r="H45" s="220"/>
      <c r="I45" s="220"/>
      <c r="J45" s="220">
        <v>-31557886.621678799</v>
      </c>
      <c r="K45" s="220"/>
      <c r="L45" s="220"/>
      <c r="M45" s="220">
        <v>-1151772.5</v>
      </c>
      <c r="N45" s="220"/>
      <c r="O45" s="220">
        <v>-35833844.101678804</v>
      </c>
      <c r="P45" s="220"/>
      <c r="Q45" s="220"/>
      <c r="R45" s="220"/>
      <c r="S45" s="220"/>
      <c r="T45" s="220"/>
      <c r="U45" s="220"/>
      <c r="V45" s="220"/>
      <c r="W45" s="220"/>
      <c r="X45" s="220"/>
      <c r="Y45" s="220"/>
      <c r="Z45" s="220"/>
      <c r="AA45" s="220"/>
      <c r="AB45" s="220"/>
      <c r="AC45" s="220"/>
      <c r="AD45" s="220"/>
      <c r="AE45" s="220"/>
      <c r="AF45" s="220"/>
      <c r="AG45" s="220"/>
      <c r="AH45" s="220"/>
      <c r="AI45" s="220"/>
      <c r="AJ45" s="220"/>
      <c r="AK45" s="220"/>
      <c r="AL45" s="220"/>
      <c r="AM45" s="220"/>
      <c r="AN45" s="220"/>
      <c r="AO45" s="220"/>
      <c r="AP45" s="220"/>
      <c r="AQ45" s="220"/>
      <c r="AR45" s="220"/>
      <c r="AS45" s="220"/>
      <c r="AT45" s="220"/>
      <c r="AU45" s="220"/>
      <c r="AV45" s="220"/>
      <c r="AW45" s="220"/>
      <c r="AX45" s="220"/>
      <c r="AY45" s="220"/>
      <c r="AZ45" s="220"/>
      <c r="BA45" s="220"/>
      <c r="BB45" s="220"/>
      <c r="BC45" s="220"/>
      <c r="BD45" s="220"/>
      <c r="BE45" s="220"/>
      <c r="BF45" s="220"/>
      <c r="BG45" s="220"/>
      <c r="BH45" s="220"/>
      <c r="BI45" s="220"/>
      <c r="BJ45" s="220"/>
      <c r="BK45" s="220"/>
      <c r="BL45" s="220"/>
      <c r="BM45" s="220"/>
      <c r="BN45" s="220"/>
      <c r="BO45" s="220"/>
      <c r="BP45" s="220"/>
      <c r="BQ45" s="220"/>
      <c r="BR45" s="220"/>
      <c r="BS45" s="220"/>
      <c r="BT45" s="220"/>
      <c r="BU45" s="220"/>
      <c r="BV45" s="220"/>
      <c r="BW45" s="220"/>
      <c r="BX45" s="220"/>
      <c r="BY45" s="220"/>
      <c r="BZ45" s="220"/>
      <c r="CA45" s="220"/>
      <c r="CB45" s="220"/>
      <c r="CC45" s="220"/>
      <c r="CD45" s="220"/>
      <c r="CE45" s="220"/>
      <c r="CF45" s="220"/>
      <c r="CG45" s="220"/>
      <c r="CH45" s="220"/>
      <c r="CI45" s="220"/>
      <c r="CJ45" s="220"/>
      <c r="CK45" s="220"/>
      <c r="CL45" s="220"/>
      <c r="CM45" s="220"/>
      <c r="CN45" s="220"/>
      <c r="CO45" s="220"/>
      <c r="CP45" s="220"/>
      <c r="CQ45" s="220"/>
      <c r="CR45" s="220"/>
      <c r="CS45" s="220"/>
      <c r="CT45" s="220"/>
      <c r="CU45" s="220"/>
      <c r="CV45" s="220"/>
      <c r="CW45" s="220"/>
      <c r="CX45" s="220"/>
      <c r="CY45" s="220"/>
      <c r="CZ45" s="220"/>
      <c r="DA45" s="220"/>
      <c r="DB45" s="220"/>
      <c r="DC45" s="220"/>
      <c r="DD45" s="220"/>
      <c r="DE45" s="220"/>
      <c r="DF45" s="220"/>
      <c r="DG45" s="220"/>
      <c r="DH45" s="220"/>
      <c r="DI45" s="220"/>
      <c r="DJ45" s="220"/>
      <c r="DK45" s="220"/>
      <c r="DL45" s="220"/>
      <c r="DM45" s="220"/>
      <c r="DN45" s="220"/>
      <c r="DO45" s="220"/>
      <c r="DP45" s="220"/>
      <c r="DQ45" s="220"/>
      <c r="DR45" s="220"/>
      <c r="DS45" s="220"/>
      <c r="DT45" s="220"/>
      <c r="DU45" s="220"/>
      <c r="DV45" s="220"/>
      <c r="DW45" s="220"/>
      <c r="DX45" s="220"/>
      <c r="DY45" s="220">
        <v>-35833844.101678804</v>
      </c>
    </row>
    <row r="46" spans="1:129">
      <c r="D46" s="175" t="s">
        <v>427</v>
      </c>
      <c r="E46" s="222" t="s">
        <v>428</v>
      </c>
      <c r="F46" s="222" t="s">
        <v>423</v>
      </c>
      <c r="G46" s="222">
        <v>1136370947.2</v>
      </c>
      <c r="H46" s="222"/>
      <c r="I46" s="222"/>
      <c r="J46" s="222">
        <v>419678132.14228952</v>
      </c>
      <c r="K46" s="222"/>
      <c r="L46" s="222">
        <v>7807940.7512959996</v>
      </c>
      <c r="M46" s="222">
        <v>282493188.00999999</v>
      </c>
      <c r="N46" s="222">
        <v>276017775.7070635</v>
      </c>
      <c r="O46" s="222">
        <v>2122367983.8106489</v>
      </c>
      <c r="P46" s="222"/>
      <c r="Q46" s="222"/>
      <c r="R46" s="222"/>
      <c r="S46" s="222"/>
      <c r="T46" s="222"/>
      <c r="U46" s="222"/>
      <c r="V46" s="222"/>
      <c r="W46" s="222"/>
      <c r="X46" s="222"/>
      <c r="Y46" s="222"/>
      <c r="Z46" s="222"/>
      <c r="AA46" s="222"/>
      <c r="AB46" s="222"/>
      <c r="AC46" s="222"/>
      <c r="AD46" s="222"/>
      <c r="AE46" s="222"/>
      <c r="AF46" s="222"/>
      <c r="AG46" s="222"/>
      <c r="AH46" s="222"/>
      <c r="AI46" s="222"/>
      <c r="AJ46" s="222"/>
      <c r="AK46" s="222"/>
      <c r="AL46" s="222"/>
      <c r="AM46" s="222"/>
      <c r="AN46" s="222"/>
      <c r="AO46" s="222"/>
      <c r="AP46" s="222"/>
      <c r="AQ46" s="222"/>
      <c r="AR46" s="222"/>
      <c r="AS46" s="222"/>
      <c r="AT46" s="222"/>
      <c r="AU46" s="222"/>
      <c r="AV46" s="222"/>
      <c r="AW46" s="222"/>
      <c r="AX46" s="222"/>
      <c r="AY46" s="222"/>
      <c r="AZ46" s="222"/>
      <c r="BA46" s="222"/>
      <c r="BB46" s="222"/>
      <c r="BC46" s="222"/>
      <c r="BD46" s="222"/>
      <c r="BE46" s="222"/>
      <c r="BF46" s="222"/>
      <c r="BG46" s="222"/>
      <c r="BH46" s="222"/>
      <c r="BI46" s="222"/>
      <c r="BJ46" s="222"/>
      <c r="BK46" s="222"/>
      <c r="BL46" s="222"/>
      <c r="BM46" s="222"/>
      <c r="BN46" s="222"/>
      <c r="BO46" s="222"/>
      <c r="BP46" s="222"/>
      <c r="BQ46" s="222"/>
      <c r="BR46" s="222"/>
      <c r="BS46" s="222"/>
      <c r="BT46" s="222"/>
      <c r="BU46" s="222"/>
      <c r="BV46" s="222"/>
      <c r="BW46" s="222"/>
      <c r="BX46" s="222"/>
      <c r="BY46" s="222"/>
      <c r="BZ46" s="222"/>
      <c r="CA46" s="222"/>
      <c r="CB46" s="222"/>
      <c r="CC46" s="222"/>
      <c r="CD46" s="222"/>
      <c r="CE46" s="222"/>
      <c r="CF46" s="222"/>
      <c r="CG46" s="222"/>
      <c r="CH46" s="222"/>
      <c r="CI46" s="222"/>
      <c r="CJ46" s="222"/>
      <c r="CK46" s="222"/>
      <c r="CL46" s="222"/>
      <c r="CM46" s="222"/>
      <c r="CN46" s="222"/>
      <c r="CO46" s="222"/>
      <c r="CP46" s="222"/>
      <c r="CQ46" s="222"/>
      <c r="CR46" s="222"/>
      <c r="CS46" s="222"/>
      <c r="CT46" s="222"/>
      <c r="CU46" s="222"/>
      <c r="CV46" s="222"/>
      <c r="CW46" s="222"/>
      <c r="CX46" s="222"/>
      <c r="CY46" s="222"/>
      <c r="CZ46" s="222"/>
      <c r="DA46" s="222"/>
      <c r="DB46" s="222"/>
      <c r="DC46" s="222"/>
      <c r="DD46" s="222"/>
      <c r="DE46" s="222"/>
      <c r="DF46" s="222"/>
      <c r="DG46" s="222"/>
      <c r="DH46" s="222"/>
      <c r="DI46" s="222"/>
      <c r="DJ46" s="222"/>
      <c r="DK46" s="222"/>
      <c r="DL46" s="222"/>
      <c r="DM46" s="222"/>
      <c r="DN46" s="222"/>
      <c r="DO46" s="222"/>
      <c r="DP46" s="222"/>
      <c r="DQ46" s="222"/>
      <c r="DR46" s="222"/>
      <c r="DS46" s="222"/>
      <c r="DT46" s="222"/>
      <c r="DU46" s="222"/>
      <c r="DV46" s="222"/>
      <c r="DW46" s="222"/>
      <c r="DX46" s="222"/>
      <c r="DY46" s="222">
        <v>2122367983.8106489</v>
      </c>
    </row>
    <row r="47" spans="1:129">
      <c r="D47" s="175" t="s">
        <v>429</v>
      </c>
      <c r="E47" s="220" t="s">
        <v>430</v>
      </c>
      <c r="F47" s="220" t="s">
        <v>431</v>
      </c>
      <c r="G47" s="220">
        <v>144698521.53999999</v>
      </c>
      <c r="H47" s="220"/>
      <c r="I47" s="220"/>
      <c r="J47" s="220">
        <v>12682721.4646353</v>
      </c>
      <c r="K47" s="220"/>
      <c r="L47" s="220">
        <v>82742712.383019507</v>
      </c>
      <c r="M47" s="220">
        <v>1121356.8</v>
      </c>
      <c r="N47" s="220">
        <v>5754701.5704015</v>
      </c>
      <c r="O47" s="220">
        <v>247000013.75805631</v>
      </c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20"/>
      <c r="BV47" s="220"/>
      <c r="BW47" s="220"/>
      <c r="BX47" s="220"/>
      <c r="BY47" s="220"/>
      <c r="BZ47" s="220"/>
      <c r="CA47" s="220"/>
      <c r="CB47" s="220"/>
      <c r="CC47" s="220"/>
      <c r="CD47" s="220"/>
      <c r="CE47" s="220"/>
      <c r="CF47" s="220"/>
      <c r="CG47" s="220"/>
      <c r="CH47" s="220"/>
      <c r="CI47" s="220"/>
      <c r="CJ47" s="220"/>
      <c r="CK47" s="220"/>
      <c r="CL47" s="220"/>
      <c r="CM47" s="220"/>
      <c r="CN47" s="220"/>
      <c r="CO47" s="220"/>
      <c r="CP47" s="220"/>
      <c r="CQ47" s="220"/>
      <c r="CR47" s="220"/>
      <c r="CS47" s="220"/>
      <c r="CT47" s="220"/>
      <c r="CU47" s="220"/>
      <c r="CV47" s="220"/>
      <c r="CW47" s="220"/>
      <c r="CX47" s="220"/>
      <c r="CY47" s="220"/>
      <c r="CZ47" s="220"/>
      <c r="DA47" s="220"/>
      <c r="DB47" s="220"/>
      <c r="DC47" s="220"/>
      <c r="DD47" s="220"/>
      <c r="DE47" s="220"/>
      <c r="DF47" s="220"/>
      <c r="DG47" s="220"/>
      <c r="DH47" s="220"/>
      <c r="DI47" s="220"/>
      <c r="DJ47" s="220"/>
      <c r="DK47" s="220"/>
      <c r="DL47" s="220"/>
      <c r="DM47" s="220"/>
      <c r="DN47" s="220"/>
      <c r="DO47" s="220"/>
      <c r="DP47" s="220"/>
      <c r="DQ47" s="220"/>
      <c r="DR47" s="220"/>
      <c r="DS47" s="220"/>
      <c r="DT47" s="220"/>
      <c r="DU47" s="220"/>
      <c r="DV47" s="220"/>
      <c r="DW47" s="220"/>
      <c r="DX47" s="220"/>
      <c r="DY47" s="220">
        <v>247000013.75805631</v>
      </c>
    </row>
    <row r="48" spans="1:129">
      <c r="D48" s="175" t="s">
        <v>432</v>
      </c>
      <c r="E48" s="220" t="s">
        <v>433</v>
      </c>
      <c r="F48" s="220" t="s">
        <v>434</v>
      </c>
      <c r="G48" s="220">
        <v>-759066.89</v>
      </c>
      <c r="H48" s="220"/>
      <c r="I48" s="220"/>
      <c r="J48" s="220"/>
      <c r="K48" s="220"/>
      <c r="L48" s="220"/>
      <c r="M48" s="220">
        <v>-57129.57</v>
      </c>
      <c r="N48" s="220"/>
      <c r="O48" s="220">
        <v>-816196.46</v>
      </c>
      <c r="P48" s="220"/>
      <c r="Q48" s="220"/>
      <c r="R48" s="220"/>
      <c r="S48" s="220"/>
      <c r="T48" s="220"/>
      <c r="U48" s="220"/>
      <c r="V48" s="220"/>
      <c r="W48" s="220"/>
      <c r="X48" s="220"/>
      <c r="Y48" s="220"/>
      <c r="Z48" s="220"/>
      <c r="AA48" s="220"/>
      <c r="AB48" s="220"/>
      <c r="AC48" s="220"/>
      <c r="AD48" s="220"/>
      <c r="AE48" s="220"/>
      <c r="AF48" s="220"/>
      <c r="AG48" s="220"/>
      <c r="AH48" s="220"/>
      <c r="AI48" s="220"/>
      <c r="AJ48" s="220"/>
      <c r="AK48" s="220"/>
      <c r="AL48" s="220"/>
      <c r="AM48" s="220"/>
      <c r="AN48" s="220"/>
      <c r="AO48" s="220"/>
      <c r="AP48" s="220"/>
      <c r="AQ48" s="220"/>
      <c r="AR48" s="220"/>
      <c r="AS48" s="220"/>
      <c r="AT48" s="220"/>
      <c r="AU48" s="220"/>
      <c r="AV48" s="220"/>
      <c r="AW48" s="220"/>
      <c r="AX48" s="220"/>
      <c r="AY48" s="220"/>
      <c r="AZ48" s="220"/>
      <c r="BA48" s="220"/>
      <c r="BB48" s="220"/>
      <c r="BC48" s="220"/>
      <c r="BD48" s="220"/>
      <c r="BE48" s="220"/>
      <c r="BF48" s="220"/>
      <c r="BG48" s="220"/>
      <c r="BH48" s="220"/>
      <c r="BI48" s="220"/>
      <c r="BJ48" s="220"/>
      <c r="BK48" s="220"/>
      <c r="BL48" s="220"/>
      <c r="BM48" s="220"/>
      <c r="BN48" s="220"/>
      <c r="BO48" s="220"/>
      <c r="BP48" s="220"/>
      <c r="BQ48" s="220"/>
      <c r="BR48" s="220"/>
      <c r="BS48" s="220"/>
      <c r="BT48" s="220"/>
      <c r="BU48" s="220"/>
      <c r="BV48" s="220"/>
      <c r="BW48" s="220"/>
      <c r="BX48" s="220"/>
      <c r="BY48" s="220"/>
      <c r="BZ48" s="220"/>
      <c r="CA48" s="220"/>
      <c r="CB48" s="220"/>
      <c r="CC48" s="220"/>
      <c r="CD48" s="220"/>
      <c r="CE48" s="220"/>
      <c r="CF48" s="220"/>
      <c r="CG48" s="220"/>
      <c r="CH48" s="220"/>
      <c r="CI48" s="220"/>
      <c r="CJ48" s="220"/>
      <c r="CK48" s="220"/>
      <c r="CL48" s="220"/>
      <c r="CM48" s="220"/>
      <c r="CN48" s="220"/>
      <c r="CO48" s="220"/>
      <c r="CP48" s="220"/>
      <c r="CQ48" s="220"/>
      <c r="CR48" s="220"/>
      <c r="CS48" s="220"/>
      <c r="CT48" s="220"/>
      <c r="CU48" s="220"/>
      <c r="CV48" s="220"/>
      <c r="CW48" s="220"/>
      <c r="CX48" s="220"/>
      <c r="CY48" s="220"/>
      <c r="CZ48" s="220"/>
      <c r="DA48" s="220"/>
      <c r="DB48" s="220"/>
      <c r="DC48" s="220"/>
      <c r="DD48" s="220"/>
      <c r="DE48" s="220"/>
      <c r="DF48" s="220"/>
      <c r="DG48" s="220"/>
      <c r="DH48" s="220"/>
      <c r="DI48" s="220"/>
      <c r="DJ48" s="220"/>
      <c r="DK48" s="220"/>
      <c r="DL48" s="220"/>
      <c r="DM48" s="220"/>
      <c r="DN48" s="220"/>
      <c r="DO48" s="220"/>
      <c r="DP48" s="220"/>
      <c r="DQ48" s="220"/>
      <c r="DR48" s="220"/>
      <c r="DS48" s="220"/>
      <c r="DT48" s="220"/>
      <c r="DU48" s="220"/>
      <c r="DV48" s="220"/>
      <c r="DW48" s="220"/>
      <c r="DX48" s="220"/>
      <c r="DY48" s="220">
        <v>-816196.46</v>
      </c>
    </row>
    <row r="49" spans="4:131">
      <c r="D49" s="175" t="s">
        <v>435</v>
      </c>
      <c r="E49" s="222" t="s">
        <v>436</v>
      </c>
      <c r="F49" s="222" t="s">
        <v>431</v>
      </c>
      <c r="G49" s="222">
        <v>143939454.65000001</v>
      </c>
      <c r="H49" s="222"/>
      <c r="I49" s="222"/>
      <c r="J49" s="222">
        <v>12682721.4646353</v>
      </c>
      <c r="K49" s="222"/>
      <c r="L49" s="222">
        <v>82742712.383019507</v>
      </c>
      <c r="M49" s="222">
        <v>1064227.23</v>
      </c>
      <c r="N49" s="222">
        <v>5754701.5704015</v>
      </c>
      <c r="O49" s="222">
        <v>246183817.2980563</v>
      </c>
      <c r="P49" s="222"/>
      <c r="Q49" s="222"/>
      <c r="R49" s="222"/>
      <c r="S49" s="222"/>
      <c r="T49" s="222"/>
      <c r="U49" s="222"/>
      <c r="V49" s="222"/>
      <c r="W49" s="222"/>
      <c r="X49" s="222"/>
      <c r="Y49" s="222"/>
      <c r="Z49" s="222"/>
      <c r="AA49" s="222"/>
      <c r="AB49" s="222"/>
      <c r="AC49" s="222"/>
      <c r="AD49" s="222"/>
      <c r="AE49" s="222"/>
      <c r="AF49" s="222"/>
      <c r="AG49" s="222"/>
      <c r="AH49" s="222"/>
      <c r="AI49" s="222"/>
      <c r="AJ49" s="222"/>
      <c r="AK49" s="222"/>
      <c r="AL49" s="222"/>
      <c r="AM49" s="222"/>
      <c r="AN49" s="222"/>
      <c r="AO49" s="222"/>
      <c r="AP49" s="222"/>
      <c r="AQ49" s="222"/>
      <c r="AR49" s="222"/>
      <c r="AS49" s="222"/>
      <c r="AT49" s="222"/>
      <c r="AU49" s="222"/>
      <c r="AV49" s="222"/>
      <c r="AW49" s="222"/>
      <c r="AX49" s="222"/>
      <c r="AY49" s="222"/>
      <c r="AZ49" s="222"/>
      <c r="BA49" s="222"/>
      <c r="BB49" s="222"/>
      <c r="BC49" s="222"/>
      <c r="BD49" s="222"/>
      <c r="BE49" s="222"/>
      <c r="BF49" s="222"/>
      <c r="BG49" s="222"/>
      <c r="BH49" s="222"/>
      <c r="BI49" s="222"/>
      <c r="BJ49" s="222"/>
      <c r="BK49" s="222"/>
      <c r="BL49" s="222"/>
      <c r="BM49" s="222"/>
      <c r="BN49" s="222"/>
      <c r="BO49" s="222"/>
      <c r="BP49" s="222"/>
      <c r="BQ49" s="222"/>
      <c r="BR49" s="222"/>
      <c r="BS49" s="222"/>
      <c r="BT49" s="222"/>
      <c r="BU49" s="222"/>
      <c r="BV49" s="222"/>
      <c r="BW49" s="222"/>
      <c r="BX49" s="222"/>
      <c r="BY49" s="222"/>
      <c r="BZ49" s="222"/>
      <c r="CA49" s="222"/>
      <c r="CB49" s="222"/>
      <c r="CC49" s="222"/>
      <c r="CD49" s="222"/>
      <c r="CE49" s="222"/>
      <c r="CF49" s="222"/>
      <c r="CG49" s="222"/>
      <c r="CH49" s="222"/>
      <c r="CI49" s="222"/>
      <c r="CJ49" s="222"/>
      <c r="CK49" s="222"/>
      <c r="CL49" s="222"/>
      <c r="CM49" s="222"/>
      <c r="CN49" s="222"/>
      <c r="CO49" s="222"/>
      <c r="CP49" s="222"/>
      <c r="CQ49" s="222"/>
      <c r="CR49" s="222"/>
      <c r="CS49" s="222"/>
      <c r="CT49" s="222"/>
      <c r="CU49" s="222"/>
      <c r="CV49" s="222"/>
      <c r="CW49" s="222"/>
      <c r="CX49" s="222"/>
      <c r="CY49" s="222"/>
      <c r="CZ49" s="222"/>
      <c r="DA49" s="222"/>
      <c r="DB49" s="222"/>
      <c r="DC49" s="222"/>
      <c r="DD49" s="222"/>
      <c r="DE49" s="222"/>
      <c r="DF49" s="222"/>
      <c r="DG49" s="222"/>
      <c r="DH49" s="222"/>
      <c r="DI49" s="222"/>
      <c r="DJ49" s="222"/>
      <c r="DK49" s="222"/>
      <c r="DL49" s="222"/>
      <c r="DM49" s="222"/>
      <c r="DN49" s="222"/>
      <c r="DO49" s="222"/>
      <c r="DP49" s="222"/>
      <c r="DQ49" s="222"/>
      <c r="DR49" s="222"/>
      <c r="DS49" s="222"/>
      <c r="DT49" s="222"/>
      <c r="DU49" s="222"/>
      <c r="DV49" s="222"/>
      <c r="DW49" s="222"/>
      <c r="DX49" s="222"/>
      <c r="DY49" s="222">
        <v>246183817.2980563</v>
      </c>
    </row>
    <row r="50" spans="4:131">
      <c r="D50" s="175" t="s">
        <v>437</v>
      </c>
      <c r="E50" s="220" t="s">
        <v>438</v>
      </c>
      <c r="F50" s="220" t="s">
        <v>439</v>
      </c>
      <c r="G50" s="220">
        <v>857196105.44000006</v>
      </c>
      <c r="H50" s="220"/>
      <c r="I50" s="220"/>
      <c r="J50" s="220">
        <v>1557923150.0434599</v>
      </c>
      <c r="K50" s="220"/>
      <c r="L50" s="220">
        <v>66222884.661192</v>
      </c>
      <c r="M50" s="220">
        <v>272400148</v>
      </c>
      <c r="N50" s="220">
        <v>358333540.41027403</v>
      </c>
      <c r="O50" s="220">
        <v>3112075828.5549259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20"/>
      <c r="BV50" s="220">
        <v>-1090513.3478975</v>
      </c>
      <c r="BW50" s="220"/>
      <c r="BX50" s="220"/>
      <c r="BY50" s="220"/>
      <c r="BZ50" s="220"/>
      <c r="CA50" s="220"/>
      <c r="CB50" s="220"/>
      <c r="CC50" s="220"/>
      <c r="CD50" s="220"/>
      <c r="CE50" s="220"/>
      <c r="CF50" s="220"/>
      <c r="CG50" s="220"/>
      <c r="CH50" s="220"/>
      <c r="CI50" s="220"/>
      <c r="CJ50" s="220"/>
      <c r="CK50" s="220"/>
      <c r="CL50" s="220"/>
      <c r="CM50" s="220"/>
      <c r="CN50" s="220"/>
      <c r="CO50" s="220"/>
      <c r="CP50" s="220"/>
      <c r="CQ50" s="220"/>
      <c r="CR50" s="220"/>
      <c r="CS50" s="220"/>
      <c r="CT50" s="220"/>
      <c r="CU50" s="220"/>
      <c r="CV50" s="220"/>
      <c r="CW50" s="220"/>
      <c r="CX50" s="220"/>
      <c r="CY50" s="220"/>
      <c r="CZ50" s="220"/>
      <c r="DA50" s="220"/>
      <c r="DB50" s="220"/>
      <c r="DC50" s="220"/>
      <c r="DD50" s="220"/>
      <c r="DE50" s="220"/>
      <c r="DF50" s="220"/>
      <c r="DG50" s="220"/>
      <c r="DH50" s="220"/>
      <c r="DI50" s="220"/>
      <c r="DJ50" s="220"/>
      <c r="DK50" s="220"/>
      <c r="DL50" s="220"/>
      <c r="DM50" s="220">
        <v>-4271011.8</v>
      </c>
      <c r="DN50" s="220"/>
      <c r="DO50" s="220"/>
      <c r="DP50" s="220"/>
      <c r="DQ50" s="220"/>
      <c r="DR50" s="220">
        <v>3025522.23</v>
      </c>
      <c r="DS50" s="220"/>
      <c r="DT50" s="220"/>
      <c r="DU50" s="220">
        <v>-2336002.9178975001</v>
      </c>
      <c r="DV50" s="220"/>
      <c r="DW50" s="220"/>
      <c r="DX50" s="220"/>
      <c r="DY50" s="220">
        <v>3109739825.6370282</v>
      </c>
    </row>
    <row r="51" spans="4:131">
      <c r="D51" s="175" t="s">
        <v>440</v>
      </c>
      <c r="E51" s="220" t="s">
        <v>441</v>
      </c>
      <c r="F51" s="220" t="s">
        <v>442</v>
      </c>
      <c r="G51" s="220">
        <v>-2153307.85</v>
      </c>
      <c r="H51" s="220"/>
      <c r="I51" s="220"/>
      <c r="J51" s="220">
        <v>-1595302.6973292001</v>
      </c>
      <c r="K51" s="220"/>
      <c r="L51" s="220">
        <v>-232849.19065100001</v>
      </c>
      <c r="M51" s="220">
        <v>-2388754.48</v>
      </c>
      <c r="N51" s="220"/>
      <c r="O51" s="220">
        <v>-6370214.2179802004</v>
      </c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  <c r="AA51" s="220"/>
      <c r="AB51" s="220"/>
      <c r="AC51" s="220"/>
      <c r="AD51" s="220"/>
      <c r="AE51" s="220"/>
      <c r="AF51" s="220"/>
      <c r="AG51" s="220"/>
      <c r="AH51" s="220"/>
      <c r="AI51" s="220"/>
      <c r="AJ51" s="220"/>
      <c r="AK51" s="220"/>
      <c r="AL51" s="220"/>
      <c r="AM51" s="220"/>
      <c r="AN51" s="220"/>
      <c r="AO51" s="220"/>
      <c r="AP51" s="220"/>
      <c r="AQ51" s="220"/>
      <c r="AR51" s="220"/>
      <c r="AS51" s="220"/>
      <c r="AT51" s="220"/>
      <c r="AU51" s="220"/>
      <c r="AV51" s="220"/>
      <c r="AW51" s="220"/>
      <c r="AX51" s="220"/>
      <c r="AY51" s="220"/>
      <c r="AZ51" s="220"/>
      <c r="BA51" s="220"/>
      <c r="BB51" s="220"/>
      <c r="BC51" s="220"/>
      <c r="BD51" s="220"/>
      <c r="BE51" s="220"/>
      <c r="BF51" s="220"/>
      <c r="BG51" s="220"/>
      <c r="BH51" s="220"/>
      <c r="BI51" s="220"/>
      <c r="BJ51" s="220"/>
      <c r="BK51" s="220"/>
      <c r="BL51" s="220"/>
      <c r="BM51" s="220"/>
      <c r="BN51" s="220"/>
      <c r="BO51" s="220"/>
      <c r="BP51" s="220"/>
      <c r="BQ51" s="220"/>
      <c r="BR51" s="220"/>
      <c r="BS51" s="220"/>
      <c r="BT51" s="220"/>
      <c r="BU51" s="220"/>
      <c r="BV51" s="220"/>
      <c r="BW51" s="220"/>
      <c r="BX51" s="220"/>
      <c r="BY51" s="220"/>
      <c r="BZ51" s="220"/>
      <c r="CA51" s="220"/>
      <c r="CB51" s="220"/>
      <c r="CC51" s="220"/>
      <c r="CD51" s="220"/>
      <c r="CE51" s="220"/>
      <c r="CF51" s="220"/>
      <c r="CG51" s="220"/>
      <c r="CH51" s="220"/>
      <c r="CI51" s="220"/>
      <c r="CJ51" s="220"/>
      <c r="CK51" s="220"/>
      <c r="CL51" s="220"/>
      <c r="CM51" s="220"/>
      <c r="CN51" s="220"/>
      <c r="CO51" s="220"/>
      <c r="CP51" s="220"/>
      <c r="CQ51" s="220"/>
      <c r="CR51" s="220"/>
      <c r="CS51" s="220"/>
      <c r="CT51" s="220"/>
      <c r="CU51" s="220"/>
      <c r="CV51" s="220"/>
      <c r="CW51" s="220"/>
      <c r="CX51" s="220"/>
      <c r="CY51" s="220"/>
      <c r="CZ51" s="220"/>
      <c r="DA51" s="220"/>
      <c r="DB51" s="220"/>
      <c r="DC51" s="220"/>
      <c r="DD51" s="220"/>
      <c r="DE51" s="220"/>
      <c r="DF51" s="220"/>
      <c r="DG51" s="220"/>
      <c r="DH51" s="220"/>
      <c r="DI51" s="220"/>
      <c r="DJ51" s="220"/>
      <c r="DK51" s="220"/>
      <c r="DL51" s="220"/>
      <c r="DM51" s="220"/>
      <c r="DN51" s="220"/>
      <c r="DO51" s="220"/>
      <c r="DP51" s="220"/>
      <c r="DQ51" s="220"/>
      <c r="DR51" s="220"/>
      <c r="DS51" s="220"/>
      <c r="DT51" s="220"/>
      <c r="DU51" s="220"/>
      <c r="DV51" s="220"/>
      <c r="DW51" s="220"/>
      <c r="DX51" s="220"/>
      <c r="DY51" s="220">
        <v>-6370214.2179802004</v>
      </c>
    </row>
    <row r="52" spans="4:131">
      <c r="D52" s="175" t="s">
        <v>443</v>
      </c>
      <c r="E52" s="222" t="s">
        <v>444</v>
      </c>
      <c r="F52" s="222" t="s">
        <v>439</v>
      </c>
      <c r="G52" s="222">
        <v>855042797.59000003</v>
      </c>
      <c r="H52" s="222"/>
      <c r="I52" s="222"/>
      <c r="J52" s="222">
        <v>1556327847.3461308</v>
      </c>
      <c r="K52" s="222"/>
      <c r="L52" s="222">
        <v>65990035.470541</v>
      </c>
      <c r="M52" s="222">
        <v>270011393.51999998</v>
      </c>
      <c r="N52" s="222">
        <v>358333540.41027403</v>
      </c>
      <c r="O52" s="222">
        <v>3105705614.3369455</v>
      </c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2"/>
      <c r="AL52" s="222"/>
      <c r="AM52" s="222"/>
      <c r="AN52" s="222"/>
      <c r="AO52" s="222"/>
      <c r="AP52" s="222"/>
      <c r="AQ52" s="222"/>
      <c r="AR52" s="222"/>
      <c r="AS52" s="222"/>
      <c r="AT52" s="222"/>
      <c r="AU52" s="222"/>
      <c r="AV52" s="222"/>
      <c r="AW52" s="222"/>
      <c r="AX52" s="222"/>
      <c r="AY52" s="222"/>
      <c r="AZ52" s="222"/>
      <c r="BA52" s="222"/>
      <c r="BB52" s="222"/>
      <c r="BC52" s="222"/>
      <c r="BD52" s="222"/>
      <c r="BE52" s="222"/>
      <c r="BF52" s="222"/>
      <c r="BG52" s="222"/>
      <c r="BH52" s="222"/>
      <c r="BI52" s="222"/>
      <c r="BJ52" s="222"/>
      <c r="BK52" s="222"/>
      <c r="BL52" s="222"/>
      <c r="BM52" s="222"/>
      <c r="BN52" s="222"/>
      <c r="BO52" s="222"/>
      <c r="BP52" s="222"/>
      <c r="BQ52" s="222"/>
      <c r="BR52" s="222"/>
      <c r="BS52" s="222"/>
      <c r="BT52" s="222"/>
      <c r="BU52" s="222"/>
      <c r="BV52" s="222">
        <v>-1090513.3478975</v>
      </c>
      <c r="BW52" s="222"/>
      <c r="BX52" s="222"/>
      <c r="BY52" s="222"/>
      <c r="BZ52" s="222"/>
      <c r="CA52" s="222"/>
      <c r="CB52" s="222"/>
      <c r="CC52" s="222"/>
      <c r="CD52" s="222"/>
      <c r="CE52" s="222"/>
      <c r="CF52" s="222"/>
      <c r="CG52" s="222"/>
      <c r="CH52" s="222"/>
      <c r="CI52" s="222"/>
      <c r="CJ52" s="222"/>
      <c r="CK52" s="222"/>
      <c r="CL52" s="222"/>
      <c r="CM52" s="222"/>
      <c r="CN52" s="222"/>
      <c r="CO52" s="222"/>
      <c r="CP52" s="222"/>
      <c r="CQ52" s="222"/>
      <c r="CR52" s="222"/>
      <c r="CS52" s="222"/>
      <c r="CT52" s="222"/>
      <c r="CU52" s="222"/>
      <c r="CV52" s="222"/>
      <c r="CW52" s="222"/>
      <c r="CX52" s="222"/>
      <c r="CY52" s="222"/>
      <c r="CZ52" s="222"/>
      <c r="DA52" s="222"/>
      <c r="DB52" s="222"/>
      <c r="DC52" s="222"/>
      <c r="DD52" s="222"/>
      <c r="DE52" s="222"/>
      <c r="DF52" s="222"/>
      <c r="DG52" s="222"/>
      <c r="DH52" s="222"/>
      <c r="DI52" s="222"/>
      <c r="DJ52" s="222"/>
      <c r="DK52" s="222"/>
      <c r="DL52" s="222"/>
      <c r="DM52" s="222">
        <v>-4271011.8</v>
      </c>
      <c r="DN52" s="222"/>
      <c r="DO52" s="222"/>
      <c r="DP52" s="222"/>
      <c r="DQ52" s="222"/>
      <c r="DR52" s="222">
        <v>3025522.23</v>
      </c>
      <c r="DS52" s="222"/>
      <c r="DT52" s="222"/>
      <c r="DU52" s="222">
        <v>-2336002.9178975001</v>
      </c>
      <c r="DV52" s="222"/>
      <c r="DW52" s="222"/>
      <c r="DX52" s="222"/>
      <c r="DY52" s="222">
        <v>3103369611.4190478</v>
      </c>
    </row>
    <row r="53" spans="4:131">
      <c r="D53" s="175" t="s">
        <v>445</v>
      </c>
      <c r="E53" s="220" t="s">
        <v>446</v>
      </c>
      <c r="F53" s="220" t="s">
        <v>447</v>
      </c>
      <c r="G53" s="220">
        <v>316180233.60000002</v>
      </c>
      <c r="H53" s="220">
        <v>34455466.090000004</v>
      </c>
      <c r="I53" s="220"/>
      <c r="J53" s="220">
        <v>473866672.63470781</v>
      </c>
      <c r="K53" s="220"/>
      <c r="L53" s="220">
        <v>121272151.404572</v>
      </c>
      <c r="M53" s="220">
        <v>87727992.359999999</v>
      </c>
      <c r="N53" s="220">
        <v>245122125.719044</v>
      </c>
      <c r="O53" s="220">
        <v>1278624641.8083239</v>
      </c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20"/>
      <c r="BV53" s="220"/>
      <c r="BW53" s="220"/>
      <c r="BX53" s="220"/>
      <c r="BY53" s="220"/>
      <c r="BZ53" s="220"/>
      <c r="CA53" s="220"/>
      <c r="CB53" s="220"/>
      <c r="CC53" s="220"/>
      <c r="CD53" s="220"/>
      <c r="CE53" s="220"/>
      <c r="CF53" s="220"/>
      <c r="CG53" s="220"/>
      <c r="CH53" s="220"/>
      <c r="CI53" s="220"/>
      <c r="CJ53" s="220"/>
      <c r="CK53" s="220"/>
      <c r="CL53" s="220"/>
      <c r="CM53" s="220"/>
      <c r="CN53" s="220"/>
      <c r="CO53" s="220"/>
      <c r="CP53" s="220"/>
      <c r="CQ53" s="220"/>
      <c r="CR53" s="220"/>
      <c r="CS53" s="220"/>
      <c r="CT53" s="220"/>
      <c r="CU53" s="220"/>
      <c r="CV53" s="220"/>
      <c r="CW53" s="220"/>
      <c r="CX53" s="220"/>
      <c r="CY53" s="220"/>
      <c r="CZ53" s="220"/>
      <c r="DA53" s="220"/>
      <c r="DB53" s="220"/>
      <c r="DC53" s="220"/>
      <c r="DD53" s="220"/>
      <c r="DE53" s="220"/>
      <c r="DF53" s="220"/>
      <c r="DG53" s="220"/>
      <c r="DH53" s="220"/>
      <c r="DI53" s="220"/>
      <c r="DJ53" s="220"/>
      <c r="DK53" s="220"/>
      <c r="DL53" s="220"/>
      <c r="DM53" s="220"/>
      <c r="DN53" s="220"/>
      <c r="DO53" s="220"/>
      <c r="DP53" s="220"/>
      <c r="DQ53" s="220"/>
      <c r="DR53" s="220"/>
      <c r="DS53" s="220"/>
      <c r="DT53" s="220"/>
      <c r="DU53" s="220"/>
      <c r="DV53" s="220"/>
      <c r="DW53" s="220"/>
      <c r="DX53" s="220"/>
      <c r="DY53" s="220">
        <v>1278624641.8083239</v>
      </c>
    </row>
    <row r="54" spans="4:131">
      <c r="D54" s="175" t="s">
        <v>448</v>
      </c>
      <c r="E54" s="220" t="s">
        <v>449</v>
      </c>
      <c r="F54" s="220" t="s">
        <v>450</v>
      </c>
      <c r="G54" s="220">
        <v>-22880882.43</v>
      </c>
      <c r="H54" s="220"/>
      <c r="I54" s="220"/>
      <c r="J54" s="220"/>
      <c r="K54" s="220"/>
      <c r="L54" s="220"/>
      <c r="M54" s="220">
        <v>-6811739.7199999997</v>
      </c>
      <c r="N54" s="220"/>
      <c r="O54" s="220">
        <v>-29692622.149999999</v>
      </c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  <c r="AA54" s="220"/>
      <c r="AB54" s="220"/>
      <c r="AC54" s="220"/>
      <c r="AD54" s="220"/>
      <c r="AE54" s="220"/>
      <c r="AF54" s="220"/>
      <c r="AG54" s="220"/>
      <c r="AH54" s="220"/>
      <c r="AI54" s="220"/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220"/>
      <c r="AW54" s="220"/>
      <c r="AX54" s="220"/>
      <c r="AY54" s="220"/>
      <c r="AZ54" s="220"/>
      <c r="BA54" s="220"/>
      <c r="BB54" s="220"/>
      <c r="BC54" s="220"/>
      <c r="BD54" s="220"/>
      <c r="BE54" s="220"/>
      <c r="BF54" s="220"/>
      <c r="BG54" s="220"/>
      <c r="BH54" s="220"/>
      <c r="BI54" s="220"/>
      <c r="BJ54" s="220"/>
      <c r="BK54" s="220"/>
      <c r="BL54" s="220"/>
      <c r="BM54" s="220"/>
      <c r="BN54" s="220"/>
      <c r="BO54" s="220"/>
      <c r="BP54" s="220"/>
      <c r="BQ54" s="220"/>
      <c r="BR54" s="220"/>
      <c r="BS54" s="220"/>
      <c r="BT54" s="220"/>
      <c r="BU54" s="220"/>
      <c r="BV54" s="220"/>
      <c r="BW54" s="220"/>
      <c r="BX54" s="220"/>
      <c r="BY54" s="220"/>
      <c r="BZ54" s="220"/>
      <c r="CA54" s="220"/>
      <c r="CB54" s="220"/>
      <c r="CC54" s="220"/>
      <c r="CD54" s="220"/>
      <c r="CE54" s="220"/>
      <c r="CF54" s="220"/>
      <c r="CG54" s="220"/>
      <c r="CH54" s="220"/>
      <c r="CI54" s="220"/>
      <c r="CJ54" s="220"/>
      <c r="CK54" s="220"/>
      <c r="CL54" s="220"/>
      <c r="CM54" s="220"/>
      <c r="CN54" s="220"/>
      <c r="CO54" s="220"/>
      <c r="CP54" s="220"/>
      <c r="CQ54" s="220"/>
      <c r="CR54" s="220"/>
      <c r="CS54" s="220"/>
      <c r="CT54" s="220"/>
      <c r="CU54" s="220"/>
      <c r="CV54" s="220"/>
      <c r="CW54" s="220"/>
      <c r="CX54" s="220"/>
      <c r="CY54" s="220"/>
      <c r="CZ54" s="220"/>
      <c r="DA54" s="220"/>
      <c r="DB54" s="220"/>
      <c r="DC54" s="220"/>
      <c r="DD54" s="220"/>
      <c r="DE54" s="220"/>
      <c r="DF54" s="220"/>
      <c r="DG54" s="220"/>
      <c r="DH54" s="220"/>
      <c r="DI54" s="220"/>
      <c r="DJ54" s="220"/>
      <c r="DK54" s="220"/>
      <c r="DL54" s="220"/>
      <c r="DM54" s="220"/>
      <c r="DN54" s="220"/>
      <c r="DO54" s="220"/>
      <c r="DP54" s="220"/>
      <c r="DQ54" s="220"/>
      <c r="DR54" s="220"/>
      <c r="DS54" s="220"/>
      <c r="DT54" s="220"/>
      <c r="DU54" s="220"/>
      <c r="DV54" s="220"/>
      <c r="DW54" s="220"/>
      <c r="DX54" s="220"/>
      <c r="DY54" s="220">
        <v>-29692622.149999999</v>
      </c>
    </row>
    <row r="55" spans="4:131">
      <c r="D55" s="175" t="s">
        <v>451</v>
      </c>
      <c r="E55" s="222" t="s">
        <v>452</v>
      </c>
      <c r="F55" s="222" t="s">
        <v>447</v>
      </c>
      <c r="G55" s="222">
        <v>293299351.17000002</v>
      </c>
      <c r="H55" s="222">
        <v>34455466.090000004</v>
      </c>
      <c r="I55" s="222"/>
      <c r="J55" s="222">
        <v>473866672.63470781</v>
      </c>
      <c r="K55" s="222"/>
      <c r="L55" s="222">
        <v>121272151.404572</v>
      </c>
      <c r="M55" s="222">
        <v>80916252.640000001</v>
      </c>
      <c r="N55" s="222">
        <v>245122125.719044</v>
      </c>
      <c r="O55" s="222">
        <v>1248932019.6583238</v>
      </c>
      <c r="P55" s="222"/>
      <c r="Q55" s="222"/>
      <c r="R55" s="222"/>
      <c r="S55" s="222"/>
      <c r="T55" s="222"/>
      <c r="U55" s="222"/>
      <c r="V55" s="222"/>
      <c r="W55" s="222"/>
      <c r="X55" s="222"/>
      <c r="Y55" s="222"/>
      <c r="Z55" s="222"/>
      <c r="AA55" s="222"/>
      <c r="AB55" s="222"/>
      <c r="AC55" s="222"/>
      <c r="AD55" s="222"/>
      <c r="AE55" s="222"/>
      <c r="AF55" s="222"/>
      <c r="AG55" s="222"/>
      <c r="AH55" s="222"/>
      <c r="AI55" s="222"/>
      <c r="AJ55" s="222"/>
      <c r="AK55" s="222"/>
      <c r="AL55" s="222"/>
      <c r="AM55" s="222"/>
      <c r="AN55" s="222"/>
      <c r="AO55" s="222"/>
      <c r="AP55" s="222"/>
      <c r="AQ55" s="222"/>
      <c r="AR55" s="222"/>
      <c r="AS55" s="222"/>
      <c r="AT55" s="222"/>
      <c r="AU55" s="222"/>
      <c r="AV55" s="222"/>
      <c r="AW55" s="222"/>
      <c r="AX55" s="222"/>
      <c r="AY55" s="222"/>
      <c r="AZ55" s="222"/>
      <c r="BA55" s="222"/>
      <c r="BB55" s="222"/>
      <c r="BC55" s="222"/>
      <c r="BD55" s="222"/>
      <c r="BE55" s="222"/>
      <c r="BF55" s="222"/>
      <c r="BG55" s="222"/>
      <c r="BH55" s="222"/>
      <c r="BI55" s="222"/>
      <c r="BJ55" s="222"/>
      <c r="BK55" s="222"/>
      <c r="BL55" s="222"/>
      <c r="BM55" s="222"/>
      <c r="BN55" s="222"/>
      <c r="BO55" s="222"/>
      <c r="BP55" s="222"/>
      <c r="BQ55" s="222"/>
      <c r="BR55" s="222"/>
      <c r="BS55" s="222"/>
      <c r="BT55" s="222"/>
      <c r="BU55" s="222"/>
      <c r="BV55" s="222"/>
      <c r="BW55" s="222"/>
      <c r="BX55" s="222"/>
      <c r="BY55" s="222"/>
      <c r="BZ55" s="222"/>
      <c r="CA55" s="222"/>
      <c r="CB55" s="222"/>
      <c r="CC55" s="222"/>
      <c r="CD55" s="222"/>
      <c r="CE55" s="222"/>
      <c r="CF55" s="222"/>
      <c r="CG55" s="222"/>
      <c r="CH55" s="222"/>
      <c r="CI55" s="222"/>
      <c r="CJ55" s="222"/>
      <c r="CK55" s="222"/>
      <c r="CL55" s="222"/>
      <c r="CM55" s="222"/>
      <c r="CN55" s="222"/>
      <c r="CO55" s="222"/>
      <c r="CP55" s="222"/>
      <c r="CQ55" s="222"/>
      <c r="CR55" s="222"/>
      <c r="CS55" s="222"/>
      <c r="CT55" s="222"/>
      <c r="CU55" s="222"/>
      <c r="CV55" s="222"/>
      <c r="CW55" s="222"/>
      <c r="CX55" s="222"/>
      <c r="CY55" s="222"/>
      <c r="CZ55" s="222"/>
      <c r="DA55" s="222"/>
      <c r="DB55" s="222"/>
      <c r="DC55" s="222"/>
      <c r="DD55" s="222"/>
      <c r="DE55" s="222"/>
      <c r="DF55" s="222"/>
      <c r="DG55" s="222"/>
      <c r="DH55" s="222"/>
      <c r="DI55" s="222"/>
      <c r="DJ55" s="222"/>
      <c r="DK55" s="222"/>
      <c r="DL55" s="222"/>
      <c r="DM55" s="222"/>
      <c r="DN55" s="222"/>
      <c r="DO55" s="222"/>
      <c r="DP55" s="222"/>
      <c r="DQ55" s="222"/>
      <c r="DR55" s="222"/>
      <c r="DS55" s="222"/>
      <c r="DT55" s="222"/>
      <c r="DU55" s="222"/>
      <c r="DV55" s="222"/>
      <c r="DW55" s="222"/>
      <c r="DX55" s="222"/>
      <c r="DY55" s="222">
        <v>1248932019.6583238</v>
      </c>
      <c r="EA55">
        <v>780478.08</v>
      </c>
    </row>
    <row r="56" spans="4:131">
      <c r="D56" s="175" t="s">
        <v>453</v>
      </c>
      <c r="E56" s="220" t="s">
        <v>454</v>
      </c>
      <c r="F56" s="220" t="s">
        <v>455</v>
      </c>
      <c r="G56" s="220">
        <v>319870210.27999997</v>
      </c>
      <c r="H56" s="220"/>
      <c r="I56" s="220"/>
      <c r="J56" s="220">
        <v>45215170.802253902</v>
      </c>
      <c r="K56" s="220"/>
      <c r="L56" s="220">
        <v>81933765.712904006</v>
      </c>
      <c r="M56" s="220">
        <v>63397796.189999998</v>
      </c>
      <c r="N56" s="220">
        <v>127579702.2570615</v>
      </c>
      <c r="O56" s="220">
        <v>637996645.24221945</v>
      </c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20"/>
      <c r="BV56" s="220"/>
      <c r="BW56" s="220"/>
      <c r="BX56" s="220"/>
      <c r="BY56" s="220"/>
      <c r="BZ56" s="220"/>
      <c r="CA56" s="220"/>
      <c r="CB56" s="220"/>
      <c r="CC56" s="220"/>
      <c r="CD56" s="220"/>
      <c r="CE56" s="220"/>
      <c r="CF56" s="220"/>
      <c r="CG56" s="220"/>
      <c r="CH56" s="220"/>
      <c r="CI56" s="220"/>
      <c r="CJ56" s="220"/>
      <c r="CK56" s="220"/>
      <c r="CL56" s="220"/>
      <c r="CM56" s="220"/>
      <c r="CN56" s="220"/>
      <c r="CO56" s="220"/>
      <c r="CP56" s="220"/>
      <c r="CQ56" s="220"/>
      <c r="CR56" s="220"/>
      <c r="CS56" s="220"/>
      <c r="CT56" s="220"/>
      <c r="CU56" s="220"/>
      <c r="CV56" s="220"/>
      <c r="CW56" s="220"/>
      <c r="CX56" s="220"/>
      <c r="CY56" s="220"/>
      <c r="CZ56" s="220"/>
      <c r="DA56" s="220"/>
      <c r="DB56" s="220"/>
      <c r="DC56" s="220"/>
      <c r="DD56" s="220"/>
      <c r="DE56" s="220"/>
      <c r="DF56" s="220"/>
      <c r="DG56" s="220"/>
      <c r="DH56" s="220"/>
      <c r="DI56" s="220"/>
      <c r="DJ56" s="220"/>
      <c r="DK56" s="220"/>
      <c r="DL56" s="220"/>
      <c r="DM56" s="220"/>
      <c r="DN56" s="220"/>
      <c r="DO56" s="220"/>
      <c r="DP56" s="220"/>
      <c r="DQ56" s="220"/>
      <c r="DR56" s="220"/>
      <c r="DS56" s="220"/>
      <c r="DT56" s="220"/>
      <c r="DU56" s="220"/>
      <c r="DV56" s="220"/>
      <c r="DW56" s="220"/>
      <c r="DX56" s="220"/>
      <c r="DY56" s="220">
        <v>637996645.24221945</v>
      </c>
    </row>
    <row r="57" spans="4:131">
      <c r="D57" s="175" t="s">
        <v>456</v>
      </c>
      <c r="E57" s="220" t="s">
        <v>457</v>
      </c>
      <c r="F57" s="220" t="s">
        <v>458</v>
      </c>
      <c r="G57" s="220"/>
      <c r="H57" s="220"/>
      <c r="I57" s="220"/>
      <c r="J57" s="220"/>
      <c r="K57" s="220"/>
      <c r="L57" s="220">
        <v>-444371.462451</v>
      </c>
      <c r="M57" s="220"/>
      <c r="N57" s="220"/>
      <c r="O57" s="220">
        <v>-444371.462451</v>
      </c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20"/>
      <c r="BV57" s="220"/>
      <c r="BW57" s="220"/>
      <c r="BX57" s="220"/>
      <c r="BY57" s="220"/>
      <c r="BZ57" s="220"/>
      <c r="CA57" s="220"/>
      <c r="CB57" s="220"/>
      <c r="CC57" s="220"/>
      <c r="CD57" s="220"/>
      <c r="CE57" s="220"/>
      <c r="CF57" s="220"/>
      <c r="CG57" s="220"/>
      <c r="CH57" s="220"/>
      <c r="CI57" s="220"/>
      <c r="CJ57" s="220"/>
      <c r="CK57" s="220"/>
      <c r="CL57" s="220"/>
      <c r="CM57" s="220"/>
      <c r="CN57" s="220"/>
      <c r="CO57" s="220"/>
      <c r="CP57" s="220"/>
      <c r="CQ57" s="220"/>
      <c r="CR57" s="220"/>
      <c r="CS57" s="220"/>
      <c r="CT57" s="220"/>
      <c r="CU57" s="220"/>
      <c r="CV57" s="220"/>
      <c r="CW57" s="220"/>
      <c r="CX57" s="220"/>
      <c r="CY57" s="220"/>
      <c r="CZ57" s="220"/>
      <c r="DA57" s="220"/>
      <c r="DB57" s="220"/>
      <c r="DC57" s="220"/>
      <c r="DD57" s="220"/>
      <c r="DE57" s="220"/>
      <c r="DF57" s="220"/>
      <c r="DG57" s="220"/>
      <c r="DH57" s="220"/>
      <c r="DI57" s="220"/>
      <c r="DJ57" s="220"/>
      <c r="DK57" s="220"/>
      <c r="DL57" s="220"/>
      <c r="DM57" s="220"/>
      <c r="DN57" s="220"/>
      <c r="DO57" s="220"/>
      <c r="DP57" s="220"/>
      <c r="DQ57" s="220"/>
      <c r="DR57" s="220"/>
      <c r="DS57" s="220"/>
      <c r="DT57" s="220"/>
      <c r="DU57" s="220"/>
      <c r="DV57" s="220"/>
      <c r="DW57" s="220"/>
      <c r="DX57" s="220"/>
      <c r="DY57" s="220">
        <v>-444371.462451</v>
      </c>
      <c r="EA57">
        <v>781774.08</v>
      </c>
    </row>
    <row r="58" spans="4:131">
      <c r="D58" s="175" t="s">
        <v>459</v>
      </c>
      <c r="E58" s="220" t="s">
        <v>460</v>
      </c>
      <c r="F58" s="220" t="s">
        <v>461</v>
      </c>
      <c r="G58" s="220">
        <v>-220748.67</v>
      </c>
      <c r="H58" s="220"/>
      <c r="I58" s="220"/>
      <c r="J58" s="220"/>
      <c r="K58" s="220"/>
      <c r="L58" s="220"/>
      <c r="M58" s="220">
        <v>-97946.69</v>
      </c>
      <c r="N58" s="220"/>
      <c r="O58" s="220">
        <v>-318695.36</v>
      </c>
      <c r="P58" s="220"/>
      <c r="Q58" s="220"/>
      <c r="R58" s="220"/>
      <c r="S58" s="220"/>
      <c r="T58" s="220"/>
      <c r="U58" s="220"/>
      <c r="V58" s="220"/>
      <c r="W58" s="220"/>
      <c r="X58" s="220"/>
      <c r="Y58" s="220"/>
      <c r="Z58" s="220"/>
      <c r="AA58" s="220"/>
      <c r="AB58" s="220"/>
      <c r="AC58" s="220"/>
      <c r="AD58" s="220"/>
      <c r="AE58" s="220"/>
      <c r="AF58" s="220"/>
      <c r="AG58" s="220"/>
      <c r="AH58" s="220"/>
      <c r="AI58" s="220"/>
      <c r="AJ58" s="220"/>
      <c r="AK58" s="220"/>
      <c r="AL58" s="220"/>
      <c r="AM58" s="220"/>
      <c r="AN58" s="220"/>
      <c r="AO58" s="220"/>
      <c r="AP58" s="220"/>
      <c r="AQ58" s="220"/>
      <c r="AR58" s="220"/>
      <c r="AS58" s="220"/>
      <c r="AT58" s="220"/>
      <c r="AU58" s="220"/>
      <c r="AV58" s="220"/>
      <c r="AW58" s="220"/>
      <c r="AX58" s="220"/>
      <c r="AY58" s="220"/>
      <c r="AZ58" s="220"/>
      <c r="BA58" s="220"/>
      <c r="BB58" s="220"/>
      <c r="BC58" s="220"/>
      <c r="BD58" s="220"/>
      <c r="BE58" s="220"/>
      <c r="BF58" s="220"/>
      <c r="BG58" s="220"/>
      <c r="BH58" s="220"/>
      <c r="BI58" s="220"/>
      <c r="BJ58" s="220"/>
      <c r="BK58" s="220"/>
      <c r="BL58" s="220"/>
      <c r="BM58" s="220"/>
      <c r="BN58" s="220"/>
      <c r="BO58" s="220"/>
      <c r="BP58" s="220"/>
      <c r="BQ58" s="220"/>
      <c r="BR58" s="220"/>
      <c r="BS58" s="220"/>
      <c r="BT58" s="220"/>
      <c r="BU58" s="220"/>
      <c r="BV58" s="220"/>
      <c r="BW58" s="220"/>
      <c r="BX58" s="220"/>
      <c r="BY58" s="220"/>
      <c r="BZ58" s="220"/>
      <c r="CA58" s="220"/>
      <c r="CB58" s="220"/>
      <c r="CC58" s="220"/>
      <c r="CD58" s="220"/>
      <c r="CE58" s="220"/>
      <c r="CF58" s="220"/>
      <c r="CG58" s="220"/>
      <c r="CH58" s="220"/>
      <c r="CI58" s="220"/>
      <c r="CJ58" s="220"/>
      <c r="CK58" s="220"/>
      <c r="CL58" s="220"/>
      <c r="CM58" s="220"/>
      <c r="CN58" s="220"/>
      <c r="CO58" s="220"/>
      <c r="CP58" s="220"/>
      <c r="CQ58" s="220"/>
      <c r="CR58" s="220"/>
      <c r="CS58" s="220"/>
      <c r="CT58" s="220"/>
      <c r="CU58" s="220"/>
      <c r="CV58" s="220"/>
      <c r="CW58" s="220"/>
      <c r="CX58" s="220"/>
      <c r="CY58" s="220"/>
      <c r="CZ58" s="220"/>
      <c r="DA58" s="220"/>
      <c r="DB58" s="220"/>
      <c r="DC58" s="220"/>
      <c r="DD58" s="220"/>
      <c r="DE58" s="220"/>
      <c r="DF58" s="220"/>
      <c r="DG58" s="220"/>
      <c r="DH58" s="220"/>
      <c r="DI58" s="220"/>
      <c r="DJ58" s="220"/>
      <c r="DK58" s="220"/>
      <c r="DL58" s="220"/>
      <c r="DM58" s="220"/>
      <c r="DN58" s="220"/>
      <c r="DO58" s="220"/>
      <c r="DP58" s="220"/>
      <c r="DQ58" s="220"/>
      <c r="DR58" s="220"/>
      <c r="DS58" s="220"/>
      <c r="DT58" s="220"/>
      <c r="DU58" s="220"/>
      <c r="DV58" s="220"/>
      <c r="DW58" s="220"/>
      <c r="DX58" s="220"/>
      <c r="DY58" s="220">
        <v>-318695.36</v>
      </c>
    </row>
    <row r="59" spans="4:131">
      <c r="D59" s="175" t="s">
        <v>462</v>
      </c>
      <c r="E59" s="222" t="s">
        <v>463</v>
      </c>
      <c r="F59" s="222" t="s">
        <v>455</v>
      </c>
      <c r="G59" s="222">
        <v>319649461.61000001</v>
      </c>
      <c r="H59" s="222"/>
      <c r="I59" s="222"/>
      <c r="J59" s="222">
        <v>45215170.802253902</v>
      </c>
      <c r="K59" s="222"/>
      <c r="L59" s="222">
        <v>81489394.250452995</v>
      </c>
      <c r="M59" s="222">
        <v>63299849.5</v>
      </c>
      <c r="N59" s="222">
        <v>127579702.2570615</v>
      </c>
      <c r="O59" s="222">
        <v>637233578.41976845</v>
      </c>
      <c r="P59" s="222"/>
      <c r="Q59" s="222"/>
      <c r="R59" s="222"/>
      <c r="S59" s="222"/>
      <c r="T59" s="222"/>
      <c r="U59" s="222"/>
      <c r="V59" s="222"/>
      <c r="W59" s="222"/>
      <c r="X59" s="222"/>
      <c r="Y59" s="222"/>
      <c r="Z59" s="222"/>
      <c r="AA59" s="222"/>
      <c r="AB59" s="222"/>
      <c r="AC59" s="222"/>
      <c r="AD59" s="222"/>
      <c r="AE59" s="222"/>
      <c r="AF59" s="222"/>
      <c r="AG59" s="222"/>
      <c r="AH59" s="222"/>
      <c r="AI59" s="222"/>
      <c r="AJ59" s="222"/>
      <c r="AK59" s="222"/>
      <c r="AL59" s="222"/>
      <c r="AM59" s="222"/>
      <c r="AN59" s="222"/>
      <c r="AO59" s="222"/>
      <c r="AP59" s="222"/>
      <c r="AQ59" s="222"/>
      <c r="AR59" s="222"/>
      <c r="AS59" s="222"/>
      <c r="AT59" s="222"/>
      <c r="AU59" s="222"/>
      <c r="AV59" s="222"/>
      <c r="AW59" s="222"/>
      <c r="AX59" s="222"/>
      <c r="AY59" s="222"/>
      <c r="AZ59" s="222"/>
      <c r="BA59" s="222"/>
      <c r="BB59" s="222"/>
      <c r="BC59" s="222"/>
      <c r="BD59" s="222"/>
      <c r="BE59" s="222"/>
      <c r="BF59" s="222"/>
      <c r="BG59" s="222"/>
      <c r="BH59" s="222"/>
      <c r="BI59" s="222"/>
      <c r="BJ59" s="222"/>
      <c r="BK59" s="222"/>
      <c r="BL59" s="222"/>
      <c r="BM59" s="222"/>
      <c r="BN59" s="222"/>
      <c r="BO59" s="222"/>
      <c r="BP59" s="222"/>
      <c r="BQ59" s="222"/>
      <c r="BR59" s="222"/>
      <c r="BS59" s="222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2"/>
      <c r="CJ59" s="222"/>
      <c r="CK59" s="222"/>
      <c r="CL59" s="222"/>
      <c r="CM59" s="222"/>
      <c r="CN59" s="222"/>
      <c r="CO59" s="222"/>
      <c r="CP59" s="222"/>
      <c r="CQ59" s="222"/>
      <c r="CR59" s="222"/>
      <c r="CS59" s="222"/>
      <c r="CT59" s="222"/>
      <c r="CU59" s="222"/>
      <c r="CV59" s="222"/>
      <c r="CW59" s="222"/>
      <c r="CX59" s="222"/>
      <c r="CY59" s="222"/>
      <c r="CZ59" s="222"/>
      <c r="DA59" s="222"/>
      <c r="DB59" s="222"/>
      <c r="DC59" s="222"/>
      <c r="DD59" s="222"/>
      <c r="DE59" s="222"/>
      <c r="DF59" s="222"/>
      <c r="DG59" s="222"/>
      <c r="DH59" s="222"/>
      <c r="DI59" s="222"/>
      <c r="DJ59" s="222"/>
      <c r="DK59" s="222"/>
      <c r="DL59" s="222"/>
      <c r="DM59" s="222"/>
      <c r="DN59" s="222"/>
      <c r="DO59" s="222"/>
      <c r="DP59" s="222"/>
      <c r="DQ59" s="222"/>
      <c r="DR59" s="222"/>
      <c r="DS59" s="222"/>
      <c r="DT59" s="222"/>
      <c r="DU59" s="222"/>
      <c r="DV59" s="222"/>
      <c r="DW59" s="222"/>
      <c r="DX59" s="222"/>
      <c r="DY59" s="222">
        <v>637233578.41976845</v>
      </c>
    </row>
    <row r="60" spans="4:131">
      <c r="D60" s="175" t="s">
        <v>464</v>
      </c>
      <c r="E60" s="220" t="s">
        <v>465</v>
      </c>
      <c r="F60" s="220" t="s">
        <v>466</v>
      </c>
      <c r="G60" s="220">
        <v>965953368.10000002</v>
      </c>
      <c r="H60" s="220"/>
      <c r="I60" s="220"/>
      <c r="J60" s="220">
        <v>680045617.48331249</v>
      </c>
      <c r="K60" s="220"/>
      <c r="L60" s="220">
        <v>28063284.519487001</v>
      </c>
      <c r="M60" s="220">
        <v>71420713.930000007</v>
      </c>
      <c r="N60" s="220">
        <v>272133619.87756503</v>
      </c>
      <c r="O60" s="220">
        <v>2017616603.9103644</v>
      </c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220"/>
      <c r="AL60" s="220"/>
      <c r="AM60" s="220"/>
      <c r="AN60" s="220"/>
      <c r="AO60" s="220"/>
      <c r="AP60" s="220"/>
      <c r="AQ60" s="220"/>
      <c r="AR60" s="220"/>
      <c r="AS60" s="220"/>
      <c r="AT60" s="220"/>
      <c r="AU60" s="220"/>
      <c r="AV60" s="220"/>
      <c r="AW60" s="220"/>
      <c r="AX60" s="220"/>
      <c r="AY60" s="220"/>
      <c r="AZ60" s="220"/>
      <c r="BA60" s="220"/>
      <c r="BB60" s="220"/>
      <c r="BC60" s="220"/>
      <c r="BD60" s="220"/>
      <c r="BE60" s="220"/>
      <c r="BF60" s="220"/>
      <c r="BG60" s="220"/>
      <c r="BH60" s="220"/>
      <c r="BI60" s="220"/>
      <c r="BJ60" s="220"/>
      <c r="BK60" s="220"/>
      <c r="BL60" s="220"/>
      <c r="BM60" s="220"/>
      <c r="BN60" s="220"/>
      <c r="BO60" s="220"/>
      <c r="BP60" s="220"/>
      <c r="BQ60" s="220"/>
      <c r="BR60" s="220"/>
      <c r="BS60" s="220"/>
      <c r="BT60" s="220"/>
      <c r="BU60" s="220"/>
      <c r="BV60" s="220"/>
      <c r="BW60" s="220"/>
      <c r="BX60" s="220"/>
      <c r="BY60" s="220"/>
      <c r="BZ60" s="220"/>
      <c r="CA60" s="220"/>
      <c r="CB60" s="220"/>
      <c r="CC60" s="220"/>
      <c r="CD60" s="220"/>
      <c r="CE60" s="220"/>
      <c r="CF60" s="220"/>
      <c r="CG60" s="220"/>
      <c r="CH60" s="220"/>
      <c r="CI60" s="220"/>
      <c r="CJ60" s="220"/>
      <c r="CK60" s="220"/>
      <c r="CL60" s="220"/>
      <c r="CM60" s="220"/>
      <c r="CN60" s="220"/>
      <c r="CO60" s="220"/>
      <c r="CP60" s="220"/>
      <c r="CQ60" s="220"/>
      <c r="CR60" s="220"/>
      <c r="CS60" s="220"/>
      <c r="CT60" s="220"/>
      <c r="CU60" s="220"/>
      <c r="CV60" s="220"/>
      <c r="CW60" s="220"/>
      <c r="CX60" s="220"/>
      <c r="CY60" s="220"/>
      <c r="CZ60" s="220"/>
      <c r="DA60" s="220"/>
      <c r="DB60" s="220"/>
      <c r="DC60" s="220"/>
      <c r="DD60" s="220"/>
      <c r="DE60" s="220"/>
      <c r="DF60" s="220"/>
      <c r="DG60" s="220"/>
      <c r="DH60" s="220"/>
      <c r="DI60" s="220"/>
      <c r="DJ60" s="220"/>
      <c r="DK60" s="220"/>
      <c r="DL60" s="220"/>
      <c r="DM60" s="220"/>
      <c r="DN60" s="220"/>
      <c r="DO60" s="220"/>
      <c r="DP60" s="220"/>
      <c r="DQ60" s="220"/>
      <c r="DR60" s="220"/>
      <c r="DS60" s="220"/>
      <c r="DT60" s="220"/>
      <c r="DU60" s="220"/>
      <c r="DV60" s="220"/>
      <c r="DW60" s="220"/>
      <c r="DX60" s="220"/>
      <c r="DY60" s="220">
        <v>2017616603.9103644</v>
      </c>
    </row>
    <row r="61" spans="4:131">
      <c r="D61" s="175" t="s">
        <v>467</v>
      </c>
      <c r="E61" s="222" t="s">
        <v>468</v>
      </c>
      <c r="F61" s="222" t="s">
        <v>466</v>
      </c>
      <c r="G61" s="222">
        <v>965953368.10000002</v>
      </c>
      <c r="H61" s="222"/>
      <c r="I61" s="222"/>
      <c r="J61" s="222">
        <v>680045617.48331249</v>
      </c>
      <c r="K61" s="222"/>
      <c r="L61" s="222">
        <v>28063284.519487001</v>
      </c>
      <c r="M61" s="222">
        <v>71420713.930000007</v>
      </c>
      <c r="N61" s="222">
        <v>272133619.87756503</v>
      </c>
      <c r="O61" s="222">
        <v>2017616603.9103644</v>
      </c>
      <c r="P61" s="222"/>
      <c r="Q61" s="222"/>
      <c r="R61" s="222"/>
      <c r="S61" s="222"/>
      <c r="T61" s="222"/>
      <c r="U61" s="222"/>
      <c r="V61" s="222"/>
      <c r="W61" s="222"/>
      <c r="X61" s="222"/>
      <c r="Y61" s="222"/>
      <c r="Z61" s="222"/>
      <c r="AA61" s="222"/>
      <c r="AB61" s="222"/>
      <c r="AC61" s="222"/>
      <c r="AD61" s="222"/>
      <c r="AE61" s="222"/>
      <c r="AF61" s="222"/>
      <c r="AG61" s="222"/>
      <c r="AH61" s="222"/>
      <c r="AI61" s="222"/>
      <c r="AJ61" s="222"/>
      <c r="AK61" s="222"/>
      <c r="AL61" s="222"/>
      <c r="AM61" s="222"/>
      <c r="AN61" s="222"/>
      <c r="AO61" s="222"/>
      <c r="AP61" s="222"/>
      <c r="AQ61" s="222"/>
      <c r="AR61" s="222"/>
      <c r="AS61" s="222"/>
      <c r="AT61" s="222"/>
      <c r="AU61" s="222"/>
      <c r="AV61" s="222"/>
      <c r="AW61" s="222"/>
      <c r="AX61" s="222"/>
      <c r="AY61" s="222"/>
      <c r="AZ61" s="222"/>
      <c r="BA61" s="222"/>
      <c r="BB61" s="222"/>
      <c r="BC61" s="222"/>
      <c r="BD61" s="222"/>
      <c r="BE61" s="222"/>
      <c r="BF61" s="222"/>
      <c r="BG61" s="222"/>
      <c r="BH61" s="222"/>
      <c r="BI61" s="222"/>
      <c r="BJ61" s="222"/>
      <c r="BK61" s="222"/>
      <c r="BL61" s="222"/>
      <c r="BM61" s="222"/>
      <c r="BN61" s="222"/>
      <c r="BO61" s="222"/>
      <c r="BP61" s="222"/>
      <c r="BQ61" s="222"/>
      <c r="BR61" s="222"/>
      <c r="BS61" s="222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2"/>
      <c r="CJ61" s="222"/>
      <c r="CK61" s="222"/>
      <c r="CL61" s="222"/>
      <c r="CM61" s="222"/>
      <c r="CN61" s="222"/>
      <c r="CO61" s="222"/>
      <c r="CP61" s="222"/>
      <c r="CQ61" s="222"/>
      <c r="CR61" s="222"/>
      <c r="CS61" s="222"/>
      <c r="CT61" s="222"/>
      <c r="CU61" s="222"/>
      <c r="CV61" s="222"/>
      <c r="CW61" s="222"/>
      <c r="CX61" s="222"/>
      <c r="CY61" s="222"/>
      <c r="CZ61" s="222"/>
      <c r="DA61" s="222"/>
      <c r="DB61" s="222"/>
      <c r="DC61" s="222"/>
      <c r="DD61" s="222"/>
      <c r="DE61" s="222"/>
      <c r="DF61" s="222"/>
      <c r="DG61" s="222"/>
      <c r="DH61" s="222"/>
      <c r="DI61" s="222"/>
      <c r="DJ61" s="222"/>
      <c r="DK61" s="222"/>
      <c r="DL61" s="222"/>
      <c r="DM61" s="222"/>
      <c r="DN61" s="222"/>
      <c r="DO61" s="222"/>
      <c r="DP61" s="222"/>
      <c r="DQ61" s="222"/>
      <c r="DR61" s="222"/>
      <c r="DS61" s="222"/>
      <c r="DT61" s="222"/>
      <c r="DU61" s="222"/>
      <c r="DV61" s="222"/>
      <c r="DW61" s="222"/>
      <c r="DX61" s="222"/>
      <c r="DY61" s="222">
        <v>2017616603.9103644</v>
      </c>
    </row>
    <row r="62" spans="4:131">
      <c r="D62" s="175" t="s">
        <v>469</v>
      </c>
      <c r="E62" s="223" t="s">
        <v>470</v>
      </c>
      <c r="F62" s="223" t="s">
        <v>471</v>
      </c>
      <c r="G62" s="223">
        <v>3714255380.3200002</v>
      </c>
      <c r="H62" s="223">
        <v>34455466.090000004</v>
      </c>
      <c r="I62" s="223"/>
      <c r="J62" s="223">
        <v>3187816161.8733296</v>
      </c>
      <c r="K62" s="223"/>
      <c r="L62" s="223">
        <v>387365518.77936852</v>
      </c>
      <c r="M62" s="223">
        <v>769205624.83000004</v>
      </c>
      <c r="N62" s="223">
        <v>1284941465.5414095</v>
      </c>
      <c r="O62" s="223">
        <v>9378039617.4341068</v>
      </c>
      <c r="P62" s="223"/>
      <c r="Q62" s="223"/>
      <c r="R62" s="223"/>
      <c r="S62" s="223"/>
      <c r="T62" s="223"/>
      <c r="U62" s="223"/>
      <c r="V62" s="223"/>
      <c r="W62" s="223"/>
      <c r="X62" s="223"/>
      <c r="Y62" s="223"/>
      <c r="Z62" s="223"/>
      <c r="AA62" s="223"/>
      <c r="AB62" s="223"/>
      <c r="AC62" s="223"/>
      <c r="AD62" s="223"/>
      <c r="AE62" s="223"/>
      <c r="AF62" s="223"/>
      <c r="AG62" s="223"/>
      <c r="AH62" s="223"/>
      <c r="AI62" s="223"/>
      <c r="AJ62" s="223"/>
      <c r="AK62" s="223"/>
      <c r="AL62" s="223"/>
      <c r="AM62" s="223"/>
      <c r="AN62" s="223"/>
      <c r="AO62" s="223"/>
      <c r="AP62" s="223"/>
      <c r="AQ62" s="223"/>
      <c r="AR62" s="223"/>
      <c r="AS62" s="223"/>
      <c r="AT62" s="223"/>
      <c r="AU62" s="223"/>
      <c r="AV62" s="223"/>
      <c r="AW62" s="223"/>
      <c r="AX62" s="223"/>
      <c r="AY62" s="223"/>
      <c r="AZ62" s="223"/>
      <c r="BA62" s="223"/>
      <c r="BB62" s="223"/>
      <c r="BC62" s="223"/>
      <c r="BD62" s="223"/>
      <c r="BE62" s="223"/>
      <c r="BF62" s="223"/>
      <c r="BG62" s="223"/>
      <c r="BH62" s="223"/>
      <c r="BI62" s="223"/>
      <c r="BJ62" s="223"/>
      <c r="BK62" s="223"/>
      <c r="BL62" s="223"/>
      <c r="BM62" s="223"/>
      <c r="BN62" s="223"/>
      <c r="BO62" s="223"/>
      <c r="BP62" s="223"/>
      <c r="BQ62" s="223"/>
      <c r="BR62" s="223"/>
      <c r="BS62" s="223"/>
      <c r="BT62" s="223"/>
      <c r="BU62" s="223"/>
      <c r="BV62" s="223">
        <v>-1090513.3478975</v>
      </c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3"/>
      <c r="CJ62" s="223"/>
      <c r="CK62" s="223"/>
      <c r="CL62" s="223"/>
      <c r="CM62" s="223"/>
      <c r="CN62" s="223"/>
      <c r="CO62" s="223"/>
      <c r="CP62" s="223"/>
      <c r="CQ62" s="223"/>
      <c r="CR62" s="223"/>
      <c r="CS62" s="223"/>
      <c r="CT62" s="223"/>
      <c r="CU62" s="223"/>
      <c r="CV62" s="223"/>
      <c r="CW62" s="223"/>
      <c r="CX62" s="223"/>
      <c r="CY62" s="223"/>
      <c r="CZ62" s="223"/>
      <c r="DA62" s="223"/>
      <c r="DB62" s="223"/>
      <c r="DC62" s="223"/>
      <c r="DD62" s="223"/>
      <c r="DE62" s="223"/>
      <c r="DF62" s="223"/>
      <c r="DG62" s="223"/>
      <c r="DH62" s="223"/>
      <c r="DI62" s="223"/>
      <c r="DJ62" s="223"/>
      <c r="DK62" s="223"/>
      <c r="DL62" s="223"/>
      <c r="DM62" s="223">
        <v>-4271011.8</v>
      </c>
      <c r="DN62" s="223"/>
      <c r="DO62" s="223"/>
      <c r="DP62" s="223"/>
      <c r="DQ62" s="223"/>
      <c r="DR62" s="223">
        <v>3025522.23</v>
      </c>
      <c r="DS62" s="223"/>
      <c r="DT62" s="223"/>
      <c r="DU62" s="223">
        <v>-2336002.9178975001</v>
      </c>
      <c r="DV62" s="223"/>
      <c r="DW62" s="223"/>
      <c r="DX62" s="223"/>
      <c r="DY62" s="223">
        <v>9375703614.5162086</v>
      </c>
    </row>
    <row r="63" spans="4:131">
      <c r="D63" s="175" t="s">
        <v>472</v>
      </c>
      <c r="E63" s="220" t="s">
        <v>473</v>
      </c>
      <c r="F63" s="220" t="s">
        <v>474</v>
      </c>
      <c r="G63" s="220"/>
      <c r="H63" s="220"/>
      <c r="I63" s="220"/>
      <c r="J63" s="220"/>
      <c r="K63" s="220"/>
      <c r="L63" s="220">
        <v>711865000</v>
      </c>
      <c r="M63" s="220"/>
      <c r="N63" s="220">
        <v>1923864900</v>
      </c>
      <c r="O63" s="220">
        <v>2635729900</v>
      </c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  <c r="AL63" s="220"/>
      <c r="AM63" s="220"/>
      <c r="AN63" s="220"/>
      <c r="AO63" s="220"/>
      <c r="AP63" s="220"/>
      <c r="AQ63" s="220"/>
      <c r="AR63" s="220"/>
      <c r="AS63" s="220"/>
      <c r="AT63" s="220"/>
      <c r="AU63" s="220"/>
      <c r="AV63" s="220"/>
      <c r="AW63" s="220"/>
      <c r="AX63" s="220"/>
      <c r="AY63" s="220"/>
      <c r="AZ63" s="220"/>
      <c r="BA63" s="220"/>
      <c r="BB63" s="220"/>
      <c r="BC63" s="220"/>
      <c r="BD63" s="220"/>
      <c r="BE63" s="220"/>
      <c r="BF63" s="220"/>
      <c r="BG63" s="220"/>
      <c r="BH63" s="220"/>
      <c r="BI63" s="220"/>
      <c r="BJ63" s="220"/>
      <c r="BK63" s="220"/>
      <c r="BL63" s="220"/>
      <c r="BM63" s="220"/>
      <c r="BN63" s="220"/>
      <c r="BO63" s="220"/>
      <c r="BP63" s="220"/>
      <c r="BQ63" s="220"/>
      <c r="BR63" s="220"/>
      <c r="BS63" s="220"/>
      <c r="BT63" s="220"/>
      <c r="BU63" s="220"/>
      <c r="BV63" s="220"/>
      <c r="BW63" s="220"/>
      <c r="BX63" s="220"/>
      <c r="BY63" s="220"/>
      <c r="BZ63" s="220"/>
      <c r="CA63" s="220"/>
      <c r="CB63" s="220"/>
      <c r="CC63" s="220"/>
      <c r="CD63" s="220"/>
      <c r="CE63" s="220"/>
      <c r="CF63" s="220"/>
      <c r="CG63" s="220"/>
      <c r="CH63" s="220"/>
      <c r="CI63" s="220"/>
      <c r="CJ63" s="220"/>
      <c r="CK63" s="220"/>
      <c r="CL63" s="220"/>
      <c r="CM63" s="220"/>
      <c r="CN63" s="220"/>
      <c r="CO63" s="220"/>
      <c r="CP63" s="220"/>
      <c r="CQ63" s="220"/>
      <c r="CR63" s="220"/>
      <c r="CS63" s="220"/>
      <c r="CT63" s="220"/>
      <c r="CU63" s="220"/>
      <c r="CV63" s="220"/>
      <c r="CW63" s="220"/>
      <c r="CX63" s="220"/>
      <c r="CY63" s="220"/>
      <c r="CZ63" s="220"/>
      <c r="DA63" s="220"/>
      <c r="DB63" s="220"/>
      <c r="DC63" s="220"/>
      <c r="DD63" s="220"/>
      <c r="DE63" s="220"/>
      <c r="DF63" s="220"/>
      <c r="DG63" s="220"/>
      <c r="DH63" s="220"/>
      <c r="DI63" s="220"/>
      <c r="DJ63" s="220"/>
      <c r="DK63" s="220"/>
      <c r="DL63" s="220"/>
      <c r="DM63" s="220"/>
      <c r="DN63" s="220"/>
      <c r="DO63" s="220"/>
      <c r="DP63" s="220"/>
      <c r="DQ63" s="220"/>
      <c r="DR63" s="220"/>
      <c r="DS63" s="220"/>
      <c r="DT63" s="220"/>
      <c r="DU63" s="220"/>
      <c r="DV63" s="220"/>
      <c r="DW63" s="220"/>
      <c r="DX63" s="220"/>
      <c r="DY63" s="220">
        <v>2635729900</v>
      </c>
    </row>
    <row r="64" spans="4:131">
      <c r="D64" s="175" t="s">
        <v>475</v>
      </c>
      <c r="E64" s="222" t="s">
        <v>476</v>
      </c>
      <c r="F64" s="222" t="s">
        <v>474</v>
      </c>
      <c r="G64" s="222"/>
      <c r="H64" s="222"/>
      <c r="I64" s="222"/>
      <c r="J64" s="222"/>
      <c r="K64" s="222"/>
      <c r="L64" s="222">
        <v>711865000</v>
      </c>
      <c r="M64" s="222"/>
      <c r="N64" s="222">
        <v>1923864900</v>
      </c>
      <c r="O64" s="222">
        <v>2635729900</v>
      </c>
      <c r="P64" s="222"/>
      <c r="Q64" s="222"/>
      <c r="R64" s="222"/>
      <c r="S64" s="222"/>
      <c r="T64" s="222"/>
      <c r="U64" s="222"/>
      <c r="V64" s="222"/>
      <c r="W64" s="222"/>
      <c r="X64" s="222"/>
      <c r="Y64" s="222"/>
      <c r="Z64" s="222"/>
      <c r="AA64" s="222"/>
      <c r="AB64" s="222"/>
      <c r="AC64" s="222"/>
      <c r="AD64" s="222"/>
      <c r="AE64" s="222"/>
      <c r="AF64" s="222"/>
      <c r="AG64" s="222"/>
      <c r="AH64" s="222"/>
      <c r="AI64" s="222"/>
      <c r="AJ64" s="222"/>
      <c r="AK64" s="222"/>
      <c r="AL64" s="222"/>
      <c r="AM64" s="222"/>
      <c r="AN64" s="222"/>
      <c r="AO64" s="222"/>
      <c r="AP64" s="222"/>
      <c r="AQ64" s="222"/>
      <c r="AR64" s="222"/>
      <c r="AS64" s="222"/>
      <c r="AT64" s="222"/>
      <c r="AU64" s="222"/>
      <c r="AV64" s="222"/>
      <c r="AW64" s="222"/>
      <c r="AX64" s="222"/>
      <c r="AY64" s="222"/>
      <c r="AZ64" s="222"/>
      <c r="BA64" s="222"/>
      <c r="BB64" s="222"/>
      <c r="BC64" s="222"/>
      <c r="BD64" s="222"/>
      <c r="BE64" s="222"/>
      <c r="BF64" s="222"/>
      <c r="BG64" s="222"/>
      <c r="BH64" s="222"/>
      <c r="BI64" s="222"/>
      <c r="BJ64" s="222"/>
      <c r="BK64" s="222"/>
      <c r="BL64" s="222"/>
      <c r="BM64" s="222"/>
      <c r="BN64" s="222"/>
      <c r="BO64" s="222"/>
      <c r="BP64" s="222"/>
      <c r="BQ64" s="222"/>
      <c r="BR64" s="222"/>
      <c r="BS64" s="222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2"/>
      <c r="CJ64" s="222"/>
      <c r="CK64" s="222"/>
      <c r="CL64" s="222"/>
      <c r="CM64" s="222"/>
      <c r="CN64" s="222"/>
      <c r="CO64" s="222"/>
      <c r="CP64" s="222"/>
      <c r="CQ64" s="222"/>
      <c r="CR64" s="222"/>
      <c r="CS64" s="222"/>
      <c r="CT64" s="222"/>
      <c r="CU64" s="222"/>
      <c r="CV64" s="222"/>
      <c r="CW64" s="222"/>
      <c r="CX64" s="222"/>
      <c r="CY64" s="222"/>
      <c r="CZ64" s="222"/>
      <c r="DA64" s="222"/>
      <c r="DB64" s="222"/>
      <c r="DC64" s="222"/>
      <c r="DD64" s="222"/>
      <c r="DE64" s="222"/>
      <c r="DF64" s="222"/>
      <c r="DG64" s="222"/>
      <c r="DH64" s="222"/>
      <c r="DI64" s="222"/>
      <c r="DJ64" s="222"/>
      <c r="DK64" s="222"/>
      <c r="DL64" s="222"/>
      <c r="DM64" s="222"/>
      <c r="DN64" s="222"/>
      <c r="DO64" s="222"/>
      <c r="DP64" s="222"/>
      <c r="DQ64" s="222"/>
      <c r="DR64" s="222"/>
      <c r="DS64" s="222"/>
      <c r="DT64" s="222"/>
      <c r="DU64" s="222"/>
      <c r="DV64" s="222"/>
      <c r="DW64" s="222"/>
      <c r="DX64" s="222"/>
      <c r="DY64" s="222">
        <v>2635729900</v>
      </c>
      <c r="EA64">
        <v>6592901702.2600002</v>
      </c>
    </row>
    <row r="65" spans="4:131">
      <c r="D65" s="175" t="s">
        <v>477</v>
      </c>
      <c r="E65" s="220" t="s">
        <v>478</v>
      </c>
      <c r="F65" s="220" t="s">
        <v>479</v>
      </c>
      <c r="G65" s="220">
        <v>5389675.4199999999</v>
      </c>
      <c r="H65" s="220"/>
      <c r="I65" s="220"/>
      <c r="J65" s="220">
        <v>8371915.9616991002</v>
      </c>
      <c r="K65" s="220"/>
      <c r="L65" s="220">
        <v>9912522.0194419995</v>
      </c>
      <c r="M65" s="220">
        <v>48811.48</v>
      </c>
      <c r="N65" s="220"/>
      <c r="O65" s="220">
        <v>23722924.8811411</v>
      </c>
      <c r="P65" s="220"/>
      <c r="Q65" s="220"/>
      <c r="R65" s="220"/>
      <c r="S65" s="220"/>
      <c r="T65" s="220"/>
      <c r="U65" s="220"/>
      <c r="V65" s="220"/>
      <c r="W65" s="220"/>
      <c r="X65" s="220"/>
      <c r="Y65" s="220"/>
      <c r="Z65" s="220"/>
      <c r="AA65" s="220"/>
      <c r="AB65" s="220"/>
      <c r="AC65" s="220"/>
      <c r="AD65" s="220"/>
      <c r="AE65" s="220"/>
      <c r="AF65" s="220"/>
      <c r="AG65" s="220"/>
      <c r="AH65" s="220"/>
      <c r="AI65" s="220"/>
      <c r="AJ65" s="220"/>
      <c r="AK65" s="220"/>
      <c r="AL65" s="220"/>
      <c r="AM65" s="220"/>
      <c r="AN65" s="220"/>
      <c r="AO65" s="220"/>
      <c r="AP65" s="220"/>
      <c r="AQ65" s="220"/>
      <c r="AR65" s="220"/>
      <c r="AS65" s="220"/>
      <c r="AT65" s="220"/>
      <c r="AU65" s="220"/>
      <c r="AV65" s="220"/>
      <c r="AW65" s="220"/>
      <c r="AX65" s="220"/>
      <c r="AY65" s="220"/>
      <c r="AZ65" s="220"/>
      <c r="BA65" s="220"/>
      <c r="BB65" s="220"/>
      <c r="BC65" s="220"/>
      <c r="BD65" s="220"/>
      <c r="BE65" s="220"/>
      <c r="BF65" s="220"/>
      <c r="BG65" s="220"/>
      <c r="BH65" s="220"/>
      <c r="BI65" s="220"/>
      <c r="BJ65" s="220"/>
      <c r="BK65" s="220"/>
      <c r="BL65" s="220"/>
      <c r="BM65" s="220"/>
      <c r="BN65" s="220"/>
      <c r="BO65" s="220"/>
      <c r="BP65" s="220"/>
      <c r="BQ65" s="220"/>
      <c r="BR65" s="220"/>
      <c r="BS65" s="220"/>
      <c r="BT65" s="220"/>
      <c r="BU65" s="220"/>
      <c r="BV65" s="220"/>
      <c r="BW65" s="220"/>
      <c r="BX65" s="220"/>
      <c r="BY65" s="220"/>
      <c r="BZ65" s="220"/>
      <c r="CA65" s="220"/>
      <c r="CB65" s="220"/>
      <c r="CC65" s="220"/>
      <c r="CD65" s="220"/>
      <c r="CE65" s="220"/>
      <c r="CF65" s="220"/>
      <c r="CG65" s="220"/>
      <c r="CH65" s="220"/>
      <c r="CI65" s="220"/>
      <c r="CJ65" s="220"/>
      <c r="CK65" s="220"/>
      <c r="CL65" s="220"/>
      <c r="CM65" s="220"/>
      <c r="CN65" s="220"/>
      <c r="CO65" s="220"/>
      <c r="CP65" s="220"/>
      <c r="CQ65" s="220"/>
      <c r="CR65" s="220"/>
      <c r="CS65" s="220"/>
      <c r="CT65" s="220"/>
      <c r="CU65" s="220"/>
      <c r="CV65" s="220"/>
      <c r="CW65" s="220"/>
      <c r="CX65" s="220"/>
      <c r="CY65" s="220"/>
      <c r="CZ65" s="220"/>
      <c r="DA65" s="220"/>
      <c r="DB65" s="220"/>
      <c r="DC65" s="220"/>
      <c r="DD65" s="220"/>
      <c r="DE65" s="220"/>
      <c r="DF65" s="220"/>
      <c r="DG65" s="220"/>
      <c r="DH65" s="220"/>
      <c r="DI65" s="220"/>
      <c r="DJ65" s="220"/>
      <c r="DK65" s="220"/>
      <c r="DL65" s="220"/>
      <c r="DM65" s="220"/>
      <c r="DN65" s="220"/>
      <c r="DO65" s="220"/>
      <c r="DP65" s="220"/>
      <c r="DQ65" s="220"/>
      <c r="DR65" s="220"/>
      <c r="DS65" s="220"/>
      <c r="DT65" s="220"/>
      <c r="DU65" s="220"/>
      <c r="DV65" s="220"/>
      <c r="DW65" s="220"/>
      <c r="DX65" s="220"/>
      <c r="DY65" s="220">
        <v>23722924.8811411</v>
      </c>
      <c r="EA65">
        <v>48949946.780000001</v>
      </c>
    </row>
    <row r="66" spans="4:131">
      <c r="D66" s="175" t="s">
        <v>480</v>
      </c>
      <c r="E66" s="222" t="s">
        <v>484</v>
      </c>
      <c r="F66" s="222" t="s">
        <v>485</v>
      </c>
      <c r="G66" s="222">
        <v>5389675.4199999999</v>
      </c>
      <c r="H66" s="222"/>
      <c r="I66" s="222"/>
      <c r="J66" s="222">
        <v>8371915.9616991002</v>
      </c>
      <c r="K66" s="222"/>
      <c r="L66" s="222">
        <v>9912522.0194419995</v>
      </c>
      <c r="M66" s="222">
        <v>48811.48</v>
      </c>
      <c r="N66" s="222"/>
      <c r="O66" s="222">
        <v>23722924.8811411</v>
      </c>
      <c r="P66" s="222"/>
      <c r="Q66" s="222"/>
      <c r="R66" s="222"/>
      <c r="S66" s="222"/>
      <c r="T66" s="222"/>
      <c r="U66" s="222"/>
      <c r="V66" s="222"/>
      <c r="W66" s="222"/>
      <c r="X66" s="222"/>
      <c r="Y66" s="222"/>
      <c r="Z66" s="222"/>
      <c r="AA66" s="222"/>
      <c r="AB66" s="222"/>
      <c r="AC66" s="222"/>
      <c r="AD66" s="222"/>
      <c r="AE66" s="222"/>
      <c r="AF66" s="222"/>
      <c r="AG66" s="222"/>
      <c r="AH66" s="222"/>
      <c r="AI66" s="222"/>
      <c r="AJ66" s="222"/>
      <c r="AK66" s="222"/>
      <c r="AL66" s="222"/>
      <c r="AM66" s="222"/>
      <c r="AN66" s="222"/>
      <c r="AO66" s="222"/>
      <c r="AP66" s="222"/>
      <c r="AQ66" s="222"/>
      <c r="AR66" s="222"/>
      <c r="AS66" s="222"/>
      <c r="AT66" s="222"/>
      <c r="AU66" s="222"/>
      <c r="AV66" s="222"/>
      <c r="AW66" s="222"/>
      <c r="AX66" s="222"/>
      <c r="AY66" s="222"/>
      <c r="AZ66" s="222"/>
      <c r="BA66" s="222"/>
      <c r="BB66" s="222"/>
      <c r="BC66" s="222"/>
      <c r="BD66" s="222"/>
      <c r="BE66" s="222"/>
      <c r="BF66" s="222"/>
      <c r="BG66" s="222"/>
      <c r="BH66" s="222"/>
      <c r="BI66" s="222"/>
      <c r="BJ66" s="222"/>
      <c r="BK66" s="222"/>
      <c r="BL66" s="222"/>
      <c r="BM66" s="222"/>
      <c r="BN66" s="222"/>
      <c r="BO66" s="222"/>
      <c r="BP66" s="222"/>
      <c r="BQ66" s="222"/>
      <c r="BR66" s="222"/>
      <c r="BS66" s="222"/>
      <c r="BT66" s="222"/>
      <c r="BU66" s="222"/>
      <c r="BV66" s="222"/>
      <c r="BW66" s="222"/>
      <c r="BX66" s="222"/>
      <c r="BY66" s="222"/>
      <c r="BZ66" s="222"/>
      <c r="CA66" s="222"/>
      <c r="CB66" s="222"/>
      <c r="CC66" s="222"/>
      <c r="CD66" s="222"/>
      <c r="CE66" s="222"/>
      <c r="CF66" s="222"/>
      <c r="CG66" s="222"/>
      <c r="CH66" s="222"/>
      <c r="CI66" s="222"/>
      <c r="CJ66" s="222"/>
      <c r="CK66" s="222"/>
      <c r="CL66" s="222"/>
      <c r="CM66" s="222"/>
      <c r="CN66" s="222"/>
      <c r="CO66" s="222"/>
      <c r="CP66" s="222"/>
      <c r="CQ66" s="222"/>
      <c r="CR66" s="222"/>
      <c r="CS66" s="222"/>
      <c r="CT66" s="222"/>
      <c r="CU66" s="222"/>
      <c r="CV66" s="222"/>
      <c r="CW66" s="222"/>
      <c r="CX66" s="222"/>
      <c r="CY66" s="222"/>
      <c r="CZ66" s="222"/>
      <c r="DA66" s="222"/>
      <c r="DB66" s="222"/>
      <c r="DC66" s="222"/>
      <c r="DD66" s="222"/>
      <c r="DE66" s="222"/>
      <c r="DF66" s="222"/>
      <c r="DG66" s="222"/>
      <c r="DH66" s="222"/>
      <c r="DI66" s="222"/>
      <c r="DJ66" s="222"/>
      <c r="DK66" s="222"/>
      <c r="DL66" s="222"/>
      <c r="DM66" s="222"/>
      <c r="DN66" s="222"/>
      <c r="DO66" s="222"/>
      <c r="DP66" s="222"/>
      <c r="DQ66" s="222"/>
      <c r="DR66" s="222"/>
      <c r="DS66" s="222"/>
      <c r="DT66" s="222"/>
      <c r="DU66" s="222"/>
      <c r="DV66" s="222"/>
      <c r="DW66" s="222"/>
      <c r="DX66" s="222"/>
      <c r="DY66" s="222">
        <v>23722924.8811411</v>
      </c>
      <c r="EA66">
        <v>-420062.2</v>
      </c>
    </row>
    <row r="67" spans="4:131">
      <c r="D67" s="175" t="s">
        <v>483</v>
      </c>
      <c r="E67" s="223" t="s">
        <v>487</v>
      </c>
      <c r="F67" s="223" t="s">
        <v>488</v>
      </c>
      <c r="G67" s="223">
        <v>5389675.4199999999</v>
      </c>
      <c r="H67" s="223"/>
      <c r="I67" s="223"/>
      <c r="J67" s="223">
        <v>8371915.9616991002</v>
      </c>
      <c r="K67" s="223"/>
      <c r="L67" s="223">
        <v>721777522.01944196</v>
      </c>
      <c r="M67" s="223">
        <v>48811.48</v>
      </c>
      <c r="N67" s="223">
        <v>1923864900</v>
      </c>
      <c r="O67" s="223">
        <v>2659452824.8811412</v>
      </c>
      <c r="P67" s="223"/>
      <c r="Q67" s="223"/>
      <c r="R67" s="223"/>
      <c r="S67" s="223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223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223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223"/>
      <c r="BV67" s="223"/>
      <c r="BW67" s="223"/>
      <c r="BX67" s="223"/>
      <c r="BY67" s="223"/>
      <c r="BZ67" s="223"/>
      <c r="CA67" s="223"/>
      <c r="CB67" s="223"/>
      <c r="CC67" s="223"/>
      <c r="CD67" s="223"/>
      <c r="CE67" s="223"/>
      <c r="CF67" s="223"/>
      <c r="CG67" s="223"/>
      <c r="CH67" s="223"/>
      <c r="CI67" s="223"/>
      <c r="CJ67" s="223"/>
      <c r="CK67" s="223"/>
      <c r="CL67" s="223"/>
      <c r="CM67" s="223"/>
      <c r="CN67" s="223"/>
      <c r="CO67" s="223"/>
      <c r="CP67" s="223"/>
      <c r="CQ67" s="223"/>
      <c r="CR67" s="223"/>
      <c r="CS67" s="223"/>
      <c r="CT67" s="223"/>
      <c r="CU67" s="223"/>
      <c r="CV67" s="223"/>
      <c r="CW67" s="223"/>
      <c r="CX67" s="223"/>
      <c r="CY67" s="223"/>
      <c r="CZ67" s="223"/>
      <c r="DA67" s="223"/>
      <c r="DB67" s="223"/>
      <c r="DC67" s="223"/>
      <c r="DD67" s="223"/>
      <c r="DE67" s="223"/>
      <c r="DF67" s="223"/>
      <c r="DG67" s="223"/>
      <c r="DH67" s="223"/>
      <c r="DI67" s="223"/>
      <c r="DJ67" s="223"/>
      <c r="DK67" s="223"/>
      <c r="DL67" s="223"/>
      <c r="DM67" s="223"/>
      <c r="DN67" s="223"/>
      <c r="DO67" s="223"/>
      <c r="DP67" s="223"/>
      <c r="DQ67" s="223"/>
      <c r="DR67" s="223"/>
      <c r="DS67" s="223"/>
      <c r="DT67" s="223"/>
      <c r="DU67" s="223"/>
      <c r="DV67" s="223"/>
      <c r="DW67" s="223"/>
      <c r="DX67" s="223"/>
      <c r="DY67" s="223">
        <v>2659452824.8811412</v>
      </c>
    </row>
    <row r="68" spans="4:131">
      <c r="D68" s="175" t="s">
        <v>486</v>
      </c>
      <c r="E68" s="220" t="s">
        <v>490</v>
      </c>
      <c r="F68" s="220" t="s">
        <v>491</v>
      </c>
      <c r="G68" s="220">
        <v>0</v>
      </c>
      <c r="H68" s="220">
        <v>0</v>
      </c>
      <c r="I68" s="220"/>
      <c r="J68" s="220"/>
      <c r="K68" s="220">
        <v>7.44</v>
      </c>
      <c r="L68" s="220">
        <v>6486709.7464190004</v>
      </c>
      <c r="M68" s="220">
        <v>0</v>
      </c>
      <c r="N68" s="220"/>
      <c r="O68" s="220">
        <v>6486717.1864189999</v>
      </c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20"/>
      <c r="BV68" s="220"/>
      <c r="BW68" s="220"/>
      <c r="BX68" s="220"/>
      <c r="BY68" s="220"/>
      <c r="BZ68" s="220"/>
      <c r="CA68" s="220"/>
      <c r="CB68" s="220"/>
      <c r="CC68" s="220"/>
      <c r="CD68" s="220"/>
      <c r="CE68" s="220"/>
      <c r="CF68" s="220"/>
      <c r="CG68" s="220"/>
      <c r="CH68" s="220"/>
      <c r="CI68" s="220"/>
      <c r="CJ68" s="220"/>
      <c r="CK68" s="220"/>
      <c r="CL68" s="220"/>
      <c r="CM68" s="220"/>
      <c r="CN68" s="220"/>
      <c r="CO68" s="220"/>
      <c r="CP68" s="220"/>
      <c r="CQ68" s="220"/>
      <c r="CR68" s="220"/>
      <c r="CS68" s="220"/>
      <c r="CT68" s="220"/>
      <c r="CU68" s="220"/>
      <c r="CV68" s="220"/>
      <c r="CW68" s="220"/>
      <c r="CX68" s="220"/>
      <c r="CY68" s="220"/>
      <c r="CZ68" s="220"/>
      <c r="DA68" s="220"/>
      <c r="DB68" s="220"/>
      <c r="DC68" s="220"/>
      <c r="DD68" s="220"/>
      <c r="DE68" s="220"/>
      <c r="DF68" s="220"/>
      <c r="DG68" s="220"/>
      <c r="DH68" s="220"/>
      <c r="DI68" s="220"/>
      <c r="DJ68" s="220"/>
      <c r="DK68" s="220"/>
      <c r="DL68" s="220"/>
      <c r="DM68" s="220"/>
      <c r="DN68" s="220"/>
      <c r="DO68" s="220"/>
      <c r="DP68" s="220"/>
      <c r="DQ68" s="220"/>
      <c r="DR68" s="220"/>
      <c r="DS68" s="220"/>
      <c r="DT68" s="220"/>
      <c r="DU68" s="220"/>
      <c r="DV68" s="220"/>
      <c r="DW68" s="220"/>
      <c r="DX68" s="220"/>
      <c r="DY68" s="220">
        <v>6486717.1864189999</v>
      </c>
    </row>
    <row r="69" spans="4:131">
      <c r="D69" s="175" t="s">
        <v>489</v>
      </c>
      <c r="E69" s="220" t="s">
        <v>493</v>
      </c>
      <c r="F69" s="220" t="s">
        <v>494</v>
      </c>
      <c r="G69" s="220"/>
      <c r="H69" s="220"/>
      <c r="I69" s="220"/>
      <c r="J69" s="220">
        <v>1299370.7505000001</v>
      </c>
      <c r="K69" s="220">
        <v>31.32</v>
      </c>
      <c r="L69" s="220"/>
      <c r="M69" s="220"/>
      <c r="N69" s="220"/>
      <c r="O69" s="220">
        <v>1299402.0704999999</v>
      </c>
      <c r="P69" s="220"/>
      <c r="Q69" s="220"/>
      <c r="R69" s="220"/>
      <c r="S69" s="220"/>
      <c r="T69" s="220"/>
      <c r="U69" s="220"/>
      <c r="V69" s="220"/>
      <c r="W69" s="220"/>
      <c r="X69" s="220"/>
      <c r="Y69" s="220"/>
      <c r="Z69" s="220"/>
      <c r="AA69" s="220"/>
      <c r="AB69" s="220"/>
      <c r="AC69" s="220"/>
      <c r="AD69" s="220"/>
      <c r="AE69" s="220"/>
      <c r="AF69" s="220"/>
      <c r="AG69" s="220"/>
      <c r="AH69" s="220"/>
      <c r="AI69" s="220"/>
      <c r="AJ69" s="220"/>
      <c r="AK69" s="220"/>
      <c r="AL69" s="220"/>
      <c r="AM69" s="220"/>
      <c r="AN69" s="220"/>
      <c r="AO69" s="220"/>
      <c r="AP69" s="220"/>
      <c r="AQ69" s="220"/>
      <c r="AR69" s="220"/>
      <c r="AS69" s="220"/>
      <c r="AT69" s="220"/>
      <c r="AU69" s="220"/>
      <c r="AV69" s="220"/>
      <c r="AW69" s="220"/>
      <c r="AX69" s="220"/>
      <c r="AY69" s="220"/>
      <c r="AZ69" s="220"/>
      <c r="BA69" s="220"/>
      <c r="BB69" s="220"/>
      <c r="BC69" s="220"/>
      <c r="BD69" s="220"/>
      <c r="BE69" s="220"/>
      <c r="BF69" s="220"/>
      <c r="BG69" s="220"/>
      <c r="BH69" s="220"/>
      <c r="BI69" s="220"/>
      <c r="BJ69" s="220"/>
      <c r="BK69" s="220"/>
      <c r="BL69" s="220"/>
      <c r="BM69" s="220"/>
      <c r="BN69" s="220"/>
      <c r="BO69" s="220"/>
      <c r="BP69" s="220"/>
      <c r="BQ69" s="220"/>
      <c r="BR69" s="220"/>
      <c r="BS69" s="220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20"/>
      <c r="CG69" s="220"/>
      <c r="CH69" s="220"/>
      <c r="CI69" s="220"/>
      <c r="CJ69" s="220"/>
      <c r="CK69" s="220"/>
      <c r="CL69" s="220"/>
      <c r="CM69" s="220"/>
      <c r="CN69" s="220"/>
      <c r="CO69" s="220"/>
      <c r="CP69" s="220"/>
      <c r="CQ69" s="220"/>
      <c r="CR69" s="220"/>
      <c r="CS69" s="220"/>
      <c r="CT69" s="220"/>
      <c r="CU69" s="220"/>
      <c r="CV69" s="220"/>
      <c r="CW69" s="220"/>
      <c r="CX69" s="220"/>
      <c r="CY69" s="220"/>
      <c r="CZ69" s="220"/>
      <c r="DA69" s="220"/>
      <c r="DB69" s="220"/>
      <c r="DC69" s="220"/>
      <c r="DD69" s="220"/>
      <c r="DE69" s="220"/>
      <c r="DF69" s="220"/>
      <c r="DG69" s="220"/>
      <c r="DH69" s="220"/>
      <c r="DI69" s="220"/>
      <c r="DJ69" s="220"/>
      <c r="DK69" s="220"/>
      <c r="DL69" s="220"/>
      <c r="DM69" s="220"/>
      <c r="DN69" s="220"/>
      <c r="DO69" s="220"/>
      <c r="DP69" s="220"/>
      <c r="DQ69" s="220"/>
      <c r="DR69" s="220"/>
      <c r="DS69" s="220"/>
      <c r="DT69" s="220"/>
      <c r="DU69" s="220"/>
      <c r="DV69" s="220"/>
      <c r="DW69" s="220"/>
      <c r="DX69" s="220"/>
      <c r="DY69" s="220">
        <v>1299402.0704999999</v>
      </c>
      <c r="EA69">
        <v>48535894.579999998</v>
      </c>
    </row>
    <row r="70" spans="4:131">
      <c r="D70" s="175" t="s">
        <v>492</v>
      </c>
      <c r="E70" s="222" t="s">
        <v>496</v>
      </c>
      <c r="F70" s="222" t="s">
        <v>497</v>
      </c>
      <c r="G70" s="222">
        <v>0</v>
      </c>
      <c r="H70" s="222">
        <v>0</v>
      </c>
      <c r="I70" s="222"/>
      <c r="J70" s="222">
        <v>1299370.7505000001</v>
      </c>
      <c r="K70" s="222">
        <v>38.76</v>
      </c>
      <c r="L70" s="222">
        <v>6486709.7464190004</v>
      </c>
      <c r="M70" s="222">
        <v>0</v>
      </c>
      <c r="N70" s="222"/>
      <c r="O70" s="222">
        <v>7786119.2569190003</v>
      </c>
      <c r="P70" s="222"/>
      <c r="Q70" s="222"/>
      <c r="R70" s="222"/>
      <c r="S70" s="222"/>
      <c r="T70" s="222"/>
      <c r="U70" s="222"/>
      <c r="V70" s="222"/>
      <c r="W70" s="222"/>
      <c r="X70" s="222"/>
      <c r="Y70" s="222"/>
      <c r="Z70" s="222"/>
      <c r="AA70" s="222"/>
      <c r="AB70" s="222"/>
      <c r="AC70" s="222"/>
      <c r="AD70" s="222"/>
      <c r="AE70" s="222"/>
      <c r="AF70" s="222"/>
      <c r="AG70" s="222"/>
      <c r="AH70" s="222"/>
      <c r="AI70" s="222"/>
      <c r="AJ70" s="222"/>
      <c r="AK70" s="222"/>
      <c r="AL70" s="222"/>
      <c r="AM70" s="222"/>
      <c r="AN70" s="222"/>
      <c r="AO70" s="222"/>
      <c r="AP70" s="222"/>
      <c r="AQ70" s="222"/>
      <c r="AR70" s="222"/>
      <c r="AS70" s="222"/>
      <c r="AT70" s="222"/>
      <c r="AU70" s="222"/>
      <c r="AV70" s="222"/>
      <c r="AW70" s="222"/>
      <c r="AX70" s="222"/>
      <c r="AY70" s="222"/>
      <c r="AZ70" s="222"/>
      <c r="BA70" s="222"/>
      <c r="BB70" s="222"/>
      <c r="BC70" s="222"/>
      <c r="BD70" s="222"/>
      <c r="BE70" s="222"/>
      <c r="BF70" s="222"/>
      <c r="BG70" s="222"/>
      <c r="BH70" s="222"/>
      <c r="BI70" s="222"/>
      <c r="BJ70" s="222"/>
      <c r="BK70" s="222"/>
      <c r="BL70" s="222"/>
      <c r="BM70" s="222"/>
      <c r="BN70" s="222"/>
      <c r="BO70" s="222"/>
      <c r="BP70" s="222"/>
      <c r="BQ70" s="222"/>
      <c r="BR70" s="222"/>
      <c r="BS70" s="222"/>
      <c r="BT70" s="222"/>
      <c r="BU70" s="222"/>
      <c r="BV70" s="222"/>
      <c r="BW70" s="222"/>
      <c r="BX70" s="222"/>
      <c r="BY70" s="222"/>
      <c r="BZ70" s="222"/>
      <c r="CA70" s="222"/>
      <c r="CB70" s="222"/>
      <c r="CC70" s="222"/>
      <c r="CD70" s="222"/>
      <c r="CE70" s="222"/>
      <c r="CF70" s="222"/>
      <c r="CG70" s="222"/>
      <c r="CH70" s="222"/>
      <c r="CI70" s="222"/>
      <c r="CJ70" s="222"/>
      <c r="CK70" s="222"/>
      <c r="CL70" s="222"/>
      <c r="CM70" s="222"/>
      <c r="CN70" s="222"/>
      <c r="CO70" s="222"/>
      <c r="CP70" s="222"/>
      <c r="CQ70" s="222"/>
      <c r="CR70" s="222"/>
      <c r="CS70" s="222"/>
      <c r="CT70" s="222"/>
      <c r="CU70" s="222"/>
      <c r="CV70" s="222"/>
      <c r="CW70" s="222"/>
      <c r="CX70" s="222"/>
      <c r="CY70" s="222"/>
      <c r="CZ70" s="222"/>
      <c r="DA70" s="222"/>
      <c r="DB70" s="222"/>
      <c r="DC70" s="222"/>
      <c r="DD70" s="222"/>
      <c r="DE70" s="222"/>
      <c r="DF70" s="222"/>
      <c r="DG70" s="222"/>
      <c r="DH70" s="222"/>
      <c r="DI70" s="222"/>
      <c r="DJ70" s="222"/>
      <c r="DK70" s="222"/>
      <c r="DL70" s="222"/>
      <c r="DM70" s="222"/>
      <c r="DN70" s="222"/>
      <c r="DO70" s="222"/>
      <c r="DP70" s="222"/>
      <c r="DQ70" s="222"/>
      <c r="DR70" s="222"/>
      <c r="DS70" s="222"/>
      <c r="DT70" s="222"/>
      <c r="DU70" s="222"/>
      <c r="DV70" s="222"/>
      <c r="DW70" s="222"/>
      <c r="DX70" s="222"/>
      <c r="DY70" s="222">
        <v>7786119.2569190003</v>
      </c>
      <c r="EA70">
        <v>-42116121.969999999</v>
      </c>
    </row>
    <row r="71" spans="4:131">
      <c r="D71" s="175" t="s">
        <v>495</v>
      </c>
      <c r="E71" s="223" t="s">
        <v>499</v>
      </c>
      <c r="F71" s="223" t="s">
        <v>500</v>
      </c>
      <c r="G71" s="223">
        <v>0</v>
      </c>
      <c r="H71" s="223">
        <v>0</v>
      </c>
      <c r="I71" s="223"/>
      <c r="J71" s="223">
        <v>1299370.7505000001</v>
      </c>
      <c r="K71" s="223">
        <v>38.76</v>
      </c>
      <c r="L71" s="223">
        <v>6486709.7464190004</v>
      </c>
      <c r="M71" s="223">
        <v>0</v>
      </c>
      <c r="N71" s="223"/>
      <c r="O71" s="223">
        <v>7786119.2569190003</v>
      </c>
      <c r="P71" s="223"/>
      <c r="Q71" s="223"/>
      <c r="R71" s="223"/>
      <c r="S71" s="223"/>
      <c r="T71" s="223"/>
      <c r="U71" s="223"/>
      <c r="V71" s="223"/>
      <c r="W71" s="223"/>
      <c r="X71" s="223"/>
      <c r="Y71" s="223"/>
      <c r="Z71" s="223"/>
      <c r="AA71" s="223"/>
      <c r="AB71" s="223"/>
      <c r="AC71" s="223"/>
      <c r="AD71" s="223"/>
      <c r="AE71" s="223"/>
      <c r="AF71" s="223"/>
      <c r="AG71" s="223"/>
      <c r="AH71" s="223"/>
      <c r="AI71" s="223"/>
      <c r="AJ71" s="223"/>
      <c r="AK71" s="223"/>
      <c r="AL71" s="223"/>
      <c r="AM71" s="223"/>
      <c r="AN71" s="223"/>
      <c r="AO71" s="223"/>
      <c r="AP71" s="223"/>
      <c r="AQ71" s="223"/>
      <c r="AR71" s="223"/>
      <c r="AS71" s="223"/>
      <c r="AT71" s="223"/>
      <c r="AU71" s="223"/>
      <c r="AV71" s="223"/>
      <c r="AW71" s="223"/>
      <c r="AX71" s="223"/>
      <c r="AY71" s="223"/>
      <c r="AZ71" s="223"/>
      <c r="BA71" s="223"/>
      <c r="BB71" s="223"/>
      <c r="BC71" s="223"/>
      <c r="BD71" s="223"/>
      <c r="BE71" s="223"/>
      <c r="BF71" s="223"/>
      <c r="BG71" s="223"/>
      <c r="BH71" s="223"/>
      <c r="BI71" s="223"/>
      <c r="BJ71" s="223"/>
      <c r="BK71" s="223"/>
      <c r="BL71" s="223"/>
      <c r="BM71" s="223"/>
      <c r="BN71" s="223"/>
      <c r="BO71" s="223"/>
      <c r="BP71" s="223"/>
      <c r="BQ71" s="223"/>
      <c r="BR71" s="223"/>
      <c r="BS71" s="223"/>
      <c r="BT71" s="223"/>
      <c r="BU71" s="223"/>
      <c r="BV71" s="223"/>
      <c r="BW71" s="223"/>
      <c r="BX71" s="223"/>
      <c r="BY71" s="223"/>
      <c r="BZ71" s="223"/>
      <c r="CA71" s="223"/>
      <c r="CB71" s="223"/>
      <c r="CC71" s="223"/>
      <c r="CD71" s="223"/>
      <c r="CE71" s="223"/>
      <c r="CF71" s="223"/>
      <c r="CG71" s="223"/>
      <c r="CH71" s="223"/>
      <c r="CI71" s="223"/>
      <c r="CJ71" s="223"/>
      <c r="CK71" s="223"/>
      <c r="CL71" s="223"/>
      <c r="CM71" s="223"/>
      <c r="CN71" s="223"/>
      <c r="CO71" s="223"/>
      <c r="CP71" s="223"/>
      <c r="CQ71" s="223"/>
      <c r="CR71" s="223"/>
      <c r="CS71" s="223"/>
      <c r="CT71" s="223"/>
      <c r="CU71" s="223"/>
      <c r="CV71" s="223"/>
      <c r="CW71" s="223"/>
      <c r="CX71" s="223"/>
      <c r="CY71" s="223"/>
      <c r="CZ71" s="223"/>
      <c r="DA71" s="223"/>
      <c r="DB71" s="223"/>
      <c r="DC71" s="223"/>
      <c r="DD71" s="223"/>
      <c r="DE71" s="223"/>
      <c r="DF71" s="223"/>
      <c r="DG71" s="223"/>
      <c r="DH71" s="223"/>
      <c r="DI71" s="223"/>
      <c r="DJ71" s="223"/>
      <c r="DK71" s="223"/>
      <c r="DL71" s="223"/>
      <c r="DM71" s="223"/>
      <c r="DN71" s="223"/>
      <c r="DO71" s="223"/>
      <c r="DP71" s="223"/>
      <c r="DQ71" s="223"/>
      <c r="DR71" s="223"/>
      <c r="DS71" s="223"/>
      <c r="DT71" s="223"/>
      <c r="DU71" s="223"/>
      <c r="DV71" s="223"/>
      <c r="DW71" s="223"/>
      <c r="DX71" s="223"/>
      <c r="DY71" s="223">
        <v>7786119.2569190003</v>
      </c>
      <c r="EA71">
        <v>-42116121.969999999</v>
      </c>
    </row>
    <row r="72" spans="4:131">
      <c r="D72" s="175" t="s">
        <v>498</v>
      </c>
      <c r="E72" s="220" t="s">
        <v>502</v>
      </c>
      <c r="F72" s="220" t="s">
        <v>503</v>
      </c>
      <c r="G72" s="220"/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/>
      <c r="V72" s="220"/>
      <c r="W72" s="220">
        <v>10969700.7439708</v>
      </c>
      <c r="X72" s="220"/>
      <c r="Y72" s="220"/>
      <c r="Z72" s="220"/>
      <c r="AA72" s="220"/>
      <c r="AB72" s="220"/>
      <c r="AC72" s="220"/>
      <c r="AD72" s="220"/>
      <c r="AE72" s="220"/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>
        <v>-3603840.7155774999</v>
      </c>
      <c r="BD72" s="220"/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/>
      <c r="BP72" s="220"/>
      <c r="BQ72" s="220"/>
      <c r="BR72" s="220"/>
      <c r="BS72" s="220"/>
      <c r="BT72" s="220"/>
      <c r="BU72" s="220"/>
      <c r="BV72" s="220"/>
      <c r="BW72" s="220"/>
      <c r="BX72" s="220"/>
      <c r="BY72" s="220"/>
      <c r="BZ72" s="220"/>
      <c r="CA72" s="220"/>
      <c r="CB72" s="220"/>
      <c r="CC72" s="220"/>
      <c r="CD72" s="220"/>
      <c r="CE72" s="220"/>
      <c r="CF72" s="220"/>
      <c r="CG72" s="220"/>
      <c r="CH72" s="220"/>
      <c r="CI72" s="220"/>
      <c r="CJ72" s="220"/>
      <c r="CK72" s="220"/>
      <c r="CL72" s="220"/>
      <c r="CM72" s="220"/>
      <c r="CN72" s="220"/>
      <c r="CO72" s="220"/>
      <c r="CP72" s="220"/>
      <c r="CQ72" s="220"/>
      <c r="CR72" s="220"/>
      <c r="CS72" s="220"/>
      <c r="CT72" s="220"/>
      <c r="CU72" s="220"/>
      <c r="CV72" s="220"/>
      <c r="CW72" s="220"/>
      <c r="CX72" s="220"/>
      <c r="CY72" s="220"/>
      <c r="CZ72" s="220"/>
      <c r="DA72" s="220"/>
      <c r="DB72" s="220"/>
      <c r="DC72" s="220"/>
      <c r="DD72" s="220"/>
      <c r="DE72" s="220"/>
      <c r="DF72" s="220"/>
      <c r="DG72" s="220"/>
      <c r="DH72" s="220"/>
      <c r="DI72" s="220"/>
      <c r="DJ72" s="220"/>
      <c r="DK72" s="220"/>
      <c r="DL72" s="220"/>
      <c r="DM72" s="220"/>
      <c r="DN72" s="220"/>
      <c r="DO72" s="220"/>
      <c r="DP72" s="220"/>
      <c r="DQ72" s="220">
        <v>0</v>
      </c>
      <c r="DR72" s="220"/>
      <c r="DS72" s="220"/>
      <c r="DT72" s="220"/>
      <c r="DU72" s="220">
        <v>7365860.0283933003</v>
      </c>
      <c r="DV72" s="220"/>
      <c r="DW72" s="220"/>
      <c r="DX72" s="220">
        <v>0</v>
      </c>
      <c r="DY72" s="220">
        <v>7365860.0283933003</v>
      </c>
      <c r="EA72">
        <v>-174955.49</v>
      </c>
    </row>
    <row r="73" spans="4:131">
      <c r="D73" s="175" t="s">
        <v>501</v>
      </c>
      <c r="E73" s="220" t="s">
        <v>508</v>
      </c>
      <c r="F73" s="220" t="s">
        <v>509</v>
      </c>
      <c r="G73" s="220"/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/>
      <c r="T73" s="220"/>
      <c r="U73" s="220"/>
      <c r="V73" s="220"/>
      <c r="W73" s="220"/>
      <c r="X73" s="220"/>
      <c r="Y73" s="220"/>
      <c r="Z73" s="220">
        <v>-8036928.3703039</v>
      </c>
      <c r="AA73" s="220"/>
      <c r="AB73" s="220"/>
      <c r="AC73" s="220"/>
      <c r="AD73" s="220"/>
      <c r="AE73" s="220"/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/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/>
      <c r="BP73" s="220"/>
      <c r="BQ73" s="220"/>
      <c r="BR73" s="220"/>
      <c r="BS73" s="220"/>
      <c r="BT73" s="220"/>
      <c r="BU73" s="220"/>
      <c r="BV73" s="220"/>
      <c r="BW73" s="220"/>
      <c r="BX73" s="220"/>
      <c r="BY73" s="220"/>
      <c r="BZ73" s="220"/>
      <c r="CA73" s="220"/>
      <c r="CB73" s="220"/>
      <c r="CC73" s="220"/>
      <c r="CD73" s="220"/>
      <c r="CE73" s="220"/>
      <c r="CF73" s="220"/>
      <c r="CG73" s="220"/>
      <c r="CH73" s="220"/>
      <c r="CI73" s="220"/>
      <c r="CJ73" s="220"/>
      <c r="CK73" s="220"/>
      <c r="CL73" s="220"/>
      <c r="CM73" s="220"/>
      <c r="CN73" s="220"/>
      <c r="CO73" s="220"/>
      <c r="CP73" s="220"/>
      <c r="CQ73" s="220"/>
      <c r="CR73" s="220"/>
      <c r="CS73" s="220"/>
      <c r="CT73" s="220"/>
      <c r="CU73" s="220"/>
      <c r="CV73" s="220"/>
      <c r="CW73" s="220"/>
      <c r="CX73" s="220"/>
      <c r="CY73" s="220"/>
      <c r="CZ73" s="220"/>
      <c r="DA73" s="220"/>
      <c r="DB73" s="220"/>
      <c r="DC73" s="220"/>
      <c r="DD73" s="220"/>
      <c r="DE73" s="220"/>
      <c r="DF73" s="220"/>
      <c r="DG73" s="220"/>
      <c r="DH73" s="220"/>
      <c r="DI73" s="220"/>
      <c r="DJ73" s="220"/>
      <c r="DK73" s="220"/>
      <c r="DL73" s="220"/>
      <c r="DM73" s="220"/>
      <c r="DN73" s="220"/>
      <c r="DO73" s="220"/>
      <c r="DP73" s="220"/>
      <c r="DQ73" s="220"/>
      <c r="DR73" s="220"/>
      <c r="DS73" s="220"/>
      <c r="DT73" s="220"/>
      <c r="DU73" s="220">
        <v>-8036928.3703039</v>
      </c>
      <c r="DV73" s="220"/>
      <c r="DW73" s="220"/>
      <c r="DX73" s="220">
        <v>8036928.3703039</v>
      </c>
      <c r="DY73" s="220">
        <v>0</v>
      </c>
      <c r="EA73">
        <v>48529884.579999998</v>
      </c>
    </row>
    <row r="74" spans="4:131">
      <c r="D74" s="175" t="s">
        <v>504</v>
      </c>
      <c r="E74" s="220" t="s">
        <v>511</v>
      </c>
      <c r="F74" s="220" t="s">
        <v>512</v>
      </c>
      <c r="G74" s="220"/>
      <c r="H74" s="220"/>
      <c r="I74" s="220"/>
      <c r="J74" s="220"/>
      <c r="K74" s="220"/>
      <c r="L74" s="220"/>
      <c r="M74" s="220"/>
      <c r="N74" s="220"/>
      <c r="O74" s="220"/>
      <c r="P74" s="220"/>
      <c r="Q74" s="220"/>
      <c r="R74" s="220"/>
      <c r="S74" s="220"/>
      <c r="T74" s="220"/>
      <c r="U74" s="220"/>
      <c r="V74" s="220"/>
      <c r="W74" s="220"/>
      <c r="X74" s="220">
        <v>-34571716.133577503</v>
      </c>
      <c r="Y74" s="220"/>
      <c r="Z74" s="220"/>
      <c r="AA74" s="220"/>
      <c r="AB74" s="220"/>
      <c r="AC74" s="220"/>
      <c r="AD74" s="220"/>
      <c r="AE74" s="220"/>
      <c r="AF74" s="220"/>
      <c r="AG74" s="220"/>
      <c r="AH74" s="220"/>
      <c r="AI74" s="220"/>
      <c r="AJ74" s="220"/>
      <c r="AK74" s="220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0"/>
      <c r="BB74" s="220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0"/>
      <c r="BS74" s="220"/>
      <c r="BT74" s="220"/>
      <c r="BU74" s="220"/>
      <c r="BV74" s="220"/>
      <c r="BW74" s="220"/>
      <c r="BX74" s="220"/>
      <c r="BY74" s="220"/>
      <c r="BZ74" s="220"/>
      <c r="CA74" s="220"/>
      <c r="CB74" s="220"/>
      <c r="CC74" s="220"/>
      <c r="CD74" s="220"/>
      <c r="CE74" s="220"/>
      <c r="CF74" s="220"/>
      <c r="CG74" s="220"/>
      <c r="CH74" s="220"/>
      <c r="CI74" s="220"/>
      <c r="CJ74" s="220"/>
      <c r="CK74" s="220"/>
      <c r="CL74" s="220"/>
      <c r="CM74" s="220"/>
      <c r="CN74" s="220"/>
      <c r="CO74" s="220"/>
      <c r="CP74" s="220"/>
      <c r="CQ74" s="220"/>
      <c r="CR74" s="220"/>
      <c r="CS74" s="220"/>
      <c r="CT74" s="220"/>
      <c r="CU74" s="220"/>
      <c r="CV74" s="220"/>
      <c r="CW74" s="220"/>
      <c r="CX74" s="220"/>
      <c r="CY74" s="220"/>
      <c r="CZ74" s="220"/>
      <c r="DA74" s="220"/>
      <c r="DB74" s="220"/>
      <c r="DC74" s="220"/>
      <c r="DD74" s="220"/>
      <c r="DE74" s="220"/>
      <c r="DF74" s="220"/>
      <c r="DG74" s="220"/>
      <c r="DH74" s="220"/>
      <c r="DI74" s="220"/>
      <c r="DJ74" s="220"/>
      <c r="DK74" s="220"/>
      <c r="DL74" s="220"/>
      <c r="DM74" s="220"/>
      <c r="DN74" s="220"/>
      <c r="DO74" s="220"/>
      <c r="DP74" s="220"/>
      <c r="DQ74" s="220">
        <v>0</v>
      </c>
      <c r="DR74" s="220"/>
      <c r="DS74" s="220"/>
      <c r="DT74" s="220"/>
      <c r="DU74" s="220">
        <v>-34571716.133577503</v>
      </c>
      <c r="DV74" s="220"/>
      <c r="DW74" s="220"/>
      <c r="DX74" s="220">
        <v>34571716.133577503</v>
      </c>
      <c r="DY74" s="220">
        <v>0</v>
      </c>
      <c r="EA74">
        <v>-174955.49</v>
      </c>
    </row>
    <row r="75" spans="4:131">
      <c r="D75" s="175" t="s">
        <v>507</v>
      </c>
      <c r="E75" s="223" t="s">
        <v>514</v>
      </c>
      <c r="F75" s="223" t="s">
        <v>515</v>
      </c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223"/>
      <c r="T75" s="223"/>
      <c r="U75" s="223"/>
      <c r="V75" s="223"/>
      <c r="W75" s="223">
        <v>10969700.7439708</v>
      </c>
      <c r="X75" s="223">
        <v>-34571716.133577503</v>
      </c>
      <c r="Y75" s="223"/>
      <c r="Z75" s="223">
        <v>-8036928.3703039</v>
      </c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223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223">
        <v>-3603840.7155774999</v>
      </c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223"/>
      <c r="BV75" s="223"/>
      <c r="BW75" s="223"/>
      <c r="BX75" s="223"/>
      <c r="BY75" s="223"/>
      <c r="BZ75" s="223"/>
      <c r="CA75" s="223"/>
      <c r="CB75" s="223"/>
      <c r="CC75" s="223"/>
      <c r="CD75" s="223"/>
      <c r="CE75" s="223"/>
      <c r="CF75" s="223"/>
      <c r="CG75" s="223"/>
      <c r="CH75" s="223"/>
      <c r="CI75" s="223"/>
      <c r="CJ75" s="223"/>
      <c r="CK75" s="223"/>
      <c r="CL75" s="223"/>
      <c r="CM75" s="223"/>
      <c r="CN75" s="223"/>
      <c r="CO75" s="223"/>
      <c r="CP75" s="223"/>
      <c r="CQ75" s="223"/>
      <c r="CR75" s="223"/>
      <c r="CS75" s="223"/>
      <c r="CT75" s="223"/>
      <c r="CU75" s="223"/>
      <c r="CV75" s="223"/>
      <c r="CW75" s="223"/>
      <c r="CX75" s="223"/>
      <c r="CY75" s="223"/>
      <c r="CZ75" s="223"/>
      <c r="DA75" s="223"/>
      <c r="DB75" s="223"/>
      <c r="DC75" s="223"/>
      <c r="DD75" s="223"/>
      <c r="DE75" s="223"/>
      <c r="DF75" s="223"/>
      <c r="DG75" s="223"/>
      <c r="DH75" s="223"/>
      <c r="DI75" s="223"/>
      <c r="DJ75" s="223"/>
      <c r="DK75" s="223"/>
      <c r="DL75" s="223"/>
      <c r="DM75" s="223"/>
      <c r="DN75" s="223"/>
      <c r="DO75" s="223"/>
      <c r="DP75" s="223"/>
      <c r="DQ75" s="223">
        <v>0</v>
      </c>
      <c r="DR75" s="223"/>
      <c r="DS75" s="223"/>
      <c r="DT75" s="223"/>
      <c r="DU75" s="223">
        <v>-35242784.475488096</v>
      </c>
      <c r="DV75" s="223"/>
      <c r="DW75" s="223"/>
      <c r="DX75" s="223">
        <v>42608644.503881402</v>
      </c>
      <c r="DY75" s="223">
        <v>7365860.0283933003</v>
      </c>
    </row>
    <row r="76" spans="4:131">
      <c r="D76" s="175" t="s">
        <v>510</v>
      </c>
      <c r="E76" s="224" t="s">
        <v>517</v>
      </c>
      <c r="F76" s="224" t="s">
        <v>518</v>
      </c>
      <c r="G76" s="224">
        <v>12007632190.559999</v>
      </c>
      <c r="H76" s="224">
        <v>160416587.61000001</v>
      </c>
      <c r="I76" s="224">
        <v>904491164.32442498</v>
      </c>
      <c r="J76" s="224">
        <v>8264846661.6088734</v>
      </c>
      <c r="K76" s="224">
        <v>877129.02</v>
      </c>
      <c r="L76" s="224">
        <v>3071837430.474103</v>
      </c>
      <c r="M76" s="224">
        <v>1910878641.4000001</v>
      </c>
      <c r="N76" s="224">
        <v>5518693450.6257429</v>
      </c>
      <c r="O76" s="224">
        <v>31839673255.623142</v>
      </c>
      <c r="P76" s="224"/>
      <c r="Q76" s="224"/>
      <c r="R76" s="224"/>
      <c r="S76" s="224"/>
      <c r="T76" s="224"/>
      <c r="U76" s="224"/>
      <c r="V76" s="224"/>
      <c r="W76" s="224">
        <v>-236003670.20917669</v>
      </c>
      <c r="X76" s="224">
        <v>-3408082869.3335776</v>
      </c>
      <c r="Y76" s="224"/>
      <c r="Z76" s="224">
        <v>-13775846.370303901</v>
      </c>
      <c r="AA76" s="224"/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/>
      <c r="AV76" s="224"/>
      <c r="AW76" s="224"/>
      <c r="AX76" s="224"/>
      <c r="AY76" s="224"/>
      <c r="AZ76" s="224"/>
      <c r="BA76" s="224"/>
      <c r="BB76" s="224"/>
      <c r="BC76" s="224">
        <v>-456105506.24557751</v>
      </c>
      <c r="BD76" s="224"/>
      <c r="BE76" s="224"/>
      <c r="BF76" s="224"/>
      <c r="BG76" s="224"/>
      <c r="BH76" s="224"/>
      <c r="BI76" s="224"/>
      <c r="BJ76" s="224"/>
      <c r="BK76" s="224"/>
      <c r="BL76" s="224"/>
      <c r="BM76" s="224"/>
      <c r="BN76" s="224"/>
      <c r="BO76" s="224"/>
      <c r="BP76" s="224"/>
      <c r="BQ76" s="224"/>
      <c r="BR76" s="224"/>
      <c r="BS76" s="224"/>
      <c r="BT76" s="224"/>
      <c r="BU76" s="224"/>
      <c r="BV76" s="224">
        <v>-1090513.3478975</v>
      </c>
      <c r="BW76" s="224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4"/>
      <c r="CO76" s="224"/>
      <c r="CP76" s="224"/>
      <c r="CQ76" s="224"/>
      <c r="CR76" s="224"/>
      <c r="CS76" s="224"/>
      <c r="CT76" s="224"/>
      <c r="CU76" s="224"/>
      <c r="CV76" s="224"/>
      <c r="CW76" s="224"/>
      <c r="CX76" s="224"/>
      <c r="CY76" s="224"/>
      <c r="CZ76" s="224"/>
      <c r="DA76" s="224"/>
      <c r="DB76" s="224"/>
      <c r="DC76" s="224"/>
      <c r="DD76" s="224"/>
      <c r="DE76" s="224"/>
      <c r="DF76" s="224"/>
      <c r="DG76" s="224"/>
      <c r="DH76" s="224"/>
      <c r="DI76" s="224">
        <v>-24.22</v>
      </c>
      <c r="DJ76" s="224"/>
      <c r="DK76" s="224"/>
      <c r="DL76" s="224"/>
      <c r="DM76" s="224">
        <v>-4271011.8</v>
      </c>
      <c r="DN76" s="224"/>
      <c r="DO76" s="224"/>
      <c r="DP76" s="224"/>
      <c r="DQ76" s="224">
        <v>0</v>
      </c>
      <c r="DR76" s="224">
        <v>3025522.23</v>
      </c>
      <c r="DS76" s="224"/>
      <c r="DT76" s="224"/>
      <c r="DU76" s="224">
        <v>-4116303919.2965326</v>
      </c>
      <c r="DV76" s="224"/>
      <c r="DW76" s="224"/>
      <c r="DX76" s="224">
        <v>42608644.503881402</v>
      </c>
      <c r="DY76" s="224">
        <v>27765977980.830494</v>
      </c>
    </row>
    <row r="77" spans="4:131">
      <c r="D77" s="175" t="s">
        <v>513</v>
      </c>
      <c r="E77" s="220" t="s">
        <v>520</v>
      </c>
      <c r="F77" s="220" t="s">
        <v>521</v>
      </c>
      <c r="G77" s="220">
        <v>806957866.96000004</v>
      </c>
      <c r="H77" s="220"/>
      <c r="I77" s="220"/>
      <c r="J77" s="220"/>
      <c r="K77" s="220"/>
      <c r="L77" s="220">
        <v>14293310.2824225</v>
      </c>
      <c r="M77" s="220"/>
      <c r="N77" s="220"/>
      <c r="O77" s="220">
        <v>821251177.24242246</v>
      </c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  <c r="AB77" s="220"/>
      <c r="AC77" s="220"/>
      <c r="AD77" s="220"/>
      <c r="AE77" s="220"/>
      <c r="AF77" s="220"/>
      <c r="AG77" s="220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20"/>
      <c r="BE77" s="220"/>
      <c r="BF77" s="220"/>
      <c r="BG77" s="220"/>
      <c r="BH77" s="220"/>
      <c r="BI77" s="220"/>
      <c r="BJ77" s="220"/>
      <c r="BK77" s="220"/>
      <c r="BL77" s="220"/>
      <c r="BM77" s="220"/>
      <c r="BN77" s="220"/>
      <c r="BO77" s="220"/>
      <c r="BP77" s="220"/>
      <c r="BQ77" s="220"/>
      <c r="BR77" s="220"/>
      <c r="BS77" s="220"/>
      <c r="BT77" s="220"/>
      <c r="BU77" s="220"/>
      <c r="BV77" s="220"/>
      <c r="BW77" s="220"/>
      <c r="BX77" s="220"/>
      <c r="BY77" s="220"/>
      <c r="BZ77" s="220"/>
      <c r="CA77" s="220"/>
      <c r="CB77" s="220"/>
      <c r="CC77" s="220"/>
      <c r="CD77" s="220"/>
      <c r="CE77" s="220"/>
      <c r="CF77" s="220"/>
      <c r="CG77" s="220">
        <v>-806957866.96000004</v>
      </c>
      <c r="CH77" s="220"/>
      <c r="CI77" s="220"/>
      <c r="CJ77" s="220"/>
      <c r="CK77" s="220"/>
      <c r="CL77" s="220"/>
      <c r="CM77" s="220"/>
      <c r="CN77" s="220"/>
      <c r="CO77" s="220"/>
      <c r="CP77" s="220"/>
      <c r="CQ77" s="220"/>
      <c r="CR77" s="220"/>
      <c r="CS77" s="220"/>
      <c r="CT77" s="220"/>
      <c r="CU77" s="220"/>
      <c r="CV77" s="220"/>
      <c r="CW77" s="220"/>
      <c r="CX77" s="220"/>
      <c r="CY77" s="220"/>
      <c r="CZ77" s="220"/>
      <c r="DA77" s="220"/>
      <c r="DB77" s="220"/>
      <c r="DC77" s="220"/>
      <c r="DD77" s="220"/>
      <c r="DE77" s="220"/>
      <c r="DF77" s="220"/>
      <c r="DG77" s="220"/>
      <c r="DH77" s="220"/>
      <c r="DI77" s="220"/>
      <c r="DJ77" s="220"/>
      <c r="DK77" s="220"/>
      <c r="DL77" s="220"/>
      <c r="DM77" s="220"/>
      <c r="DN77" s="220"/>
      <c r="DO77" s="220"/>
      <c r="DP77" s="220"/>
      <c r="DQ77" s="220"/>
      <c r="DR77" s="220">
        <v>0</v>
      </c>
      <c r="DS77" s="220"/>
      <c r="DT77" s="220"/>
      <c r="DU77" s="220">
        <v>-806957866.96000004</v>
      </c>
      <c r="DV77" s="220"/>
      <c r="DW77" s="220"/>
      <c r="DX77" s="220"/>
      <c r="DY77" s="220">
        <v>14293310.2824225</v>
      </c>
    </row>
    <row r="78" spans="4:131">
      <c r="D78" s="175" t="s">
        <v>516</v>
      </c>
      <c r="E78" s="220" t="s">
        <v>523</v>
      </c>
      <c r="F78" s="220" t="s">
        <v>524</v>
      </c>
      <c r="G78" s="220">
        <v>298705824.75</v>
      </c>
      <c r="H78" s="220"/>
      <c r="I78" s="220"/>
      <c r="J78" s="220"/>
      <c r="K78" s="220"/>
      <c r="L78" s="220"/>
      <c r="M78" s="220"/>
      <c r="N78" s="220"/>
      <c r="O78" s="220">
        <v>298705824.75</v>
      </c>
      <c r="P78" s="220"/>
      <c r="Q78" s="220"/>
      <c r="R78" s="220"/>
      <c r="S78" s="220"/>
      <c r="T78" s="220"/>
      <c r="U78" s="220"/>
      <c r="V78" s="220"/>
      <c r="W78" s="220"/>
      <c r="X78" s="220"/>
      <c r="Y78" s="220"/>
      <c r="Z78" s="220"/>
      <c r="AA78" s="220"/>
      <c r="AB78" s="220"/>
      <c r="AC78" s="220"/>
      <c r="AD78" s="220"/>
      <c r="AE78" s="220"/>
      <c r="AF78" s="220"/>
      <c r="AG78" s="220"/>
      <c r="AH78" s="220"/>
      <c r="AI78" s="220"/>
      <c r="AJ78" s="220"/>
      <c r="AK78" s="220"/>
      <c r="AL78" s="220"/>
      <c r="AM78" s="220"/>
      <c r="AN78" s="220"/>
      <c r="AO78" s="220"/>
      <c r="AP78" s="220"/>
      <c r="AQ78" s="220"/>
      <c r="AR78" s="220"/>
      <c r="AS78" s="220"/>
      <c r="AT78" s="220"/>
      <c r="AU78" s="220"/>
      <c r="AV78" s="220"/>
      <c r="AW78" s="220"/>
      <c r="AX78" s="220"/>
      <c r="AY78" s="220"/>
      <c r="AZ78" s="220"/>
      <c r="BA78" s="220"/>
      <c r="BB78" s="220"/>
      <c r="BC78" s="220"/>
      <c r="BD78" s="220"/>
      <c r="BE78" s="220"/>
      <c r="BF78" s="220"/>
      <c r="BG78" s="220"/>
      <c r="BH78" s="220"/>
      <c r="BI78" s="220"/>
      <c r="BJ78" s="220"/>
      <c r="BK78" s="220"/>
      <c r="BL78" s="220"/>
      <c r="BM78" s="220"/>
      <c r="BN78" s="220"/>
      <c r="BO78" s="220"/>
      <c r="BP78" s="220"/>
      <c r="BQ78" s="220"/>
      <c r="BR78" s="220"/>
      <c r="BS78" s="220"/>
      <c r="BT78" s="220"/>
      <c r="BU78" s="220"/>
      <c r="BV78" s="220"/>
      <c r="BW78" s="220"/>
      <c r="BX78" s="220"/>
      <c r="BY78" s="220"/>
      <c r="BZ78" s="220"/>
      <c r="CA78" s="220"/>
      <c r="CB78" s="220"/>
      <c r="CC78" s="220"/>
      <c r="CD78" s="220"/>
      <c r="CE78" s="220"/>
      <c r="CF78" s="220"/>
      <c r="CG78" s="220">
        <v>-298705824.75</v>
      </c>
      <c r="CH78" s="220"/>
      <c r="CI78" s="220"/>
      <c r="CJ78" s="220"/>
      <c r="CK78" s="220"/>
      <c r="CL78" s="220"/>
      <c r="CM78" s="220"/>
      <c r="CN78" s="220"/>
      <c r="CO78" s="220"/>
      <c r="CP78" s="220"/>
      <c r="CQ78" s="220"/>
      <c r="CR78" s="220"/>
      <c r="CS78" s="220"/>
      <c r="CT78" s="220"/>
      <c r="CU78" s="220"/>
      <c r="CV78" s="220"/>
      <c r="CW78" s="220"/>
      <c r="CX78" s="220"/>
      <c r="CY78" s="220"/>
      <c r="CZ78" s="220"/>
      <c r="DA78" s="220"/>
      <c r="DB78" s="220"/>
      <c r="DC78" s="220"/>
      <c r="DD78" s="220"/>
      <c r="DE78" s="220"/>
      <c r="DF78" s="220"/>
      <c r="DG78" s="220"/>
      <c r="DH78" s="220"/>
      <c r="DI78" s="220"/>
      <c r="DJ78" s="220"/>
      <c r="DK78" s="220"/>
      <c r="DL78" s="220"/>
      <c r="DM78" s="220"/>
      <c r="DN78" s="220"/>
      <c r="DO78" s="220"/>
      <c r="DP78" s="220"/>
      <c r="DQ78" s="220"/>
      <c r="DR78" s="220">
        <v>-6005400.8799999999</v>
      </c>
      <c r="DS78" s="220"/>
      <c r="DT78" s="220"/>
      <c r="DU78" s="220">
        <v>-304711225.63</v>
      </c>
      <c r="DV78" s="220"/>
      <c r="DW78" s="220"/>
      <c r="DX78" s="220"/>
      <c r="DY78" s="220">
        <v>-6005400.8799999999</v>
      </c>
    </row>
    <row r="79" spans="4:131">
      <c r="D79" s="175" t="s">
        <v>519</v>
      </c>
      <c r="E79" s="222" t="s">
        <v>526</v>
      </c>
      <c r="F79" s="222" t="s">
        <v>521</v>
      </c>
      <c r="G79" s="222">
        <v>1105663691.71</v>
      </c>
      <c r="H79" s="222"/>
      <c r="I79" s="222"/>
      <c r="J79" s="222"/>
      <c r="K79" s="222"/>
      <c r="L79" s="222">
        <v>14293310.2824225</v>
      </c>
      <c r="M79" s="222"/>
      <c r="N79" s="222"/>
      <c r="O79" s="222">
        <v>1119957001.9924223</v>
      </c>
      <c r="P79" s="222"/>
      <c r="Q79" s="222"/>
      <c r="R79" s="222"/>
      <c r="S79" s="222"/>
      <c r="T79" s="222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2"/>
      <c r="AI79" s="222"/>
      <c r="AJ79" s="222"/>
      <c r="AK79" s="222"/>
      <c r="AL79" s="222"/>
      <c r="AM79" s="222"/>
      <c r="AN79" s="222"/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22"/>
      <c r="BA79" s="222"/>
      <c r="BB79" s="222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2"/>
      <c r="BS79" s="222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>
        <v>-1105663691.71</v>
      </c>
      <c r="CH79" s="222"/>
      <c r="CI79" s="222"/>
      <c r="CJ79" s="222"/>
      <c r="CK79" s="222"/>
      <c r="CL79" s="222"/>
      <c r="CM79" s="222"/>
      <c r="CN79" s="222"/>
      <c r="CO79" s="222"/>
      <c r="CP79" s="222"/>
      <c r="CQ79" s="222"/>
      <c r="CR79" s="222"/>
      <c r="CS79" s="222"/>
      <c r="CT79" s="222"/>
      <c r="CU79" s="222"/>
      <c r="CV79" s="222"/>
      <c r="CW79" s="222"/>
      <c r="CX79" s="222"/>
      <c r="CY79" s="222"/>
      <c r="CZ79" s="222"/>
      <c r="DA79" s="222"/>
      <c r="DB79" s="222"/>
      <c r="DC79" s="222"/>
      <c r="DD79" s="222"/>
      <c r="DE79" s="222"/>
      <c r="DF79" s="222"/>
      <c r="DG79" s="222"/>
      <c r="DH79" s="222"/>
      <c r="DI79" s="222"/>
      <c r="DJ79" s="222"/>
      <c r="DK79" s="222"/>
      <c r="DL79" s="222"/>
      <c r="DM79" s="222"/>
      <c r="DN79" s="222"/>
      <c r="DO79" s="222"/>
      <c r="DP79" s="222"/>
      <c r="DQ79" s="222"/>
      <c r="DR79" s="222">
        <v>-6005400.8799999999</v>
      </c>
      <c r="DS79" s="222"/>
      <c r="DT79" s="222"/>
      <c r="DU79" s="222">
        <v>-1111669092.5899999</v>
      </c>
      <c r="DV79" s="222"/>
      <c r="DW79" s="222"/>
      <c r="DX79" s="222"/>
      <c r="DY79" s="222">
        <v>8287909.4024224998</v>
      </c>
    </row>
    <row r="80" spans="4:131">
      <c r="D80" s="175" t="s">
        <v>522</v>
      </c>
      <c r="E80" s="220" t="s">
        <v>1168</v>
      </c>
      <c r="F80" s="220" t="s">
        <v>1169</v>
      </c>
      <c r="G80" s="220"/>
      <c r="H80" s="220"/>
      <c r="I80" s="220"/>
      <c r="J80" s="220">
        <v>23370742.62819</v>
      </c>
      <c r="K80" s="220"/>
      <c r="L80" s="220"/>
      <c r="M80" s="220"/>
      <c r="N80" s="220"/>
      <c r="O80" s="220">
        <v>23370742.62819</v>
      </c>
      <c r="P80" s="220"/>
      <c r="Q80" s="220"/>
      <c r="R80" s="220"/>
      <c r="S80" s="220"/>
      <c r="T80" s="220"/>
      <c r="U80" s="220"/>
      <c r="V80" s="220"/>
      <c r="W80" s="220"/>
      <c r="X80" s="220"/>
      <c r="Y80" s="220"/>
      <c r="Z80" s="220"/>
      <c r="AA80" s="220"/>
      <c r="AB80" s="220"/>
      <c r="AC80" s="220"/>
      <c r="AD80" s="220"/>
      <c r="AE80" s="220"/>
      <c r="AF80" s="220"/>
      <c r="AG80" s="220"/>
      <c r="AH80" s="220"/>
      <c r="AI80" s="220"/>
      <c r="AJ80" s="220"/>
      <c r="AK80" s="220"/>
      <c r="AL80" s="220"/>
      <c r="AM80" s="220"/>
      <c r="AN80" s="220"/>
      <c r="AO80" s="220"/>
      <c r="AP80" s="220"/>
      <c r="AQ80" s="220"/>
      <c r="AR80" s="220"/>
      <c r="AS80" s="220"/>
      <c r="AT80" s="220"/>
      <c r="AU80" s="220"/>
      <c r="AV80" s="220"/>
      <c r="AW80" s="220"/>
      <c r="AX80" s="220"/>
      <c r="AY80" s="220"/>
      <c r="AZ80" s="220"/>
      <c r="BA80" s="220"/>
      <c r="BB80" s="220"/>
      <c r="BC80" s="220"/>
      <c r="BD80" s="220"/>
      <c r="BE80" s="220"/>
      <c r="BF80" s="220"/>
      <c r="BG80" s="220"/>
      <c r="BH80" s="220"/>
      <c r="BI80" s="220"/>
      <c r="BJ80" s="220"/>
      <c r="BK80" s="220"/>
      <c r="BL80" s="220"/>
      <c r="BM80" s="220"/>
      <c r="BN80" s="220"/>
      <c r="BO80" s="220"/>
      <c r="BP80" s="220"/>
      <c r="BQ80" s="220"/>
      <c r="BR80" s="220"/>
      <c r="BS80" s="220"/>
      <c r="BT80" s="220"/>
      <c r="BU80" s="220"/>
      <c r="BV80" s="220"/>
      <c r="BW80" s="220"/>
      <c r="BX80" s="220"/>
      <c r="BY80" s="220"/>
      <c r="BZ80" s="220"/>
      <c r="CA80" s="220"/>
      <c r="CB80" s="220"/>
      <c r="CC80" s="220"/>
      <c r="CD80" s="220"/>
      <c r="CE80" s="220"/>
      <c r="CF80" s="220"/>
      <c r="CG80" s="220"/>
      <c r="CH80" s="220"/>
      <c r="CI80" s="220"/>
      <c r="CJ80" s="220"/>
      <c r="CK80" s="220"/>
      <c r="CL80" s="220"/>
      <c r="CM80" s="220"/>
      <c r="CN80" s="220"/>
      <c r="CO80" s="220"/>
      <c r="CP80" s="220"/>
      <c r="CQ80" s="220"/>
      <c r="CR80" s="220"/>
      <c r="CS80" s="220"/>
      <c r="CT80" s="220"/>
      <c r="CU80" s="220"/>
      <c r="CV80" s="220"/>
      <c r="CW80" s="220"/>
      <c r="CX80" s="220"/>
      <c r="CY80" s="220"/>
      <c r="CZ80" s="220"/>
      <c r="DA80" s="220"/>
      <c r="DB80" s="220"/>
      <c r="DC80" s="220"/>
      <c r="DD80" s="220"/>
      <c r="DE80" s="220"/>
      <c r="DF80" s="220"/>
      <c r="DG80" s="220"/>
      <c r="DH80" s="220"/>
      <c r="DI80" s="220"/>
      <c r="DJ80" s="220"/>
      <c r="DK80" s="220"/>
      <c r="DL80" s="220"/>
      <c r="DM80" s="220"/>
      <c r="DN80" s="220"/>
      <c r="DO80" s="220"/>
      <c r="DP80" s="220"/>
      <c r="DQ80" s="220"/>
      <c r="DR80" s="220"/>
      <c r="DS80" s="220"/>
      <c r="DT80" s="220"/>
      <c r="DU80" s="220"/>
      <c r="DV80" s="220"/>
      <c r="DW80" s="220"/>
      <c r="DX80" s="220"/>
      <c r="DY80" s="220">
        <v>23370742.62819</v>
      </c>
    </row>
    <row r="81" spans="4:129">
      <c r="D81" s="175" t="s">
        <v>525</v>
      </c>
      <c r="E81" s="222" t="s">
        <v>531</v>
      </c>
      <c r="F81" s="222" t="s">
        <v>532</v>
      </c>
      <c r="G81" s="222"/>
      <c r="H81" s="222"/>
      <c r="I81" s="222"/>
      <c r="J81" s="222">
        <v>23370742.62819</v>
      </c>
      <c r="K81" s="222"/>
      <c r="L81" s="222"/>
      <c r="M81" s="222"/>
      <c r="N81" s="222"/>
      <c r="O81" s="222">
        <v>23370742.62819</v>
      </c>
      <c r="P81" s="222"/>
      <c r="Q81" s="222"/>
      <c r="R81" s="222"/>
      <c r="S81" s="222"/>
      <c r="T81" s="222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222"/>
      <c r="AI81" s="222"/>
      <c r="AJ81" s="222"/>
      <c r="AK81" s="222"/>
      <c r="AL81" s="222"/>
      <c r="AM81" s="222"/>
      <c r="AN81" s="222"/>
      <c r="AO81" s="222"/>
      <c r="AP81" s="222"/>
      <c r="AQ81" s="222"/>
      <c r="AR81" s="222"/>
      <c r="AS81" s="222"/>
      <c r="AT81" s="222"/>
      <c r="AU81" s="222"/>
      <c r="AV81" s="222"/>
      <c r="AW81" s="222"/>
      <c r="AX81" s="222"/>
      <c r="AY81" s="222"/>
      <c r="AZ81" s="222"/>
      <c r="BA81" s="222"/>
      <c r="BB81" s="222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2"/>
      <c r="BS81" s="222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2"/>
      <c r="CJ81" s="222"/>
      <c r="CK81" s="222"/>
      <c r="CL81" s="222"/>
      <c r="CM81" s="222"/>
      <c r="CN81" s="222"/>
      <c r="CO81" s="222"/>
      <c r="CP81" s="222"/>
      <c r="CQ81" s="222"/>
      <c r="CR81" s="222"/>
      <c r="CS81" s="222"/>
      <c r="CT81" s="222"/>
      <c r="CU81" s="222"/>
      <c r="CV81" s="222"/>
      <c r="CW81" s="222"/>
      <c r="CX81" s="222"/>
      <c r="CY81" s="222"/>
      <c r="CZ81" s="222"/>
      <c r="DA81" s="222"/>
      <c r="DB81" s="222"/>
      <c r="DC81" s="222"/>
      <c r="DD81" s="222"/>
      <c r="DE81" s="222"/>
      <c r="DF81" s="222"/>
      <c r="DG81" s="222"/>
      <c r="DH81" s="222"/>
      <c r="DI81" s="222"/>
      <c r="DJ81" s="222"/>
      <c r="DK81" s="222"/>
      <c r="DL81" s="222"/>
      <c r="DM81" s="222"/>
      <c r="DN81" s="222"/>
      <c r="DO81" s="222"/>
      <c r="DP81" s="222"/>
      <c r="DQ81" s="222"/>
      <c r="DR81" s="222"/>
      <c r="DS81" s="222"/>
      <c r="DT81" s="222"/>
      <c r="DU81" s="222"/>
      <c r="DV81" s="222"/>
      <c r="DW81" s="222"/>
      <c r="DX81" s="222"/>
      <c r="DY81" s="222">
        <v>23370742.62819</v>
      </c>
    </row>
    <row r="82" spans="4:129">
      <c r="D82" s="175" t="s">
        <v>527</v>
      </c>
      <c r="E82" s="223" t="s">
        <v>534</v>
      </c>
      <c r="F82" s="223" t="s">
        <v>535</v>
      </c>
      <c r="G82" s="223">
        <v>1105663691.71</v>
      </c>
      <c r="H82" s="223"/>
      <c r="I82" s="223"/>
      <c r="J82" s="223">
        <v>23370742.62819</v>
      </c>
      <c r="K82" s="223"/>
      <c r="L82" s="223">
        <v>14293310.2824225</v>
      </c>
      <c r="M82" s="223"/>
      <c r="N82" s="223"/>
      <c r="O82" s="223">
        <v>1143327744.6206124</v>
      </c>
      <c r="P82" s="223"/>
      <c r="Q82" s="223"/>
      <c r="R82" s="223"/>
      <c r="S82" s="223"/>
      <c r="T82" s="223"/>
      <c r="U82" s="223"/>
      <c r="V82" s="223"/>
      <c r="W82" s="223"/>
      <c r="X82" s="223"/>
      <c r="Y82" s="223"/>
      <c r="Z82" s="223"/>
      <c r="AA82" s="223"/>
      <c r="AB82" s="223"/>
      <c r="AC82" s="223"/>
      <c r="AD82" s="223"/>
      <c r="AE82" s="223"/>
      <c r="AF82" s="223"/>
      <c r="AG82" s="223"/>
      <c r="AH82" s="223"/>
      <c r="AI82" s="223"/>
      <c r="AJ82" s="223"/>
      <c r="AK82" s="223"/>
      <c r="AL82" s="223"/>
      <c r="AM82" s="223"/>
      <c r="AN82" s="223"/>
      <c r="AO82" s="223"/>
      <c r="AP82" s="223"/>
      <c r="AQ82" s="223"/>
      <c r="AR82" s="223"/>
      <c r="AS82" s="223"/>
      <c r="AT82" s="223"/>
      <c r="AU82" s="223"/>
      <c r="AV82" s="223"/>
      <c r="AW82" s="223"/>
      <c r="AX82" s="223"/>
      <c r="AY82" s="223"/>
      <c r="AZ82" s="223"/>
      <c r="BA82" s="223"/>
      <c r="BB82" s="223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3"/>
      <c r="BS82" s="223"/>
      <c r="BT82" s="223"/>
      <c r="BU82" s="223"/>
      <c r="BV82" s="223"/>
      <c r="BW82" s="223"/>
      <c r="BX82" s="223"/>
      <c r="BY82" s="223"/>
      <c r="BZ82" s="223"/>
      <c r="CA82" s="223"/>
      <c r="CB82" s="223"/>
      <c r="CC82" s="223"/>
      <c r="CD82" s="223"/>
      <c r="CE82" s="223"/>
      <c r="CF82" s="223"/>
      <c r="CG82" s="223">
        <v>-1105663691.71</v>
      </c>
      <c r="CH82" s="223"/>
      <c r="CI82" s="223"/>
      <c r="CJ82" s="223"/>
      <c r="CK82" s="223"/>
      <c r="CL82" s="223"/>
      <c r="CM82" s="223"/>
      <c r="CN82" s="223"/>
      <c r="CO82" s="223"/>
      <c r="CP82" s="223"/>
      <c r="CQ82" s="223"/>
      <c r="CR82" s="223"/>
      <c r="CS82" s="223"/>
      <c r="CT82" s="223"/>
      <c r="CU82" s="223"/>
      <c r="CV82" s="223"/>
      <c r="CW82" s="223"/>
      <c r="CX82" s="223"/>
      <c r="CY82" s="223"/>
      <c r="CZ82" s="223"/>
      <c r="DA82" s="223"/>
      <c r="DB82" s="223"/>
      <c r="DC82" s="223"/>
      <c r="DD82" s="223"/>
      <c r="DE82" s="223"/>
      <c r="DF82" s="223"/>
      <c r="DG82" s="223"/>
      <c r="DH82" s="223"/>
      <c r="DI82" s="223"/>
      <c r="DJ82" s="223"/>
      <c r="DK82" s="223"/>
      <c r="DL82" s="223"/>
      <c r="DM82" s="223"/>
      <c r="DN82" s="223"/>
      <c r="DO82" s="223"/>
      <c r="DP82" s="223"/>
      <c r="DQ82" s="223"/>
      <c r="DR82" s="223">
        <v>-6005400.8799999999</v>
      </c>
      <c r="DS82" s="223"/>
      <c r="DT82" s="223"/>
      <c r="DU82" s="223">
        <v>-1111669092.5899999</v>
      </c>
      <c r="DV82" s="223"/>
      <c r="DW82" s="223"/>
      <c r="DX82" s="223"/>
      <c r="DY82" s="223">
        <v>31658652.030612499</v>
      </c>
    </row>
    <row r="83" spans="4:129">
      <c r="D83" s="175" t="s">
        <v>530</v>
      </c>
      <c r="E83" s="220" t="s">
        <v>537</v>
      </c>
      <c r="F83" s="220" t="s">
        <v>538</v>
      </c>
      <c r="G83" s="220">
        <v>23660679688.91</v>
      </c>
      <c r="H83" s="220"/>
      <c r="I83" s="220">
        <v>27449869320.849022</v>
      </c>
      <c r="J83" s="220"/>
      <c r="K83" s="220"/>
      <c r="L83" s="220"/>
      <c r="M83" s="220"/>
      <c r="N83" s="220"/>
      <c r="O83" s="220">
        <v>51110549009.759018</v>
      </c>
      <c r="P83" s="220"/>
      <c r="Q83" s="220"/>
      <c r="R83" s="220"/>
      <c r="S83" s="220"/>
      <c r="T83" s="220"/>
      <c r="U83" s="220"/>
      <c r="V83" s="220"/>
      <c r="W83" s="220"/>
      <c r="X83" s="220"/>
      <c r="Y83" s="220"/>
      <c r="Z83" s="220"/>
      <c r="AA83" s="220"/>
      <c r="AB83" s="220"/>
      <c r="AC83" s="220"/>
      <c r="AD83" s="220"/>
      <c r="AE83" s="220"/>
      <c r="AF83" s="220"/>
      <c r="AG83" s="220"/>
      <c r="AH83" s="220"/>
      <c r="AI83" s="220"/>
      <c r="AJ83" s="220"/>
      <c r="AK83" s="220"/>
      <c r="AL83" s="220"/>
      <c r="AM83" s="220"/>
      <c r="AN83" s="220"/>
      <c r="AO83" s="220"/>
      <c r="AP83" s="220"/>
      <c r="AQ83" s="220"/>
      <c r="AR83" s="220"/>
      <c r="AS83" s="220"/>
      <c r="AT83" s="220"/>
      <c r="AU83" s="220"/>
      <c r="AV83" s="220"/>
      <c r="AW83" s="220"/>
      <c r="AX83" s="220"/>
      <c r="AY83" s="220"/>
      <c r="AZ83" s="220"/>
      <c r="BA83" s="220"/>
      <c r="BB83" s="220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0"/>
      <c r="BS83" s="220"/>
      <c r="BT83" s="220"/>
      <c r="BU83" s="220"/>
      <c r="BV83" s="220"/>
      <c r="BW83" s="220"/>
      <c r="BX83" s="220"/>
      <c r="BY83" s="220"/>
      <c r="BZ83" s="220"/>
      <c r="CA83" s="220"/>
      <c r="CB83" s="220"/>
      <c r="CC83" s="220">
        <v>-21215102.7248483</v>
      </c>
      <c r="CD83" s="220">
        <v>312936417</v>
      </c>
      <c r="CE83" s="220"/>
      <c r="CF83" s="220">
        <v>-308786164.92300171</v>
      </c>
      <c r="CG83" s="220">
        <v>1105663691.71</v>
      </c>
      <c r="CH83" s="220"/>
      <c r="CI83" s="220"/>
      <c r="CJ83" s="220"/>
      <c r="CK83" s="220"/>
      <c r="CL83" s="220"/>
      <c r="CM83" s="220"/>
      <c r="CN83" s="220"/>
      <c r="CO83" s="220"/>
      <c r="CP83" s="220"/>
      <c r="CQ83" s="220"/>
      <c r="CR83" s="220"/>
      <c r="CS83" s="220"/>
      <c r="CT83" s="220"/>
      <c r="CU83" s="220"/>
      <c r="CV83" s="220"/>
      <c r="CW83" s="220"/>
      <c r="CX83" s="220"/>
      <c r="CY83" s="220"/>
      <c r="CZ83" s="220"/>
      <c r="DA83" s="220"/>
      <c r="DB83" s="220"/>
      <c r="DC83" s="220"/>
      <c r="DD83" s="220"/>
      <c r="DE83" s="220"/>
      <c r="DF83" s="220"/>
      <c r="DG83" s="220"/>
      <c r="DH83" s="220"/>
      <c r="DI83" s="220">
        <v>-45547837863.510002</v>
      </c>
      <c r="DJ83" s="220"/>
      <c r="DK83" s="220"/>
      <c r="DL83" s="220"/>
      <c r="DM83" s="220"/>
      <c r="DN83" s="220"/>
      <c r="DO83" s="220"/>
      <c r="DP83" s="220"/>
      <c r="DQ83" s="220"/>
      <c r="DR83" s="220">
        <v>-5844352120.5299997</v>
      </c>
      <c r="DS83" s="220"/>
      <c r="DT83" s="220"/>
      <c r="DU83" s="220">
        <v>-50303591142.977852</v>
      </c>
      <c r="DV83" s="220"/>
      <c r="DW83" s="220"/>
      <c r="DX83" s="220"/>
      <c r="DY83" s="220">
        <v>806957866.78117192</v>
      </c>
    </row>
    <row r="84" spans="4:129">
      <c r="D84" s="175" t="s">
        <v>533</v>
      </c>
      <c r="E84" s="222" t="s">
        <v>540</v>
      </c>
      <c r="F84" s="222" t="s">
        <v>541</v>
      </c>
      <c r="G84" s="222">
        <v>23660679688.91</v>
      </c>
      <c r="H84" s="222"/>
      <c r="I84" s="222">
        <v>27449869320.849022</v>
      </c>
      <c r="J84" s="222"/>
      <c r="K84" s="222"/>
      <c r="L84" s="222"/>
      <c r="M84" s="222"/>
      <c r="N84" s="222"/>
      <c r="O84" s="222">
        <v>51110549009.759018</v>
      </c>
      <c r="P84" s="222"/>
      <c r="Q84" s="222"/>
      <c r="R84" s="222"/>
      <c r="S84" s="222"/>
      <c r="T84" s="222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222"/>
      <c r="AI84" s="222"/>
      <c r="AJ84" s="222"/>
      <c r="AK84" s="222"/>
      <c r="AL84" s="222"/>
      <c r="AM84" s="222"/>
      <c r="AN84" s="222"/>
      <c r="AO84" s="222"/>
      <c r="AP84" s="222"/>
      <c r="AQ84" s="222"/>
      <c r="AR84" s="222"/>
      <c r="AS84" s="222"/>
      <c r="AT84" s="222"/>
      <c r="AU84" s="222"/>
      <c r="AV84" s="222"/>
      <c r="AW84" s="222"/>
      <c r="AX84" s="222"/>
      <c r="AY84" s="222"/>
      <c r="AZ84" s="222"/>
      <c r="BA84" s="222"/>
      <c r="BB84" s="222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2"/>
      <c r="BS84" s="222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>
        <v>-21215102.7248483</v>
      </c>
      <c r="CD84" s="222">
        <v>312936417</v>
      </c>
      <c r="CE84" s="222"/>
      <c r="CF84" s="222">
        <v>-308786164.92300171</v>
      </c>
      <c r="CG84" s="222">
        <v>1105663691.71</v>
      </c>
      <c r="CH84" s="222"/>
      <c r="CI84" s="222"/>
      <c r="CJ84" s="222"/>
      <c r="CK84" s="222"/>
      <c r="CL84" s="222"/>
      <c r="CM84" s="222"/>
      <c r="CN84" s="222"/>
      <c r="CO84" s="222"/>
      <c r="CP84" s="222"/>
      <c r="CQ84" s="222"/>
      <c r="CR84" s="222"/>
      <c r="CS84" s="222"/>
      <c r="CT84" s="222"/>
      <c r="CU84" s="222"/>
      <c r="CV84" s="222"/>
      <c r="CW84" s="222"/>
      <c r="CX84" s="222"/>
      <c r="CY84" s="222"/>
      <c r="CZ84" s="222"/>
      <c r="DA84" s="222"/>
      <c r="DB84" s="222"/>
      <c r="DC84" s="222"/>
      <c r="DD84" s="222"/>
      <c r="DE84" s="222"/>
      <c r="DF84" s="222"/>
      <c r="DG84" s="222"/>
      <c r="DH84" s="222"/>
      <c r="DI84" s="222">
        <v>-45547837863.510002</v>
      </c>
      <c r="DJ84" s="222"/>
      <c r="DK84" s="222"/>
      <c r="DL84" s="222"/>
      <c r="DM84" s="222"/>
      <c r="DN84" s="222"/>
      <c r="DO84" s="222"/>
      <c r="DP84" s="222"/>
      <c r="DQ84" s="222"/>
      <c r="DR84" s="222">
        <v>-5844352120.5299997</v>
      </c>
      <c r="DS84" s="222"/>
      <c r="DT84" s="222"/>
      <c r="DU84" s="222">
        <v>-50303591142.977852</v>
      </c>
      <c r="DV84" s="222"/>
      <c r="DW84" s="222"/>
      <c r="DX84" s="222"/>
      <c r="DY84" s="222">
        <v>806957866.78117192</v>
      </c>
    </row>
    <row r="85" spans="4:129">
      <c r="D85" s="175" t="s">
        <v>536</v>
      </c>
      <c r="E85" s="223" t="s">
        <v>543</v>
      </c>
      <c r="F85" s="223" t="s">
        <v>544</v>
      </c>
      <c r="G85" s="223">
        <v>23660679688.91</v>
      </c>
      <c r="H85" s="223"/>
      <c r="I85" s="223">
        <v>27449869320.849022</v>
      </c>
      <c r="J85" s="223"/>
      <c r="K85" s="223"/>
      <c r="L85" s="223"/>
      <c r="M85" s="223"/>
      <c r="N85" s="223"/>
      <c r="O85" s="223">
        <v>51110549009.759018</v>
      </c>
      <c r="P85" s="223"/>
      <c r="Q85" s="223"/>
      <c r="R85" s="223"/>
      <c r="S85" s="223"/>
      <c r="T85" s="223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3"/>
      <c r="AI85" s="223"/>
      <c r="AJ85" s="223"/>
      <c r="AK85" s="223"/>
      <c r="AL85" s="223"/>
      <c r="AM85" s="223"/>
      <c r="AN85" s="223"/>
      <c r="AO85" s="223"/>
      <c r="AP85" s="223"/>
      <c r="AQ85" s="223"/>
      <c r="AR85" s="223"/>
      <c r="AS85" s="223"/>
      <c r="AT85" s="223"/>
      <c r="AU85" s="223"/>
      <c r="AV85" s="223"/>
      <c r="AW85" s="223"/>
      <c r="AX85" s="223"/>
      <c r="AY85" s="223"/>
      <c r="AZ85" s="223"/>
      <c r="BA85" s="223"/>
      <c r="BB85" s="223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3"/>
      <c r="BS85" s="223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>
        <v>-21215102.7248483</v>
      </c>
      <c r="CD85" s="223">
        <v>312936417</v>
      </c>
      <c r="CE85" s="223"/>
      <c r="CF85" s="223">
        <v>-308786164.92300171</v>
      </c>
      <c r="CG85" s="223">
        <v>1105663691.71</v>
      </c>
      <c r="CH85" s="223"/>
      <c r="CI85" s="223"/>
      <c r="CJ85" s="223"/>
      <c r="CK85" s="223"/>
      <c r="CL85" s="223"/>
      <c r="CM85" s="223"/>
      <c r="CN85" s="223"/>
      <c r="CO85" s="223"/>
      <c r="CP85" s="223"/>
      <c r="CQ85" s="223"/>
      <c r="CR85" s="223"/>
      <c r="CS85" s="223"/>
      <c r="CT85" s="223"/>
      <c r="CU85" s="223"/>
      <c r="CV85" s="223"/>
      <c r="CW85" s="223"/>
      <c r="CX85" s="223"/>
      <c r="CY85" s="223"/>
      <c r="CZ85" s="223"/>
      <c r="DA85" s="223"/>
      <c r="DB85" s="223"/>
      <c r="DC85" s="223"/>
      <c r="DD85" s="223"/>
      <c r="DE85" s="223"/>
      <c r="DF85" s="223"/>
      <c r="DG85" s="223"/>
      <c r="DH85" s="223"/>
      <c r="DI85" s="223">
        <v>-45547837863.510002</v>
      </c>
      <c r="DJ85" s="223"/>
      <c r="DK85" s="223"/>
      <c r="DL85" s="223"/>
      <c r="DM85" s="223"/>
      <c r="DN85" s="223"/>
      <c r="DO85" s="223"/>
      <c r="DP85" s="223"/>
      <c r="DQ85" s="223"/>
      <c r="DR85" s="223">
        <v>-5844352120.5299997</v>
      </c>
      <c r="DS85" s="223"/>
      <c r="DT85" s="223"/>
      <c r="DU85" s="223">
        <v>-50303591142.977852</v>
      </c>
      <c r="DV85" s="223"/>
      <c r="DW85" s="223"/>
      <c r="DX85" s="223"/>
      <c r="DY85" s="223">
        <v>806957866.78117192</v>
      </c>
    </row>
    <row r="86" spans="4:129">
      <c r="D86" s="175" t="s">
        <v>539</v>
      </c>
      <c r="E86" s="220" t="s">
        <v>546</v>
      </c>
      <c r="F86" s="220" t="s">
        <v>547</v>
      </c>
      <c r="G86" s="220"/>
      <c r="H86" s="220"/>
      <c r="I86" s="220"/>
      <c r="J86" s="220"/>
      <c r="K86" s="220"/>
      <c r="L86" s="220">
        <v>83482350</v>
      </c>
      <c r="M86" s="220"/>
      <c r="N86" s="220"/>
      <c r="O86" s="220">
        <v>83482350</v>
      </c>
      <c r="P86" s="220"/>
      <c r="Q86" s="220"/>
      <c r="R86" s="220"/>
      <c r="S86" s="220"/>
      <c r="T86" s="220"/>
      <c r="U86" s="220"/>
      <c r="V86" s="220"/>
      <c r="W86" s="220"/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  <c r="AU86" s="220"/>
      <c r="AV86" s="220"/>
      <c r="AW86" s="220"/>
      <c r="AX86" s="220"/>
      <c r="AY86" s="220"/>
      <c r="AZ86" s="220"/>
      <c r="BA86" s="220"/>
      <c r="BB86" s="220"/>
      <c r="BC86" s="220"/>
      <c r="BD86" s="220"/>
      <c r="BE86" s="220"/>
      <c r="BF86" s="220"/>
      <c r="BG86" s="220"/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T86" s="220"/>
      <c r="BU86" s="220"/>
      <c r="BV86" s="220"/>
      <c r="BW86" s="220"/>
      <c r="BX86" s="220"/>
      <c r="BY86" s="220"/>
      <c r="BZ86" s="220"/>
      <c r="CA86" s="220"/>
      <c r="CB86" s="220"/>
      <c r="CC86" s="220"/>
      <c r="CD86" s="220"/>
      <c r="CE86" s="220"/>
      <c r="CF86" s="220"/>
      <c r="CG86" s="220"/>
      <c r="CH86" s="220"/>
      <c r="CI86" s="220"/>
      <c r="CJ86" s="220"/>
      <c r="CK86" s="220"/>
      <c r="CL86" s="220"/>
      <c r="CM86" s="220"/>
      <c r="CN86" s="220"/>
      <c r="CO86" s="220"/>
      <c r="CP86" s="220"/>
      <c r="CQ86" s="220"/>
      <c r="CR86" s="220"/>
      <c r="CS86" s="220"/>
      <c r="CT86" s="220"/>
      <c r="CU86" s="220"/>
      <c r="CV86" s="220"/>
      <c r="CW86" s="220"/>
      <c r="CX86" s="220"/>
      <c r="CY86" s="220"/>
      <c r="CZ86" s="220"/>
      <c r="DA86" s="220"/>
      <c r="DB86" s="220"/>
      <c r="DC86" s="220"/>
      <c r="DD86" s="220"/>
      <c r="DE86" s="220"/>
      <c r="DF86" s="220"/>
      <c r="DG86" s="220"/>
      <c r="DH86" s="220"/>
      <c r="DI86" s="220"/>
      <c r="DJ86" s="220"/>
      <c r="DK86" s="220"/>
      <c r="DL86" s="220"/>
      <c r="DM86" s="220"/>
      <c r="DN86" s="220"/>
      <c r="DO86" s="220"/>
      <c r="DP86" s="220"/>
      <c r="DQ86" s="220"/>
      <c r="DR86" s="220"/>
      <c r="DS86" s="220"/>
      <c r="DT86" s="220"/>
      <c r="DU86" s="220"/>
      <c r="DV86" s="220"/>
      <c r="DW86" s="220"/>
      <c r="DX86" s="220"/>
      <c r="DY86" s="220">
        <v>83482350</v>
      </c>
    </row>
    <row r="87" spans="4:129">
      <c r="D87" s="175" t="s">
        <v>542</v>
      </c>
      <c r="E87" s="220" t="s">
        <v>549</v>
      </c>
      <c r="F87" s="220" t="s">
        <v>550</v>
      </c>
      <c r="G87" s="220">
        <v>52647375.369999997</v>
      </c>
      <c r="H87" s="220"/>
      <c r="I87" s="220"/>
      <c r="J87" s="220"/>
      <c r="K87" s="220"/>
      <c r="L87" s="220">
        <v>8634360.9697169997</v>
      </c>
      <c r="M87" s="220">
        <v>13647861.33</v>
      </c>
      <c r="N87" s="220">
        <v>13315658.906703001</v>
      </c>
      <c r="O87" s="220">
        <v>88245256.576419994</v>
      </c>
      <c r="P87" s="220"/>
      <c r="Q87" s="220"/>
      <c r="R87" s="220"/>
      <c r="S87" s="220"/>
      <c r="T87" s="220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0"/>
      <c r="BB87" s="220"/>
      <c r="BC87" s="220"/>
      <c r="BD87" s="220"/>
      <c r="BE87" s="220"/>
      <c r="BF87" s="220"/>
      <c r="BG87" s="220"/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T87" s="220"/>
      <c r="BU87" s="220"/>
      <c r="BV87" s="220"/>
      <c r="BW87" s="220"/>
      <c r="BX87" s="220"/>
      <c r="BY87" s="220"/>
      <c r="BZ87" s="220"/>
      <c r="CA87" s="220"/>
      <c r="CB87" s="220"/>
      <c r="CC87" s="220"/>
      <c r="CD87" s="220"/>
      <c r="CE87" s="220"/>
      <c r="CF87" s="220"/>
      <c r="CG87" s="220"/>
      <c r="CH87" s="220"/>
      <c r="CI87" s="220"/>
      <c r="CJ87" s="220"/>
      <c r="CK87" s="220"/>
      <c r="CL87" s="220"/>
      <c r="CM87" s="220"/>
      <c r="CN87" s="220"/>
      <c r="CO87" s="220"/>
      <c r="CP87" s="220"/>
      <c r="CQ87" s="220"/>
      <c r="CR87" s="220"/>
      <c r="CS87" s="220"/>
      <c r="CT87" s="220"/>
      <c r="CU87" s="220"/>
      <c r="CV87" s="220"/>
      <c r="CW87" s="220"/>
      <c r="CX87" s="220"/>
      <c r="CY87" s="220"/>
      <c r="CZ87" s="220"/>
      <c r="DA87" s="220"/>
      <c r="DB87" s="220"/>
      <c r="DC87" s="220"/>
      <c r="DD87" s="220"/>
      <c r="DE87" s="220"/>
      <c r="DF87" s="220"/>
      <c r="DG87" s="220"/>
      <c r="DH87" s="220"/>
      <c r="DI87" s="220"/>
      <c r="DJ87" s="220"/>
      <c r="DK87" s="220"/>
      <c r="DL87" s="220"/>
      <c r="DM87" s="220"/>
      <c r="DN87" s="220"/>
      <c r="DO87" s="220"/>
      <c r="DP87" s="220"/>
      <c r="DQ87" s="220"/>
      <c r="DR87" s="220"/>
      <c r="DS87" s="220"/>
      <c r="DT87" s="220"/>
      <c r="DU87" s="220"/>
      <c r="DV87" s="220"/>
      <c r="DW87" s="220"/>
      <c r="DX87" s="220"/>
      <c r="DY87" s="220">
        <v>88245256.576419994</v>
      </c>
    </row>
    <row r="88" spans="4:129">
      <c r="D88" s="175" t="s">
        <v>545</v>
      </c>
      <c r="E88" s="220" t="s">
        <v>552</v>
      </c>
      <c r="F88" s="220" t="s">
        <v>553</v>
      </c>
      <c r="G88" s="220"/>
      <c r="H88" s="220"/>
      <c r="I88" s="220"/>
      <c r="J88" s="220">
        <v>380486.08801260003</v>
      </c>
      <c r="K88" s="220"/>
      <c r="L88" s="220"/>
      <c r="M88" s="220"/>
      <c r="N88" s="220"/>
      <c r="O88" s="220">
        <v>380486.08801260003</v>
      </c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0"/>
      <c r="BB88" s="220"/>
      <c r="BC88" s="220"/>
      <c r="BD88" s="220"/>
      <c r="BE88" s="220"/>
      <c r="BF88" s="220"/>
      <c r="BG88" s="220"/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T88" s="220"/>
      <c r="BU88" s="220"/>
      <c r="BV88" s="220"/>
      <c r="BW88" s="220"/>
      <c r="BX88" s="220"/>
      <c r="BY88" s="220"/>
      <c r="BZ88" s="220"/>
      <c r="CA88" s="220"/>
      <c r="CB88" s="220"/>
      <c r="CC88" s="220"/>
      <c r="CD88" s="220"/>
      <c r="CE88" s="220"/>
      <c r="CF88" s="220"/>
      <c r="CG88" s="220"/>
      <c r="CH88" s="220"/>
      <c r="CI88" s="220"/>
      <c r="CJ88" s="220"/>
      <c r="CK88" s="220"/>
      <c r="CL88" s="220"/>
      <c r="CM88" s="220"/>
      <c r="CN88" s="220"/>
      <c r="CO88" s="220"/>
      <c r="CP88" s="220"/>
      <c r="CQ88" s="220"/>
      <c r="CR88" s="220"/>
      <c r="CS88" s="220"/>
      <c r="CT88" s="220"/>
      <c r="CU88" s="220"/>
      <c r="CV88" s="220"/>
      <c r="CW88" s="220"/>
      <c r="CX88" s="220"/>
      <c r="CY88" s="220"/>
      <c r="CZ88" s="220"/>
      <c r="DA88" s="220"/>
      <c r="DB88" s="220"/>
      <c r="DC88" s="220"/>
      <c r="DD88" s="220"/>
      <c r="DE88" s="220"/>
      <c r="DF88" s="220"/>
      <c r="DG88" s="220"/>
      <c r="DH88" s="220"/>
      <c r="DI88" s="220"/>
      <c r="DJ88" s="220"/>
      <c r="DK88" s="220"/>
      <c r="DL88" s="220"/>
      <c r="DM88" s="220"/>
      <c r="DN88" s="220"/>
      <c r="DO88" s="220"/>
      <c r="DP88" s="220"/>
      <c r="DQ88" s="220"/>
      <c r="DR88" s="220"/>
      <c r="DS88" s="220"/>
      <c r="DT88" s="220"/>
      <c r="DU88" s="220"/>
      <c r="DV88" s="220"/>
      <c r="DW88" s="220"/>
      <c r="DX88" s="220"/>
      <c r="DY88" s="220">
        <v>380486.08801260003</v>
      </c>
    </row>
    <row r="89" spans="4:129">
      <c r="D89" s="175" t="s">
        <v>548</v>
      </c>
      <c r="E89" s="220" t="s">
        <v>555</v>
      </c>
      <c r="F89" s="220" t="s">
        <v>556</v>
      </c>
      <c r="G89" s="220"/>
      <c r="H89" s="220"/>
      <c r="I89" s="220"/>
      <c r="J89" s="220"/>
      <c r="K89" s="220"/>
      <c r="L89" s="220"/>
      <c r="M89" s="220"/>
      <c r="N89" s="220">
        <v>105120551.92931551</v>
      </c>
      <c r="O89" s="220">
        <v>105120551.92931551</v>
      </c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0"/>
      <c r="BB89" s="220"/>
      <c r="BC89" s="220"/>
      <c r="BD89" s="220"/>
      <c r="BE89" s="220"/>
      <c r="BF89" s="220"/>
      <c r="BG89" s="220"/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T89" s="220"/>
      <c r="BU89" s="220"/>
      <c r="BV89" s="220"/>
      <c r="BW89" s="220"/>
      <c r="BX89" s="220"/>
      <c r="BY89" s="220"/>
      <c r="BZ89" s="220"/>
      <c r="CA89" s="220"/>
      <c r="CB89" s="220"/>
      <c r="CC89" s="220"/>
      <c r="CD89" s="220"/>
      <c r="CE89" s="220"/>
      <c r="CF89" s="220"/>
      <c r="CG89" s="220"/>
      <c r="CH89" s="220"/>
      <c r="CI89" s="220"/>
      <c r="CJ89" s="220"/>
      <c r="CK89" s="220"/>
      <c r="CL89" s="220"/>
      <c r="CM89" s="220"/>
      <c r="CN89" s="220"/>
      <c r="CO89" s="220"/>
      <c r="CP89" s="220"/>
      <c r="CQ89" s="220"/>
      <c r="CR89" s="220"/>
      <c r="CS89" s="220"/>
      <c r="CT89" s="220"/>
      <c r="CU89" s="220"/>
      <c r="CV89" s="220"/>
      <c r="CW89" s="220"/>
      <c r="CX89" s="220"/>
      <c r="CY89" s="220"/>
      <c r="CZ89" s="220"/>
      <c r="DA89" s="220"/>
      <c r="DB89" s="220"/>
      <c r="DC89" s="220"/>
      <c r="DD89" s="220"/>
      <c r="DE89" s="220"/>
      <c r="DF89" s="220"/>
      <c r="DG89" s="220"/>
      <c r="DH89" s="220"/>
      <c r="DI89" s="220"/>
      <c r="DJ89" s="220"/>
      <c r="DK89" s="220"/>
      <c r="DL89" s="220"/>
      <c r="DM89" s="220"/>
      <c r="DN89" s="220"/>
      <c r="DO89" s="220"/>
      <c r="DP89" s="220"/>
      <c r="DQ89" s="220"/>
      <c r="DR89" s="220"/>
      <c r="DS89" s="220"/>
      <c r="DT89" s="220"/>
      <c r="DU89" s="220"/>
      <c r="DV89" s="220"/>
      <c r="DW89" s="220"/>
      <c r="DX89" s="220"/>
      <c r="DY89" s="220">
        <v>105120551.92931551</v>
      </c>
    </row>
    <row r="90" spans="4:129">
      <c r="D90" s="175" t="s">
        <v>551</v>
      </c>
      <c r="E90" s="220" t="s">
        <v>558</v>
      </c>
      <c r="F90" s="220" t="s">
        <v>559</v>
      </c>
      <c r="G90" s="220"/>
      <c r="H90" s="220">
        <v>556304</v>
      </c>
      <c r="I90" s="220"/>
      <c r="J90" s="220"/>
      <c r="K90" s="220"/>
      <c r="L90" s="220"/>
      <c r="M90" s="220"/>
      <c r="N90" s="220"/>
      <c r="O90" s="220">
        <v>556304</v>
      </c>
      <c r="P90" s="220"/>
      <c r="Q90" s="220"/>
      <c r="R90" s="220"/>
      <c r="S90" s="220"/>
      <c r="T90" s="220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0"/>
      <c r="BB90" s="220"/>
      <c r="BC90" s="220"/>
      <c r="BD90" s="220"/>
      <c r="BE90" s="220"/>
      <c r="BF90" s="220"/>
      <c r="BG90" s="220"/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T90" s="220"/>
      <c r="BU90" s="220"/>
      <c r="BV90" s="220"/>
      <c r="BW90" s="220"/>
      <c r="BX90" s="220"/>
      <c r="BY90" s="220"/>
      <c r="BZ90" s="220"/>
      <c r="CA90" s="220"/>
      <c r="CB90" s="220"/>
      <c r="CC90" s="220"/>
      <c r="CD90" s="220"/>
      <c r="CE90" s="220"/>
      <c r="CF90" s="220"/>
      <c r="CG90" s="220"/>
      <c r="CH90" s="220"/>
      <c r="CI90" s="220"/>
      <c r="CJ90" s="220"/>
      <c r="CK90" s="220"/>
      <c r="CL90" s="220"/>
      <c r="CM90" s="220"/>
      <c r="CN90" s="220"/>
      <c r="CO90" s="220"/>
      <c r="CP90" s="220"/>
      <c r="CQ90" s="220"/>
      <c r="CR90" s="220"/>
      <c r="CS90" s="220"/>
      <c r="CT90" s="220"/>
      <c r="CU90" s="220"/>
      <c r="CV90" s="220"/>
      <c r="CW90" s="220"/>
      <c r="CX90" s="220"/>
      <c r="CY90" s="220"/>
      <c r="CZ90" s="220"/>
      <c r="DA90" s="220"/>
      <c r="DB90" s="220"/>
      <c r="DC90" s="220"/>
      <c r="DD90" s="220"/>
      <c r="DE90" s="220"/>
      <c r="DF90" s="220"/>
      <c r="DG90" s="220"/>
      <c r="DH90" s="220"/>
      <c r="DI90" s="220"/>
      <c r="DJ90" s="220"/>
      <c r="DK90" s="220"/>
      <c r="DL90" s="220"/>
      <c r="DM90" s="220"/>
      <c r="DN90" s="220"/>
      <c r="DO90" s="220"/>
      <c r="DP90" s="220"/>
      <c r="DQ90" s="220"/>
      <c r="DR90" s="220"/>
      <c r="DS90" s="220"/>
      <c r="DT90" s="220"/>
      <c r="DU90" s="220"/>
      <c r="DV90" s="220"/>
      <c r="DW90" s="220"/>
      <c r="DX90" s="220"/>
      <c r="DY90" s="220">
        <v>556304</v>
      </c>
    </row>
    <row r="91" spans="4:129">
      <c r="D91" s="175" t="s">
        <v>554</v>
      </c>
      <c r="E91" s="220" t="s">
        <v>561</v>
      </c>
      <c r="F91" s="220" t="s">
        <v>562</v>
      </c>
      <c r="G91" s="220">
        <v>1795052.73</v>
      </c>
      <c r="H91" s="220"/>
      <c r="I91" s="220">
        <v>112861.7944996</v>
      </c>
      <c r="J91" s="220">
        <v>51513206.862089999</v>
      </c>
      <c r="K91" s="220"/>
      <c r="L91" s="220">
        <v>45714186.534569003</v>
      </c>
      <c r="M91" s="220">
        <v>45480</v>
      </c>
      <c r="N91" s="220">
        <v>2730978.2608575001</v>
      </c>
      <c r="O91" s="220">
        <v>101911766.1820161</v>
      </c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0"/>
      <c r="BB91" s="220"/>
      <c r="BC91" s="220"/>
      <c r="BD91" s="220"/>
      <c r="BE91" s="220"/>
      <c r="BF91" s="220"/>
      <c r="BG91" s="220"/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T91" s="220"/>
      <c r="BU91" s="220"/>
      <c r="BV91" s="220"/>
      <c r="BW91" s="220"/>
      <c r="BX91" s="220"/>
      <c r="BY91" s="220"/>
      <c r="BZ91" s="220"/>
      <c r="CA91" s="220"/>
      <c r="CB91" s="220"/>
      <c r="CC91" s="220"/>
      <c r="CD91" s="220"/>
      <c r="CE91" s="220"/>
      <c r="CF91" s="220"/>
      <c r="CG91" s="220"/>
      <c r="CH91" s="220"/>
      <c r="CI91" s="220"/>
      <c r="CJ91" s="220"/>
      <c r="CK91" s="220"/>
      <c r="CL91" s="220"/>
      <c r="CM91" s="220"/>
      <c r="CN91" s="220"/>
      <c r="CO91" s="220"/>
      <c r="CP91" s="220"/>
      <c r="CQ91" s="220"/>
      <c r="CR91" s="220"/>
      <c r="CS91" s="220"/>
      <c r="CT91" s="220"/>
      <c r="CU91" s="220"/>
      <c r="CV91" s="220"/>
      <c r="CW91" s="220"/>
      <c r="CX91" s="220"/>
      <c r="CY91" s="220"/>
      <c r="CZ91" s="220"/>
      <c r="DA91" s="220"/>
      <c r="DB91" s="220"/>
      <c r="DC91" s="220"/>
      <c r="DD91" s="220"/>
      <c r="DE91" s="220"/>
      <c r="DF91" s="220"/>
      <c r="DG91" s="220"/>
      <c r="DH91" s="220"/>
      <c r="DI91" s="220"/>
      <c r="DJ91" s="220"/>
      <c r="DK91" s="220"/>
      <c r="DL91" s="220"/>
      <c r="DM91" s="220"/>
      <c r="DN91" s="220"/>
      <c r="DO91" s="220"/>
      <c r="DP91" s="220"/>
      <c r="DQ91" s="220"/>
      <c r="DR91" s="220"/>
      <c r="DS91" s="220"/>
      <c r="DT91" s="220"/>
      <c r="DU91" s="220"/>
      <c r="DV91" s="220"/>
      <c r="DW91" s="220"/>
      <c r="DX91" s="220"/>
      <c r="DY91" s="220">
        <v>101911766.1820161</v>
      </c>
    </row>
    <row r="92" spans="4:129">
      <c r="D92" s="175" t="s">
        <v>557</v>
      </c>
      <c r="E92" s="220" t="s">
        <v>564</v>
      </c>
      <c r="F92" s="220" t="s">
        <v>565</v>
      </c>
      <c r="G92" s="220"/>
      <c r="H92" s="220">
        <v>3863.4</v>
      </c>
      <c r="I92" s="220"/>
      <c r="J92" s="220"/>
      <c r="K92" s="220"/>
      <c r="L92" s="220"/>
      <c r="M92" s="220"/>
      <c r="N92" s="220"/>
      <c r="O92" s="220">
        <v>3863.4</v>
      </c>
      <c r="P92" s="220"/>
      <c r="Q92" s="220"/>
      <c r="R92" s="220"/>
      <c r="S92" s="220"/>
      <c r="T92" s="220"/>
      <c r="U92" s="220"/>
      <c r="V92" s="220"/>
      <c r="W92" s="220"/>
      <c r="X92" s="220"/>
      <c r="Y92" s="220"/>
      <c r="Z92" s="220"/>
      <c r="AA92" s="220"/>
      <c r="AB92" s="220"/>
      <c r="AC92" s="220"/>
      <c r="AD92" s="220"/>
      <c r="AE92" s="220"/>
      <c r="AF92" s="220"/>
      <c r="AG92" s="220"/>
      <c r="AH92" s="220"/>
      <c r="AI92" s="220"/>
      <c r="AJ92" s="220"/>
      <c r="AK92" s="220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0"/>
      <c r="BB92" s="220"/>
      <c r="BC92" s="220"/>
      <c r="BD92" s="220"/>
      <c r="BE92" s="220"/>
      <c r="BF92" s="220"/>
      <c r="BG92" s="220"/>
      <c r="BH92" s="220"/>
      <c r="BI92" s="220"/>
      <c r="BJ92" s="220"/>
      <c r="BK92" s="220"/>
      <c r="BL92" s="220"/>
      <c r="BM92" s="220"/>
      <c r="BN92" s="220"/>
      <c r="BO92" s="220"/>
      <c r="BP92" s="220"/>
      <c r="BQ92" s="220"/>
      <c r="BR92" s="220"/>
      <c r="BS92" s="220"/>
      <c r="BT92" s="220"/>
      <c r="BU92" s="220"/>
      <c r="BV92" s="220"/>
      <c r="BW92" s="220"/>
      <c r="BX92" s="220"/>
      <c r="BY92" s="220"/>
      <c r="BZ92" s="220"/>
      <c r="CA92" s="220"/>
      <c r="CB92" s="220"/>
      <c r="CC92" s="220"/>
      <c r="CD92" s="220"/>
      <c r="CE92" s="220"/>
      <c r="CF92" s="220"/>
      <c r="CG92" s="220"/>
      <c r="CH92" s="220"/>
      <c r="CI92" s="220"/>
      <c r="CJ92" s="220"/>
      <c r="CK92" s="220"/>
      <c r="CL92" s="220"/>
      <c r="CM92" s="220"/>
      <c r="CN92" s="220"/>
      <c r="CO92" s="220"/>
      <c r="CP92" s="220"/>
      <c r="CQ92" s="220"/>
      <c r="CR92" s="220"/>
      <c r="CS92" s="220"/>
      <c r="CT92" s="220"/>
      <c r="CU92" s="220"/>
      <c r="CV92" s="220"/>
      <c r="CW92" s="220"/>
      <c r="CX92" s="220"/>
      <c r="CY92" s="220"/>
      <c r="CZ92" s="220"/>
      <c r="DA92" s="220"/>
      <c r="DB92" s="220"/>
      <c r="DC92" s="220"/>
      <c r="DD92" s="220"/>
      <c r="DE92" s="220"/>
      <c r="DF92" s="220"/>
      <c r="DG92" s="220"/>
      <c r="DH92" s="220"/>
      <c r="DI92" s="220"/>
      <c r="DJ92" s="220"/>
      <c r="DK92" s="220"/>
      <c r="DL92" s="220"/>
      <c r="DM92" s="220"/>
      <c r="DN92" s="220"/>
      <c r="DO92" s="220"/>
      <c r="DP92" s="220"/>
      <c r="DQ92" s="220"/>
      <c r="DR92" s="220"/>
      <c r="DS92" s="220"/>
      <c r="DT92" s="220"/>
      <c r="DU92" s="220"/>
      <c r="DV92" s="220"/>
      <c r="DW92" s="220"/>
      <c r="DX92" s="220"/>
      <c r="DY92" s="220">
        <v>3863.4</v>
      </c>
    </row>
    <row r="93" spans="4:129">
      <c r="D93" s="175" t="s">
        <v>560</v>
      </c>
      <c r="E93" s="222" t="s">
        <v>567</v>
      </c>
      <c r="F93" s="222" t="s">
        <v>568</v>
      </c>
      <c r="G93" s="222">
        <v>54442428.100000001</v>
      </c>
      <c r="H93" s="222">
        <v>560167.4</v>
      </c>
      <c r="I93" s="222">
        <v>112861.7944996</v>
      </c>
      <c r="J93" s="222">
        <v>51893692.950102597</v>
      </c>
      <c r="K93" s="222"/>
      <c r="L93" s="222">
        <v>137830897.50428599</v>
      </c>
      <c r="M93" s="222">
        <v>13693341.33</v>
      </c>
      <c r="N93" s="222">
        <v>121167189.096876</v>
      </c>
      <c r="O93" s="222">
        <v>379700578.1757642</v>
      </c>
      <c r="P93" s="222"/>
      <c r="Q93" s="222"/>
      <c r="R93" s="222"/>
      <c r="S93" s="222"/>
      <c r="T93" s="222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2"/>
      <c r="AI93" s="222"/>
      <c r="AJ93" s="222"/>
      <c r="AK93" s="222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2"/>
      <c r="BB93" s="222"/>
      <c r="BC93" s="222"/>
      <c r="BD93" s="222"/>
      <c r="BE93" s="222"/>
      <c r="BF93" s="222"/>
      <c r="BG93" s="222"/>
      <c r="BH93" s="222"/>
      <c r="BI93" s="222"/>
      <c r="BJ93" s="222"/>
      <c r="BK93" s="222"/>
      <c r="BL93" s="222"/>
      <c r="BM93" s="222"/>
      <c r="BN93" s="222"/>
      <c r="BO93" s="222"/>
      <c r="BP93" s="222"/>
      <c r="BQ93" s="222"/>
      <c r="BR93" s="222"/>
      <c r="BS93" s="222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2"/>
      <c r="CJ93" s="222"/>
      <c r="CK93" s="222"/>
      <c r="CL93" s="222"/>
      <c r="CM93" s="222"/>
      <c r="CN93" s="222"/>
      <c r="CO93" s="222"/>
      <c r="CP93" s="222"/>
      <c r="CQ93" s="222"/>
      <c r="CR93" s="222"/>
      <c r="CS93" s="222"/>
      <c r="CT93" s="222"/>
      <c r="CU93" s="222"/>
      <c r="CV93" s="222"/>
      <c r="CW93" s="222"/>
      <c r="CX93" s="222"/>
      <c r="CY93" s="222"/>
      <c r="CZ93" s="222"/>
      <c r="DA93" s="222"/>
      <c r="DB93" s="222"/>
      <c r="DC93" s="222"/>
      <c r="DD93" s="222"/>
      <c r="DE93" s="222"/>
      <c r="DF93" s="222"/>
      <c r="DG93" s="222"/>
      <c r="DH93" s="222"/>
      <c r="DI93" s="222"/>
      <c r="DJ93" s="222"/>
      <c r="DK93" s="222"/>
      <c r="DL93" s="222"/>
      <c r="DM93" s="222"/>
      <c r="DN93" s="222"/>
      <c r="DO93" s="222"/>
      <c r="DP93" s="222"/>
      <c r="DQ93" s="222"/>
      <c r="DR93" s="222"/>
      <c r="DS93" s="222"/>
      <c r="DT93" s="222"/>
      <c r="DU93" s="222"/>
      <c r="DV93" s="222"/>
      <c r="DW93" s="222"/>
      <c r="DX93" s="222"/>
      <c r="DY93" s="222">
        <v>379700578.1757642</v>
      </c>
    </row>
    <row r="94" spans="4:129">
      <c r="D94" s="175" t="s">
        <v>563</v>
      </c>
      <c r="E94" s="223" t="s">
        <v>570</v>
      </c>
      <c r="F94" s="223" t="s">
        <v>571</v>
      </c>
      <c r="G94" s="223">
        <v>54442428.100000001</v>
      </c>
      <c r="H94" s="223">
        <v>560167.4</v>
      </c>
      <c r="I94" s="223">
        <v>112861.7944996</v>
      </c>
      <c r="J94" s="223">
        <v>51893692.950102597</v>
      </c>
      <c r="K94" s="223"/>
      <c r="L94" s="223">
        <v>137830897.50428599</v>
      </c>
      <c r="M94" s="223">
        <v>13693341.33</v>
      </c>
      <c r="N94" s="223">
        <v>121167189.096876</v>
      </c>
      <c r="O94" s="223">
        <v>379700578.1757642</v>
      </c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>
        <v>379700578.1757642</v>
      </c>
    </row>
    <row r="95" spans="4:129">
      <c r="D95" s="175" t="s">
        <v>566</v>
      </c>
      <c r="E95" s="220" t="s">
        <v>573</v>
      </c>
      <c r="F95" s="220" t="s">
        <v>574</v>
      </c>
      <c r="G95" s="220">
        <v>83405443.469999999</v>
      </c>
      <c r="H95" s="220"/>
      <c r="I95" s="220"/>
      <c r="J95" s="220"/>
      <c r="K95" s="220"/>
      <c r="L95" s="220"/>
      <c r="M95" s="220">
        <v>33861797.5</v>
      </c>
      <c r="N95" s="220"/>
      <c r="O95" s="220">
        <v>117267240.97</v>
      </c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0"/>
      <c r="AI95" s="220"/>
      <c r="AJ95" s="220"/>
      <c r="AK95" s="220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0"/>
      <c r="BB95" s="220"/>
      <c r="BC95" s="220"/>
      <c r="BD95" s="220"/>
      <c r="BE95" s="220"/>
      <c r="BF95" s="220"/>
      <c r="BG95" s="220"/>
      <c r="BH95" s="220"/>
      <c r="BI95" s="220"/>
      <c r="BJ95" s="220"/>
      <c r="BK95" s="220">
        <v>-7486090.4199999999</v>
      </c>
      <c r="BL95" s="220"/>
      <c r="BM95" s="220"/>
      <c r="BN95" s="220"/>
      <c r="BO95" s="220"/>
      <c r="BP95" s="220"/>
      <c r="BQ95" s="220"/>
      <c r="BR95" s="220"/>
      <c r="BS95" s="220"/>
      <c r="BT95" s="220"/>
      <c r="BU95" s="220"/>
      <c r="BV95" s="220"/>
      <c r="BW95" s="220"/>
      <c r="BX95" s="220"/>
      <c r="BY95" s="220"/>
      <c r="BZ95" s="220"/>
      <c r="CA95" s="220"/>
      <c r="CB95" s="220"/>
      <c r="CC95" s="220"/>
      <c r="CD95" s="220"/>
      <c r="CE95" s="220"/>
      <c r="CF95" s="220"/>
      <c r="CG95" s="220"/>
      <c r="CH95" s="220"/>
      <c r="CI95" s="220"/>
      <c r="CJ95" s="220"/>
      <c r="CK95" s="220"/>
      <c r="CL95" s="220"/>
      <c r="CM95" s="220"/>
      <c r="CN95" s="220"/>
      <c r="CO95" s="220"/>
      <c r="CP95" s="220"/>
      <c r="CQ95" s="220"/>
      <c r="CR95" s="220"/>
      <c r="CS95" s="220"/>
      <c r="CT95" s="220"/>
      <c r="CU95" s="220"/>
      <c r="CV95" s="220"/>
      <c r="CW95" s="220"/>
      <c r="CX95" s="220"/>
      <c r="CY95" s="220"/>
      <c r="CZ95" s="220"/>
      <c r="DA95" s="220"/>
      <c r="DB95" s="220"/>
      <c r="DC95" s="220"/>
      <c r="DD95" s="220"/>
      <c r="DE95" s="220"/>
      <c r="DF95" s="220"/>
      <c r="DG95" s="220"/>
      <c r="DH95" s="220"/>
      <c r="DI95" s="220"/>
      <c r="DJ95" s="220"/>
      <c r="DK95" s="220"/>
      <c r="DL95" s="220"/>
      <c r="DM95" s="220"/>
      <c r="DN95" s="220"/>
      <c r="DO95" s="220"/>
      <c r="DP95" s="220"/>
      <c r="DQ95" s="220"/>
      <c r="DR95" s="220"/>
      <c r="DS95" s="220"/>
      <c r="DT95" s="220"/>
      <c r="DU95" s="220">
        <v>-7486090.4199999999</v>
      </c>
      <c r="DV95" s="220"/>
      <c r="DW95" s="220"/>
      <c r="DX95" s="220"/>
      <c r="DY95" s="220">
        <v>109781150.55</v>
      </c>
    </row>
    <row r="96" spans="4:129">
      <c r="D96" s="175" t="s">
        <v>569</v>
      </c>
      <c r="E96" s="220" t="s">
        <v>576</v>
      </c>
      <c r="F96" s="220" t="s">
        <v>577</v>
      </c>
      <c r="G96" s="220">
        <v>-49554714.100000001</v>
      </c>
      <c r="H96" s="220"/>
      <c r="I96" s="220"/>
      <c r="J96" s="220"/>
      <c r="K96" s="220"/>
      <c r="L96" s="220"/>
      <c r="M96" s="220"/>
      <c r="N96" s="220"/>
      <c r="O96" s="220">
        <v>-49554714.100000001</v>
      </c>
      <c r="P96" s="220"/>
      <c r="Q96" s="220"/>
      <c r="R96" s="220"/>
      <c r="S96" s="220"/>
      <c r="T96" s="220"/>
      <c r="U96" s="220"/>
      <c r="V96" s="220"/>
      <c r="W96" s="220"/>
      <c r="X96" s="220"/>
      <c r="Y96" s="220"/>
      <c r="Z96" s="220"/>
      <c r="AA96" s="220"/>
      <c r="AB96" s="220"/>
      <c r="AC96" s="220"/>
      <c r="AD96" s="220"/>
      <c r="AE96" s="220"/>
      <c r="AF96" s="220"/>
      <c r="AG96" s="220"/>
      <c r="AH96" s="220"/>
      <c r="AI96" s="220"/>
      <c r="AJ96" s="220"/>
      <c r="AK96" s="220"/>
      <c r="AL96" s="220"/>
      <c r="AM96" s="220"/>
      <c r="AN96" s="220"/>
      <c r="AO96" s="220"/>
      <c r="AP96" s="220"/>
      <c r="AQ96" s="220"/>
      <c r="AR96" s="220"/>
      <c r="AS96" s="220"/>
      <c r="AT96" s="220"/>
      <c r="AU96" s="220"/>
      <c r="AV96" s="220"/>
      <c r="AW96" s="220"/>
      <c r="AX96" s="220"/>
      <c r="AY96" s="220"/>
      <c r="AZ96" s="220"/>
      <c r="BA96" s="220"/>
      <c r="BB96" s="220"/>
      <c r="BC96" s="220"/>
      <c r="BD96" s="220"/>
      <c r="BE96" s="220"/>
      <c r="BF96" s="220"/>
      <c r="BG96" s="220"/>
      <c r="BH96" s="220"/>
      <c r="BI96" s="220"/>
      <c r="BJ96" s="220"/>
      <c r="BK96" s="220"/>
      <c r="BL96" s="220"/>
      <c r="BM96" s="220"/>
      <c r="BN96" s="220"/>
      <c r="BO96" s="220"/>
      <c r="BP96" s="220"/>
      <c r="BQ96" s="220"/>
      <c r="BR96" s="220"/>
      <c r="BS96" s="220"/>
      <c r="BT96" s="220"/>
      <c r="BU96" s="220"/>
      <c r="BV96" s="220"/>
      <c r="BW96" s="220"/>
      <c r="BX96" s="220"/>
      <c r="BY96" s="220"/>
      <c r="BZ96" s="220"/>
      <c r="CA96" s="220"/>
      <c r="CB96" s="220"/>
      <c r="CC96" s="220"/>
      <c r="CD96" s="220"/>
      <c r="CE96" s="220"/>
      <c r="CF96" s="220"/>
      <c r="CG96" s="220"/>
      <c r="CH96" s="220"/>
      <c r="CI96" s="220"/>
      <c r="CJ96" s="220"/>
      <c r="CK96" s="220"/>
      <c r="CL96" s="220"/>
      <c r="CM96" s="220"/>
      <c r="CN96" s="220"/>
      <c r="CO96" s="220"/>
      <c r="CP96" s="220"/>
      <c r="CQ96" s="220"/>
      <c r="CR96" s="220"/>
      <c r="CS96" s="220"/>
      <c r="CT96" s="220"/>
      <c r="CU96" s="220"/>
      <c r="CV96" s="220"/>
      <c r="CW96" s="220"/>
      <c r="CX96" s="220"/>
      <c r="CY96" s="220"/>
      <c r="CZ96" s="220"/>
      <c r="DA96" s="220"/>
      <c r="DB96" s="220"/>
      <c r="DC96" s="220"/>
      <c r="DD96" s="220"/>
      <c r="DE96" s="220"/>
      <c r="DF96" s="220"/>
      <c r="DG96" s="220"/>
      <c r="DH96" s="220"/>
      <c r="DI96" s="220"/>
      <c r="DJ96" s="220"/>
      <c r="DK96" s="220"/>
      <c r="DL96" s="220"/>
      <c r="DM96" s="220"/>
      <c r="DN96" s="220"/>
      <c r="DO96" s="220"/>
      <c r="DP96" s="220"/>
      <c r="DQ96" s="220"/>
      <c r="DR96" s="220"/>
      <c r="DS96" s="220"/>
      <c r="DT96" s="220"/>
      <c r="DU96" s="220"/>
      <c r="DV96" s="220"/>
      <c r="DW96" s="220"/>
      <c r="DX96" s="220"/>
      <c r="DY96" s="220">
        <v>-49554714.100000001</v>
      </c>
    </row>
    <row r="97" spans="4:129">
      <c r="D97" s="175" t="s">
        <v>572</v>
      </c>
      <c r="E97" s="222" t="s">
        <v>579</v>
      </c>
      <c r="F97" s="222" t="s">
        <v>574</v>
      </c>
      <c r="G97" s="222">
        <v>33850729.369999997</v>
      </c>
      <c r="H97" s="222"/>
      <c r="I97" s="222"/>
      <c r="J97" s="222"/>
      <c r="K97" s="222"/>
      <c r="L97" s="222"/>
      <c r="M97" s="222">
        <v>33861797.5</v>
      </c>
      <c r="N97" s="222"/>
      <c r="O97" s="222">
        <v>67712526.870000005</v>
      </c>
      <c r="P97" s="222"/>
      <c r="Q97" s="222"/>
      <c r="R97" s="222"/>
      <c r="S97" s="222"/>
      <c r="T97" s="222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222"/>
      <c r="AI97" s="222"/>
      <c r="AJ97" s="222"/>
      <c r="AK97" s="222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2"/>
      <c r="BB97" s="222"/>
      <c r="BC97" s="222"/>
      <c r="BD97" s="222"/>
      <c r="BE97" s="222"/>
      <c r="BF97" s="222"/>
      <c r="BG97" s="222"/>
      <c r="BH97" s="222"/>
      <c r="BI97" s="222"/>
      <c r="BJ97" s="222"/>
      <c r="BK97" s="222">
        <v>-7486090.4199999999</v>
      </c>
      <c r="BL97" s="222"/>
      <c r="BM97" s="222"/>
      <c r="BN97" s="222"/>
      <c r="BO97" s="222"/>
      <c r="BP97" s="222"/>
      <c r="BQ97" s="222"/>
      <c r="BR97" s="222"/>
      <c r="BS97" s="222"/>
      <c r="BT97" s="222"/>
      <c r="BU97" s="222"/>
      <c r="BV97" s="222"/>
      <c r="BW97" s="222"/>
      <c r="BX97" s="222"/>
      <c r="BY97" s="222"/>
      <c r="BZ97" s="222"/>
      <c r="CA97" s="222"/>
      <c r="CB97" s="222"/>
      <c r="CC97" s="222"/>
      <c r="CD97" s="222"/>
      <c r="CE97" s="222"/>
      <c r="CF97" s="222"/>
      <c r="CG97" s="222"/>
      <c r="CH97" s="222"/>
      <c r="CI97" s="222"/>
      <c r="CJ97" s="222"/>
      <c r="CK97" s="222"/>
      <c r="CL97" s="222"/>
      <c r="CM97" s="222"/>
      <c r="CN97" s="222"/>
      <c r="CO97" s="222"/>
      <c r="CP97" s="222"/>
      <c r="CQ97" s="222"/>
      <c r="CR97" s="222"/>
      <c r="CS97" s="222"/>
      <c r="CT97" s="222"/>
      <c r="CU97" s="222"/>
      <c r="CV97" s="222"/>
      <c r="CW97" s="222"/>
      <c r="CX97" s="222"/>
      <c r="CY97" s="222"/>
      <c r="CZ97" s="222"/>
      <c r="DA97" s="222"/>
      <c r="DB97" s="222"/>
      <c r="DC97" s="222"/>
      <c r="DD97" s="222"/>
      <c r="DE97" s="222"/>
      <c r="DF97" s="222"/>
      <c r="DG97" s="222"/>
      <c r="DH97" s="222"/>
      <c r="DI97" s="222"/>
      <c r="DJ97" s="222"/>
      <c r="DK97" s="222"/>
      <c r="DL97" s="222"/>
      <c r="DM97" s="222"/>
      <c r="DN97" s="222"/>
      <c r="DO97" s="222"/>
      <c r="DP97" s="222"/>
      <c r="DQ97" s="222"/>
      <c r="DR97" s="222"/>
      <c r="DS97" s="222"/>
      <c r="DT97" s="222"/>
      <c r="DU97" s="222">
        <v>-7486090.4199999999</v>
      </c>
      <c r="DV97" s="222"/>
      <c r="DW97" s="222"/>
      <c r="DX97" s="222"/>
      <c r="DY97" s="222">
        <v>60226436.450000003</v>
      </c>
    </row>
    <row r="98" spans="4:129">
      <c r="D98" s="175" t="s">
        <v>575</v>
      </c>
      <c r="E98" s="223" t="s">
        <v>581</v>
      </c>
      <c r="F98" s="223" t="s">
        <v>582</v>
      </c>
      <c r="G98" s="223">
        <v>33850729.369999997</v>
      </c>
      <c r="H98" s="223"/>
      <c r="I98" s="223"/>
      <c r="J98" s="223"/>
      <c r="K98" s="223"/>
      <c r="L98" s="223"/>
      <c r="M98" s="223">
        <v>33861797.5</v>
      </c>
      <c r="N98" s="223"/>
      <c r="O98" s="223">
        <v>67712526.870000005</v>
      </c>
      <c r="P98" s="223"/>
      <c r="Q98" s="223"/>
      <c r="R98" s="223"/>
      <c r="S98" s="223"/>
      <c r="T98" s="223"/>
      <c r="U98" s="223"/>
      <c r="V98" s="223"/>
      <c r="W98" s="223"/>
      <c r="X98" s="223"/>
      <c r="Y98" s="223"/>
      <c r="Z98" s="223"/>
      <c r="AA98" s="223"/>
      <c r="AB98" s="223"/>
      <c r="AC98" s="223"/>
      <c r="AD98" s="223"/>
      <c r="AE98" s="223"/>
      <c r="AF98" s="223"/>
      <c r="AG98" s="223"/>
      <c r="AH98" s="223"/>
      <c r="AI98" s="223"/>
      <c r="AJ98" s="223"/>
      <c r="AK98" s="223"/>
      <c r="AL98" s="223"/>
      <c r="AM98" s="223"/>
      <c r="AN98" s="223"/>
      <c r="AO98" s="223"/>
      <c r="AP98" s="223"/>
      <c r="AQ98" s="223"/>
      <c r="AR98" s="223"/>
      <c r="AS98" s="223"/>
      <c r="AT98" s="223"/>
      <c r="AU98" s="223"/>
      <c r="AV98" s="223"/>
      <c r="AW98" s="223"/>
      <c r="AX98" s="223"/>
      <c r="AY98" s="223"/>
      <c r="AZ98" s="223"/>
      <c r="BA98" s="223"/>
      <c r="BB98" s="223"/>
      <c r="BC98" s="223"/>
      <c r="BD98" s="223"/>
      <c r="BE98" s="223"/>
      <c r="BF98" s="223"/>
      <c r="BG98" s="223"/>
      <c r="BH98" s="223"/>
      <c r="BI98" s="223"/>
      <c r="BJ98" s="223"/>
      <c r="BK98" s="223">
        <v>-7486090.4199999999</v>
      </c>
      <c r="BL98" s="223"/>
      <c r="BM98" s="223"/>
      <c r="BN98" s="223"/>
      <c r="BO98" s="223"/>
      <c r="BP98" s="223"/>
      <c r="BQ98" s="223"/>
      <c r="BR98" s="223"/>
      <c r="BS98" s="223"/>
      <c r="BT98" s="223"/>
      <c r="BU98" s="223"/>
      <c r="BV98" s="223"/>
      <c r="BW98" s="223"/>
      <c r="BX98" s="223"/>
      <c r="BY98" s="223"/>
      <c r="BZ98" s="223"/>
      <c r="CA98" s="223"/>
      <c r="CB98" s="223"/>
      <c r="CC98" s="223"/>
      <c r="CD98" s="223"/>
      <c r="CE98" s="223"/>
      <c r="CF98" s="223"/>
      <c r="CG98" s="223"/>
      <c r="CH98" s="223"/>
      <c r="CI98" s="223"/>
      <c r="CJ98" s="223"/>
      <c r="CK98" s="223"/>
      <c r="CL98" s="223"/>
      <c r="CM98" s="223"/>
      <c r="CN98" s="223"/>
      <c r="CO98" s="223"/>
      <c r="CP98" s="223"/>
      <c r="CQ98" s="223"/>
      <c r="CR98" s="223"/>
      <c r="CS98" s="223"/>
      <c r="CT98" s="223"/>
      <c r="CU98" s="223"/>
      <c r="CV98" s="223"/>
      <c r="CW98" s="223"/>
      <c r="CX98" s="223"/>
      <c r="CY98" s="223"/>
      <c r="CZ98" s="223"/>
      <c r="DA98" s="223"/>
      <c r="DB98" s="223"/>
      <c r="DC98" s="223"/>
      <c r="DD98" s="223"/>
      <c r="DE98" s="223"/>
      <c r="DF98" s="223"/>
      <c r="DG98" s="223"/>
      <c r="DH98" s="223"/>
      <c r="DI98" s="223"/>
      <c r="DJ98" s="223"/>
      <c r="DK98" s="223"/>
      <c r="DL98" s="223"/>
      <c r="DM98" s="223"/>
      <c r="DN98" s="223"/>
      <c r="DO98" s="223"/>
      <c r="DP98" s="223"/>
      <c r="DQ98" s="223"/>
      <c r="DR98" s="223"/>
      <c r="DS98" s="223"/>
      <c r="DT98" s="223"/>
      <c r="DU98" s="223">
        <v>-7486090.4199999999</v>
      </c>
      <c r="DV98" s="223"/>
      <c r="DW98" s="223"/>
      <c r="DX98" s="223"/>
      <c r="DY98" s="223">
        <v>60226436.450000003</v>
      </c>
    </row>
    <row r="99" spans="4:129">
      <c r="D99" s="175" t="s">
        <v>578</v>
      </c>
      <c r="E99" s="220" t="s">
        <v>584</v>
      </c>
      <c r="F99" s="220" t="s">
        <v>585</v>
      </c>
      <c r="G99" s="220">
        <v>17685578.43</v>
      </c>
      <c r="H99" s="220"/>
      <c r="I99" s="220"/>
      <c r="J99" s="220">
        <v>939381974.15466678</v>
      </c>
      <c r="K99" s="220"/>
      <c r="L99" s="220"/>
      <c r="M99" s="220">
        <v>95396081.400000006</v>
      </c>
      <c r="N99" s="220"/>
      <c r="O99" s="220">
        <v>1052463633.9846668</v>
      </c>
      <c r="P99" s="220"/>
      <c r="Q99" s="220"/>
      <c r="R99" s="220"/>
      <c r="S99" s="220"/>
      <c r="T99" s="220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220"/>
      <c r="AI99" s="220"/>
      <c r="AJ99" s="220"/>
      <c r="AK99" s="220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0"/>
      <c r="BB99" s="220"/>
      <c r="BC99" s="220"/>
      <c r="BD99" s="220"/>
      <c r="BE99" s="220"/>
      <c r="BF99" s="220"/>
      <c r="BG99" s="220"/>
      <c r="BH99" s="220"/>
      <c r="BI99" s="220"/>
      <c r="BJ99" s="220"/>
      <c r="BK99" s="220">
        <v>7486090.4199999999</v>
      </c>
      <c r="BL99" s="220"/>
      <c r="BM99" s="220"/>
      <c r="BN99" s="220"/>
      <c r="BO99" s="220"/>
      <c r="BP99" s="220"/>
      <c r="BQ99" s="220"/>
      <c r="BR99" s="220"/>
      <c r="BS99" s="220"/>
      <c r="BT99" s="220"/>
      <c r="BU99" s="220"/>
      <c r="BV99" s="220"/>
      <c r="BW99" s="220"/>
      <c r="BX99" s="220"/>
      <c r="BY99" s="220"/>
      <c r="BZ99" s="220"/>
      <c r="CA99" s="220"/>
      <c r="CB99" s="220">
        <v>-7500998.9214423997</v>
      </c>
      <c r="CC99" s="220"/>
      <c r="CD99" s="220"/>
      <c r="CE99" s="220"/>
      <c r="CF99" s="220"/>
      <c r="CG99" s="220"/>
      <c r="CH99" s="220"/>
      <c r="CI99" s="220"/>
      <c r="CJ99" s="220"/>
      <c r="CK99" s="220"/>
      <c r="CL99" s="220"/>
      <c r="CM99" s="220"/>
      <c r="CN99" s="220"/>
      <c r="CO99" s="220"/>
      <c r="CP99" s="220"/>
      <c r="CQ99" s="220"/>
      <c r="CR99" s="220"/>
      <c r="CS99" s="220"/>
      <c r="CT99" s="220"/>
      <c r="CU99" s="220"/>
      <c r="CV99" s="220"/>
      <c r="CW99" s="220"/>
      <c r="CX99" s="220"/>
      <c r="CY99" s="220"/>
      <c r="CZ99" s="220"/>
      <c r="DA99" s="220"/>
      <c r="DB99" s="220"/>
      <c r="DC99" s="220"/>
      <c r="DD99" s="220"/>
      <c r="DE99" s="220"/>
      <c r="DF99" s="220"/>
      <c r="DG99" s="220"/>
      <c r="DH99" s="220"/>
      <c r="DI99" s="220">
        <v>2608127330.4400001</v>
      </c>
      <c r="DJ99" s="220"/>
      <c r="DK99" s="220"/>
      <c r="DL99" s="220"/>
      <c r="DM99" s="220"/>
      <c r="DN99" s="220"/>
      <c r="DO99" s="220"/>
      <c r="DP99" s="220"/>
      <c r="DQ99" s="220"/>
      <c r="DR99" s="220"/>
      <c r="DS99" s="220"/>
      <c r="DT99" s="220"/>
      <c r="DU99" s="220">
        <v>2608112421.9385576</v>
      </c>
      <c r="DV99" s="220"/>
      <c r="DW99" s="220"/>
      <c r="DX99" s="220"/>
      <c r="DY99" s="220">
        <v>3660576055.9232249</v>
      </c>
    </row>
    <row r="100" spans="4:129">
      <c r="D100" s="175" t="s">
        <v>580</v>
      </c>
      <c r="E100" s="220" t="s">
        <v>587</v>
      </c>
      <c r="F100" s="220" t="s">
        <v>588</v>
      </c>
      <c r="G100" s="220">
        <v>816035050.75</v>
      </c>
      <c r="H100" s="220">
        <v>20110116.260000002</v>
      </c>
      <c r="I100" s="220"/>
      <c r="J100" s="220"/>
      <c r="K100" s="220"/>
      <c r="L100" s="220">
        <v>73701527.212033004</v>
      </c>
      <c r="M100" s="220">
        <v>358667431</v>
      </c>
      <c r="N100" s="220"/>
      <c r="O100" s="220">
        <v>1268514125.222033</v>
      </c>
      <c r="P100" s="220"/>
      <c r="Q100" s="220"/>
      <c r="R100" s="220"/>
      <c r="S100" s="220"/>
      <c r="T100" s="220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220"/>
      <c r="AI100" s="220"/>
      <c r="AJ100" s="220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0"/>
      <c r="BB100" s="220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0"/>
      <c r="BS100" s="220"/>
      <c r="BT100" s="220"/>
      <c r="BU100" s="220"/>
      <c r="BV100" s="220"/>
      <c r="BW100" s="220"/>
      <c r="BX100" s="220"/>
      <c r="BY100" s="220"/>
      <c r="BZ100" s="220"/>
      <c r="CA100" s="220"/>
      <c r="CB100" s="220"/>
      <c r="CC100" s="220"/>
      <c r="CD100" s="220"/>
      <c r="CE100" s="220"/>
      <c r="CF100" s="220"/>
      <c r="CG100" s="220"/>
      <c r="CH100" s="220"/>
      <c r="CI100" s="220"/>
      <c r="CJ100" s="220"/>
      <c r="CK100" s="220"/>
      <c r="CL100" s="220"/>
      <c r="CM100" s="220"/>
      <c r="CN100" s="220"/>
      <c r="CO100" s="220"/>
      <c r="CP100" s="220"/>
      <c r="CQ100" s="220"/>
      <c r="CR100" s="220"/>
      <c r="CS100" s="220"/>
      <c r="CT100" s="220"/>
      <c r="CU100" s="220"/>
      <c r="CV100" s="220"/>
      <c r="CW100" s="220"/>
      <c r="CX100" s="220"/>
      <c r="CY100" s="220"/>
      <c r="CZ100" s="220"/>
      <c r="DA100" s="220"/>
      <c r="DB100" s="220"/>
      <c r="DC100" s="220"/>
      <c r="DD100" s="220"/>
      <c r="DE100" s="220"/>
      <c r="DF100" s="220"/>
      <c r="DG100" s="220"/>
      <c r="DH100" s="220"/>
      <c r="DI100" s="220"/>
      <c r="DJ100" s="220"/>
      <c r="DK100" s="220"/>
      <c r="DL100" s="220"/>
      <c r="DM100" s="220"/>
      <c r="DN100" s="220"/>
      <c r="DO100" s="220"/>
      <c r="DP100" s="220"/>
      <c r="DQ100" s="220"/>
      <c r="DR100" s="220"/>
      <c r="DS100" s="220"/>
      <c r="DT100" s="220"/>
      <c r="DU100" s="220"/>
      <c r="DV100" s="220"/>
      <c r="DW100" s="220"/>
      <c r="DX100" s="220"/>
      <c r="DY100" s="220">
        <v>1268514125.222033</v>
      </c>
    </row>
    <row r="101" spans="4:129">
      <c r="D101" s="175" t="s">
        <v>583</v>
      </c>
      <c r="E101" s="220" t="s">
        <v>590</v>
      </c>
      <c r="F101" s="220" t="s">
        <v>591</v>
      </c>
      <c r="G101" s="220">
        <v>-407234340.33999997</v>
      </c>
      <c r="H101" s="220">
        <v>-2541656.2000000002</v>
      </c>
      <c r="I101" s="220"/>
      <c r="J101" s="220"/>
      <c r="K101" s="220"/>
      <c r="L101" s="220">
        <v>-59797474.904223002</v>
      </c>
      <c r="M101" s="220">
        <v>-212902726.72999999</v>
      </c>
      <c r="N101" s="220"/>
      <c r="O101" s="220">
        <v>-682476198.17422295</v>
      </c>
      <c r="P101" s="220"/>
      <c r="Q101" s="220"/>
      <c r="R101" s="220"/>
      <c r="S101" s="220"/>
      <c r="T101" s="220"/>
      <c r="U101" s="220"/>
      <c r="V101" s="220"/>
      <c r="W101" s="220"/>
      <c r="X101" s="220"/>
      <c r="Y101" s="220"/>
      <c r="Z101" s="220"/>
      <c r="AA101" s="220"/>
      <c r="AB101" s="220"/>
      <c r="AC101" s="220"/>
      <c r="AD101" s="220"/>
      <c r="AE101" s="220"/>
      <c r="AF101" s="220"/>
      <c r="AG101" s="220"/>
      <c r="AH101" s="220"/>
      <c r="AI101" s="220"/>
      <c r="AJ101" s="220"/>
      <c r="AK101" s="220"/>
      <c r="AL101" s="220"/>
      <c r="AM101" s="220"/>
      <c r="AN101" s="220"/>
      <c r="AO101" s="220"/>
      <c r="AP101" s="220"/>
      <c r="AQ101" s="220"/>
      <c r="AR101" s="220"/>
      <c r="AS101" s="220"/>
      <c r="AT101" s="220"/>
      <c r="AU101" s="220"/>
      <c r="AV101" s="220"/>
      <c r="AW101" s="220"/>
      <c r="AX101" s="220"/>
      <c r="AY101" s="220"/>
      <c r="AZ101" s="220"/>
      <c r="BA101" s="220"/>
      <c r="BB101" s="220"/>
      <c r="BC101" s="220"/>
      <c r="BD101" s="220"/>
      <c r="BE101" s="220"/>
      <c r="BF101" s="220"/>
      <c r="BG101" s="220"/>
      <c r="BH101" s="220"/>
      <c r="BI101" s="220"/>
      <c r="BJ101" s="220"/>
      <c r="BK101" s="220"/>
      <c r="BL101" s="220"/>
      <c r="BM101" s="220"/>
      <c r="BN101" s="220"/>
      <c r="BO101" s="220"/>
      <c r="BP101" s="220"/>
      <c r="BQ101" s="220"/>
      <c r="BR101" s="220"/>
      <c r="BS101" s="220"/>
      <c r="BT101" s="220"/>
      <c r="BU101" s="220"/>
      <c r="BV101" s="220"/>
      <c r="BW101" s="220"/>
      <c r="BX101" s="220"/>
      <c r="BY101" s="220"/>
      <c r="BZ101" s="220"/>
      <c r="CA101" s="220"/>
      <c r="CB101" s="220"/>
      <c r="CC101" s="220"/>
      <c r="CD101" s="220"/>
      <c r="CE101" s="220"/>
      <c r="CF101" s="220"/>
      <c r="CG101" s="220"/>
      <c r="CH101" s="220"/>
      <c r="CI101" s="220"/>
      <c r="CJ101" s="220"/>
      <c r="CK101" s="220"/>
      <c r="CL101" s="220"/>
      <c r="CM101" s="220"/>
      <c r="CN101" s="220"/>
      <c r="CO101" s="220"/>
      <c r="CP101" s="220"/>
      <c r="CQ101" s="220"/>
      <c r="CR101" s="220"/>
      <c r="CS101" s="220"/>
      <c r="CT101" s="220"/>
      <c r="CU101" s="220"/>
      <c r="CV101" s="220"/>
      <c r="CW101" s="220"/>
      <c r="CX101" s="220"/>
      <c r="CY101" s="220"/>
      <c r="CZ101" s="220"/>
      <c r="DA101" s="220"/>
      <c r="DB101" s="220"/>
      <c r="DC101" s="220"/>
      <c r="DD101" s="220"/>
      <c r="DE101" s="220"/>
      <c r="DF101" s="220"/>
      <c r="DG101" s="220"/>
      <c r="DH101" s="220"/>
      <c r="DI101" s="220"/>
      <c r="DJ101" s="220"/>
      <c r="DK101" s="220"/>
      <c r="DL101" s="220"/>
      <c r="DM101" s="220"/>
      <c r="DN101" s="220"/>
      <c r="DO101" s="220"/>
      <c r="DP101" s="220"/>
      <c r="DQ101" s="220"/>
      <c r="DR101" s="220"/>
      <c r="DS101" s="220"/>
      <c r="DT101" s="220"/>
      <c r="DU101" s="220"/>
      <c r="DV101" s="220"/>
      <c r="DW101" s="220"/>
      <c r="DX101" s="220"/>
      <c r="DY101" s="220">
        <v>-682476198.17422295</v>
      </c>
    </row>
    <row r="102" spans="4:129">
      <c r="D102" s="175" t="s">
        <v>586</v>
      </c>
      <c r="E102" s="222" t="s">
        <v>593</v>
      </c>
      <c r="F102" s="222" t="s">
        <v>594</v>
      </c>
      <c r="G102" s="222">
        <v>426486288.83999997</v>
      </c>
      <c r="H102" s="222">
        <v>17568460.059999999</v>
      </c>
      <c r="I102" s="222"/>
      <c r="J102" s="222">
        <v>939381974.15466678</v>
      </c>
      <c r="K102" s="222"/>
      <c r="L102" s="222">
        <v>13904052.307809999</v>
      </c>
      <c r="M102" s="222">
        <v>241160785.66999999</v>
      </c>
      <c r="N102" s="222"/>
      <c r="O102" s="222">
        <v>1638501561.0324769</v>
      </c>
      <c r="P102" s="222"/>
      <c r="Q102" s="222"/>
      <c r="R102" s="222"/>
      <c r="S102" s="222"/>
      <c r="T102" s="222"/>
      <c r="U102" s="222"/>
      <c r="V102" s="222"/>
      <c r="W102" s="222"/>
      <c r="X102" s="222"/>
      <c r="Y102" s="222"/>
      <c r="Z102" s="222"/>
      <c r="AA102" s="222"/>
      <c r="AB102" s="222"/>
      <c r="AC102" s="222"/>
      <c r="AD102" s="222"/>
      <c r="AE102" s="222"/>
      <c r="AF102" s="222"/>
      <c r="AG102" s="222"/>
      <c r="AH102" s="222"/>
      <c r="AI102" s="222"/>
      <c r="AJ102" s="222"/>
      <c r="AK102" s="222"/>
      <c r="AL102" s="222"/>
      <c r="AM102" s="222"/>
      <c r="AN102" s="222"/>
      <c r="AO102" s="222"/>
      <c r="AP102" s="222"/>
      <c r="AQ102" s="222"/>
      <c r="AR102" s="222"/>
      <c r="AS102" s="222"/>
      <c r="AT102" s="222"/>
      <c r="AU102" s="222"/>
      <c r="AV102" s="222"/>
      <c r="AW102" s="222"/>
      <c r="AX102" s="222"/>
      <c r="AY102" s="222"/>
      <c r="AZ102" s="222"/>
      <c r="BA102" s="222"/>
      <c r="BB102" s="222"/>
      <c r="BC102" s="222"/>
      <c r="BD102" s="222"/>
      <c r="BE102" s="222"/>
      <c r="BF102" s="222"/>
      <c r="BG102" s="222"/>
      <c r="BH102" s="222"/>
      <c r="BI102" s="222"/>
      <c r="BJ102" s="222"/>
      <c r="BK102" s="222">
        <v>7486090.4199999999</v>
      </c>
      <c r="BL102" s="222"/>
      <c r="BM102" s="222"/>
      <c r="BN102" s="222"/>
      <c r="BO102" s="222"/>
      <c r="BP102" s="222"/>
      <c r="BQ102" s="222"/>
      <c r="BR102" s="222"/>
      <c r="BS102" s="222"/>
      <c r="BT102" s="222"/>
      <c r="BU102" s="222"/>
      <c r="BV102" s="222"/>
      <c r="BW102" s="222"/>
      <c r="BX102" s="222"/>
      <c r="BY102" s="222"/>
      <c r="BZ102" s="222"/>
      <c r="CA102" s="222"/>
      <c r="CB102" s="222">
        <v>-7500998.9214423997</v>
      </c>
      <c r="CC102" s="222"/>
      <c r="CD102" s="222"/>
      <c r="CE102" s="222"/>
      <c r="CF102" s="222"/>
      <c r="CG102" s="222"/>
      <c r="CH102" s="222"/>
      <c r="CI102" s="222"/>
      <c r="CJ102" s="222"/>
      <c r="CK102" s="222"/>
      <c r="CL102" s="222"/>
      <c r="CM102" s="222"/>
      <c r="CN102" s="222"/>
      <c r="CO102" s="222"/>
      <c r="CP102" s="222"/>
      <c r="CQ102" s="222"/>
      <c r="CR102" s="222"/>
      <c r="CS102" s="222"/>
      <c r="CT102" s="222"/>
      <c r="CU102" s="222"/>
      <c r="CV102" s="222"/>
      <c r="CW102" s="222"/>
      <c r="CX102" s="222"/>
      <c r="CY102" s="222"/>
      <c r="CZ102" s="222"/>
      <c r="DA102" s="222"/>
      <c r="DB102" s="222"/>
      <c r="DC102" s="222"/>
      <c r="DD102" s="222"/>
      <c r="DE102" s="222"/>
      <c r="DF102" s="222"/>
      <c r="DG102" s="222"/>
      <c r="DH102" s="222"/>
      <c r="DI102" s="222">
        <v>2608127330.4400001</v>
      </c>
      <c r="DJ102" s="222"/>
      <c r="DK102" s="222"/>
      <c r="DL102" s="222"/>
      <c r="DM102" s="222"/>
      <c r="DN102" s="222"/>
      <c r="DO102" s="222"/>
      <c r="DP102" s="222"/>
      <c r="DQ102" s="222"/>
      <c r="DR102" s="222"/>
      <c r="DS102" s="222"/>
      <c r="DT102" s="222"/>
      <c r="DU102" s="222">
        <v>2608112421.9385576</v>
      </c>
      <c r="DV102" s="222"/>
      <c r="DW102" s="222"/>
      <c r="DX102" s="222"/>
      <c r="DY102" s="222">
        <v>4246613982.9710345</v>
      </c>
    </row>
    <row r="103" spans="4:129">
      <c r="D103" s="175" t="s">
        <v>589</v>
      </c>
      <c r="E103" s="220" t="s">
        <v>596</v>
      </c>
      <c r="F103" s="220" t="s">
        <v>597</v>
      </c>
      <c r="G103" s="220">
        <v>5303388197.79</v>
      </c>
      <c r="H103" s="220">
        <v>219932985.41</v>
      </c>
      <c r="I103" s="220"/>
      <c r="J103" s="220">
        <v>1659231709.8890791</v>
      </c>
      <c r="K103" s="220"/>
      <c r="L103" s="220">
        <v>570541519.77721846</v>
      </c>
      <c r="M103" s="220">
        <v>1384989602.3900001</v>
      </c>
      <c r="N103" s="220">
        <v>1245347832.0045524</v>
      </c>
      <c r="O103" s="220">
        <v>10383431847.260849</v>
      </c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  <c r="AB103" s="220"/>
      <c r="AC103" s="220"/>
      <c r="AD103" s="220"/>
      <c r="AE103" s="220"/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0"/>
      <c r="BB103" s="220"/>
      <c r="BC103" s="220"/>
      <c r="BD103" s="220"/>
      <c r="BE103" s="220"/>
      <c r="BF103" s="220"/>
      <c r="BG103" s="220"/>
      <c r="BH103" s="220"/>
      <c r="BI103" s="220"/>
      <c r="BJ103" s="220"/>
      <c r="BK103" s="220"/>
      <c r="BL103" s="220"/>
      <c r="BM103" s="220"/>
      <c r="BN103" s="220"/>
      <c r="BO103" s="220"/>
      <c r="BP103" s="220"/>
      <c r="BQ103" s="220"/>
      <c r="BR103" s="220"/>
      <c r="BS103" s="220"/>
      <c r="BT103" s="220"/>
      <c r="BU103" s="220"/>
      <c r="BV103" s="220"/>
      <c r="BW103" s="220"/>
      <c r="BX103" s="220"/>
      <c r="BY103" s="220"/>
      <c r="BZ103" s="220"/>
      <c r="CA103" s="220"/>
      <c r="CB103" s="220">
        <v>-441460.36609069997</v>
      </c>
      <c r="CC103" s="220"/>
      <c r="CD103" s="220"/>
      <c r="CE103" s="220"/>
      <c r="CF103" s="220"/>
      <c r="CG103" s="220"/>
      <c r="CH103" s="220"/>
      <c r="CI103" s="220"/>
      <c r="CJ103" s="220"/>
      <c r="CK103" s="220"/>
      <c r="CL103" s="220"/>
      <c r="CM103" s="220"/>
      <c r="CN103" s="220"/>
      <c r="CO103" s="220"/>
      <c r="CP103" s="220"/>
      <c r="CQ103" s="220"/>
      <c r="CR103" s="220"/>
      <c r="CS103" s="220"/>
      <c r="CT103" s="220"/>
      <c r="CU103" s="220"/>
      <c r="CV103" s="220"/>
      <c r="CW103" s="220"/>
      <c r="CX103" s="220"/>
      <c r="CY103" s="220"/>
      <c r="CZ103" s="220"/>
      <c r="DA103" s="220"/>
      <c r="DB103" s="220"/>
      <c r="DC103" s="220"/>
      <c r="DD103" s="220"/>
      <c r="DE103" s="220"/>
      <c r="DF103" s="220"/>
      <c r="DG103" s="220"/>
      <c r="DH103" s="220"/>
      <c r="DI103" s="220">
        <v>153497535.83000001</v>
      </c>
      <c r="DJ103" s="220"/>
      <c r="DK103" s="220"/>
      <c r="DL103" s="220"/>
      <c r="DM103" s="220"/>
      <c r="DN103" s="220"/>
      <c r="DO103" s="220"/>
      <c r="DP103" s="220"/>
      <c r="DQ103" s="220"/>
      <c r="DR103" s="220"/>
      <c r="DS103" s="220"/>
      <c r="DT103" s="220"/>
      <c r="DU103" s="220">
        <v>153056075.4639093</v>
      </c>
      <c r="DV103" s="220"/>
      <c r="DW103" s="220"/>
      <c r="DX103" s="220"/>
      <c r="DY103" s="220">
        <v>10536487922.72476</v>
      </c>
    </row>
    <row r="104" spans="4:129">
      <c r="D104" s="175" t="s">
        <v>592</v>
      </c>
      <c r="E104" s="220" t="s">
        <v>599</v>
      </c>
      <c r="F104" s="220" t="s">
        <v>600</v>
      </c>
      <c r="G104" s="220">
        <v>-2824156725.5999999</v>
      </c>
      <c r="H104" s="220">
        <v>-16031356.279999999</v>
      </c>
      <c r="I104" s="220"/>
      <c r="J104" s="220">
        <v>-745812630.72591245</v>
      </c>
      <c r="K104" s="220"/>
      <c r="L104" s="220">
        <v>-500987896.7367155</v>
      </c>
      <c r="M104" s="220">
        <v>-956431064.59000003</v>
      </c>
      <c r="N104" s="220">
        <v>-423571462.66481102</v>
      </c>
      <c r="O104" s="220">
        <v>-5466991136.5974388</v>
      </c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  <c r="AB104" s="220"/>
      <c r="AC104" s="220"/>
      <c r="AD104" s="220"/>
      <c r="AE104" s="220"/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220"/>
      <c r="AW104" s="220"/>
      <c r="AX104" s="220"/>
      <c r="AY104" s="220"/>
      <c r="AZ104" s="220"/>
      <c r="BA104" s="220"/>
      <c r="BB104" s="220"/>
      <c r="BC104" s="220"/>
      <c r="BD104" s="220"/>
      <c r="BE104" s="220"/>
      <c r="BF104" s="220"/>
      <c r="BG104" s="220"/>
      <c r="BH104" s="220"/>
      <c r="BI104" s="220"/>
      <c r="BJ104" s="220"/>
      <c r="BK104" s="220"/>
      <c r="BL104" s="220"/>
      <c r="BM104" s="220"/>
      <c r="BN104" s="220">
        <v>-28587564.920324799</v>
      </c>
      <c r="BO104" s="220"/>
      <c r="BP104" s="220"/>
      <c r="BQ104" s="220"/>
      <c r="BR104" s="220"/>
      <c r="BS104" s="220"/>
      <c r="BT104" s="220"/>
      <c r="BU104" s="220"/>
      <c r="BV104" s="220"/>
      <c r="BW104" s="220"/>
      <c r="BX104" s="220"/>
      <c r="BY104" s="220"/>
      <c r="BZ104" s="220"/>
      <c r="CA104" s="220"/>
      <c r="CB104" s="220">
        <v>58253.4444668</v>
      </c>
      <c r="CC104" s="220"/>
      <c r="CD104" s="220"/>
      <c r="CE104" s="220"/>
      <c r="CF104" s="220"/>
      <c r="CG104" s="220"/>
      <c r="CH104" s="220"/>
      <c r="CI104" s="220"/>
      <c r="CJ104" s="220"/>
      <c r="CK104" s="220"/>
      <c r="CL104" s="220"/>
      <c r="CM104" s="220"/>
      <c r="CN104" s="220"/>
      <c r="CO104" s="220"/>
      <c r="CP104" s="220"/>
      <c r="CQ104" s="220"/>
      <c r="CR104" s="220"/>
      <c r="CS104" s="220"/>
      <c r="CT104" s="220"/>
      <c r="CU104" s="220"/>
      <c r="CV104" s="220"/>
      <c r="CW104" s="220"/>
      <c r="CX104" s="220"/>
      <c r="CY104" s="220"/>
      <c r="CZ104" s="220"/>
      <c r="DA104" s="220"/>
      <c r="DB104" s="220"/>
      <c r="DC104" s="220"/>
      <c r="DD104" s="220"/>
      <c r="DE104" s="220"/>
      <c r="DF104" s="220"/>
      <c r="DG104" s="220"/>
      <c r="DH104" s="220"/>
      <c r="DI104" s="220"/>
      <c r="DJ104" s="220"/>
      <c r="DK104" s="220"/>
      <c r="DL104" s="220"/>
      <c r="DM104" s="220"/>
      <c r="DN104" s="220"/>
      <c r="DO104" s="220">
        <v>-20254951.989999998</v>
      </c>
      <c r="DP104" s="220"/>
      <c r="DQ104" s="220"/>
      <c r="DR104" s="220"/>
      <c r="DS104" s="220"/>
      <c r="DT104" s="220"/>
      <c r="DU104" s="220">
        <v>-48784263.465857998</v>
      </c>
      <c r="DV104" s="220"/>
      <c r="DW104" s="220"/>
      <c r="DX104" s="220"/>
      <c r="DY104" s="220">
        <v>-5515775400.0632973</v>
      </c>
    </row>
    <row r="105" spans="4:129">
      <c r="D105" s="175" t="s">
        <v>595</v>
      </c>
      <c r="E105" s="222" t="s">
        <v>602</v>
      </c>
      <c r="F105" s="222" t="s">
        <v>597</v>
      </c>
      <c r="G105" s="222">
        <v>2479231472.1900001</v>
      </c>
      <c r="H105" s="222">
        <v>203901629.13</v>
      </c>
      <c r="I105" s="222"/>
      <c r="J105" s="222">
        <v>913419079.16316664</v>
      </c>
      <c r="K105" s="222"/>
      <c r="L105" s="222">
        <v>69553623.040502995</v>
      </c>
      <c r="M105" s="222">
        <v>428558537.80000001</v>
      </c>
      <c r="N105" s="222">
        <v>821776369.33974147</v>
      </c>
      <c r="O105" s="222">
        <v>4916440710.6634111</v>
      </c>
      <c r="P105" s="222"/>
      <c r="Q105" s="222"/>
      <c r="R105" s="222"/>
      <c r="S105" s="222"/>
      <c r="T105" s="222"/>
      <c r="U105" s="222"/>
      <c r="V105" s="222"/>
      <c r="W105" s="22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22"/>
      <c r="AI105" s="222"/>
      <c r="AJ105" s="222"/>
      <c r="AK105" s="222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2"/>
      <c r="BB105" s="222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>
        <v>-28587564.920324799</v>
      </c>
      <c r="BO105" s="222"/>
      <c r="BP105" s="222"/>
      <c r="BQ105" s="222"/>
      <c r="BR105" s="222"/>
      <c r="BS105" s="222"/>
      <c r="BT105" s="222"/>
      <c r="BU105" s="222"/>
      <c r="BV105" s="222"/>
      <c r="BW105" s="222"/>
      <c r="BX105" s="222"/>
      <c r="BY105" s="222"/>
      <c r="BZ105" s="222"/>
      <c r="CA105" s="222"/>
      <c r="CB105" s="222">
        <v>-383206.92162390001</v>
      </c>
      <c r="CC105" s="222"/>
      <c r="CD105" s="222"/>
      <c r="CE105" s="222"/>
      <c r="CF105" s="222"/>
      <c r="CG105" s="222"/>
      <c r="CH105" s="222"/>
      <c r="CI105" s="222"/>
      <c r="CJ105" s="222"/>
      <c r="CK105" s="222"/>
      <c r="CL105" s="222"/>
      <c r="CM105" s="222"/>
      <c r="CN105" s="222"/>
      <c r="CO105" s="222"/>
      <c r="CP105" s="222"/>
      <c r="CQ105" s="222"/>
      <c r="CR105" s="222"/>
      <c r="CS105" s="222"/>
      <c r="CT105" s="222"/>
      <c r="CU105" s="222"/>
      <c r="CV105" s="222"/>
      <c r="CW105" s="222"/>
      <c r="CX105" s="222"/>
      <c r="CY105" s="222"/>
      <c r="CZ105" s="222"/>
      <c r="DA105" s="222"/>
      <c r="DB105" s="222"/>
      <c r="DC105" s="222"/>
      <c r="DD105" s="222"/>
      <c r="DE105" s="222"/>
      <c r="DF105" s="222"/>
      <c r="DG105" s="222"/>
      <c r="DH105" s="222"/>
      <c r="DI105" s="222">
        <v>153497535.83000001</v>
      </c>
      <c r="DJ105" s="222"/>
      <c r="DK105" s="222"/>
      <c r="DL105" s="222"/>
      <c r="DM105" s="222"/>
      <c r="DN105" s="222"/>
      <c r="DO105" s="222">
        <v>-20254951.989999998</v>
      </c>
      <c r="DP105" s="222"/>
      <c r="DQ105" s="222"/>
      <c r="DR105" s="222"/>
      <c r="DS105" s="222"/>
      <c r="DT105" s="222"/>
      <c r="DU105" s="222">
        <v>104271811.9980513</v>
      </c>
      <c r="DV105" s="222"/>
      <c r="DW105" s="222"/>
      <c r="DX105" s="222"/>
      <c r="DY105" s="222">
        <v>5020712522.6614628</v>
      </c>
    </row>
    <row r="106" spans="4:129">
      <c r="D106" s="175" t="s">
        <v>598</v>
      </c>
      <c r="E106" s="220" t="s">
        <v>604</v>
      </c>
      <c r="F106" s="220" t="s">
        <v>605</v>
      </c>
      <c r="G106" s="220">
        <v>33003876965.710003</v>
      </c>
      <c r="H106" s="220">
        <v>1489428085.6900001</v>
      </c>
      <c r="I106" s="220"/>
      <c r="J106" s="220">
        <v>17588740196.725727</v>
      </c>
      <c r="K106" s="220"/>
      <c r="L106" s="220">
        <v>5094785101.9024858</v>
      </c>
      <c r="M106" s="220">
        <v>10089998153.07</v>
      </c>
      <c r="N106" s="220">
        <v>7044569294.8034372</v>
      </c>
      <c r="O106" s="220">
        <v>74311397797.901642</v>
      </c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  <c r="AB106" s="220"/>
      <c r="AC106" s="220"/>
      <c r="AD106" s="220"/>
      <c r="AE106" s="220"/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0"/>
      <c r="BS106" s="220"/>
      <c r="BT106" s="220"/>
      <c r="BU106" s="220"/>
      <c r="BV106" s="220"/>
      <c r="BW106" s="220"/>
      <c r="BX106" s="220"/>
      <c r="BY106" s="220"/>
      <c r="BZ106" s="220"/>
      <c r="CA106" s="220"/>
      <c r="CB106" s="220">
        <v>-17667756.4722872</v>
      </c>
      <c r="CC106" s="220"/>
      <c r="CD106" s="220"/>
      <c r="CE106" s="220"/>
      <c r="CF106" s="220"/>
      <c r="CG106" s="220"/>
      <c r="CH106" s="220"/>
      <c r="CI106" s="220"/>
      <c r="CJ106" s="220"/>
      <c r="CK106" s="220"/>
      <c r="CL106" s="220"/>
      <c r="CM106" s="220"/>
      <c r="CN106" s="220"/>
      <c r="CO106" s="220"/>
      <c r="CP106" s="220"/>
      <c r="CQ106" s="220"/>
      <c r="CR106" s="220"/>
      <c r="CS106" s="220"/>
      <c r="CT106" s="220"/>
      <c r="CU106" s="220"/>
      <c r="CV106" s="220"/>
      <c r="CW106" s="220"/>
      <c r="CX106" s="220"/>
      <c r="CY106" s="220"/>
      <c r="CZ106" s="220"/>
      <c r="DA106" s="220"/>
      <c r="DB106" s="220"/>
      <c r="DC106" s="220"/>
      <c r="DD106" s="220"/>
      <c r="DE106" s="220"/>
      <c r="DF106" s="220"/>
      <c r="DG106" s="220"/>
      <c r="DH106" s="220"/>
      <c r="DI106" s="220">
        <v>6143149597.3400002</v>
      </c>
      <c r="DJ106" s="220"/>
      <c r="DK106" s="220"/>
      <c r="DL106" s="220"/>
      <c r="DM106" s="220"/>
      <c r="DN106" s="220"/>
      <c r="DO106" s="220"/>
      <c r="DP106" s="220"/>
      <c r="DQ106" s="220">
        <v>525599006.91000003</v>
      </c>
      <c r="DR106" s="220"/>
      <c r="DS106" s="220"/>
      <c r="DT106" s="220"/>
      <c r="DU106" s="220">
        <v>6651080847.7777128</v>
      </c>
      <c r="DV106" s="220"/>
      <c r="DW106" s="220"/>
      <c r="DX106" s="220"/>
      <c r="DY106" s="220">
        <v>80962478645.679367</v>
      </c>
    </row>
    <row r="107" spans="4:129">
      <c r="D107" s="175" t="s">
        <v>601</v>
      </c>
      <c r="E107" s="220" t="s">
        <v>607</v>
      </c>
      <c r="F107" s="220" t="s">
        <v>608</v>
      </c>
      <c r="G107" s="220">
        <v>-21460015786.360001</v>
      </c>
      <c r="H107" s="220">
        <v>-170031939.96000001</v>
      </c>
      <c r="I107" s="220"/>
      <c r="J107" s="220">
        <v>-6654204478.7441263</v>
      </c>
      <c r="K107" s="220"/>
      <c r="L107" s="220">
        <v>-4313547943.8572702</v>
      </c>
      <c r="M107" s="220">
        <v>-7029474994.9499998</v>
      </c>
      <c r="N107" s="220">
        <v>-4133378734.0443463</v>
      </c>
      <c r="O107" s="220">
        <v>-43760653877.915741</v>
      </c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  <c r="AB107" s="220"/>
      <c r="AC107" s="220"/>
      <c r="AD107" s="220"/>
      <c r="AE107" s="220"/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0"/>
      <c r="BB107" s="220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>
        <v>-386257398.24792129</v>
      </c>
      <c r="BO107" s="220"/>
      <c r="BP107" s="220"/>
      <c r="BQ107" s="220"/>
      <c r="BR107" s="220"/>
      <c r="BS107" s="220"/>
      <c r="BT107" s="220"/>
      <c r="BU107" s="220"/>
      <c r="BV107" s="220"/>
      <c r="BW107" s="220"/>
      <c r="BX107" s="220"/>
      <c r="BY107" s="220"/>
      <c r="BZ107" s="220"/>
      <c r="CA107" s="220"/>
      <c r="CB107" s="220">
        <v>422283.20914639998</v>
      </c>
      <c r="CC107" s="220"/>
      <c r="CD107" s="220"/>
      <c r="CE107" s="220"/>
      <c r="CF107" s="220"/>
      <c r="CG107" s="220"/>
      <c r="CH107" s="220"/>
      <c r="CI107" s="220"/>
      <c r="CJ107" s="220"/>
      <c r="CK107" s="220"/>
      <c r="CL107" s="220"/>
      <c r="CM107" s="220"/>
      <c r="CN107" s="220"/>
      <c r="CO107" s="220"/>
      <c r="CP107" s="220"/>
      <c r="CQ107" s="220"/>
      <c r="CR107" s="220"/>
      <c r="CS107" s="220"/>
      <c r="CT107" s="220"/>
      <c r="CU107" s="220"/>
      <c r="CV107" s="220"/>
      <c r="CW107" s="220"/>
      <c r="CX107" s="220"/>
      <c r="CY107" s="220"/>
      <c r="CZ107" s="220"/>
      <c r="DA107" s="220"/>
      <c r="DB107" s="220"/>
      <c r="DC107" s="220"/>
      <c r="DD107" s="220"/>
      <c r="DE107" s="220"/>
      <c r="DF107" s="220"/>
      <c r="DG107" s="220"/>
      <c r="DH107" s="220"/>
      <c r="DI107" s="220"/>
      <c r="DJ107" s="220"/>
      <c r="DK107" s="220"/>
      <c r="DL107" s="220"/>
      <c r="DM107" s="220"/>
      <c r="DN107" s="220"/>
      <c r="DO107" s="220">
        <v>-146829614.16</v>
      </c>
      <c r="DP107" s="220"/>
      <c r="DQ107" s="220">
        <v>-525599006.91000003</v>
      </c>
      <c r="DR107" s="220"/>
      <c r="DS107" s="220"/>
      <c r="DT107" s="220"/>
      <c r="DU107" s="220">
        <v>-1058263736.1087748</v>
      </c>
      <c r="DV107" s="220"/>
      <c r="DW107" s="220"/>
      <c r="DX107" s="220"/>
      <c r="DY107" s="220">
        <v>-44818917614.024521</v>
      </c>
    </row>
    <row r="108" spans="4:129">
      <c r="D108" s="175" t="s">
        <v>603</v>
      </c>
      <c r="E108" s="220" t="s">
        <v>610</v>
      </c>
      <c r="F108" s="220" t="s">
        <v>611</v>
      </c>
      <c r="G108" s="220"/>
      <c r="H108" s="220"/>
      <c r="I108" s="220"/>
      <c r="J108" s="220"/>
      <c r="K108" s="220"/>
      <c r="L108" s="220"/>
      <c r="M108" s="220">
        <v>-16117535.210000001</v>
      </c>
      <c r="N108" s="220"/>
      <c r="O108" s="220">
        <v>-16117535.210000001</v>
      </c>
      <c r="P108" s="220"/>
      <c r="Q108" s="220"/>
      <c r="R108" s="220"/>
      <c r="S108" s="220"/>
      <c r="T108" s="220"/>
      <c r="U108" s="220"/>
      <c r="V108" s="220"/>
      <c r="W108" s="220"/>
      <c r="X108" s="220"/>
      <c r="Y108" s="220"/>
      <c r="Z108" s="220"/>
      <c r="AA108" s="220"/>
      <c r="AB108" s="220"/>
      <c r="AC108" s="220"/>
      <c r="AD108" s="220"/>
      <c r="AE108" s="220"/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0"/>
      <c r="BB108" s="220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0"/>
      <c r="BS108" s="220"/>
      <c r="BT108" s="220"/>
      <c r="BU108" s="220"/>
      <c r="BV108" s="220"/>
      <c r="BW108" s="220"/>
      <c r="BX108" s="220"/>
      <c r="BY108" s="220"/>
      <c r="BZ108" s="220"/>
      <c r="CA108" s="220"/>
      <c r="CB108" s="220"/>
      <c r="CC108" s="220"/>
      <c r="CD108" s="220"/>
      <c r="CE108" s="220"/>
      <c r="CF108" s="220"/>
      <c r="CG108" s="220"/>
      <c r="CH108" s="220"/>
      <c r="CI108" s="220"/>
      <c r="CJ108" s="220"/>
      <c r="CK108" s="220"/>
      <c r="CL108" s="220"/>
      <c r="CM108" s="220"/>
      <c r="CN108" s="220"/>
      <c r="CO108" s="220"/>
      <c r="CP108" s="220"/>
      <c r="CQ108" s="220"/>
      <c r="CR108" s="220"/>
      <c r="CS108" s="220"/>
      <c r="CT108" s="220"/>
      <c r="CU108" s="220"/>
      <c r="CV108" s="220"/>
      <c r="CW108" s="220"/>
      <c r="CX108" s="220"/>
      <c r="CY108" s="220"/>
      <c r="CZ108" s="220"/>
      <c r="DA108" s="220"/>
      <c r="DB108" s="220"/>
      <c r="DC108" s="220"/>
      <c r="DD108" s="220"/>
      <c r="DE108" s="220"/>
      <c r="DF108" s="220"/>
      <c r="DG108" s="220"/>
      <c r="DH108" s="220"/>
      <c r="DI108" s="220"/>
      <c r="DJ108" s="220"/>
      <c r="DK108" s="220"/>
      <c r="DL108" s="220"/>
      <c r="DM108" s="220"/>
      <c r="DN108" s="220"/>
      <c r="DO108" s="220"/>
      <c r="DP108" s="220"/>
      <c r="DQ108" s="220"/>
      <c r="DR108" s="220"/>
      <c r="DS108" s="220"/>
      <c r="DT108" s="220"/>
      <c r="DU108" s="220"/>
      <c r="DV108" s="220"/>
      <c r="DW108" s="220"/>
      <c r="DX108" s="220"/>
      <c r="DY108" s="220">
        <v>-16117535.210000001</v>
      </c>
    </row>
    <row r="109" spans="4:129">
      <c r="D109" s="175" t="s">
        <v>606</v>
      </c>
      <c r="E109" s="222" t="s">
        <v>613</v>
      </c>
      <c r="F109" s="222" t="s">
        <v>605</v>
      </c>
      <c r="G109" s="222">
        <v>11543861179.35</v>
      </c>
      <c r="H109" s="222">
        <v>1319396145.73</v>
      </c>
      <c r="I109" s="222"/>
      <c r="J109" s="222">
        <v>10934535717.981602</v>
      </c>
      <c r="K109" s="222"/>
      <c r="L109" s="222">
        <v>781237158.04521501</v>
      </c>
      <c r="M109" s="222">
        <v>3044405622.9099998</v>
      </c>
      <c r="N109" s="222">
        <v>2911190560.7590899</v>
      </c>
      <c r="O109" s="222">
        <v>30534626384.775906</v>
      </c>
      <c r="P109" s="222"/>
      <c r="Q109" s="222"/>
      <c r="R109" s="222"/>
      <c r="S109" s="222"/>
      <c r="T109" s="222"/>
      <c r="U109" s="222"/>
      <c r="V109" s="222"/>
      <c r="W109" s="222"/>
      <c r="X109" s="222"/>
      <c r="Y109" s="222"/>
      <c r="Z109" s="222"/>
      <c r="AA109" s="222"/>
      <c r="AB109" s="222"/>
      <c r="AC109" s="222"/>
      <c r="AD109" s="222"/>
      <c r="AE109" s="222"/>
      <c r="AF109" s="222"/>
      <c r="AG109" s="222"/>
      <c r="AH109" s="222"/>
      <c r="AI109" s="222"/>
      <c r="AJ109" s="222"/>
      <c r="AK109" s="222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2"/>
      <c r="BB109" s="222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>
        <v>-386257398.24792129</v>
      </c>
      <c r="BO109" s="222"/>
      <c r="BP109" s="222"/>
      <c r="BQ109" s="222"/>
      <c r="BR109" s="222"/>
      <c r="BS109" s="222"/>
      <c r="BT109" s="222"/>
      <c r="BU109" s="222"/>
      <c r="BV109" s="222"/>
      <c r="BW109" s="222"/>
      <c r="BX109" s="222"/>
      <c r="BY109" s="222"/>
      <c r="BZ109" s="222"/>
      <c r="CA109" s="222"/>
      <c r="CB109" s="222">
        <v>-17245473.263140801</v>
      </c>
      <c r="CC109" s="222"/>
      <c r="CD109" s="222"/>
      <c r="CE109" s="222"/>
      <c r="CF109" s="222"/>
      <c r="CG109" s="222"/>
      <c r="CH109" s="222"/>
      <c r="CI109" s="222"/>
      <c r="CJ109" s="222"/>
      <c r="CK109" s="222"/>
      <c r="CL109" s="222"/>
      <c r="CM109" s="222"/>
      <c r="CN109" s="222"/>
      <c r="CO109" s="222"/>
      <c r="CP109" s="222"/>
      <c r="CQ109" s="222"/>
      <c r="CR109" s="222"/>
      <c r="CS109" s="222"/>
      <c r="CT109" s="222"/>
      <c r="CU109" s="222"/>
      <c r="CV109" s="222"/>
      <c r="CW109" s="222"/>
      <c r="CX109" s="222"/>
      <c r="CY109" s="222"/>
      <c r="CZ109" s="222"/>
      <c r="DA109" s="222"/>
      <c r="DB109" s="222"/>
      <c r="DC109" s="222"/>
      <c r="DD109" s="222"/>
      <c r="DE109" s="222"/>
      <c r="DF109" s="222"/>
      <c r="DG109" s="222"/>
      <c r="DH109" s="222"/>
      <c r="DI109" s="222">
        <v>6143149597.3400002</v>
      </c>
      <c r="DJ109" s="222"/>
      <c r="DK109" s="222"/>
      <c r="DL109" s="222"/>
      <c r="DM109" s="222"/>
      <c r="DN109" s="222"/>
      <c r="DO109" s="222">
        <v>-146829614.16</v>
      </c>
      <c r="DP109" s="222"/>
      <c r="DQ109" s="222">
        <v>0</v>
      </c>
      <c r="DR109" s="222"/>
      <c r="DS109" s="222"/>
      <c r="DT109" s="222"/>
      <c r="DU109" s="222">
        <v>5592817111.6689377</v>
      </c>
      <c r="DV109" s="222"/>
      <c r="DW109" s="222"/>
      <c r="DX109" s="222"/>
      <c r="DY109" s="222">
        <v>36127443496.444847</v>
      </c>
    </row>
    <row r="110" spans="4:129">
      <c r="D110" s="175" t="s">
        <v>609</v>
      </c>
      <c r="E110" s="220" t="s">
        <v>615</v>
      </c>
      <c r="F110" s="220" t="s">
        <v>616</v>
      </c>
      <c r="G110" s="220">
        <v>68592771.25</v>
      </c>
      <c r="H110" s="220"/>
      <c r="I110" s="220"/>
      <c r="J110" s="220">
        <v>157659498.87631679</v>
      </c>
      <c r="K110" s="220"/>
      <c r="L110" s="220">
        <v>9413027.8925655</v>
      </c>
      <c r="M110" s="220">
        <v>56128506.409999996</v>
      </c>
      <c r="N110" s="220">
        <v>5076440.9439399997</v>
      </c>
      <c r="O110" s="220">
        <v>296870245.37282228</v>
      </c>
      <c r="P110" s="220"/>
      <c r="Q110" s="220"/>
      <c r="R110" s="220"/>
      <c r="S110" s="220"/>
      <c r="T110" s="220"/>
      <c r="U110" s="220"/>
      <c r="V110" s="220"/>
      <c r="W110" s="220"/>
      <c r="X110" s="220"/>
      <c r="Y110" s="220"/>
      <c r="Z110" s="220"/>
      <c r="AA110" s="220"/>
      <c r="AB110" s="220"/>
      <c r="AC110" s="220"/>
      <c r="AD110" s="220"/>
      <c r="AE110" s="220"/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R110" s="220"/>
      <c r="AS110" s="220"/>
      <c r="AT110" s="220"/>
      <c r="AU110" s="220"/>
      <c r="AV110" s="220"/>
      <c r="AW110" s="220"/>
      <c r="AX110" s="220"/>
      <c r="AY110" s="220"/>
      <c r="AZ110" s="220"/>
      <c r="BA110" s="220"/>
      <c r="BB110" s="220"/>
      <c r="BC110" s="220"/>
      <c r="BD110" s="220"/>
      <c r="BE110" s="220"/>
      <c r="BF110" s="220"/>
      <c r="BG110" s="220"/>
      <c r="BH110" s="220"/>
      <c r="BI110" s="220"/>
      <c r="BJ110" s="220"/>
      <c r="BK110" s="220"/>
      <c r="BL110" s="220"/>
      <c r="BM110" s="220"/>
      <c r="BN110" s="220"/>
      <c r="BO110" s="220"/>
      <c r="BP110" s="220"/>
      <c r="BQ110" s="220"/>
      <c r="BR110" s="220"/>
      <c r="BS110" s="220"/>
      <c r="BT110" s="220"/>
      <c r="BU110" s="220"/>
      <c r="BV110" s="220"/>
      <c r="BW110" s="220"/>
      <c r="BX110" s="220"/>
      <c r="BY110" s="220"/>
      <c r="BZ110" s="220"/>
      <c r="CA110" s="220"/>
      <c r="CB110" s="220">
        <v>-17545.2268176</v>
      </c>
      <c r="CC110" s="220"/>
      <c r="CD110" s="220"/>
      <c r="CE110" s="220"/>
      <c r="CF110" s="220"/>
      <c r="CG110" s="220"/>
      <c r="CH110" s="220"/>
      <c r="CI110" s="220"/>
      <c r="CJ110" s="220"/>
      <c r="CK110" s="220"/>
      <c r="CL110" s="220"/>
      <c r="CM110" s="220"/>
      <c r="CN110" s="220"/>
      <c r="CO110" s="220"/>
      <c r="CP110" s="220"/>
      <c r="CQ110" s="220"/>
      <c r="CR110" s="220"/>
      <c r="CS110" s="220"/>
      <c r="CT110" s="220"/>
      <c r="CU110" s="220"/>
      <c r="CV110" s="220"/>
      <c r="CW110" s="220"/>
      <c r="CX110" s="220"/>
      <c r="CY110" s="220"/>
      <c r="CZ110" s="220"/>
      <c r="DA110" s="220"/>
      <c r="DB110" s="220"/>
      <c r="DC110" s="220"/>
      <c r="DD110" s="220"/>
      <c r="DE110" s="220"/>
      <c r="DF110" s="220"/>
      <c r="DG110" s="220"/>
      <c r="DH110" s="220"/>
      <c r="DI110" s="220">
        <v>6100545.9900000002</v>
      </c>
      <c r="DJ110" s="220"/>
      <c r="DK110" s="220"/>
      <c r="DL110" s="220"/>
      <c r="DM110" s="220"/>
      <c r="DN110" s="220"/>
      <c r="DO110" s="220"/>
      <c r="DP110" s="220"/>
      <c r="DQ110" s="220"/>
      <c r="DR110" s="220"/>
      <c r="DS110" s="220"/>
      <c r="DT110" s="220"/>
      <c r="DU110" s="220">
        <v>6083000.7631823998</v>
      </c>
      <c r="DV110" s="220"/>
      <c r="DW110" s="220"/>
      <c r="DX110" s="220"/>
      <c r="DY110" s="220">
        <v>302953246.13600469</v>
      </c>
    </row>
    <row r="111" spans="4:129">
      <c r="D111" s="175" t="s">
        <v>612</v>
      </c>
      <c r="E111" s="220" t="s">
        <v>618</v>
      </c>
      <c r="F111" s="220" t="s">
        <v>619</v>
      </c>
      <c r="G111" s="220">
        <v>-55845304.590000004</v>
      </c>
      <c r="H111" s="220"/>
      <c r="I111" s="220"/>
      <c r="J111" s="220">
        <v>-140536554.10311061</v>
      </c>
      <c r="K111" s="220"/>
      <c r="L111" s="220">
        <v>-4731534.5093520004</v>
      </c>
      <c r="M111" s="220">
        <v>-47270858.859999999</v>
      </c>
      <c r="N111" s="220">
        <v>-5037374.8544910001</v>
      </c>
      <c r="O111" s="220">
        <v>-253421626.91695359</v>
      </c>
      <c r="P111" s="220"/>
      <c r="Q111" s="220"/>
      <c r="R111" s="220"/>
      <c r="S111" s="220"/>
      <c r="T111" s="220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0"/>
      <c r="AI111" s="220"/>
      <c r="AJ111" s="220"/>
      <c r="AK111" s="220"/>
      <c r="AL111" s="220"/>
      <c r="AM111" s="220"/>
      <c r="AN111" s="220"/>
      <c r="AO111" s="220"/>
      <c r="AP111" s="220"/>
      <c r="AQ111" s="220"/>
      <c r="AR111" s="220"/>
      <c r="AS111" s="220"/>
      <c r="AT111" s="220"/>
      <c r="AU111" s="220"/>
      <c r="AV111" s="220"/>
      <c r="AW111" s="220"/>
      <c r="AX111" s="220"/>
      <c r="AY111" s="220"/>
      <c r="AZ111" s="220"/>
      <c r="BA111" s="220"/>
      <c r="BB111" s="220"/>
      <c r="BC111" s="220"/>
      <c r="BD111" s="220"/>
      <c r="BE111" s="220"/>
      <c r="BF111" s="220"/>
      <c r="BG111" s="220"/>
      <c r="BH111" s="220"/>
      <c r="BI111" s="220"/>
      <c r="BJ111" s="220"/>
      <c r="BK111" s="220"/>
      <c r="BL111" s="220"/>
      <c r="BM111" s="220"/>
      <c r="BN111" s="220">
        <v>-2632325.2488243999</v>
      </c>
      <c r="BO111" s="220"/>
      <c r="BP111" s="220"/>
      <c r="BQ111" s="220"/>
      <c r="BR111" s="220"/>
      <c r="BS111" s="220"/>
      <c r="BT111" s="220"/>
      <c r="BU111" s="220"/>
      <c r="BV111" s="220"/>
      <c r="BW111" s="220"/>
      <c r="BX111" s="220"/>
      <c r="BY111" s="220"/>
      <c r="BZ111" s="220"/>
      <c r="CA111" s="220"/>
      <c r="CB111" s="220">
        <v>2878.1425327000002</v>
      </c>
      <c r="CC111" s="220"/>
      <c r="CD111" s="220"/>
      <c r="CE111" s="220"/>
      <c r="CF111" s="220"/>
      <c r="CG111" s="220"/>
      <c r="CH111" s="220"/>
      <c r="CI111" s="220"/>
      <c r="CJ111" s="220"/>
      <c r="CK111" s="220"/>
      <c r="CL111" s="220"/>
      <c r="CM111" s="220"/>
      <c r="CN111" s="220"/>
      <c r="CO111" s="220"/>
      <c r="CP111" s="220"/>
      <c r="CQ111" s="220"/>
      <c r="CR111" s="220"/>
      <c r="CS111" s="220"/>
      <c r="CT111" s="220"/>
      <c r="CU111" s="220"/>
      <c r="CV111" s="220"/>
      <c r="CW111" s="220"/>
      <c r="CX111" s="220"/>
      <c r="CY111" s="220"/>
      <c r="CZ111" s="220"/>
      <c r="DA111" s="220"/>
      <c r="DB111" s="220"/>
      <c r="DC111" s="220"/>
      <c r="DD111" s="220"/>
      <c r="DE111" s="220"/>
      <c r="DF111" s="220"/>
      <c r="DG111" s="220"/>
      <c r="DH111" s="220"/>
      <c r="DI111" s="220"/>
      <c r="DJ111" s="220"/>
      <c r="DK111" s="220"/>
      <c r="DL111" s="220"/>
      <c r="DM111" s="220"/>
      <c r="DN111" s="220"/>
      <c r="DO111" s="220">
        <v>-1000741.48</v>
      </c>
      <c r="DP111" s="220"/>
      <c r="DQ111" s="220"/>
      <c r="DR111" s="220"/>
      <c r="DS111" s="220"/>
      <c r="DT111" s="220"/>
      <c r="DU111" s="220">
        <v>-3630188.5862917001</v>
      </c>
      <c r="DV111" s="220"/>
      <c r="DW111" s="220"/>
      <c r="DX111" s="220"/>
      <c r="DY111" s="220">
        <v>-257051815.50324529</v>
      </c>
    </row>
    <row r="112" spans="4:129">
      <c r="D112" s="175" t="s">
        <v>614</v>
      </c>
      <c r="E112" s="222" t="s">
        <v>621</v>
      </c>
      <c r="F112" s="222" t="s">
        <v>616</v>
      </c>
      <c r="G112" s="222">
        <v>12747466.66</v>
      </c>
      <c r="H112" s="222"/>
      <c r="I112" s="222"/>
      <c r="J112" s="222">
        <v>17122944.7732062</v>
      </c>
      <c r="K112" s="222"/>
      <c r="L112" s="222">
        <v>4681493.3832134996</v>
      </c>
      <c r="M112" s="222">
        <v>8857647.5500000007</v>
      </c>
      <c r="N112" s="222">
        <v>39066.089448999999</v>
      </c>
      <c r="O112" s="222">
        <v>43448618.455868699</v>
      </c>
      <c r="P112" s="222"/>
      <c r="Q112" s="222"/>
      <c r="R112" s="222"/>
      <c r="S112" s="222"/>
      <c r="T112" s="222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222"/>
      <c r="AI112" s="222"/>
      <c r="AJ112" s="222"/>
      <c r="AK112" s="222"/>
      <c r="AL112" s="222"/>
      <c r="AM112" s="222"/>
      <c r="AN112" s="222"/>
      <c r="AO112" s="222"/>
      <c r="AP112" s="222"/>
      <c r="AQ112" s="222"/>
      <c r="AR112" s="222"/>
      <c r="AS112" s="222"/>
      <c r="AT112" s="222"/>
      <c r="AU112" s="222"/>
      <c r="AV112" s="222"/>
      <c r="AW112" s="222"/>
      <c r="AX112" s="222"/>
      <c r="AY112" s="222"/>
      <c r="AZ112" s="222"/>
      <c r="BA112" s="222"/>
      <c r="BB112" s="222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>
        <v>-2632325.2488243999</v>
      </c>
      <c r="BO112" s="222"/>
      <c r="BP112" s="222"/>
      <c r="BQ112" s="222"/>
      <c r="BR112" s="222"/>
      <c r="BS112" s="222"/>
      <c r="BT112" s="222"/>
      <c r="BU112" s="222"/>
      <c r="BV112" s="222"/>
      <c r="BW112" s="222"/>
      <c r="BX112" s="222"/>
      <c r="BY112" s="222"/>
      <c r="BZ112" s="222"/>
      <c r="CA112" s="222"/>
      <c r="CB112" s="222">
        <v>-14667.0842849</v>
      </c>
      <c r="CC112" s="222"/>
      <c r="CD112" s="222"/>
      <c r="CE112" s="222"/>
      <c r="CF112" s="222"/>
      <c r="CG112" s="222"/>
      <c r="CH112" s="222"/>
      <c r="CI112" s="222"/>
      <c r="CJ112" s="222"/>
      <c r="CK112" s="222"/>
      <c r="CL112" s="222"/>
      <c r="CM112" s="222"/>
      <c r="CN112" s="222"/>
      <c r="CO112" s="222"/>
      <c r="CP112" s="222"/>
      <c r="CQ112" s="222"/>
      <c r="CR112" s="222"/>
      <c r="CS112" s="222"/>
      <c r="CT112" s="222"/>
      <c r="CU112" s="222"/>
      <c r="CV112" s="222"/>
      <c r="CW112" s="222"/>
      <c r="CX112" s="222"/>
      <c r="CY112" s="222"/>
      <c r="CZ112" s="222"/>
      <c r="DA112" s="222"/>
      <c r="DB112" s="222"/>
      <c r="DC112" s="222"/>
      <c r="DD112" s="222"/>
      <c r="DE112" s="222"/>
      <c r="DF112" s="222"/>
      <c r="DG112" s="222"/>
      <c r="DH112" s="222"/>
      <c r="DI112" s="222">
        <v>6100545.9900000002</v>
      </c>
      <c r="DJ112" s="222"/>
      <c r="DK112" s="222"/>
      <c r="DL112" s="222"/>
      <c r="DM112" s="222"/>
      <c r="DN112" s="222"/>
      <c r="DO112" s="222">
        <v>-1000741.48</v>
      </c>
      <c r="DP112" s="222"/>
      <c r="DQ112" s="222"/>
      <c r="DR112" s="222"/>
      <c r="DS112" s="222"/>
      <c r="DT112" s="222"/>
      <c r="DU112" s="222">
        <v>2452812.1768907001</v>
      </c>
      <c r="DV112" s="222"/>
      <c r="DW112" s="222"/>
      <c r="DX112" s="222"/>
      <c r="DY112" s="222">
        <v>45901430.6327594</v>
      </c>
    </row>
    <row r="113" spans="4:129">
      <c r="D113" s="175" t="s">
        <v>617</v>
      </c>
      <c r="E113" s="220" t="s">
        <v>623</v>
      </c>
      <c r="F113" s="220" t="s">
        <v>624</v>
      </c>
      <c r="G113" s="220">
        <v>653951957.65999997</v>
      </c>
      <c r="H113" s="220">
        <v>6826407.46</v>
      </c>
      <c r="I113" s="220"/>
      <c r="J113" s="220">
        <v>161613254.3591862</v>
      </c>
      <c r="K113" s="220"/>
      <c r="L113" s="220">
        <v>72734998.164373994</v>
      </c>
      <c r="M113" s="220">
        <v>180829685.00999999</v>
      </c>
      <c r="N113" s="220">
        <v>9776137.1186874993</v>
      </c>
      <c r="O113" s="220">
        <v>1085732439.7722476</v>
      </c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220"/>
      <c r="AI113" s="220"/>
      <c r="AJ113" s="220"/>
      <c r="AK113" s="220"/>
      <c r="AL113" s="220"/>
      <c r="AM113" s="220"/>
      <c r="AN113" s="220"/>
      <c r="AO113" s="220"/>
      <c r="AP113" s="220"/>
      <c r="AQ113" s="220"/>
      <c r="AR113" s="220"/>
      <c r="AS113" s="220"/>
      <c r="AT113" s="220"/>
      <c r="AU113" s="220"/>
      <c r="AV113" s="220"/>
      <c r="AW113" s="220"/>
      <c r="AX113" s="220"/>
      <c r="AY113" s="220"/>
      <c r="AZ113" s="220"/>
      <c r="BA113" s="220"/>
      <c r="BB113" s="220"/>
      <c r="BC113" s="220"/>
      <c r="BD113" s="220"/>
      <c r="BE113" s="220"/>
      <c r="BF113" s="220"/>
      <c r="BG113" s="220"/>
      <c r="BH113" s="220"/>
      <c r="BI113" s="220"/>
      <c r="BJ113" s="220"/>
      <c r="BK113" s="220"/>
      <c r="BL113" s="220"/>
      <c r="BM113" s="220"/>
      <c r="BN113" s="220"/>
      <c r="BO113" s="220"/>
      <c r="BP113" s="220"/>
      <c r="BQ113" s="220"/>
      <c r="BR113" s="220"/>
      <c r="BS113" s="220"/>
      <c r="BT113" s="220"/>
      <c r="BU113" s="220"/>
      <c r="BV113" s="220"/>
      <c r="BW113" s="220"/>
      <c r="BX113" s="220"/>
      <c r="BY113" s="220"/>
      <c r="BZ113" s="220"/>
      <c r="CA113" s="220"/>
      <c r="CB113" s="220">
        <v>-56420.196155999998</v>
      </c>
      <c r="CC113" s="220"/>
      <c r="CD113" s="220"/>
      <c r="CE113" s="220"/>
      <c r="CF113" s="220"/>
      <c r="CG113" s="220"/>
      <c r="CH113" s="220"/>
      <c r="CI113" s="220"/>
      <c r="CJ113" s="220"/>
      <c r="CK113" s="220"/>
      <c r="CL113" s="220"/>
      <c r="CM113" s="220"/>
      <c r="CN113" s="220"/>
      <c r="CO113" s="220"/>
      <c r="CP113" s="220"/>
      <c r="CQ113" s="220"/>
      <c r="CR113" s="220"/>
      <c r="CS113" s="220"/>
      <c r="CT113" s="220"/>
      <c r="CU113" s="220"/>
      <c r="CV113" s="220"/>
      <c r="CW113" s="220"/>
      <c r="CX113" s="220"/>
      <c r="CY113" s="220"/>
      <c r="CZ113" s="220"/>
      <c r="DA113" s="220"/>
      <c r="DB113" s="220"/>
      <c r="DC113" s="220"/>
      <c r="DD113" s="220"/>
      <c r="DE113" s="220"/>
      <c r="DF113" s="220"/>
      <c r="DG113" s="220"/>
      <c r="DH113" s="220"/>
      <c r="DI113" s="220">
        <v>19617526.530000001</v>
      </c>
      <c r="DJ113" s="220"/>
      <c r="DK113" s="220"/>
      <c r="DL113" s="220"/>
      <c r="DM113" s="220"/>
      <c r="DN113" s="220"/>
      <c r="DO113" s="220"/>
      <c r="DP113" s="220"/>
      <c r="DQ113" s="220"/>
      <c r="DR113" s="220"/>
      <c r="DS113" s="220"/>
      <c r="DT113" s="220"/>
      <c r="DU113" s="220">
        <v>19561106.333843999</v>
      </c>
      <c r="DV113" s="220"/>
      <c r="DW113" s="220"/>
      <c r="DX113" s="220"/>
      <c r="DY113" s="220">
        <v>1105293546.1060915</v>
      </c>
    </row>
    <row r="114" spans="4:129">
      <c r="D114" s="175" t="s">
        <v>620</v>
      </c>
      <c r="E114" s="220" t="s">
        <v>626</v>
      </c>
      <c r="F114" s="220" t="s">
        <v>627</v>
      </c>
      <c r="G114" s="220">
        <v>-527796703.19</v>
      </c>
      <c r="H114" s="220">
        <v>-2236807.06</v>
      </c>
      <c r="I114" s="220"/>
      <c r="J114" s="220">
        <v>-116818244.5286646</v>
      </c>
      <c r="K114" s="220"/>
      <c r="L114" s="220">
        <v>-65597671.958980002</v>
      </c>
      <c r="M114" s="220">
        <v>-141353849.03</v>
      </c>
      <c r="N114" s="220">
        <v>-3068966.4887580001</v>
      </c>
      <c r="O114" s="220">
        <v>-856872242.25640261</v>
      </c>
      <c r="P114" s="220"/>
      <c r="Q114" s="220"/>
      <c r="R114" s="220"/>
      <c r="S114" s="220"/>
      <c r="T114" s="220"/>
      <c r="U114" s="220"/>
      <c r="V114" s="220"/>
      <c r="W114" s="220"/>
      <c r="X114" s="220"/>
      <c r="Y114" s="220"/>
      <c r="Z114" s="220"/>
      <c r="AA114" s="220"/>
      <c r="AB114" s="220"/>
      <c r="AC114" s="220"/>
      <c r="AD114" s="220"/>
      <c r="AE114" s="220"/>
      <c r="AF114" s="220"/>
      <c r="AG114" s="220"/>
      <c r="AH114" s="220"/>
      <c r="AI114" s="220"/>
      <c r="AJ114" s="220"/>
      <c r="AK114" s="220"/>
      <c r="AL114" s="220"/>
      <c r="AM114" s="220"/>
      <c r="AN114" s="220"/>
      <c r="AO114" s="220"/>
      <c r="AP114" s="220"/>
      <c r="AQ114" s="220"/>
      <c r="AR114" s="220"/>
      <c r="AS114" s="220"/>
      <c r="AT114" s="220"/>
      <c r="AU114" s="220"/>
      <c r="AV114" s="220"/>
      <c r="AW114" s="220"/>
      <c r="AX114" s="220"/>
      <c r="AY114" s="220"/>
      <c r="AZ114" s="220"/>
      <c r="BA114" s="220"/>
      <c r="BB114" s="220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>
        <v>-7283962.2877583997</v>
      </c>
      <c r="BO114" s="220"/>
      <c r="BP114" s="220"/>
      <c r="BQ114" s="220"/>
      <c r="BR114" s="220"/>
      <c r="BS114" s="220"/>
      <c r="BT114" s="220"/>
      <c r="BU114" s="220"/>
      <c r="BV114" s="220"/>
      <c r="BW114" s="220"/>
      <c r="BX114" s="220"/>
      <c r="BY114" s="220"/>
      <c r="BZ114" s="220"/>
      <c r="CA114" s="220"/>
      <c r="CB114" s="220">
        <v>7963.0768483000002</v>
      </c>
      <c r="CC114" s="220"/>
      <c r="CD114" s="220"/>
      <c r="CE114" s="220"/>
      <c r="CF114" s="220"/>
      <c r="CG114" s="220"/>
      <c r="CH114" s="220"/>
      <c r="CI114" s="220"/>
      <c r="CJ114" s="220"/>
      <c r="CK114" s="220"/>
      <c r="CL114" s="220"/>
      <c r="CM114" s="220"/>
      <c r="CN114" s="220"/>
      <c r="CO114" s="220"/>
      <c r="CP114" s="220"/>
      <c r="CQ114" s="220"/>
      <c r="CR114" s="220"/>
      <c r="CS114" s="220"/>
      <c r="CT114" s="220"/>
      <c r="CU114" s="220"/>
      <c r="CV114" s="220"/>
      <c r="CW114" s="220"/>
      <c r="CX114" s="220"/>
      <c r="CY114" s="220"/>
      <c r="CZ114" s="220"/>
      <c r="DA114" s="220"/>
      <c r="DB114" s="220"/>
      <c r="DC114" s="220"/>
      <c r="DD114" s="220"/>
      <c r="DE114" s="220"/>
      <c r="DF114" s="220"/>
      <c r="DG114" s="220"/>
      <c r="DH114" s="220"/>
      <c r="DI114" s="220"/>
      <c r="DJ114" s="220"/>
      <c r="DK114" s="220"/>
      <c r="DL114" s="220"/>
      <c r="DM114" s="220"/>
      <c r="DN114" s="220"/>
      <c r="DO114" s="220">
        <v>-2768794.75</v>
      </c>
      <c r="DP114" s="220"/>
      <c r="DQ114" s="220"/>
      <c r="DR114" s="220"/>
      <c r="DS114" s="220"/>
      <c r="DT114" s="220"/>
      <c r="DU114" s="220">
        <v>-10044793.9609101</v>
      </c>
      <c r="DV114" s="220"/>
      <c r="DW114" s="220"/>
      <c r="DX114" s="220"/>
      <c r="DY114" s="220">
        <v>-866917036.21731269</v>
      </c>
    </row>
    <row r="115" spans="4:129">
      <c r="D115" s="175" t="s">
        <v>622</v>
      </c>
      <c r="E115" s="222" t="s">
        <v>629</v>
      </c>
      <c r="F115" s="222" t="s">
        <v>624</v>
      </c>
      <c r="G115" s="222">
        <v>126155254.47</v>
      </c>
      <c r="H115" s="222">
        <v>4589600.4000000004</v>
      </c>
      <c r="I115" s="222"/>
      <c r="J115" s="222">
        <v>44795009.830521598</v>
      </c>
      <c r="K115" s="222"/>
      <c r="L115" s="222">
        <v>7137326.2053939998</v>
      </c>
      <c r="M115" s="222">
        <v>39475835.979999997</v>
      </c>
      <c r="N115" s="222">
        <v>6707170.6299294997</v>
      </c>
      <c r="O115" s="222">
        <v>228860197.51584509</v>
      </c>
      <c r="P115" s="222"/>
      <c r="Q115" s="222"/>
      <c r="R115" s="222"/>
      <c r="S115" s="222"/>
      <c r="T115" s="222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222"/>
      <c r="AI115" s="222"/>
      <c r="AJ115" s="222"/>
      <c r="AK115" s="222"/>
      <c r="AL115" s="222"/>
      <c r="AM115" s="222"/>
      <c r="AN115" s="222"/>
      <c r="AO115" s="222"/>
      <c r="AP115" s="222"/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2"/>
      <c r="BB115" s="222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>
        <v>-7283962.2877583997</v>
      </c>
      <c r="BO115" s="222"/>
      <c r="BP115" s="222"/>
      <c r="BQ115" s="222"/>
      <c r="BR115" s="222"/>
      <c r="BS115" s="222"/>
      <c r="BT115" s="222"/>
      <c r="BU115" s="222"/>
      <c r="BV115" s="222"/>
      <c r="BW115" s="222"/>
      <c r="BX115" s="222"/>
      <c r="BY115" s="222"/>
      <c r="BZ115" s="222"/>
      <c r="CA115" s="222"/>
      <c r="CB115" s="222">
        <v>-48457.119307699999</v>
      </c>
      <c r="CC115" s="222"/>
      <c r="CD115" s="222"/>
      <c r="CE115" s="222"/>
      <c r="CF115" s="222"/>
      <c r="CG115" s="222"/>
      <c r="CH115" s="222"/>
      <c r="CI115" s="222"/>
      <c r="CJ115" s="222"/>
      <c r="CK115" s="222"/>
      <c r="CL115" s="222"/>
      <c r="CM115" s="222"/>
      <c r="CN115" s="222"/>
      <c r="CO115" s="222"/>
      <c r="CP115" s="222"/>
      <c r="CQ115" s="222"/>
      <c r="CR115" s="222"/>
      <c r="CS115" s="222"/>
      <c r="CT115" s="222"/>
      <c r="CU115" s="222"/>
      <c r="CV115" s="222"/>
      <c r="CW115" s="222"/>
      <c r="CX115" s="222"/>
      <c r="CY115" s="222"/>
      <c r="CZ115" s="222"/>
      <c r="DA115" s="222"/>
      <c r="DB115" s="222"/>
      <c r="DC115" s="222"/>
      <c r="DD115" s="222"/>
      <c r="DE115" s="222"/>
      <c r="DF115" s="222"/>
      <c r="DG115" s="222"/>
      <c r="DH115" s="222"/>
      <c r="DI115" s="222">
        <v>19617526.530000001</v>
      </c>
      <c r="DJ115" s="222"/>
      <c r="DK115" s="222"/>
      <c r="DL115" s="222"/>
      <c r="DM115" s="222"/>
      <c r="DN115" s="222"/>
      <c r="DO115" s="222">
        <v>-2768794.75</v>
      </c>
      <c r="DP115" s="222"/>
      <c r="DQ115" s="222"/>
      <c r="DR115" s="222"/>
      <c r="DS115" s="222"/>
      <c r="DT115" s="222"/>
      <c r="DU115" s="222">
        <v>9516312.3729339</v>
      </c>
      <c r="DV115" s="222"/>
      <c r="DW115" s="222"/>
      <c r="DX115" s="222"/>
      <c r="DY115" s="222">
        <v>238376509.88877901</v>
      </c>
    </row>
    <row r="116" spans="4:129">
      <c r="D116" s="175" t="s">
        <v>625</v>
      </c>
      <c r="E116" s="220" t="s">
        <v>631</v>
      </c>
      <c r="F116" s="220" t="s">
        <v>632</v>
      </c>
      <c r="G116" s="220">
        <v>975683267.26999998</v>
      </c>
      <c r="H116" s="220">
        <v>165317619.24000001</v>
      </c>
      <c r="I116" s="220"/>
      <c r="J116" s="220">
        <v>1762427507.8568416</v>
      </c>
      <c r="K116" s="220"/>
      <c r="L116" s="220">
        <v>4099695920.5509439</v>
      </c>
      <c r="M116" s="220">
        <v>246545806.52000001</v>
      </c>
      <c r="N116" s="220">
        <v>208704947.26460651</v>
      </c>
      <c r="O116" s="220">
        <v>7458375068.7023916</v>
      </c>
      <c r="P116" s="220"/>
      <c r="Q116" s="220"/>
      <c r="R116" s="220"/>
      <c r="S116" s="220"/>
      <c r="T116" s="220"/>
      <c r="U116" s="220"/>
      <c r="V116" s="220"/>
      <c r="W116" s="220"/>
      <c r="X116" s="220"/>
      <c r="Y116" s="220"/>
      <c r="Z116" s="220"/>
      <c r="AA116" s="220"/>
      <c r="AB116" s="220"/>
      <c r="AC116" s="220"/>
      <c r="AD116" s="220"/>
      <c r="AE116" s="220"/>
      <c r="AF116" s="220"/>
      <c r="AG116" s="220"/>
      <c r="AH116" s="220"/>
      <c r="AI116" s="220"/>
      <c r="AJ116" s="220"/>
      <c r="AK116" s="220"/>
      <c r="AL116" s="220"/>
      <c r="AM116" s="220"/>
      <c r="AN116" s="220"/>
      <c r="AO116" s="220"/>
      <c r="AP116" s="220"/>
      <c r="AQ116" s="220"/>
      <c r="AR116" s="220"/>
      <c r="AS116" s="220"/>
      <c r="AT116" s="220"/>
      <c r="AU116" s="220"/>
      <c r="AV116" s="220"/>
      <c r="AW116" s="220"/>
      <c r="AX116" s="220"/>
      <c r="AY116" s="220"/>
      <c r="AZ116" s="220"/>
      <c r="BA116" s="220"/>
      <c r="BB116" s="220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0"/>
      <c r="BS116" s="220"/>
      <c r="BT116" s="220"/>
      <c r="BU116" s="220"/>
      <c r="BV116" s="220"/>
      <c r="BW116" s="220"/>
      <c r="BX116" s="220"/>
      <c r="BY116" s="220"/>
      <c r="BZ116" s="220"/>
      <c r="CA116" s="220"/>
      <c r="CB116" s="220"/>
      <c r="CC116" s="220"/>
      <c r="CD116" s="220"/>
      <c r="CE116" s="220"/>
      <c r="CF116" s="220"/>
      <c r="CG116" s="220"/>
      <c r="CH116" s="220"/>
      <c r="CI116" s="220"/>
      <c r="CJ116" s="220"/>
      <c r="CK116" s="220"/>
      <c r="CL116" s="220"/>
      <c r="CM116" s="220"/>
      <c r="CN116" s="220"/>
      <c r="CO116" s="220"/>
      <c r="CP116" s="220"/>
      <c r="CQ116" s="220"/>
      <c r="CR116" s="220"/>
      <c r="CS116" s="220"/>
      <c r="CT116" s="220"/>
      <c r="CU116" s="220"/>
      <c r="CV116" s="220"/>
      <c r="CW116" s="220"/>
      <c r="CX116" s="220"/>
      <c r="CY116" s="220"/>
      <c r="CZ116" s="220"/>
      <c r="DA116" s="220"/>
      <c r="DB116" s="220"/>
      <c r="DC116" s="220"/>
      <c r="DD116" s="220"/>
      <c r="DE116" s="220"/>
      <c r="DF116" s="220"/>
      <c r="DG116" s="220"/>
      <c r="DH116" s="220"/>
      <c r="DI116" s="220"/>
      <c r="DJ116" s="220"/>
      <c r="DK116" s="220"/>
      <c r="DL116" s="220"/>
      <c r="DM116" s="220"/>
      <c r="DN116" s="220"/>
      <c r="DO116" s="220"/>
      <c r="DP116" s="220"/>
      <c r="DQ116" s="220"/>
      <c r="DR116" s="220"/>
      <c r="DS116" s="220"/>
      <c r="DT116" s="220"/>
      <c r="DU116" s="220"/>
      <c r="DV116" s="220"/>
      <c r="DW116" s="220"/>
      <c r="DX116" s="220"/>
      <c r="DY116" s="220">
        <v>7458375068.7023916</v>
      </c>
    </row>
    <row r="117" spans="4:129">
      <c r="D117" s="175" t="s">
        <v>628</v>
      </c>
      <c r="E117" s="222" t="s">
        <v>634</v>
      </c>
      <c r="F117" s="222" t="s">
        <v>632</v>
      </c>
      <c r="G117" s="222">
        <v>975683267.26999998</v>
      </c>
      <c r="H117" s="222">
        <v>165317619.24000001</v>
      </c>
      <c r="I117" s="222"/>
      <c r="J117" s="222">
        <v>1762427507.8568416</v>
      </c>
      <c r="K117" s="222"/>
      <c r="L117" s="222">
        <v>4099695920.5509439</v>
      </c>
      <c r="M117" s="222">
        <v>246545806.52000001</v>
      </c>
      <c r="N117" s="222">
        <v>208704947.26460651</v>
      </c>
      <c r="O117" s="222">
        <v>7458375068.7023916</v>
      </c>
      <c r="P117" s="222"/>
      <c r="Q117" s="222"/>
      <c r="R117" s="222"/>
      <c r="S117" s="222"/>
      <c r="T117" s="222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2"/>
      <c r="AI117" s="222"/>
      <c r="AJ117" s="222"/>
      <c r="AK117" s="222"/>
      <c r="AL117" s="222"/>
      <c r="AM117" s="222"/>
      <c r="AN117" s="222"/>
      <c r="AO117" s="222"/>
      <c r="AP117" s="222"/>
      <c r="AQ117" s="222"/>
      <c r="AR117" s="222"/>
      <c r="AS117" s="222"/>
      <c r="AT117" s="222"/>
      <c r="AU117" s="222"/>
      <c r="AV117" s="222"/>
      <c r="AW117" s="222"/>
      <c r="AX117" s="222"/>
      <c r="AY117" s="222"/>
      <c r="AZ117" s="222"/>
      <c r="BA117" s="222"/>
      <c r="BB117" s="222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2"/>
      <c r="BS117" s="222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2"/>
      <c r="CJ117" s="222"/>
      <c r="CK117" s="222"/>
      <c r="CL117" s="222"/>
      <c r="CM117" s="222"/>
      <c r="CN117" s="222"/>
      <c r="CO117" s="222"/>
      <c r="CP117" s="222"/>
      <c r="CQ117" s="222"/>
      <c r="CR117" s="222"/>
      <c r="CS117" s="222"/>
      <c r="CT117" s="222"/>
      <c r="CU117" s="222"/>
      <c r="CV117" s="222"/>
      <c r="CW117" s="222"/>
      <c r="CX117" s="222"/>
      <c r="CY117" s="222"/>
      <c r="CZ117" s="222"/>
      <c r="DA117" s="222"/>
      <c r="DB117" s="222"/>
      <c r="DC117" s="222"/>
      <c r="DD117" s="222"/>
      <c r="DE117" s="222"/>
      <c r="DF117" s="222"/>
      <c r="DG117" s="222"/>
      <c r="DH117" s="222"/>
      <c r="DI117" s="222"/>
      <c r="DJ117" s="222"/>
      <c r="DK117" s="222"/>
      <c r="DL117" s="222"/>
      <c r="DM117" s="222"/>
      <c r="DN117" s="222"/>
      <c r="DO117" s="222"/>
      <c r="DP117" s="222"/>
      <c r="DQ117" s="222"/>
      <c r="DR117" s="222"/>
      <c r="DS117" s="222"/>
      <c r="DT117" s="222"/>
      <c r="DU117" s="222"/>
      <c r="DV117" s="222"/>
      <c r="DW117" s="222"/>
      <c r="DX117" s="222"/>
      <c r="DY117" s="222">
        <v>7458375068.7023916</v>
      </c>
    </row>
    <row r="118" spans="4:129">
      <c r="D118" s="175" t="s">
        <v>630</v>
      </c>
      <c r="E118" s="220" t="s">
        <v>636</v>
      </c>
      <c r="F118" s="220" t="s">
        <v>637</v>
      </c>
      <c r="G118" s="220">
        <v>489074711.17000002</v>
      </c>
      <c r="H118" s="220">
        <v>10150335.33</v>
      </c>
      <c r="I118" s="220"/>
      <c r="J118" s="220"/>
      <c r="K118" s="220"/>
      <c r="L118" s="220">
        <v>106382090.5687715</v>
      </c>
      <c r="M118" s="220"/>
      <c r="N118" s="220">
        <v>82456254.109191</v>
      </c>
      <c r="O118" s="220">
        <v>688063391.17796254</v>
      </c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220"/>
      <c r="AL118" s="220"/>
      <c r="AM118" s="220"/>
      <c r="AN118" s="220"/>
      <c r="AO118" s="220"/>
      <c r="AP118" s="220"/>
      <c r="AQ118" s="220"/>
      <c r="AR118" s="220"/>
      <c r="AS118" s="220"/>
      <c r="AT118" s="220"/>
      <c r="AU118" s="220"/>
      <c r="AV118" s="220"/>
      <c r="AW118" s="220"/>
      <c r="AX118" s="220"/>
      <c r="AY118" s="220"/>
      <c r="AZ118" s="220"/>
      <c r="BA118" s="220"/>
      <c r="BB118" s="220"/>
      <c r="BC118" s="220"/>
      <c r="BD118" s="220"/>
      <c r="BE118" s="220"/>
      <c r="BF118" s="220"/>
      <c r="BG118" s="220"/>
      <c r="BH118" s="220"/>
      <c r="BI118" s="220"/>
      <c r="BJ118" s="220">
        <v>-10150335.33</v>
      </c>
      <c r="BK118" s="220"/>
      <c r="BL118" s="220"/>
      <c r="BM118" s="220"/>
      <c r="BN118" s="220"/>
      <c r="BO118" s="220"/>
      <c r="BP118" s="220"/>
      <c r="BQ118" s="220"/>
      <c r="BR118" s="220"/>
      <c r="BS118" s="220"/>
      <c r="BT118" s="220"/>
      <c r="BU118" s="220"/>
      <c r="BV118" s="220"/>
      <c r="BW118" s="220"/>
      <c r="BX118" s="220"/>
      <c r="BY118" s="220"/>
      <c r="BZ118" s="220"/>
      <c r="CA118" s="220"/>
      <c r="CB118" s="220"/>
      <c r="CC118" s="220"/>
      <c r="CD118" s="220"/>
      <c r="CE118" s="220"/>
      <c r="CF118" s="220"/>
      <c r="CG118" s="220"/>
      <c r="CH118" s="220"/>
      <c r="CI118" s="220"/>
      <c r="CJ118" s="220"/>
      <c r="CK118" s="220"/>
      <c r="CL118" s="220"/>
      <c r="CM118" s="220"/>
      <c r="CN118" s="220"/>
      <c r="CO118" s="220"/>
      <c r="CP118" s="220"/>
      <c r="CQ118" s="220"/>
      <c r="CR118" s="220"/>
      <c r="CS118" s="220"/>
      <c r="CT118" s="220"/>
      <c r="CU118" s="220"/>
      <c r="CV118" s="220"/>
      <c r="CW118" s="220"/>
      <c r="CX118" s="220"/>
      <c r="CY118" s="220"/>
      <c r="CZ118" s="220"/>
      <c r="DA118" s="220"/>
      <c r="DB118" s="220"/>
      <c r="DC118" s="220"/>
      <c r="DD118" s="220"/>
      <c r="DE118" s="220"/>
      <c r="DF118" s="220"/>
      <c r="DG118" s="220"/>
      <c r="DH118" s="220"/>
      <c r="DI118" s="220"/>
      <c r="DJ118" s="220"/>
      <c r="DK118" s="220"/>
      <c r="DL118" s="220"/>
      <c r="DM118" s="220"/>
      <c r="DN118" s="220"/>
      <c r="DO118" s="220"/>
      <c r="DP118" s="220"/>
      <c r="DQ118" s="220"/>
      <c r="DR118" s="220"/>
      <c r="DS118" s="220"/>
      <c r="DT118" s="220"/>
      <c r="DU118" s="220">
        <v>-10150335.33</v>
      </c>
      <c r="DV118" s="220"/>
      <c r="DW118" s="220"/>
      <c r="DX118" s="220"/>
      <c r="DY118" s="220">
        <v>677913055.8479625</v>
      </c>
    </row>
    <row r="119" spans="4:129">
      <c r="D119" s="175" t="s">
        <v>633</v>
      </c>
      <c r="E119" s="220" t="s">
        <v>639</v>
      </c>
      <c r="F119" s="220" t="s">
        <v>640</v>
      </c>
      <c r="G119" s="220">
        <v>-21356445.82</v>
      </c>
      <c r="H119" s="220">
        <v>-655111.54</v>
      </c>
      <c r="I119" s="220"/>
      <c r="J119" s="220"/>
      <c r="K119" s="220"/>
      <c r="L119" s="220">
        <v>-6883241.3181560002</v>
      </c>
      <c r="M119" s="220"/>
      <c r="N119" s="220">
        <v>-2855220.3678855002</v>
      </c>
      <c r="O119" s="220">
        <v>-31750019.0460415</v>
      </c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0"/>
      <c r="AI119" s="220"/>
      <c r="AJ119" s="220"/>
      <c r="AK119" s="220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0"/>
      <c r="BB119" s="220"/>
      <c r="BC119" s="220"/>
      <c r="BD119" s="220"/>
      <c r="BE119" s="220"/>
      <c r="BF119" s="220"/>
      <c r="BG119" s="220"/>
      <c r="BH119" s="220"/>
      <c r="BI119" s="220"/>
      <c r="BJ119" s="220">
        <v>655111.54</v>
      </c>
      <c r="BK119" s="220"/>
      <c r="BL119" s="220"/>
      <c r="BM119" s="220"/>
      <c r="BN119" s="220"/>
      <c r="BO119" s="220"/>
      <c r="BP119" s="220"/>
      <c r="BQ119" s="220"/>
      <c r="BR119" s="220"/>
      <c r="BS119" s="220"/>
      <c r="BT119" s="220"/>
      <c r="BU119" s="220"/>
      <c r="BV119" s="220"/>
      <c r="BW119" s="220"/>
      <c r="BX119" s="220"/>
      <c r="BY119" s="220"/>
      <c r="BZ119" s="220"/>
      <c r="CA119" s="220"/>
      <c r="CB119" s="220"/>
      <c r="CC119" s="220"/>
      <c r="CD119" s="220"/>
      <c r="CE119" s="220"/>
      <c r="CF119" s="220"/>
      <c r="CG119" s="220"/>
      <c r="CH119" s="220"/>
      <c r="CI119" s="220"/>
      <c r="CJ119" s="220"/>
      <c r="CK119" s="220"/>
      <c r="CL119" s="220"/>
      <c r="CM119" s="220"/>
      <c r="CN119" s="220"/>
      <c r="CO119" s="220"/>
      <c r="CP119" s="220"/>
      <c r="CQ119" s="220"/>
      <c r="CR119" s="220"/>
      <c r="CS119" s="220"/>
      <c r="CT119" s="220"/>
      <c r="CU119" s="220"/>
      <c r="CV119" s="220"/>
      <c r="CW119" s="220"/>
      <c r="CX119" s="220"/>
      <c r="CY119" s="220"/>
      <c r="CZ119" s="220"/>
      <c r="DA119" s="220"/>
      <c r="DB119" s="220"/>
      <c r="DC119" s="220"/>
      <c r="DD119" s="220"/>
      <c r="DE119" s="220"/>
      <c r="DF119" s="220"/>
      <c r="DG119" s="220"/>
      <c r="DH119" s="220"/>
      <c r="DI119" s="220"/>
      <c r="DJ119" s="220"/>
      <c r="DK119" s="220"/>
      <c r="DL119" s="220"/>
      <c r="DM119" s="220"/>
      <c r="DN119" s="220"/>
      <c r="DO119" s="220"/>
      <c r="DP119" s="220"/>
      <c r="DQ119" s="220"/>
      <c r="DR119" s="220"/>
      <c r="DS119" s="220"/>
      <c r="DT119" s="220"/>
      <c r="DU119" s="220">
        <v>655111.54</v>
      </c>
      <c r="DV119" s="220"/>
      <c r="DW119" s="220"/>
      <c r="DX119" s="220"/>
      <c r="DY119" s="220">
        <v>-31094907.506041501</v>
      </c>
    </row>
    <row r="120" spans="4:129">
      <c r="D120" s="175" t="s">
        <v>635</v>
      </c>
      <c r="E120" s="222" t="s">
        <v>642</v>
      </c>
      <c r="F120" s="222" t="s">
        <v>637</v>
      </c>
      <c r="G120" s="222">
        <v>467718265.35000002</v>
      </c>
      <c r="H120" s="222">
        <v>9495223.7899999991</v>
      </c>
      <c r="I120" s="222"/>
      <c r="J120" s="222"/>
      <c r="K120" s="222"/>
      <c r="L120" s="222">
        <v>99498849.250615507</v>
      </c>
      <c r="M120" s="222"/>
      <c r="N120" s="222">
        <v>79601033.7413055</v>
      </c>
      <c r="O120" s="222">
        <v>656313372.13192105</v>
      </c>
      <c r="P120" s="222"/>
      <c r="Q120" s="222"/>
      <c r="R120" s="222"/>
      <c r="S120" s="222"/>
      <c r="T120" s="222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222"/>
      <c r="AI120" s="222"/>
      <c r="AJ120" s="222"/>
      <c r="AK120" s="222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2"/>
      <c r="BB120" s="222"/>
      <c r="BC120" s="222"/>
      <c r="BD120" s="222"/>
      <c r="BE120" s="222"/>
      <c r="BF120" s="222"/>
      <c r="BG120" s="222"/>
      <c r="BH120" s="222"/>
      <c r="BI120" s="222"/>
      <c r="BJ120" s="222">
        <v>-9495223.7899999991</v>
      </c>
      <c r="BK120" s="222"/>
      <c r="BL120" s="222"/>
      <c r="BM120" s="222"/>
      <c r="BN120" s="222"/>
      <c r="BO120" s="222"/>
      <c r="BP120" s="222"/>
      <c r="BQ120" s="222"/>
      <c r="BR120" s="222"/>
      <c r="BS120" s="222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2"/>
      <c r="CJ120" s="222"/>
      <c r="CK120" s="222"/>
      <c r="CL120" s="222"/>
      <c r="CM120" s="222"/>
      <c r="CN120" s="222"/>
      <c r="CO120" s="222"/>
      <c r="CP120" s="222"/>
      <c r="CQ120" s="222"/>
      <c r="CR120" s="222"/>
      <c r="CS120" s="222"/>
      <c r="CT120" s="222"/>
      <c r="CU120" s="222"/>
      <c r="CV120" s="222"/>
      <c r="CW120" s="222"/>
      <c r="CX120" s="222"/>
      <c r="CY120" s="222"/>
      <c r="CZ120" s="222"/>
      <c r="DA120" s="222"/>
      <c r="DB120" s="222"/>
      <c r="DC120" s="222"/>
      <c r="DD120" s="222"/>
      <c r="DE120" s="222"/>
      <c r="DF120" s="222"/>
      <c r="DG120" s="222"/>
      <c r="DH120" s="222"/>
      <c r="DI120" s="222"/>
      <c r="DJ120" s="222"/>
      <c r="DK120" s="222"/>
      <c r="DL120" s="222"/>
      <c r="DM120" s="222"/>
      <c r="DN120" s="222"/>
      <c r="DO120" s="222"/>
      <c r="DP120" s="222"/>
      <c r="DQ120" s="222"/>
      <c r="DR120" s="222"/>
      <c r="DS120" s="222"/>
      <c r="DT120" s="222"/>
      <c r="DU120" s="222">
        <v>-9495223.7899999991</v>
      </c>
      <c r="DV120" s="222"/>
      <c r="DW120" s="222"/>
      <c r="DX120" s="222"/>
      <c r="DY120" s="222">
        <v>646818148.34192097</v>
      </c>
    </row>
    <row r="121" spans="4:129">
      <c r="D121" s="175" t="s">
        <v>638</v>
      </c>
      <c r="E121" s="220" t="s">
        <v>644</v>
      </c>
      <c r="F121" s="220" t="s">
        <v>645</v>
      </c>
      <c r="G121" s="220">
        <v>84241954.810000002</v>
      </c>
      <c r="H121" s="220">
        <v>1314674.71</v>
      </c>
      <c r="I121" s="220"/>
      <c r="J121" s="220">
        <v>321856829.69902802</v>
      </c>
      <c r="K121" s="220"/>
      <c r="L121" s="220">
        <v>14959575.4237755</v>
      </c>
      <c r="M121" s="220"/>
      <c r="N121" s="220">
        <v>5194831.4725390002</v>
      </c>
      <c r="O121" s="220">
        <v>427567866.1153425</v>
      </c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220"/>
      <c r="AI121" s="220"/>
      <c r="AJ121" s="220"/>
      <c r="AK121" s="220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0"/>
      <c r="BB121" s="220"/>
      <c r="BC121" s="220"/>
      <c r="BD121" s="220"/>
      <c r="BE121" s="220"/>
      <c r="BF121" s="220"/>
      <c r="BG121" s="220"/>
      <c r="BH121" s="220"/>
      <c r="BI121" s="220"/>
      <c r="BJ121" s="220">
        <v>-3121046.06</v>
      </c>
      <c r="BK121" s="220"/>
      <c r="BL121" s="220"/>
      <c r="BM121" s="220"/>
      <c r="BN121" s="220"/>
      <c r="BO121" s="220"/>
      <c r="BP121" s="220"/>
      <c r="BQ121" s="220"/>
      <c r="BR121" s="220"/>
      <c r="BS121" s="220"/>
      <c r="BT121" s="220"/>
      <c r="BU121" s="220"/>
      <c r="BV121" s="220"/>
      <c r="BW121" s="220"/>
      <c r="BX121" s="220"/>
      <c r="BY121" s="220"/>
      <c r="BZ121" s="220"/>
      <c r="CA121" s="220"/>
      <c r="CB121" s="220"/>
      <c r="CC121" s="220"/>
      <c r="CD121" s="220"/>
      <c r="CE121" s="220"/>
      <c r="CF121" s="220"/>
      <c r="CG121" s="220"/>
      <c r="CH121" s="220"/>
      <c r="CI121" s="220"/>
      <c r="CJ121" s="220"/>
      <c r="CK121" s="220"/>
      <c r="CL121" s="220"/>
      <c r="CM121" s="220"/>
      <c r="CN121" s="220"/>
      <c r="CO121" s="220"/>
      <c r="CP121" s="220"/>
      <c r="CQ121" s="220"/>
      <c r="CR121" s="220"/>
      <c r="CS121" s="220"/>
      <c r="CT121" s="220"/>
      <c r="CU121" s="220"/>
      <c r="CV121" s="220"/>
      <c r="CW121" s="220"/>
      <c r="CX121" s="220"/>
      <c r="CY121" s="220"/>
      <c r="CZ121" s="220"/>
      <c r="DA121" s="220"/>
      <c r="DB121" s="220"/>
      <c r="DC121" s="220"/>
      <c r="DD121" s="220"/>
      <c r="DE121" s="220"/>
      <c r="DF121" s="220"/>
      <c r="DG121" s="220"/>
      <c r="DH121" s="220"/>
      <c r="DI121" s="220"/>
      <c r="DJ121" s="220"/>
      <c r="DK121" s="220"/>
      <c r="DL121" s="220"/>
      <c r="DM121" s="220"/>
      <c r="DN121" s="220"/>
      <c r="DO121" s="220"/>
      <c r="DP121" s="220"/>
      <c r="DQ121" s="220"/>
      <c r="DR121" s="220"/>
      <c r="DS121" s="220"/>
      <c r="DT121" s="220"/>
      <c r="DU121" s="220">
        <v>-3121046.06</v>
      </c>
      <c r="DV121" s="220"/>
      <c r="DW121" s="220"/>
      <c r="DX121" s="220"/>
      <c r="DY121" s="220">
        <v>424446820.0553425</v>
      </c>
    </row>
    <row r="122" spans="4:129">
      <c r="D122" s="175" t="s">
        <v>641</v>
      </c>
      <c r="E122" s="220" t="s">
        <v>647</v>
      </c>
      <c r="F122" s="220" t="s">
        <v>648</v>
      </c>
      <c r="G122" s="220">
        <v>-26534563.32</v>
      </c>
      <c r="H122" s="220">
        <v>-202076.68</v>
      </c>
      <c r="I122" s="220"/>
      <c r="J122" s="220">
        <v>-58853663.747375399</v>
      </c>
      <c r="K122" s="220"/>
      <c r="L122" s="220">
        <v>-5511422.4877634998</v>
      </c>
      <c r="M122" s="220"/>
      <c r="N122" s="220">
        <v>-1997338.2357995</v>
      </c>
      <c r="O122" s="220">
        <v>-93099064.470938399</v>
      </c>
      <c r="P122" s="220"/>
      <c r="Q122" s="220"/>
      <c r="R122" s="220"/>
      <c r="S122" s="220"/>
      <c r="T122" s="220"/>
      <c r="U122" s="220"/>
      <c r="V122" s="220"/>
      <c r="W122" s="220"/>
      <c r="X122" s="220"/>
      <c r="Y122" s="220"/>
      <c r="Z122" s="220"/>
      <c r="AA122" s="220"/>
      <c r="AB122" s="220"/>
      <c r="AC122" s="220"/>
      <c r="AD122" s="220"/>
      <c r="AE122" s="220"/>
      <c r="AF122" s="220"/>
      <c r="AG122" s="220"/>
      <c r="AH122" s="220"/>
      <c r="AI122" s="220"/>
      <c r="AJ122" s="220"/>
      <c r="AK122" s="220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0"/>
      <c r="BB122" s="220"/>
      <c r="BC122" s="220"/>
      <c r="BD122" s="220"/>
      <c r="BE122" s="220"/>
      <c r="BF122" s="220"/>
      <c r="BG122" s="220"/>
      <c r="BH122" s="220"/>
      <c r="BI122" s="220"/>
      <c r="BJ122" s="220">
        <v>1735039.62</v>
      </c>
      <c r="BK122" s="220"/>
      <c r="BL122" s="220"/>
      <c r="BM122" s="220"/>
      <c r="BN122" s="220"/>
      <c r="BO122" s="220"/>
      <c r="BP122" s="220"/>
      <c r="BQ122" s="220"/>
      <c r="BR122" s="220"/>
      <c r="BS122" s="220"/>
      <c r="BT122" s="220"/>
      <c r="BU122" s="220"/>
      <c r="BV122" s="220"/>
      <c r="BW122" s="220"/>
      <c r="BX122" s="220"/>
      <c r="BY122" s="220"/>
      <c r="BZ122" s="220"/>
      <c r="CA122" s="220"/>
      <c r="CB122" s="220"/>
      <c r="CC122" s="220"/>
      <c r="CD122" s="220"/>
      <c r="CE122" s="220"/>
      <c r="CF122" s="220"/>
      <c r="CG122" s="220"/>
      <c r="CH122" s="220"/>
      <c r="CI122" s="220"/>
      <c r="CJ122" s="220"/>
      <c r="CK122" s="220"/>
      <c r="CL122" s="220"/>
      <c r="CM122" s="220"/>
      <c r="CN122" s="220"/>
      <c r="CO122" s="220"/>
      <c r="CP122" s="220"/>
      <c r="CQ122" s="220"/>
      <c r="CR122" s="220"/>
      <c r="CS122" s="220"/>
      <c r="CT122" s="220"/>
      <c r="CU122" s="220"/>
      <c r="CV122" s="220"/>
      <c r="CW122" s="220"/>
      <c r="CX122" s="220"/>
      <c r="CY122" s="220"/>
      <c r="CZ122" s="220"/>
      <c r="DA122" s="220"/>
      <c r="DB122" s="220"/>
      <c r="DC122" s="220"/>
      <c r="DD122" s="220"/>
      <c r="DE122" s="220"/>
      <c r="DF122" s="220"/>
      <c r="DG122" s="220"/>
      <c r="DH122" s="220"/>
      <c r="DI122" s="220"/>
      <c r="DJ122" s="220"/>
      <c r="DK122" s="220"/>
      <c r="DL122" s="220"/>
      <c r="DM122" s="220"/>
      <c r="DN122" s="220"/>
      <c r="DO122" s="220"/>
      <c r="DP122" s="220"/>
      <c r="DQ122" s="220"/>
      <c r="DR122" s="220"/>
      <c r="DS122" s="220"/>
      <c r="DT122" s="220"/>
      <c r="DU122" s="220">
        <v>1735039.62</v>
      </c>
      <c r="DV122" s="220"/>
      <c r="DW122" s="220"/>
      <c r="DX122" s="220"/>
      <c r="DY122" s="220">
        <v>-91364024.850938395</v>
      </c>
    </row>
    <row r="123" spans="4:129">
      <c r="D123" s="175" t="s">
        <v>643</v>
      </c>
      <c r="E123" s="222" t="s">
        <v>650</v>
      </c>
      <c r="F123" s="222" t="s">
        <v>645</v>
      </c>
      <c r="G123" s="222">
        <v>57707391.490000002</v>
      </c>
      <c r="H123" s="222">
        <v>1112598.03</v>
      </c>
      <c r="I123" s="222"/>
      <c r="J123" s="222">
        <v>263003165.95165259</v>
      </c>
      <c r="K123" s="222"/>
      <c r="L123" s="222">
        <v>9448152.9360119998</v>
      </c>
      <c r="M123" s="222"/>
      <c r="N123" s="222">
        <v>3197493.2367395</v>
      </c>
      <c r="O123" s="222">
        <v>334468801.64440411</v>
      </c>
      <c r="P123" s="222"/>
      <c r="Q123" s="222"/>
      <c r="R123" s="222"/>
      <c r="S123" s="222"/>
      <c r="T123" s="222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222"/>
      <c r="AI123" s="222"/>
      <c r="AJ123" s="222"/>
      <c r="AK123" s="222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2"/>
      <c r="BB123" s="222"/>
      <c r="BC123" s="222"/>
      <c r="BD123" s="222"/>
      <c r="BE123" s="222"/>
      <c r="BF123" s="222"/>
      <c r="BG123" s="222"/>
      <c r="BH123" s="222"/>
      <c r="BI123" s="222"/>
      <c r="BJ123" s="222">
        <v>-1386006.44</v>
      </c>
      <c r="BK123" s="222"/>
      <c r="BL123" s="222"/>
      <c r="BM123" s="222"/>
      <c r="BN123" s="222"/>
      <c r="BO123" s="222"/>
      <c r="BP123" s="222"/>
      <c r="BQ123" s="222"/>
      <c r="BR123" s="222"/>
      <c r="BS123" s="222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2"/>
      <c r="CJ123" s="222"/>
      <c r="CK123" s="222"/>
      <c r="CL123" s="222"/>
      <c r="CM123" s="222"/>
      <c r="CN123" s="222"/>
      <c r="CO123" s="222"/>
      <c r="CP123" s="222"/>
      <c r="CQ123" s="222"/>
      <c r="CR123" s="222"/>
      <c r="CS123" s="222"/>
      <c r="CT123" s="222"/>
      <c r="CU123" s="222"/>
      <c r="CV123" s="222"/>
      <c r="CW123" s="222"/>
      <c r="CX123" s="222"/>
      <c r="CY123" s="222"/>
      <c r="CZ123" s="222"/>
      <c r="DA123" s="222"/>
      <c r="DB123" s="222"/>
      <c r="DC123" s="222"/>
      <c r="DD123" s="222"/>
      <c r="DE123" s="222"/>
      <c r="DF123" s="222"/>
      <c r="DG123" s="222"/>
      <c r="DH123" s="222"/>
      <c r="DI123" s="222"/>
      <c r="DJ123" s="222"/>
      <c r="DK123" s="222"/>
      <c r="DL123" s="222"/>
      <c r="DM123" s="222"/>
      <c r="DN123" s="222"/>
      <c r="DO123" s="222"/>
      <c r="DP123" s="222"/>
      <c r="DQ123" s="222"/>
      <c r="DR123" s="222"/>
      <c r="DS123" s="222"/>
      <c r="DT123" s="222"/>
      <c r="DU123" s="222">
        <v>-1386006.44</v>
      </c>
      <c r="DV123" s="222"/>
      <c r="DW123" s="222"/>
      <c r="DX123" s="222"/>
      <c r="DY123" s="222">
        <v>333082795.20440412</v>
      </c>
    </row>
    <row r="124" spans="4:129">
      <c r="D124" s="175" t="s">
        <v>646</v>
      </c>
      <c r="E124" s="220" t="s">
        <v>652</v>
      </c>
      <c r="F124" s="220" t="s">
        <v>653</v>
      </c>
      <c r="G124" s="220">
        <v>15655552.960000001</v>
      </c>
      <c r="H124" s="220"/>
      <c r="I124" s="220"/>
      <c r="J124" s="220">
        <v>1424794861.2459605</v>
      </c>
      <c r="K124" s="220"/>
      <c r="L124" s="220"/>
      <c r="M124" s="220">
        <v>10731889.439999999</v>
      </c>
      <c r="N124" s="220"/>
      <c r="O124" s="220">
        <v>1451182303.6459603</v>
      </c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0"/>
      <c r="BB124" s="220"/>
      <c r="BC124" s="220"/>
      <c r="BD124" s="220"/>
      <c r="BE124" s="220"/>
      <c r="BF124" s="220"/>
      <c r="BG124" s="220"/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T124" s="220"/>
      <c r="BU124" s="220"/>
      <c r="BV124" s="220"/>
      <c r="BW124" s="220"/>
      <c r="BX124" s="220"/>
      <c r="BY124" s="220"/>
      <c r="BZ124" s="220"/>
      <c r="CA124" s="220"/>
      <c r="CB124" s="220"/>
      <c r="CC124" s="220"/>
      <c r="CD124" s="220"/>
      <c r="CE124" s="220"/>
      <c r="CF124" s="220"/>
      <c r="CG124" s="220"/>
      <c r="CH124" s="220"/>
      <c r="CI124" s="220"/>
      <c r="CJ124" s="220"/>
      <c r="CK124" s="220"/>
      <c r="CL124" s="220"/>
      <c r="CM124" s="220"/>
      <c r="CN124" s="220"/>
      <c r="CO124" s="220"/>
      <c r="CP124" s="220"/>
      <c r="CQ124" s="220"/>
      <c r="CR124" s="220"/>
      <c r="CS124" s="220"/>
      <c r="CT124" s="220"/>
      <c r="CU124" s="220"/>
      <c r="CV124" s="220"/>
      <c r="CW124" s="220"/>
      <c r="CX124" s="220"/>
      <c r="CY124" s="220"/>
      <c r="CZ124" s="220"/>
      <c r="DA124" s="220"/>
      <c r="DB124" s="220"/>
      <c r="DC124" s="220"/>
      <c r="DD124" s="220"/>
      <c r="DE124" s="220"/>
      <c r="DF124" s="220"/>
      <c r="DG124" s="220"/>
      <c r="DH124" s="220"/>
      <c r="DI124" s="220"/>
      <c r="DJ124" s="220"/>
      <c r="DK124" s="220"/>
      <c r="DL124" s="220"/>
      <c r="DM124" s="220"/>
      <c r="DN124" s="220"/>
      <c r="DO124" s="220"/>
      <c r="DP124" s="220"/>
      <c r="DQ124" s="220"/>
      <c r="DR124" s="220"/>
      <c r="DS124" s="220"/>
      <c r="DT124" s="220"/>
      <c r="DU124" s="220"/>
      <c r="DV124" s="220"/>
      <c r="DW124" s="220"/>
      <c r="DX124" s="220"/>
      <c r="DY124" s="220">
        <v>1451182303.6459603</v>
      </c>
    </row>
    <row r="125" spans="4:129">
      <c r="D125" s="175" t="s">
        <v>649</v>
      </c>
      <c r="E125" s="220" t="s">
        <v>655</v>
      </c>
      <c r="F125" s="220" t="s">
        <v>656</v>
      </c>
      <c r="G125" s="220">
        <v>-5130332.6399999997</v>
      </c>
      <c r="H125" s="220"/>
      <c r="I125" s="220"/>
      <c r="J125" s="220">
        <v>-134484921.87404761</v>
      </c>
      <c r="K125" s="220"/>
      <c r="L125" s="220"/>
      <c r="M125" s="220">
        <v>-3165233</v>
      </c>
      <c r="N125" s="220"/>
      <c r="O125" s="220">
        <v>-142780487.51404759</v>
      </c>
      <c r="P125" s="220"/>
      <c r="Q125" s="220"/>
      <c r="R125" s="220"/>
      <c r="S125" s="220"/>
      <c r="T125" s="220"/>
      <c r="U125" s="220"/>
      <c r="V125" s="220"/>
      <c r="W125" s="220"/>
      <c r="X125" s="220"/>
      <c r="Y125" s="220"/>
      <c r="Z125" s="220"/>
      <c r="AA125" s="220"/>
      <c r="AB125" s="220"/>
      <c r="AC125" s="220"/>
      <c r="AD125" s="220"/>
      <c r="AE125" s="220"/>
      <c r="AF125" s="220"/>
      <c r="AG125" s="220"/>
      <c r="AH125" s="220"/>
      <c r="AI125" s="220"/>
      <c r="AJ125" s="220"/>
      <c r="AK125" s="220"/>
      <c r="AL125" s="220"/>
      <c r="AM125" s="220"/>
      <c r="AN125" s="220"/>
      <c r="AO125" s="220"/>
      <c r="AP125" s="220"/>
      <c r="AQ125" s="220"/>
      <c r="AR125" s="220"/>
      <c r="AS125" s="220"/>
      <c r="AT125" s="220"/>
      <c r="AU125" s="220"/>
      <c r="AV125" s="220"/>
      <c r="AW125" s="220"/>
      <c r="AX125" s="220"/>
      <c r="AY125" s="220"/>
      <c r="AZ125" s="220"/>
      <c r="BA125" s="220"/>
      <c r="BB125" s="220"/>
      <c r="BC125" s="220"/>
      <c r="BD125" s="220"/>
      <c r="BE125" s="220"/>
      <c r="BF125" s="220"/>
      <c r="BG125" s="220"/>
      <c r="BH125" s="220"/>
      <c r="BI125" s="220"/>
      <c r="BJ125" s="220"/>
      <c r="BK125" s="220"/>
      <c r="BL125" s="220"/>
      <c r="BM125" s="220"/>
      <c r="BN125" s="220"/>
      <c r="BO125" s="220"/>
      <c r="BP125" s="220"/>
      <c r="BQ125" s="220"/>
      <c r="BR125" s="220"/>
      <c r="BS125" s="220"/>
      <c r="BT125" s="220"/>
      <c r="BU125" s="220"/>
      <c r="BV125" s="220"/>
      <c r="BW125" s="220"/>
      <c r="BX125" s="220"/>
      <c r="BY125" s="220"/>
      <c r="BZ125" s="220"/>
      <c r="CA125" s="220"/>
      <c r="CB125" s="220"/>
      <c r="CC125" s="220"/>
      <c r="CD125" s="220"/>
      <c r="CE125" s="220"/>
      <c r="CF125" s="220"/>
      <c r="CG125" s="220"/>
      <c r="CH125" s="220"/>
      <c r="CI125" s="220"/>
      <c r="CJ125" s="220"/>
      <c r="CK125" s="220"/>
      <c r="CL125" s="220"/>
      <c r="CM125" s="220"/>
      <c r="CN125" s="220"/>
      <c r="CO125" s="220"/>
      <c r="CP125" s="220"/>
      <c r="CQ125" s="220"/>
      <c r="CR125" s="220"/>
      <c r="CS125" s="220"/>
      <c r="CT125" s="220"/>
      <c r="CU125" s="220"/>
      <c r="CV125" s="220"/>
      <c r="CW125" s="220"/>
      <c r="CX125" s="220"/>
      <c r="CY125" s="220"/>
      <c r="CZ125" s="220"/>
      <c r="DA125" s="220"/>
      <c r="DB125" s="220"/>
      <c r="DC125" s="220"/>
      <c r="DD125" s="220"/>
      <c r="DE125" s="220"/>
      <c r="DF125" s="220"/>
      <c r="DG125" s="220"/>
      <c r="DH125" s="220"/>
      <c r="DI125" s="220"/>
      <c r="DJ125" s="220"/>
      <c r="DK125" s="220"/>
      <c r="DL125" s="220"/>
      <c r="DM125" s="220"/>
      <c r="DN125" s="220"/>
      <c r="DO125" s="220"/>
      <c r="DP125" s="220"/>
      <c r="DQ125" s="220"/>
      <c r="DR125" s="220"/>
      <c r="DS125" s="220"/>
      <c r="DT125" s="220"/>
      <c r="DU125" s="220"/>
      <c r="DV125" s="220"/>
      <c r="DW125" s="220"/>
      <c r="DX125" s="220"/>
      <c r="DY125" s="220">
        <v>-142780487.51404759</v>
      </c>
    </row>
    <row r="126" spans="4:129">
      <c r="D126" s="175" t="s">
        <v>651</v>
      </c>
      <c r="E126" s="222" t="s">
        <v>658</v>
      </c>
      <c r="F126" s="222" t="s">
        <v>653</v>
      </c>
      <c r="G126" s="222">
        <v>10525220.32</v>
      </c>
      <c r="H126" s="222"/>
      <c r="I126" s="222"/>
      <c r="J126" s="222">
        <v>1290309939.3719127</v>
      </c>
      <c r="K126" s="222"/>
      <c r="L126" s="222"/>
      <c r="M126" s="222">
        <v>7566656.4400000004</v>
      </c>
      <c r="N126" s="222"/>
      <c r="O126" s="222">
        <v>1308401816.1319127</v>
      </c>
      <c r="P126" s="222"/>
      <c r="Q126" s="222"/>
      <c r="R126" s="222"/>
      <c r="S126" s="222"/>
      <c r="T126" s="222"/>
      <c r="U126" s="222"/>
      <c r="V126" s="222"/>
      <c r="W126" s="222"/>
      <c r="X126" s="222"/>
      <c r="Y126" s="222"/>
      <c r="Z126" s="222"/>
      <c r="AA126" s="222"/>
      <c r="AB126" s="222"/>
      <c r="AC126" s="222"/>
      <c r="AD126" s="222"/>
      <c r="AE126" s="222"/>
      <c r="AF126" s="222"/>
      <c r="AG126" s="222"/>
      <c r="AH126" s="222"/>
      <c r="AI126" s="222"/>
      <c r="AJ126" s="222"/>
      <c r="AK126" s="222"/>
      <c r="AL126" s="222"/>
      <c r="AM126" s="222"/>
      <c r="AN126" s="222"/>
      <c r="AO126" s="222"/>
      <c r="AP126" s="222"/>
      <c r="AQ126" s="222"/>
      <c r="AR126" s="222"/>
      <c r="AS126" s="222"/>
      <c r="AT126" s="222"/>
      <c r="AU126" s="222"/>
      <c r="AV126" s="222"/>
      <c r="AW126" s="222"/>
      <c r="AX126" s="222"/>
      <c r="AY126" s="222"/>
      <c r="AZ126" s="222"/>
      <c r="BA126" s="222"/>
      <c r="BB126" s="222"/>
      <c r="BC126" s="222"/>
      <c r="BD126" s="222"/>
      <c r="BE126" s="222"/>
      <c r="BF126" s="222"/>
      <c r="BG126" s="222"/>
      <c r="BH126" s="222"/>
      <c r="BI126" s="222"/>
      <c r="BJ126" s="222"/>
      <c r="BK126" s="222"/>
      <c r="BL126" s="222"/>
      <c r="BM126" s="222"/>
      <c r="BN126" s="222"/>
      <c r="BO126" s="222"/>
      <c r="BP126" s="222"/>
      <c r="BQ126" s="222"/>
      <c r="BR126" s="222"/>
      <c r="BS126" s="222"/>
      <c r="BT126" s="222"/>
      <c r="BU126" s="222"/>
      <c r="BV126" s="222"/>
      <c r="BW126" s="222"/>
      <c r="BX126" s="222"/>
      <c r="BY126" s="222"/>
      <c r="BZ126" s="222"/>
      <c r="CA126" s="222"/>
      <c r="CB126" s="222"/>
      <c r="CC126" s="222"/>
      <c r="CD126" s="222"/>
      <c r="CE126" s="222"/>
      <c r="CF126" s="222"/>
      <c r="CG126" s="222"/>
      <c r="CH126" s="222"/>
      <c r="CI126" s="222"/>
      <c r="CJ126" s="222"/>
      <c r="CK126" s="222"/>
      <c r="CL126" s="222"/>
      <c r="CM126" s="222"/>
      <c r="CN126" s="222"/>
      <c r="CO126" s="222"/>
      <c r="CP126" s="222"/>
      <c r="CQ126" s="222"/>
      <c r="CR126" s="222"/>
      <c r="CS126" s="222"/>
      <c r="CT126" s="222"/>
      <c r="CU126" s="222"/>
      <c r="CV126" s="222"/>
      <c r="CW126" s="222"/>
      <c r="CX126" s="222"/>
      <c r="CY126" s="222"/>
      <c r="CZ126" s="222"/>
      <c r="DA126" s="222"/>
      <c r="DB126" s="222"/>
      <c r="DC126" s="222"/>
      <c r="DD126" s="222"/>
      <c r="DE126" s="222"/>
      <c r="DF126" s="222"/>
      <c r="DG126" s="222"/>
      <c r="DH126" s="222"/>
      <c r="DI126" s="222"/>
      <c r="DJ126" s="222"/>
      <c r="DK126" s="222"/>
      <c r="DL126" s="222"/>
      <c r="DM126" s="222"/>
      <c r="DN126" s="222"/>
      <c r="DO126" s="222"/>
      <c r="DP126" s="222"/>
      <c r="DQ126" s="222"/>
      <c r="DR126" s="222"/>
      <c r="DS126" s="222"/>
      <c r="DT126" s="222"/>
      <c r="DU126" s="222"/>
      <c r="DV126" s="222"/>
      <c r="DW126" s="222"/>
      <c r="DX126" s="222"/>
      <c r="DY126" s="222">
        <v>1308401816.1319127</v>
      </c>
    </row>
    <row r="127" spans="4:129">
      <c r="D127" s="175" t="s">
        <v>654</v>
      </c>
      <c r="E127" s="220" t="s">
        <v>660</v>
      </c>
      <c r="F127" s="220" t="s">
        <v>661</v>
      </c>
      <c r="G127" s="220">
        <v>77853479.260000005</v>
      </c>
      <c r="H127" s="220">
        <v>1209151</v>
      </c>
      <c r="I127" s="220"/>
      <c r="J127" s="220">
        <v>7789735.1272194004</v>
      </c>
      <c r="K127" s="220"/>
      <c r="L127" s="220"/>
      <c r="M127" s="220">
        <v>27952084.039999999</v>
      </c>
      <c r="N127" s="220"/>
      <c r="O127" s="220">
        <v>114804449.42721941</v>
      </c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0"/>
      <c r="BB127" s="220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T127" s="220"/>
      <c r="BU127" s="220"/>
      <c r="BV127" s="220"/>
      <c r="BW127" s="220"/>
      <c r="BX127" s="220"/>
      <c r="BY127" s="220"/>
      <c r="BZ127" s="220"/>
      <c r="CA127" s="220"/>
      <c r="CB127" s="220"/>
      <c r="CC127" s="220"/>
      <c r="CD127" s="220"/>
      <c r="CE127" s="220"/>
      <c r="CF127" s="220"/>
      <c r="CG127" s="220"/>
      <c r="CH127" s="220"/>
      <c r="CI127" s="220"/>
      <c r="CJ127" s="220"/>
      <c r="CK127" s="220"/>
      <c r="CL127" s="220"/>
      <c r="CM127" s="220"/>
      <c r="CN127" s="220"/>
      <c r="CO127" s="220"/>
      <c r="CP127" s="220"/>
      <c r="CQ127" s="220"/>
      <c r="CR127" s="220"/>
      <c r="CS127" s="220"/>
      <c r="CT127" s="220"/>
      <c r="CU127" s="220"/>
      <c r="CV127" s="220"/>
      <c r="CW127" s="220"/>
      <c r="CX127" s="220"/>
      <c r="CY127" s="220"/>
      <c r="CZ127" s="220"/>
      <c r="DA127" s="220"/>
      <c r="DB127" s="220"/>
      <c r="DC127" s="220"/>
      <c r="DD127" s="220"/>
      <c r="DE127" s="220"/>
      <c r="DF127" s="220"/>
      <c r="DG127" s="220"/>
      <c r="DH127" s="220"/>
      <c r="DI127" s="220"/>
      <c r="DJ127" s="220"/>
      <c r="DK127" s="220"/>
      <c r="DL127" s="220"/>
      <c r="DM127" s="220"/>
      <c r="DN127" s="220"/>
      <c r="DO127" s="220"/>
      <c r="DP127" s="220"/>
      <c r="DQ127" s="220"/>
      <c r="DR127" s="220"/>
      <c r="DS127" s="220"/>
      <c r="DT127" s="220"/>
      <c r="DU127" s="220"/>
      <c r="DV127" s="220"/>
      <c r="DW127" s="220"/>
      <c r="DX127" s="220"/>
      <c r="DY127" s="220">
        <v>114804449.42721941</v>
      </c>
    </row>
    <row r="128" spans="4:129">
      <c r="D128" s="175" t="s">
        <v>657</v>
      </c>
      <c r="E128" s="220" t="s">
        <v>663</v>
      </c>
      <c r="F128" s="220" t="s">
        <v>664</v>
      </c>
      <c r="G128" s="220">
        <v>-33895243.229999997</v>
      </c>
      <c r="H128" s="220">
        <v>-85421.92</v>
      </c>
      <c r="I128" s="220"/>
      <c r="J128" s="220">
        <v>-2451452.1767807999</v>
      </c>
      <c r="K128" s="220"/>
      <c r="L128" s="220"/>
      <c r="M128" s="220">
        <v>-11375055.279999999</v>
      </c>
      <c r="N128" s="220"/>
      <c r="O128" s="220">
        <v>-47807172.606780797</v>
      </c>
      <c r="P128" s="220"/>
      <c r="Q128" s="220"/>
      <c r="R128" s="220"/>
      <c r="S128" s="220"/>
      <c r="T128" s="220"/>
      <c r="U128" s="220"/>
      <c r="V128" s="220"/>
      <c r="W128" s="220"/>
      <c r="X128" s="220"/>
      <c r="Y128" s="220"/>
      <c r="Z128" s="220"/>
      <c r="AA128" s="220"/>
      <c r="AB128" s="220"/>
      <c r="AC128" s="220"/>
      <c r="AD128" s="220"/>
      <c r="AE128" s="220"/>
      <c r="AF128" s="220"/>
      <c r="AG128" s="220"/>
      <c r="AH128" s="220"/>
      <c r="AI128" s="220"/>
      <c r="AJ128" s="220"/>
      <c r="AK128" s="220"/>
      <c r="AL128" s="220"/>
      <c r="AM128" s="220"/>
      <c r="AN128" s="220"/>
      <c r="AO128" s="220"/>
      <c r="AP128" s="220"/>
      <c r="AQ128" s="220"/>
      <c r="AR128" s="220"/>
      <c r="AS128" s="220"/>
      <c r="AT128" s="220"/>
      <c r="AU128" s="220"/>
      <c r="AV128" s="220"/>
      <c r="AW128" s="220"/>
      <c r="AX128" s="220"/>
      <c r="AY128" s="220"/>
      <c r="AZ128" s="220"/>
      <c r="BA128" s="220"/>
      <c r="BB128" s="220"/>
      <c r="BC128" s="220"/>
      <c r="BD128" s="220"/>
      <c r="BE128" s="220"/>
      <c r="BF128" s="220"/>
      <c r="BG128" s="220"/>
      <c r="BH128" s="220"/>
      <c r="BI128" s="220"/>
      <c r="BJ128" s="220"/>
      <c r="BK128" s="220"/>
      <c r="BL128" s="220"/>
      <c r="BM128" s="220"/>
      <c r="BN128" s="220"/>
      <c r="BO128" s="220"/>
      <c r="BP128" s="220"/>
      <c r="BQ128" s="220"/>
      <c r="BR128" s="220"/>
      <c r="BS128" s="220"/>
      <c r="BT128" s="220"/>
      <c r="BU128" s="220"/>
      <c r="BV128" s="220"/>
      <c r="BW128" s="220"/>
      <c r="BX128" s="220"/>
      <c r="BY128" s="220"/>
      <c r="BZ128" s="220"/>
      <c r="CA128" s="220"/>
      <c r="CB128" s="220"/>
      <c r="CC128" s="220"/>
      <c r="CD128" s="220"/>
      <c r="CE128" s="220"/>
      <c r="CF128" s="220"/>
      <c r="CG128" s="220"/>
      <c r="CH128" s="220"/>
      <c r="CI128" s="220"/>
      <c r="CJ128" s="220"/>
      <c r="CK128" s="220"/>
      <c r="CL128" s="220"/>
      <c r="CM128" s="220"/>
      <c r="CN128" s="220"/>
      <c r="CO128" s="220"/>
      <c r="CP128" s="220"/>
      <c r="CQ128" s="220"/>
      <c r="CR128" s="220"/>
      <c r="CS128" s="220"/>
      <c r="CT128" s="220"/>
      <c r="CU128" s="220"/>
      <c r="CV128" s="220"/>
      <c r="CW128" s="220"/>
      <c r="CX128" s="220"/>
      <c r="CY128" s="220"/>
      <c r="CZ128" s="220"/>
      <c r="DA128" s="220"/>
      <c r="DB128" s="220"/>
      <c r="DC128" s="220"/>
      <c r="DD128" s="220"/>
      <c r="DE128" s="220"/>
      <c r="DF128" s="220"/>
      <c r="DG128" s="220"/>
      <c r="DH128" s="220"/>
      <c r="DI128" s="220"/>
      <c r="DJ128" s="220"/>
      <c r="DK128" s="220"/>
      <c r="DL128" s="220"/>
      <c r="DM128" s="220"/>
      <c r="DN128" s="220"/>
      <c r="DO128" s="220"/>
      <c r="DP128" s="220"/>
      <c r="DQ128" s="220"/>
      <c r="DR128" s="220"/>
      <c r="DS128" s="220"/>
      <c r="DT128" s="220"/>
      <c r="DU128" s="220"/>
      <c r="DV128" s="220"/>
      <c r="DW128" s="220"/>
      <c r="DX128" s="220"/>
      <c r="DY128" s="220">
        <v>-47807172.606780797</v>
      </c>
    </row>
    <row r="129" spans="4:129">
      <c r="D129" s="175" t="s">
        <v>659</v>
      </c>
      <c r="E129" s="222" t="s">
        <v>666</v>
      </c>
      <c r="F129" s="222" t="s">
        <v>661</v>
      </c>
      <c r="G129" s="222">
        <v>43958236.030000001</v>
      </c>
      <c r="H129" s="222">
        <v>1123729.08</v>
      </c>
      <c r="I129" s="222"/>
      <c r="J129" s="222">
        <v>5338282.9504386</v>
      </c>
      <c r="K129" s="222"/>
      <c r="L129" s="222"/>
      <c r="M129" s="222">
        <v>16577028.76</v>
      </c>
      <c r="N129" s="222"/>
      <c r="O129" s="222">
        <v>66997276.820438601</v>
      </c>
      <c r="P129" s="222"/>
      <c r="Q129" s="222"/>
      <c r="R129" s="222"/>
      <c r="S129" s="222"/>
      <c r="T129" s="222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222"/>
      <c r="AI129" s="222"/>
      <c r="AJ129" s="222"/>
      <c r="AK129" s="222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2"/>
      <c r="BB129" s="222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2"/>
      <c r="BS129" s="222"/>
      <c r="BT129" s="222"/>
      <c r="BU129" s="222"/>
      <c r="BV129" s="222"/>
      <c r="BW129" s="222"/>
      <c r="BX129" s="222"/>
      <c r="BY129" s="222"/>
      <c r="BZ129" s="222"/>
      <c r="CA129" s="222"/>
      <c r="CB129" s="222"/>
      <c r="CC129" s="222"/>
      <c r="CD129" s="222"/>
      <c r="CE129" s="222"/>
      <c r="CF129" s="222"/>
      <c r="CG129" s="222"/>
      <c r="CH129" s="222"/>
      <c r="CI129" s="222"/>
      <c r="CJ129" s="222"/>
      <c r="CK129" s="222"/>
      <c r="CL129" s="222"/>
      <c r="CM129" s="222"/>
      <c r="CN129" s="222"/>
      <c r="CO129" s="222"/>
      <c r="CP129" s="222"/>
      <c r="CQ129" s="222"/>
      <c r="CR129" s="222"/>
      <c r="CS129" s="222"/>
      <c r="CT129" s="222"/>
      <c r="CU129" s="222"/>
      <c r="CV129" s="222"/>
      <c r="CW129" s="222"/>
      <c r="CX129" s="222"/>
      <c r="CY129" s="222"/>
      <c r="CZ129" s="222"/>
      <c r="DA129" s="222"/>
      <c r="DB129" s="222"/>
      <c r="DC129" s="222"/>
      <c r="DD129" s="222"/>
      <c r="DE129" s="222"/>
      <c r="DF129" s="222"/>
      <c r="DG129" s="222"/>
      <c r="DH129" s="222"/>
      <c r="DI129" s="222"/>
      <c r="DJ129" s="222"/>
      <c r="DK129" s="222"/>
      <c r="DL129" s="222"/>
      <c r="DM129" s="222"/>
      <c r="DN129" s="222"/>
      <c r="DO129" s="222"/>
      <c r="DP129" s="222"/>
      <c r="DQ129" s="222"/>
      <c r="DR129" s="222"/>
      <c r="DS129" s="222"/>
      <c r="DT129" s="222"/>
      <c r="DU129" s="222"/>
      <c r="DV129" s="222"/>
      <c r="DW129" s="222"/>
      <c r="DX129" s="222"/>
      <c r="DY129" s="222">
        <v>66997276.820438601</v>
      </c>
    </row>
    <row r="130" spans="4:129">
      <c r="D130" s="175" t="s">
        <v>662</v>
      </c>
      <c r="E130" s="220" t="s">
        <v>668</v>
      </c>
      <c r="F130" s="220" t="s">
        <v>669</v>
      </c>
      <c r="G130" s="220">
        <v>11928267.699999999</v>
      </c>
      <c r="H130" s="220"/>
      <c r="I130" s="220"/>
      <c r="J130" s="220"/>
      <c r="K130" s="220"/>
      <c r="L130" s="220"/>
      <c r="M130" s="220">
        <v>918356.25</v>
      </c>
      <c r="N130" s="220"/>
      <c r="O130" s="220">
        <v>12846623.949999999</v>
      </c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0"/>
      <c r="BB130" s="220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T130" s="220"/>
      <c r="BU130" s="220"/>
      <c r="BV130" s="220"/>
      <c r="BW130" s="220"/>
      <c r="BX130" s="220"/>
      <c r="BY130" s="220"/>
      <c r="BZ130" s="220"/>
      <c r="CA130" s="220"/>
      <c r="CB130" s="220"/>
      <c r="CC130" s="220"/>
      <c r="CD130" s="220"/>
      <c r="CE130" s="220"/>
      <c r="CF130" s="220"/>
      <c r="CG130" s="220"/>
      <c r="CH130" s="220"/>
      <c r="CI130" s="220"/>
      <c r="CJ130" s="220"/>
      <c r="CK130" s="220"/>
      <c r="CL130" s="220"/>
      <c r="CM130" s="220"/>
      <c r="CN130" s="220"/>
      <c r="CO130" s="220"/>
      <c r="CP130" s="220"/>
      <c r="CQ130" s="220"/>
      <c r="CR130" s="220"/>
      <c r="CS130" s="220"/>
      <c r="CT130" s="220"/>
      <c r="CU130" s="220"/>
      <c r="CV130" s="220"/>
      <c r="CW130" s="220"/>
      <c r="CX130" s="220"/>
      <c r="CY130" s="220"/>
      <c r="CZ130" s="220"/>
      <c r="DA130" s="220"/>
      <c r="DB130" s="220"/>
      <c r="DC130" s="220"/>
      <c r="DD130" s="220"/>
      <c r="DE130" s="220"/>
      <c r="DF130" s="220"/>
      <c r="DG130" s="220"/>
      <c r="DH130" s="220"/>
      <c r="DI130" s="220"/>
      <c r="DJ130" s="220"/>
      <c r="DK130" s="220"/>
      <c r="DL130" s="220"/>
      <c r="DM130" s="220"/>
      <c r="DN130" s="220"/>
      <c r="DO130" s="220"/>
      <c r="DP130" s="220"/>
      <c r="DQ130" s="220"/>
      <c r="DR130" s="220"/>
      <c r="DS130" s="220"/>
      <c r="DT130" s="220"/>
      <c r="DU130" s="220"/>
      <c r="DV130" s="220"/>
      <c r="DW130" s="220"/>
      <c r="DX130" s="220"/>
      <c r="DY130" s="220">
        <v>12846623.949999999</v>
      </c>
    </row>
    <row r="131" spans="4:129">
      <c r="D131" s="175" t="s">
        <v>665</v>
      </c>
      <c r="E131" s="220" t="s">
        <v>671</v>
      </c>
      <c r="F131" s="220" t="s">
        <v>672</v>
      </c>
      <c r="G131" s="220">
        <v>-4180041.97</v>
      </c>
      <c r="H131" s="220"/>
      <c r="I131" s="220"/>
      <c r="J131" s="220"/>
      <c r="K131" s="220"/>
      <c r="L131" s="220"/>
      <c r="M131" s="220">
        <v>-233546.55</v>
      </c>
      <c r="N131" s="220"/>
      <c r="O131" s="220">
        <v>-4413588.5199999996</v>
      </c>
      <c r="P131" s="220"/>
      <c r="Q131" s="220"/>
      <c r="R131" s="220"/>
      <c r="S131" s="220"/>
      <c r="T131" s="220"/>
      <c r="U131" s="220"/>
      <c r="V131" s="220"/>
      <c r="W131" s="220"/>
      <c r="X131" s="220"/>
      <c r="Y131" s="220"/>
      <c r="Z131" s="220"/>
      <c r="AA131" s="220"/>
      <c r="AB131" s="220"/>
      <c r="AC131" s="220"/>
      <c r="AD131" s="220"/>
      <c r="AE131" s="220"/>
      <c r="AF131" s="220"/>
      <c r="AG131" s="220"/>
      <c r="AH131" s="220"/>
      <c r="AI131" s="220"/>
      <c r="AJ131" s="220"/>
      <c r="AK131" s="220"/>
      <c r="AL131" s="220"/>
      <c r="AM131" s="220"/>
      <c r="AN131" s="220"/>
      <c r="AO131" s="220"/>
      <c r="AP131" s="220"/>
      <c r="AQ131" s="220"/>
      <c r="AR131" s="220"/>
      <c r="AS131" s="220"/>
      <c r="AT131" s="220"/>
      <c r="AU131" s="220"/>
      <c r="AV131" s="220"/>
      <c r="AW131" s="220"/>
      <c r="AX131" s="220"/>
      <c r="AY131" s="220"/>
      <c r="AZ131" s="220"/>
      <c r="BA131" s="220"/>
      <c r="BB131" s="220"/>
      <c r="BC131" s="220"/>
      <c r="BD131" s="220"/>
      <c r="BE131" s="220"/>
      <c r="BF131" s="220"/>
      <c r="BG131" s="220"/>
      <c r="BH131" s="220"/>
      <c r="BI131" s="220"/>
      <c r="BJ131" s="220"/>
      <c r="BK131" s="220"/>
      <c r="BL131" s="220"/>
      <c r="BM131" s="220"/>
      <c r="BN131" s="220"/>
      <c r="BO131" s="220"/>
      <c r="BP131" s="220"/>
      <c r="BQ131" s="220"/>
      <c r="BR131" s="220"/>
      <c r="BS131" s="220"/>
      <c r="BT131" s="220"/>
      <c r="BU131" s="220"/>
      <c r="BV131" s="220"/>
      <c r="BW131" s="220"/>
      <c r="BX131" s="220"/>
      <c r="BY131" s="220"/>
      <c r="BZ131" s="220"/>
      <c r="CA131" s="220"/>
      <c r="CB131" s="220"/>
      <c r="CC131" s="220"/>
      <c r="CD131" s="220"/>
      <c r="CE131" s="220"/>
      <c r="CF131" s="220"/>
      <c r="CG131" s="220"/>
      <c r="CH131" s="220"/>
      <c r="CI131" s="220"/>
      <c r="CJ131" s="220"/>
      <c r="CK131" s="220"/>
      <c r="CL131" s="220"/>
      <c r="CM131" s="220"/>
      <c r="CN131" s="220"/>
      <c r="CO131" s="220"/>
      <c r="CP131" s="220"/>
      <c r="CQ131" s="220"/>
      <c r="CR131" s="220"/>
      <c r="CS131" s="220"/>
      <c r="CT131" s="220"/>
      <c r="CU131" s="220"/>
      <c r="CV131" s="220"/>
      <c r="CW131" s="220"/>
      <c r="CX131" s="220"/>
      <c r="CY131" s="220"/>
      <c r="CZ131" s="220"/>
      <c r="DA131" s="220"/>
      <c r="DB131" s="220"/>
      <c r="DC131" s="220"/>
      <c r="DD131" s="220"/>
      <c r="DE131" s="220"/>
      <c r="DF131" s="220"/>
      <c r="DG131" s="220"/>
      <c r="DH131" s="220"/>
      <c r="DI131" s="220"/>
      <c r="DJ131" s="220"/>
      <c r="DK131" s="220"/>
      <c r="DL131" s="220"/>
      <c r="DM131" s="220"/>
      <c r="DN131" s="220"/>
      <c r="DO131" s="220"/>
      <c r="DP131" s="220"/>
      <c r="DQ131" s="220"/>
      <c r="DR131" s="220"/>
      <c r="DS131" s="220"/>
      <c r="DT131" s="220"/>
      <c r="DU131" s="220"/>
      <c r="DV131" s="220"/>
      <c r="DW131" s="220"/>
      <c r="DX131" s="220"/>
      <c r="DY131" s="220">
        <v>-4413588.5199999996</v>
      </c>
    </row>
    <row r="132" spans="4:129">
      <c r="D132" s="175" t="s">
        <v>667</v>
      </c>
      <c r="E132" s="222" t="s">
        <v>674</v>
      </c>
      <c r="F132" s="222" t="s">
        <v>669</v>
      </c>
      <c r="G132" s="222">
        <v>7748225.7300000004</v>
      </c>
      <c r="H132" s="222"/>
      <c r="I132" s="222"/>
      <c r="J132" s="222"/>
      <c r="K132" s="222"/>
      <c r="L132" s="222"/>
      <c r="M132" s="222">
        <v>684809.7</v>
      </c>
      <c r="N132" s="222"/>
      <c r="O132" s="222">
        <v>8433035.4299999997</v>
      </c>
      <c r="P132" s="222"/>
      <c r="Q132" s="222"/>
      <c r="R132" s="222"/>
      <c r="S132" s="222"/>
      <c r="T132" s="222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222"/>
      <c r="AI132" s="222"/>
      <c r="AJ132" s="222"/>
      <c r="AK132" s="222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2"/>
      <c r="BB132" s="222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2"/>
      <c r="BS132" s="222"/>
      <c r="BT132" s="222"/>
      <c r="BU132" s="222"/>
      <c r="BV132" s="222"/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2"/>
      <c r="CJ132" s="222"/>
      <c r="CK132" s="222"/>
      <c r="CL132" s="222"/>
      <c r="CM132" s="222"/>
      <c r="CN132" s="222"/>
      <c r="CO132" s="222"/>
      <c r="CP132" s="222"/>
      <c r="CQ132" s="222"/>
      <c r="CR132" s="222"/>
      <c r="CS132" s="222"/>
      <c r="CT132" s="222"/>
      <c r="CU132" s="222"/>
      <c r="CV132" s="222"/>
      <c r="CW132" s="222"/>
      <c r="CX132" s="222"/>
      <c r="CY132" s="222"/>
      <c r="CZ132" s="222"/>
      <c r="DA132" s="222"/>
      <c r="DB132" s="222"/>
      <c r="DC132" s="222"/>
      <c r="DD132" s="222"/>
      <c r="DE132" s="222"/>
      <c r="DF132" s="222"/>
      <c r="DG132" s="222"/>
      <c r="DH132" s="222"/>
      <c r="DI132" s="222"/>
      <c r="DJ132" s="222"/>
      <c r="DK132" s="222"/>
      <c r="DL132" s="222"/>
      <c r="DM132" s="222"/>
      <c r="DN132" s="222"/>
      <c r="DO132" s="222"/>
      <c r="DP132" s="222"/>
      <c r="DQ132" s="222"/>
      <c r="DR132" s="222"/>
      <c r="DS132" s="222"/>
      <c r="DT132" s="222"/>
      <c r="DU132" s="222"/>
      <c r="DV132" s="222"/>
      <c r="DW132" s="222"/>
      <c r="DX132" s="222"/>
      <c r="DY132" s="222">
        <v>8433035.4299999997</v>
      </c>
    </row>
    <row r="133" spans="4:129">
      <c r="D133" s="175" t="s">
        <v>670</v>
      </c>
      <c r="E133" s="223" t="s">
        <v>676</v>
      </c>
      <c r="F133" s="223" t="s">
        <v>677</v>
      </c>
      <c r="G133" s="223">
        <v>16151822267.700001</v>
      </c>
      <c r="H133" s="223">
        <v>1722505005.46</v>
      </c>
      <c r="I133" s="223"/>
      <c r="J133" s="223">
        <v>16170333622.03401</v>
      </c>
      <c r="K133" s="223"/>
      <c r="L133" s="223">
        <v>5085156575.7197075</v>
      </c>
      <c r="M133" s="223">
        <v>4033832731.3299999</v>
      </c>
      <c r="N133" s="223">
        <v>4031216641.0608616</v>
      </c>
      <c r="O133" s="223">
        <v>47194866843.304573</v>
      </c>
      <c r="P133" s="223"/>
      <c r="Q133" s="223"/>
      <c r="R133" s="223"/>
      <c r="S133" s="223"/>
      <c r="T133" s="223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3"/>
      <c r="AI133" s="223"/>
      <c r="AJ133" s="223"/>
      <c r="AK133" s="223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3"/>
      <c r="BB133" s="223"/>
      <c r="BC133" s="223"/>
      <c r="BD133" s="223"/>
      <c r="BE133" s="223"/>
      <c r="BF133" s="223"/>
      <c r="BG133" s="223"/>
      <c r="BH133" s="223"/>
      <c r="BI133" s="223"/>
      <c r="BJ133" s="223">
        <v>-10881230.23</v>
      </c>
      <c r="BK133" s="223">
        <v>7486090.4199999999</v>
      </c>
      <c r="BL133" s="223"/>
      <c r="BM133" s="223"/>
      <c r="BN133" s="223">
        <v>-424761250.70482892</v>
      </c>
      <c r="BO133" s="223"/>
      <c r="BP133" s="223"/>
      <c r="BQ133" s="223"/>
      <c r="BR133" s="223"/>
      <c r="BS133" s="223"/>
      <c r="BT133" s="223"/>
      <c r="BU133" s="223"/>
      <c r="BV133" s="223"/>
      <c r="BW133" s="223"/>
      <c r="BX133" s="223"/>
      <c r="BY133" s="223"/>
      <c r="BZ133" s="223"/>
      <c r="CA133" s="223"/>
      <c r="CB133" s="223">
        <v>-25192803.309799701</v>
      </c>
      <c r="CC133" s="223"/>
      <c r="CD133" s="223"/>
      <c r="CE133" s="223"/>
      <c r="CF133" s="223"/>
      <c r="CG133" s="223"/>
      <c r="CH133" s="223"/>
      <c r="CI133" s="223"/>
      <c r="CJ133" s="223"/>
      <c r="CK133" s="223"/>
      <c r="CL133" s="223"/>
      <c r="CM133" s="223"/>
      <c r="CN133" s="223"/>
      <c r="CO133" s="223"/>
      <c r="CP133" s="223"/>
      <c r="CQ133" s="223"/>
      <c r="CR133" s="223"/>
      <c r="CS133" s="223"/>
      <c r="CT133" s="223"/>
      <c r="CU133" s="223"/>
      <c r="CV133" s="223"/>
      <c r="CW133" s="223"/>
      <c r="CX133" s="223"/>
      <c r="CY133" s="223"/>
      <c r="CZ133" s="223"/>
      <c r="DA133" s="223"/>
      <c r="DB133" s="223"/>
      <c r="DC133" s="223"/>
      <c r="DD133" s="223"/>
      <c r="DE133" s="223"/>
      <c r="DF133" s="223"/>
      <c r="DG133" s="223"/>
      <c r="DH133" s="223"/>
      <c r="DI133" s="223">
        <v>8930492536.1299992</v>
      </c>
      <c r="DJ133" s="223"/>
      <c r="DK133" s="223"/>
      <c r="DL133" s="223"/>
      <c r="DM133" s="223"/>
      <c r="DN133" s="223"/>
      <c r="DO133" s="223">
        <v>-170854102.38</v>
      </c>
      <c r="DP133" s="223"/>
      <c r="DQ133" s="223">
        <v>0</v>
      </c>
      <c r="DR133" s="223"/>
      <c r="DS133" s="223"/>
      <c r="DT133" s="223"/>
      <c r="DU133" s="223">
        <v>8306289239.9253712</v>
      </c>
      <c r="DV133" s="223"/>
      <c r="DW133" s="223"/>
      <c r="DX133" s="223"/>
      <c r="DY133" s="223">
        <v>55501156083.229942</v>
      </c>
    </row>
    <row r="134" spans="4:129">
      <c r="D134" s="175" t="s">
        <v>673</v>
      </c>
      <c r="E134" s="220" t="s">
        <v>679</v>
      </c>
      <c r="F134" s="220" t="s">
        <v>680</v>
      </c>
      <c r="G134" s="220"/>
      <c r="H134" s="220"/>
      <c r="I134" s="220"/>
      <c r="J134" s="220"/>
      <c r="K134" s="220"/>
      <c r="L134" s="220"/>
      <c r="M134" s="220"/>
      <c r="N134" s="220"/>
      <c r="O134" s="220"/>
      <c r="P134" s="220"/>
      <c r="Q134" s="220"/>
      <c r="R134" s="220"/>
      <c r="S134" s="220"/>
      <c r="T134" s="220"/>
      <c r="U134" s="220"/>
      <c r="V134" s="220"/>
      <c r="W134" s="220"/>
      <c r="X134" s="220"/>
      <c r="Y134" s="220"/>
      <c r="Z134" s="220"/>
      <c r="AA134" s="220"/>
      <c r="AB134" s="220"/>
      <c r="AC134" s="220"/>
      <c r="AD134" s="220"/>
      <c r="AE134" s="220"/>
      <c r="AF134" s="220"/>
      <c r="AG134" s="220"/>
      <c r="AH134" s="220"/>
      <c r="AI134" s="220"/>
      <c r="AJ134" s="220"/>
      <c r="AK134" s="220"/>
      <c r="AL134" s="220"/>
      <c r="AM134" s="220"/>
      <c r="AN134" s="220"/>
      <c r="AO134" s="220"/>
      <c r="AP134" s="220"/>
      <c r="AQ134" s="220"/>
      <c r="AR134" s="220"/>
      <c r="AS134" s="220"/>
      <c r="AT134" s="220"/>
      <c r="AU134" s="220"/>
      <c r="AV134" s="220"/>
      <c r="AW134" s="220"/>
      <c r="AX134" s="220"/>
      <c r="AY134" s="220"/>
      <c r="AZ134" s="220"/>
      <c r="BA134" s="220"/>
      <c r="BB134" s="220"/>
      <c r="BC134" s="220"/>
      <c r="BD134" s="220"/>
      <c r="BE134" s="220"/>
      <c r="BF134" s="220"/>
      <c r="BG134" s="220"/>
      <c r="BH134" s="220"/>
      <c r="BI134" s="220"/>
      <c r="BJ134" s="220"/>
      <c r="BK134" s="220"/>
      <c r="BL134" s="220"/>
      <c r="BM134" s="220"/>
      <c r="BN134" s="220"/>
      <c r="BO134" s="220"/>
      <c r="BP134" s="220"/>
      <c r="BQ134" s="220"/>
      <c r="BR134" s="220"/>
      <c r="BS134" s="220"/>
      <c r="BT134" s="220"/>
      <c r="BU134" s="220"/>
      <c r="BV134" s="220"/>
      <c r="BW134" s="220"/>
      <c r="BX134" s="220"/>
      <c r="BY134" s="220"/>
      <c r="BZ134" s="220"/>
      <c r="CA134" s="220"/>
      <c r="CB134" s="220">
        <v>-35843087.740970202</v>
      </c>
      <c r="CC134" s="220"/>
      <c r="CD134" s="220"/>
      <c r="CE134" s="220"/>
      <c r="CF134" s="220"/>
      <c r="CG134" s="220"/>
      <c r="CH134" s="220"/>
      <c r="CI134" s="220"/>
      <c r="CJ134" s="220"/>
      <c r="CK134" s="220"/>
      <c r="CL134" s="220"/>
      <c r="CM134" s="220"/>
      <c r="CN134" s="220"/>
      <c r="CO134" s="220"/>
      <c r="CP134" s="220"/>
      <c r="CQ134" s="220"/>
      <c r="CR134" s="220"/>
      <c r="CS134" s="220"/>
      <c r="CT134" s="220"/>
      <c r="CU134" s="220"/>
      <c r="CV134" s="220"/>
      <c r="CW134" s="220"/>
      <c r="CX134" s="220"/>
      <c r="CY134" s="220"/>
      <c r="CZ134" s="220"/>
      <c r="DA134" s="220"/>
      <c r="DB134" s="220"/>
      <c r="DC134" s="220"/>
      <c r="DD134" s="220"/>
      <c r="DE134" s="220"/>
      <c r="DF134" s="220"/>
      <c r="DG134" s="220"/>
      <c r="DH134" s="220"/>
      <c r="DI134" s="220">
        <v>12462784908.799999</v>
      </c>
      <c r="DJ134" s="220"/>
      <c r="DK134" s="220"/>
      <c r="DL134" s="220"/>
      <c r="DM134" s="220"/>
      <c r="DN134" s="220"/>
      <c r="DO134" s="220"/>
      <c r="DP134" s="220"/>
      <c r="DQ134" s="220"/>
      <c r="DR134" s="220"/>
      <c r="DS134" s="220"/>
      <c r="DT134" s="220"/>
      <c r="DU134" s="220">
        <v>12426941821.059031</v>
      </c>
      <c r="DV134" s="220"/>
      <c r="DW134" s="220"/>
      <c r="DX134" s="220"/>
      <c r="DY134" s="220">
        <v>12426941821.059031</v>
      </c>
    </row>
    <row r="135" spans="4:129">
      <c r="D135" s="175" t="s">
        <v>675</v>
      </c>
      <c r="E135" s="222" t="s">
        <v>682</v>
      </c>
      <c r="F135" s="222" t="s">
        <v>680</v>
      </c>
      <c r="G135" s="222"/>
      <c r="H135" s="222"/>
      <c r="I135" s="222"/>
      <c r="J135" s="222"/>
      <c r="K135" s="222"/>
      <c r="L135" s="222"/>
      <c r="M135" s="222"/>
      <c r="N135" s="222"/>
      <c r="O135" s="222"/>
      <c r="P135" s="222"/>
      <c r="Q135" s="222"/>
      <c r="R135" s="222"/>
      <c r="S135" s="222"/>
      <c r="T135" s="222"/>
      <c r="U135" s="222"/>
      <c r="V135" s="222"/>
      <c r="W135" s="222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22"/>
      <c r="AI135" s="222"/>
      <c r="AJ135" s="222"/>
      <c r="AK135" s="222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2"/>
      <c r="BB135" s="222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2"/>
      <c r="BS135" s="222"/>
      <c r="BT135" s="222"/>
      <c r="BU135" s="222"/>
      <c r="BV135" s="222"/>
      <c r="BW135" s="222"/>
      <c r="BX135" s="222"/>
      <c r="BY135" s="222"/>
      <c r="BZ135" s="222"/>
      <c r="CA135" s="222"/>
      <c r="CB135" s="222">
        <v>-35843087.740970202</v>
      </c>
      <c r="CC135" s="222"/>
      <c r="CD135" s="222"/>
      <c r="CE135" s="222"/>
      <c r="CF135" s="222"/>
      <c r="CG135" s="222"/>
      <c r="CH135" s="222"/>
      <c r="CI135" s="222"/>
      <c r="CJ135" s="222"/>
      <c r="CK135" s="222"/>
      <c r="CL135" s="222"/>
      <c r="CM135" s="222"/>
      <c r="CN135" s="222"/>
      <c r="CO135" s="222"/>
      <c r="CP135" s="222"/>
      <c r="CQ135" s="222"/>
      <c r="CR135" s="222"/>
      <c r="CS135" s="222"/>
      <c r="CT135" s="222"/>
      <c r="CU135" s="222"/>
      <c r="CV135" s="222"/>
      <c r="CW135" s="222"/>
      <c r="CX135" s="222"/>
      <c r="CY135" s="222"/>
      <c r="CZ135" s="222"/>
      <c r="DA135" s="222"/>
      <c r="DB135" s="222"/>
      <c r="DC135" s="222"/>
      <c r="DD135" s="222"/>
      <c r="DE135" s="222"/>
      <c r="DF135" s="222"/>
      <c r="DG135" s="222"/>
      <c r="DH135" s="222"/>
      <c r="DI135" s="222">
        <v>12462784908.799999</v>
      </c>
      <c r="DJ135" s="222"/>
      <c r="DK135" s="222"/>
      <c r="DL135" s="222"/>
      <c r="DM135" s="222"/>
      <c r="DN135" s="222"/>
      <c r="DO135" s="222"/>
      <c r="DP135" s="222"/>
      <c r="DQ135" s="222"/>
      <c r="DR135" s="222"/>
      <c r="DS135" s="222"/>
      <c r="DT135" s="222"/>
      <c r="DU135" s="222">
        <v>12426941821.059031</v>
      </c>
      <c r="DV135" s="222"/>
      <c r="DW135" s="222"/>
      <c r="DX135" s="222"/>
      <c r="DY135" s="222">
        <v>12426941821.059031</v>
      </c>
    </row>
    <row r="136" spans="4:129">
      <c r="D136" s="175" t="s">
        <v>678</v>
      </c>
      <c r="E136" s="223" t="s">
        <v>684</v>
      </c>
      <c r="F136" s="223" t="s">
        <v>680</v>
      </c>
      <c r="G136" s="223"/>
      <c r="H136" s="223"/>
      <c r="I136" s="223"/>
      <c r="J136" s="223"/>
      <c r="K136" s="223"/>
      <c r="L136" s="223"/>
      <c r="M136" s="223"/>
      <c r="N136" s="223"/>
      <c r="O136" s="223"/>
      <c r="P136" s="223"/>
      <c r="Q136" s="223"/>
      <c r="R136" s="223"/>
      <c r="S136" s="223"/>
      <c r="T136" s="223"/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23"/>
      <c r="AI136" s="223"/>
      <c r="AJ136" s="223"/>
      <c r="AK136" s="223"/>
      <c r="AL136" s="223"/>
      <c r="AM136" s="223"/>
      <c r="AN136" s="223"/>
      <c r="AO136" s="223"/>
      <c r="AP136" s="223"/>
      <c r="AQ136" s="223"/>
      <c r="AR136" s="223"/>
      <c r="AS136" s="223"/>
      <c r="AT136" s="223"/>
      <c r="AU136" s="223"/>
      <c r="AV136" s="223"/>
      <c r="AW136" s="223"/>
      <c r="AX136" s="223"/>
      <c r="AY136" s="223"/>
      <c r="AZ136" s="223"/>
      <c r="BA136" s="223"/>
      <c r="BB136" s="223"/>
      <c r="BC136" s="223"/>
      <c r="BD136" s="223"/>
      <c r="BE136" s="223"/>
      <c r="BF136" s="223"/>
      <c r="BG136" s="223"/>
      <c r="BH136" s="223"/>
      <c r="BI136" s="223"/>
      <c r="BJ136" s="223"/>
      <c r="BK136" s="223"/>
      <c r="BL136" s="223"/>
      <c r="BM136" s="223"/>
      <c r="BN136" s="223"/>
      <c r="BO136" s="223"/>
      <c r="BP136" s="223"/>
      <c r="BQ136" s="223"/>
      <c r="BR136" s="223"/>
      <c r="BS136" s="223"/>
      <c r="BT136" s="223"/>
      <c r="BU136" s="223"/>
      <c r="BV136" s="223"/>
      <c r="BW136" s="223"/>
      <c r="BX136" s="223"/>
      <c r="BY136" s="223"/>
      <c r="BZ136" s="223"/>
      <c r="CA136" s="223"/>
      <c r="CB136" s="223">
        <v>-35843087.740970202</v>
      </c>
      <c r="CC136" s="223"/>
      <c r="CD136" s="223"/>
      <c r="CE136" s="223"/>
      <c r="CF136" s="223"/>
      <c r="CG136" s="223"/>
      <c r="CH136" s="223"/>
      <c r="CI136" s="223"/>
      <c r="CJ136" s="223"/>
      <c r="CK136" s="223"/>
      <c r="CL136" s="223"/>
      <c r="CM136" s="223"/>
      <c r="CN136" s="223"/>
      <c r="CO136" s="223"/>
      <c r="CP136" s="223"/>
      <c r="CQ136" s="223"/>
      <c r="CR136" s="223"/>
      <c r="CS136" s="223"/>
      <c r="CT136" s="223"/>
      <c r="CU136" s="223"/>
      <c r="CV136" s="223"/>
      <c r="CW136" s="223"/>
      <c r="CX136" s="223"/>
      <c r="CY136" s="223"/>
      <c r="CZ136" s="223"/>
      <c r="DA136" s="223"/>
      <c r="DB136" s="223"/>
      <c r="DC136" s="223"/>
      <c r="DD136" s="223"/>
      <c r="DE136" s="223"/>
      <c r="DF136" s="223"/>
      <c r="DG136" s="223"/>
      <c r="DH136" s="223"/>
      <c r="DI136" s="223">
        <v>12462784908.799999</v>
      </c>
      <c r="DJ136" s="223"/>
      <c r="DK136" s="223"/>
      <c r="DL136" s="223"/>
      <c r="DM136" s="223"/>
      <c r="DN136" s="223"/>
      <c r="DO136" s="223"/>
      <c r="DP136" s="223"/>
      <c r="DQ136" s="223"/>
      <c r="DR136" s="223"/>
      <c r="DS136" s="223"/>
      <c r="DT136" s="223"/>
      <c r="DU136" s="223">
        <v>12426941821.059031</v>
      </c>
      <c r="DV136" s="223"/>
      <c r="DW136" s="223"/>
      <c r="DX136" s="223"/>
      <c r="DY136" s="223">
        <v>12426941821.059031</v>
      </c>
    </row>
    <row r="137" spans="4:129">
      <c r="D137" s="175" t="s">
        <v>681</v>
      </c>
      <c r="E137" s="220" t="s">
        <v>686</v>
      </c>
      <c r="F137" s="220" t="s">
        <v>687</v>
      </c>
      <c r="G137" s="220">
        <v>418522674.00999999</v>
      </c>
      <c r="H137" s="220">
        <v>187380</v>
      </c>
      <c r="I137" s="220"/>
      <c r="J137" s="220">
        <v>73908741.369675905</v>
      </c>
      <c r="K137" s="220"/>
      <c r="L137" s="220">
        <v>6093151.3435695004</v>
      </c>
      <c r="M137" s="220">
        <v>88316683.870000005</v>
      </c>
      <c r="N137" s="220">
        <v>16439223.792073499</v>
      </c>
      <c r="O137" s="220">
        <v>603467854.38531888</v>
      </c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  <c r="AB137" s="220"/>
      <c r="AC137" s="220"/>
      <c r="AD137" s="220"/>
      <c r="AE137" s="220"/>
      <c r="AF137" s="220"/>
      <c r="AG137" s="220"/>
      <c r="AH137" s="220"/>
      <c r="AI137" s="220"/>
      <c r="AJ137" s="220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0"/>
      <c r="BB137" s="220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0"/>
      <c r="BS137" s="220"/>
      <c r="BT137" s="220"/>
      <c r="BU137" s="220"/>
      <c r="BV137" s="220"/>
      <c r="BW137" s="220"/>
      <c r="BX137" s="220"/>
      <c r="BY137" s="220"/>
      <c r="BZ137" s="220"/>
      <c r="CA137" s="220"/>
      <c r="CB137" s="220"/>
      <c r="CC137" s="220"/>
      <c r="CD137" s="220"/>
      <c r="CE137" s="220"/>
      <c r="CF137" s="220"/>
      <c r="CG137" s="220"/>
      <c r="CH137" s="220"/>
      <c r="CI137" s="220"/>
      <c r="CJ137" s="220"/>
      <c r="CK137" s="220"/>
      <c r="CL137" s="220"/>
      <c r="CM137" s="220"/>
      <c r="CN137" s="220"/>
      <c r="CO137" s="220"/>
      <c r="CP137" s="220"/>
      <c r="CQ137" s="220"/>
      <c r="CR137" s="220"/>
      <c r="CS137" s="220"/>
      <c r="CT137" s="220"/>
      <c r="CU137" s="220"/>
      <c r="CV137" s="220"/>
      <c r="CW137" s="220"/>
      <c r="CX137" s="220"/>
      <c r="CY137" s="220"/>
      <c r="CZ137" s="220"/>
      <c r="DA137" s="220"/>
      <c r="DB137" s="220"/>
      <c r="DC137" s="220"/>
      <c r="DD137" s="220"/>
      <c r="DE137" s="220"/>
      <c r="DF137" s="220"/>
      <c r="DG137" s="220"/>
      <c r="DH137" s="220"/>
      <c r="DI137" s="220"/>
      <c r="DJ137" s="220"/>
      <c r="DK137" s="220"/>
      <c r="DL137" s="220"/>
      <c r="DM137" s="220"/>
      <c r="DN137" s="220"/>
      <c r="DO137" s="220"/>
      <c r="DP137" s="220"/>
      <c r="DQ137" s="220"/>
      <c r="DR137" s="220"/>
      <c r="DS137" s="220"/>
      <c r="DT137" s="220"/>
      <c r="DU137" s="220"/>
      <c r="DV137" s="220"/>
      <c r="DW137" s="220"/>
      <c r="DX137" s="220"/>
      <c r="DY137" s="220">
        <v>603467854.38531888</v>
      </c>
    </row>
    <row r="138" spans="4:129">
      <c r="D138" s="175" t="s">
        <v>683</v>
      </c>
      <c r="E138" s="220" t="s">
        <v>689</v>
      </c>
      <c r="F138" s="220" t="s">
        <v>690</v>
      </c>
      <c r="G138" s="220">
        <v>-330674521.52999997</v>
      </c>
      <c r="H138" s="220">
        <v>-72898.13</v>
      </c>
      <c r="I138" s="220"/>
      <c r="J138" s="220">
        <v>-66911985.470857203</v>
      </c>
      <c r="K138" s="220"/>
      <c r="L138" s="220">
        <v>-4611858.0176339997</v>
      </c>
      <c r="M138" s="220">
        <v>-75272334.640000001</v>
      </c>
      <c r="N138" s="220">
        <v>-9179132.1146504991</v>
      </c>
      <c r="O138" s="220">
        <v>-486722729.90314168</v>
      </c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  <c r="AB138" s="220"/>
      <c r="AC138" s="220"/>
      <c r="AD138" s="220"/>
      <c r="AE138" s="220"/>
      <c r="AF138" s="220"/>
      <c r="AG138" s="220"/>
      <c r="AH138" s="220"/>
      <c r="AI138" s="220"/>
      <c r="AJ138" s="220"/>
      <c r="AK138" s="220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0"/>
      <c r="BB138" s="220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0"/>
      <c r="BS138" s="220"/>
      <c r="BT138" s="220"/>
      <c r="BU138" s="220"/>
      <c r="BV138" s="220"/>
      <c r="BW138" s="220"/>
      <c r="BX138" s="220"/>
      <c r="BY138" s="220"/>
      <c r="BZ138" s="220"/>
      <c r="CA138" s="220"/>
      <c r="CB138" s="220"/>
      <c r="CC138" s="220"/>
      <c r="CD138" s="220"/>
      <c r="CE138" s="220"/>
      <c r="CF138" s="220"/>
      <c r="CG138" s="220"/>
      <c r="CH138" s="220"/>
      <c r="CI138" s="220"/>
      <c r="CJ138" s="220"/>
      <c r="CK138" s="220"/>
      <c r="CL138" s="220"/>
      <c r="CM138" s="220"/>
      <c r="CN138" s="220"/>
      <c r="CO138" s="220"/>
      <c r="CP138" s="220"/>
      <c r="CQ138" s="220"/>
      <c r="CR138" s="220"/>
      <c r="CS138" s="220"/>
      <c r="CT138" s="220"/>
      <c r="CU138" s="220"/>
      <c r="CV138" s="220"/>
      <c r="CW138" s="220"/>
      <c r="CX138" s="220"/>
      <c r="CY138" s="220"/>
      <c r="CZ138" s="220"/>
      <c r="DA138" s="220"/>
      <c r="DB138" s="220"/>
      <c r="DC138" s="220"/>
      <c r="DD138" s="220"/>
      <c r="DE138" s="220"/>
      <c r="DF138" s="220"/>
      <c r="DG138" s="220"/>
      <c r="DH138" s="220"/>
      <c r="DI138" s="220"/>
      <c r="DJ138" s="220"/>
      <c r="DK138" s="220"/>
      <c r="DL138" s="220"/>
      <c r="DM138" s="220"/>
      <c r="DN138" s="220"/>
      <c r="DO138" s="220"/>
      <c r="DP138" s="220"/>
      <c r="DQ138" s="220"/>
      <c r="DR138" s="220"/>
      <c r="DS138" s="220"/>
      <c r="DT138" s="220"/>
      <c r="DU138" s="220"/>
      <c r="DV138" s="220"/>
      <c r="DW138" s="220"/>
      <c r="DX138" s="220"/>
      <c r="DY138" s="220">
        <v>-486722729.90314168</v>
      </c>
    </row>
    <row r="139" spans="4:129">
      <c r="D139" s="175" t="s">
        <v>685</v>
      </c>
      <c r="E139" s="222" t="s">
        <v>692</v>
      </c>
      <c r="F139" s="222" t="s">
        <v>687</v>
      </c>
      <c r="G139" s="222">
        <v>87848152.480000004</v>
      </c>
      <c r="H139" s="222">
        <v>114481.87</v>
      </c>
      <c r="I139" s="222"/>
      <c r="J139" s="222">
        <v>6996755.8988186996</v>
      </c>
      <c r="K139" s="222"/>
      <c r="L139" s="222">
        <v>1481293.3259355</v>
      </c>
      <c r="M139" s="222">
        <v>13044349.23</v>
      </c>
      <c r="N139" s="222">
        <v>7260091.6774230003</v>
      </c>
      <c r="O139" s="222">
        <v>116745124.4821772</v>
      </c>
      <c r="P139" s="222"/>
      <c r="Q139" s="222"/>
      <c r="R139" s="222"/>
      <c r="S139" s="222"/>
      <c r="T139" s="222"/>
      <c r="U139" s="222"/>
      <c r="V139" s="222"/>
      <c r="W139" s="222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22"/>
      <c r="AI139" s="222"/>
      <c r="AJ139" s="222"/>
      <c r="AK139" s="222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2"/>
      <c r="BB139" s="222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2"/>
      <c r="BS139" s="222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2"/>
      <c r="CJ139" s="222"/>
      <c r="CK139" s="222"/>
      <c r="CL139" s="222"/>
      <c r="CM139" s="222"/>
      <c r="CN139" s="222"/>
      <c r="CO139" s="222"/>
      <c r="CP139" s="222"/>
      <c r="CQ139" s="222"/>
      <c r="CR139" s="222"/>
      <c r="CS139" s="222"/>
      <c r="CT139" s="222"/>
      <c r="CU139" s="222"/>
      <c r="CV139" s="222"/>
      <c r="CW139" s="222"/>
      <c r="CX139" s="222"/>
      <c r="CY139" s="222"/>
      <c r="CZ139" s="222"/>
      <c r="DA139" s="222"/>
      <c r="DB139" s="222"/>
      <c r="DC139" s="222"/>
      <c r="DD139" s="222"/>
      <c r="DE139" s="222"/>
      <c r="DF139" s="222"/>
      <c r="DG139" s="222"/>
      <c r="DH139" s="222"/>
      <c r="DI139" s="222"/>
      <c r="DJ139" s="222"/>
      <c r="DK139" s="222"/>
      <c r="DL139" s="222"/>
      <c r="DM139" s="222"/>
      <c r="DN139" s="222"/>
      <c r="DO139" s="222"/>
      <c r="DP139" s="222"/>
      <c r="DQ139" s="222"/>
      <c r="DR139" s="222"/>
      <c r="DS139" s="222"/>
      <c r="DT139" s="222"/>
      <c r="DU139" s="222"/>
      <c r="DV139" s="222"/>
      <c r="DW139" s="222"/>
      <c r="DX139" s="222"/>
      <c r="DY139" s="222">
        <v>116745124.4821772</v>
      </c>
    </row>
    <row r="140" spans="4:129">
      <c r="D140" s="175" t="s">
        <v>688</v>
      </c>
      <c r="E140" s="220" t="s">
        <v>694</v>
      </c>
      <c r="F140" s="220" t="s">
        <v>695</v>
      </c>
      <c r="G140" s="220">
        <v>2100000</v>
      </c>
      <c r="H140" s="220"/>
      <c r="I140" s="220"/>
      <c r="J140" s="220"/>
      <c r="K140" s="220"/>
      <c r="L140" s="220"/>
      <c r="M140" s="220"/>
      <c r="N140" s="220"/>
      <c r="O140" s="220">
        <v>2100000</v>
      </c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  <c r="AA140" s="220"/>
      <c r="AB140" s="220"/>
      <c r="AC140" s="220"/>
      <c r="AD140" s="220"/>
      <c r="AE140" s="220"/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0"/>
      <c r="BB140" s="220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T140" s="220"/>
      <c r="BU140" s="220"/>
      <c r="BV140" s="220"/>
      <c r="BW140" s="220"/>
      <c r="BX140" s="220"/>
      <c r="BY140" s="220"/>
      <c r="BZ140" s="220"/>
      <c r="CA140" s="220"/>
      <c r="CB140" s="220"/>
      <c r="CC140" s="220"/>
      <c r="CD140" s="220"/>
      <c r="CE140" s="220"/>
      <c r="CF140" s="220"/>
      <c r="CG140" s="220"/>
      <c r="CH140" s="220"/>
      <c r="CI140" s="220"/>
      <c r="CJ140" s="220"/>
      <c r="CK140" s="220"/>
      <c r="CL140" s="220"/>
      <c r="CM140" s="220"/>
      <c r="CN140" s="220"/>
      <c r="CO140" s="220"/>
      <c r="CP140" s="220"/>
      <c r="CQ140" s="220"/>
      <c r="CR140" s="220"/>
      <c r="CS140" s="220"/>
      <c r="CT140" s="220"/>
      <c r="CU140" s="220"/>
      <c r="CV140" s="220"/>
      <c r="CW140" s="220"/>
      <c r="CX140" s="220"/>
      <c r="CY140" s="220"/>
      <c r="CZ140" s="220"/>
      <c r="DA140" s="220"/>
      <c r="DB140" s="220"/>
      <c r="DC140" s="220"/>
      <c r="DD140" s="220"/>
      <c r="DE140" s="220"/>
      <c r="DF140" s="220"/>
      <c r="DG140" s="220"/>
      <c r="DH140" s="220"/>
      <c r="DI140" s="220"/>
      <c r="DJ140" s="220"/>
      <c r="DK140" s="220"/>
      <c r="DL140" s="220"/>
      <c r="DM140" s="220"/>
      <c r="DN140" s="220"/>
      <c r="DO140" s="220"/>
      <c r="DP140" s="220"/>
      <c r="DQ140" s="220"/>
      <c r="DR140" s="220"/>
      <c r="DS140" s="220"/>
      <c r="DT140" s="220"/>
      <c r="DU140" s="220"/>
      <c r="DV140" s="220"/>
      <c r="DW140" s="220"/>
      <c r="DX140" s="220"/>
      <c r="DY140" s="220">
        <v>2100000</v>
      </c>
    </row>
    <row r="141" spans="4:129">
      <c r="D141" s="175" t="s">
        <v>691</v>
      </c>
      <c r="E141" s="220" t="s">
        <v>697</v>
      </c>
      <c r="F141" s="220" t="s">
        <v>698</v>
      </c>
      <c r="G141" s="220">
        <v>-733561.65</v>
      </c>
      <c r="H141" s="220"/>
      <c r="I141" s="220"/>
      <c r="J141" s="220"/>
      <c r="K141" s="220"/>
      <c r="L141" s="220"/>
      <c r="M141" s="220"/>
      <c r="N141" s="220"/>
      <c r="O141" s="220">
        <v>-733561.65</v>
      </c>
      <c r="P141" s="220"/>
      <c r="Q141" s="220"/>
      <c r="R141" s="220"/>
      <c r="S141" s="220"/>
      <c r="T141" s="220"/>
      <c r="U141" s="220"/>
      <c r="V141" s="220"/>
      <c r="W141" s="220"/>
      <c r="X141" s="220"/>
      <c r="Y141" s="220"/>
      <c r="Z141" s="220"/>
      <c r="AA141" s="220"/>
      <c r="AB141" s="220"/>
      <c r="AC141" s="220"/>
      <c r="AD141" s="220"/>
      <c r="AE141" s="220"/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/>
      <c r="AR141" s="220"/>
      <c r="AS141" s="220"/>
      <c r="AT141" s="220"/>
      <c r="AU141" s="220"/>
      <c r="AV141" s="220"/>
      <c r="AW141" s="220"/>
      <c r="AX141" s="220"/>
      <c r="AY141" s="220"/>
      <c r="AZ141" s="220"/>
      <c r="BA141" s="220"/>
      <c r="BB141" s="220"/>
      <c r="BC141" s="220"/>
      <c r="BD141" s="220"/>
      <c r="BE141" s="220"/>
      <c r="BF141" s="220"/>
      <c r="BG141" s="220"/>
      <c r="BH141" s="220"/>
      <c r="BI141" s="220"/>
      <c r="BJ141" s="220"/>
      <c r="BK141" s="220"/>
      <c r="BL141" s="220"/>
      <c r="BM141" s="220"/>
      <c r="BN141" s="220"/>
      <c r="BO141" s="220"/>
      <c r="BP141" s="220"/>
      <c r="BQ141" s="220"/>
      <c r="BR141" s="220"/>
      <c r="BS141" s="220"/>
      <c r="BT141" s="220"/>
      <c r="BU141" s="220"/>
      <c r="BV141" s="220"/>
      <c r="BW141" s="220"/>
      <c r="BX141" s="220"/>
      <c r="BY141" s="220"/>
      <c r="BZ141" s="220"/>
      <c r="CA141" s="220"/>
      <c r="CB141" s="220"/>
      <c r="CC141" s="220"/>
      <c r="CD141" s="220"/>
      <c r="CE141" s="220"/>
      <c r="CF141" s="220"/>
      <c r="CG141" s="220"/>
      <c r="CH141" s="220"/>
      <c r="CI141" s="220"/>
      <c r="CJ141" s="220"/>
      <c r="CK141" s="220"/>
      <c r="CL141" s="220"/>
      <c r="CM141" s="220"/>
      <c r="CN141" s="220"/>
      <c r="CO141" s="220"/>
      <c r="CP141" s="220"/>
      <c r="CQ141" s="220"/>
      <c r="CR141" s="220"/>
      <c r="CS141" s="220"/>
      <c r="CT141" s="220"/>
      <c r="CU141" s="220"/>
      <c r="CV141" s="220"/>
      <c r="CW141" s="220"/>
      <c r="CX141" s="220"/>
      <c r="CY141" s="220"/>
      <c r="CZ141" s="220"/>
      <c r="DA141" s="220"/>
      <c r="DB141" s="220"/>
      <c r="DC141" s="220"/>
      <c r="DD141" s="220"/>
      <c r="DE141" s="220"/>
      <c r="DF141" s="220"/>
      <c r="DG141" s="220"/>
      <c r="DH141" s="220"/>
      <c r="DI141" s="220"/>
      <c r="DJ141" s="220"/>
      <c r="DK141" s="220"/>
      <c r="DL141" s="220"/>
      <c r="DM141" s="220"/>
      <c r="DN141" s="220"/>
      <c r="DO141" s="220"/>
      <c r="DP141" s="220"/>
      <c r="DQ141" s="220"/>
      <c r="DR141" s="220"/>
      <c r="DS141" s="220"/>
      <c r="DT141" s="220"/>
      <c r="DU141" s="220"/>
      <c r="DV141" s="220"/>
      <c r="DW141" s="220"/>
      <c r="DX141" s="220"/>
      <c r="DY141" s="220">
        <v>-733561.65</v>
      </c>
    </row>
    <row r="142" spans="4:129">
      <c r="D142" s="175" t="s">
        <v>693</v>
      </c>
      <c r="E142" s="222" t="s">
        <v>700</v>
      </c>
      <c r="F142" s="222" t="s">
        <v>695</v>
      </c>
      <c r="G142" s="222">
        <v>1366438.35</v>
      </c>
      <c r="H142" s="222"/>
      <c r="I142" s="222"/>
      <c r="J142" s="222"/>
      <c r="K142" s="222"/>
      <c r="L142" s="222"/>
      <c r="M142" s="222"/>
      <c r="N142" s="222"/>
      <c r="O142" s="222">
        <v>1366438.35</v>
      </c>
      <c r="P142" s="222"/>
      <c r="Q142" s="222"/>
      <c r="R142" s="222"/>
      <c r="S142" s="222"/>
      <c r="T142" s="222"/>
      <c r="U142" s="222"/>
      <c r="V142" s="222"/>
      <c r="W142" s="222"/>
      <c r="X142" s="222"/>
      <c r="Y142" s="222"/>
      <c r="Z142" s="222"/>
      <c r="AA142" s="222"/>
      <c r="AB142" s="222"/>
      <c r="AC142" s="222"/>
      <c r="AD142" s="222"/>
      <c r="AE142" s="222"/>
      <c r="AF142" s="222"/>
      <c r="AG142" s="222"/>
      <c r="AH142" s="222"/>
      <c r="AI142" s="222"/>
      <c r="AJ142" s="222"/>
      <c r="AK142" s="222"/>
      <c r="AL142" s="222"/>
      <c r="AM142" s="222"/>
      <c r="AN142" s="222"/>
      <c r="AO142" s="222"/>
      <c r="AP142" s="222"/>
      <c r="AQ142" s="222"/>
      <c r="AR142" s="222"/>
      <c r="AS142" s="222"/>
      <c r="AT142" s="222"/>
      <c r="AU142" s="222"/>
      <c r="AV142" s="222"/>
      <c r="AW142" s="222"/>
      <c r="AX142" s="222"/>
      <c r="AY142" s="222"/>
      <c r="AZ142" s="222"/>
      <c r="BA142" s="222"/>
      <c r="BB142" s="222"/>
      <c r="BC142" s="222"/>
      <c r="BD142" s="222"/>
      <c r="BE142" s="222"/>
      <c r="BF142" s="222"/>
      <c r="BG142" s="222"/>
      <c r="BH142" s="222"/>
      <c r="BI142" s="222"/>
      <c r="BJ142" s="222"/>
      <c r="BK142" s="222"/>
      <c r="BL142" s="222"/>
      <c r="BM142" s="222"/>
      <c r="BN142" s="222"/>
      <c r="BO142" s="222"/>
      <c r="BP142" s="222"/>
      <c r="BQ142" s="222"/>
      <c r="BR142" s="222"/>
      <c r="BS142" s="222"/>
      <c r="BT142" s="222"/>
      <c r="BU142" s="222"/>
      <c r="BV142" s="222"/>
      <c r="BW142" s="222"/>
      <c r="BX142" s="222"/>
      <c r="BY142" s="222"/>
      <c r="BZ142" s="222"/>
      <c r="CA142" s="222"/>
      <c r="CB142" s="222"/>
      <c r="CC142" s="222"/>
      <c r="CD142" s="222"/>
      <c r="CE142" s="222"/>
      <c r="CF142" s="222"/>
      <c r="CG142" s="222"/>
      <c r="CH142" s="222"/>
      <c r="CI142" s="222"/>
      <c r="CJ142" s="222"/>
      <c r="CK142" s="222"/>
      <c r="CL142" s="222"/>
      <c r="CM142" s="222"/>
      <c r="CN142" s="222"/>
      <c r="CO142" s="222"/>
      <c r="CP142" s="222"/>
      <c r="CQ142" s="222"/>
      <c r="CR142" s="222"/>
      <c r="CS142" s="222"/>
      <c r="CT142" s="222"/>
      <c r="CU142" s="222"/>
      <c r="CV142" s="222"/>
      <c r="CW142" s="222"/>
      <c r="CX142" s="222"/>
      <c r="CY142" s="222"/>
      <c r="CZ142" s="222"/>
      <c r="DA142" s="222"/>
      <c r="DB142" s="222"/>
      <c r="DC142" s="222"/>
      <c r="DD142" s="222"/>
      <c r="DE142" s="222"/>
      <c r="DF142" s="222"/>
      <c r="DG142" s="222"/>
      <c r="DH142" s="222"/>
      <c r="DI142" s="222"/>
      <c r="DJ142" s="222"/>
      <c r="DK142" s="222"/>
      <c r="DL142" s="222"/>
      <c r="DM142" s="222"/>
      <c r="DN142" s="222"/>
      <c r="DO142" s="222"/>
      <c r="DP142" s="222"/>
      <c r="DQ142" s="222"/>
      <c r="DR142" s="222"/>
      <c r="DS142" s="222"/>
      <c r="DT142" s="222"/>
      <c r="DU142" s="222"/>
      <c r="DV142" s="222"/>
      <c r="DW142" s="222"/>
      <c r="DX142" s="222"/>
      <c r="DY142" s="222">
        <v>1366438.35</v>
      </c>
    </row>
    <row r="143" spans="4:129">
      <c r="D143" s="175" t="s">
        <v>696</v>
      </c>
      <c r="E143" s="220" t="s">
        <v>718</v>
      </c>
      <c r="F143" s="220" t="s">
        <v>719</v>
      </c>
      <c r="G143" s="220">
        <v>68284342.549999997</v>
      </c>
      <c r="H143" s="220">
        <v>1894800</v>
      </c>
      <c r="I143" s="220"/>
      <c r="J143" s="220"/>
      <c r="K143" s="220"/>
      <c r="L143" s="220"/>
      <c r="M143" s="220">
        <v>7141336.7999999998</v>
      </c>
      <c r="N143" s="220"/>
      <c r="O143" s="220">
        <v>77320479.349999994</v>
      </c>
      <c r="P143" s="220"/>
      <c r="Q143" s="220"/>
      <c r="R143" s="220"/>
      <c r="S143" s="220"/>
      <c r="T143" s="220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0"/>
      <c r="AI143" s="220"/>
      <c r="AJ143" s="220"/>
      <c r="AK143" s="220"/>
      <c r="AL143" s="220"/>
      <c r="AM143" s="220"/>
      <c r="AN143" s="220"/>
      <c r="AO143" s="220"/>
      <c r="AP143" s="220"/>
      <c r="AQ143" s="220"/>
      <c r="AR143" s="220"/>
      <c r="AS143" s="220"/>
      <c r="AT143" s="220"/>
      <c r="AU143" s="220"/>
      <c r="AV143" s="220"/>
      <c r="AW143" s="220"/>
      <c r="AX143" s="220"/>
      <c r="AY143" s="220"/>
      <c r="AZ143" s="220"/>
      <c r="BA143" s="220"/>
      <c r="BB143" s="220"/>
      <c r="BC143" s="220"/>
      <c r="BD143" s="220"/>
      <c r="BE143" s="220"/>
      <c r="BF143" s="220"/>
      <c r="BG143" s="220"/>
      <c r="BH143" s="220"/>
      <c r="BI143" s="220"/>
      <c r="BJ143" s="220"/>
      <c r="BK143" s="220"/>
      <c r="BL143" s="220"/>
      <c r="BM143" s="220"/>
      <c r="BN143" s="220"/>
      <c r="BO143" s="220"/>
      <c r="BP143" s="220"/>
      <c r="BQ143" s="220"/>
      <c r="BR143" s="220"/>
      <c r="BS143" s="220"/>
      <c r="BT143" s="220"/>
      <c r="BU143" s="220"/>
      <c r="BV143" s="220"/>
      <c r="BW143" s="220"/>
      <c r="BX143" s="220"/>
      <c r="BY143" s="220"/>
      <c r="BZ143" s="220"/>
      <c r="CA143" s="220"/>
      <c r="CB143" s="220"/>
      <c r="CC143" s="220"/>
      <c r="CD143" s="220"/>
      <c r="CE143" s="220"/>
      <c r="CF143" s="220"/>
      <c r="CG143" s="220"/>
      <c r="CH143" s="220"/>
      <c r="CI143" s="220"/>
      <c r="CJ143" s="220"/>
      <c r="CK143" s="220"/>
      <c r="CL143" s="220"/>
      <c r="CM143" s="220"/>
      <c r="CN143" s="220"/>
      <c r="CO143" s="220"/>
      <c r="CP143" s="220"/>
      <c r="CQ143" s="220"/>
      <c r="CR143" s="220"/>
      <c r="CS143" s="220"/>
      <c r="CT143" s="220"/>
      <c r="CU143" s="220"/>
      <c r="CV143" s="220"/>
      <c r="CW143" s="220"/>
      <c r="CX143" s="220"/>
      <c r="CY143" s="220"/>
      <c r="CZ143" s="220"/>
      <c r="DA143" s="220"/>
      <c r="DB143" s="220"/>
      <c r="DC143" s="220"/>
      <c r="DD143" s="220"/>
      <c r="DE143" s="220"/>
      <c r="DF143" s="220"/>
      <c r="DG143" s="220"/>
      <c r="DH143" s="220"/>
      <c r="DI143" s="220"/>
      <c r="DJ143" s="220"/>
      <c r="DK143" s="220"/>
      <c r="DL143" s="220"/>
      <c r="DM143" s="220"/>
      <c r="DN143" s="220"/>
      <c r="DO143" s="220"/>
      <c r="DP143" s="220"/>
      <c r="DQ143" s="220"/>
      <c r="DR143" s="220"/>
      <c r="DS143" s="220"/>
      <c r="DT143" s="220"/>
      <c r="DU143" s="220"/>
      <c r="DV143" s="220"/>
      <c r="DW143" s="220"/>
      <c r="DX143" s="220"/>
      <c r="DY143" s="220">
        <v>77320479.349999994</v>
      </c>
    </row>
    <row r="144" spans="4:129">
      <c r="D144" s="175" t="s">
        <v>699</v>
      </c>
      <c r="E144" s="222" t="s">
        <v>721</v>
      </c>
      <c r="F144" s="222" t="s">
        <v>719</v>
      </c>
      <c r="G144" s="222">
        <v>68284342.549999997</v>
      </c>
      <c r="H144" s="222">
        <v>1894800</v>
      </c>
      <c r="I144" s="222"/>
      <c r="J144" s="222"/>
      <c r="K144" s="222"/>
      <c r="L144" s="222"/>
      <c r="M144" s="222">
        <v>7141336.7999999998</v>
      </c>
      <c r="N144" s="222"/>
      <c r="O144" s="222">
        <v>77320479.349999994</v>
      </c>
      <c r="P144" s="222"/>
      <c r="Q144" s="222"/>
      <c r="R144" s="222"/>
      <c r="S144" s="222"/>
      <c r="T144" s="222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222"/>
      <c r="AI144" s="222"/>
      <c r="AJ144" s="222"/>
      <c r="AK144" s="222"/>
      <c r="AL144" s="222"/>
      <c r="AM144" s="222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2"/>
      <c r="BB144" s="222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2"/>
      <c r="BS144" s="222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2"/>
      <c r="CJ144" s="222"/>
      <c r="CK144" s="222"/>
      <c r="CL144" s="222"/>
      <c r="CM144" s="222"/>
      <c r="CN144" s="222"/>
      <c r="CO144" s="222"/>
      <c r="CP144" s="222"/>
      <c r="CQ144" s="222"/>
      <c r="CR144" s="222"/>
      <c r="CS144" s="222"/>
      <c r="CT144" s="222"/>
      <c r="CU144" s="222"/>
      <c r="CV144" s="222"/>
      <c r="CW144" s="222"/>
      <c r="CX144" s="222"/>
      <c r="CY144" s="222"/>
      <c r="CZ144" s="222"/>
      <c r="DA144" s="222"/>
      <c r="DB144" s="222"/>
      <c r="DC144" s="222"/>
      <c r="DD144" s="222"/>
      <c r="DE144" s="222"/>
      <c r="DF144" s="222"/>
      <c r="DG144" s="222"/>
      <c r="DH144" s="222"/>
      <c r="DI144" s="222"/>
      <c r="DJ144" s="222"/>
      <c r="DK144" s="222"/>
      <c r="DL144" s="222"/>
      <c r="DM144" s="222"/>
      <c r="DN144" s="222"/>
      <c r="DO144" s="222"/>
      <c r="DP144" s="222"/>
      <c r="DQ144" s="222"/>
      <c r="DR144" s="222"/>
      <c r="DS144" s="222"/>
      <c r="DT144" s="222"/>
      <c r="DU144" s="222"/>
      <c r="DV144" s="222"/>
      <c r="DW144" s="222"/>
      <c r="DX144" s="222"/>
      <c r="DY144" s="222">
        <v>77320479.349999994</v>
      </c>
    </row>
    <row r="145" spans="4:131">
      <c r="D145" s="175" t="s">
        <v>701</v>
      </c>
      <c r="E145" s="220" t="s">
        <v>723</v>
      </c>
      <c r="F145" s="220" t="s">
        <v>724</v>
      </c>
      <c r="G145" s="220">
        <v>1000000</v>
      </c>
      <c r="H145" s="220"/>
      <c r="I145" s="220"/>
      <c r="J145" s="220"/>
      <c r="K145" s="220"/>
      <c r="L145" s="220"/>
      <c r="M145" s="220"/>
      <c r="N145" s="220"/>
      <c r="O145" s="220">
        <v>1000000</v>
      </c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  <c r="AX145" s="220"/>
      <c r="AY145" s="220"/>
      <c r="AZ145" s="220"/>
      <c r="BA145" s="220"/>
      <c r="BB145" s="220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T145" s="220"/>
      <c r="BU145" s="220"/>
      <c r="BV145" s="220"/>
      <c r="BW145" s="220"/>
      <c r="BX145" s="220"/>
      <c r="BY145" s="220"/>
      <c r="BZ145" s="220"/>
      <c r="CA145" s="220"/>
      <c r="CB145" s="220"/>
      <c r="CC145" s="220"/>
      <c r="CD145" s="220"/>
      <c r="CE145" s="220"/>
      <c r="CF145" s="220"/>
      <c r="CG145" s="220"/>
      <c r="CH145" s="220"/>
      <c r="CI145" s="220"/>
      <c r="CJ145" s="220"/>
      <c r="CK145" s="220"/>
      <c r="CL145" s="220"/>
      <c r="CM145" s="220"/>
      <c r="CN145" s="220"/>
      <c r="CO145" s="220"/>
      <c r="CP145" s="220"/>
      <c r="CQ145" s="220"/>
      <c r="CR145" s="220"/>
      <c r="CS145" s="220"/>
      <c r="CT145" s="220"/>
      <c r="CU145" s="220"/>
      <c r="CV145" s="220"/>
      <c r="CW145" s="220"/>
      <c r="CX145" s="220"/>
      <c r="CY145" s="220"/>
      <c r="CZ145" s="220"/>
      <c r="DA145" s="220"/>
      <c r="DB145" s="220"/>
      <c r="DC145" s="220"/>
      <c r="DD145" s="220"/>
      <c r="DE145" s="220"/>
      <c r="DF145" s="220"/>
      <c r="DG145" s="220"/>
      <c r="DH145" s="220"/>
      <c r="DI145" s="220"/>
      <c r="DJ145" s="220"/>
      <c r="DK145" s="220"/>
      <c r="DL145" s="220"/>
      <c r="DM145" s="220"/>
      <c r="DN145" s="220"/>
      <c r="DO145" s="220"/>
      <c r="DP145" s="220"/>
      <c r="DQ145" s="220"/>
      <c r="DR145" s="220"/>
      <c r="DS145" s="220"/>
      <c r="DT145" s="220"/>
      <c r="DU145" s="220"/>
      <c r="DV145" s="220"/>
      <c r="DW145" s="220"/>
      <c r="DX145" s="220"/>
      <c r="DY145" s="220">
        <v>1000000</v>
      </c>
    </row>
    <row r="146" spans="4:131">
      <c r="D146" s="175" t="s">
        <v>704</v>
      </c>
      <c r="E146" s="220" t="s">
        <v>726</v>
      </c>
      <c r="F146" s="220" t="s">
        <v>727</v>
      </c>
      <c r="G146" s="220">
        <v>-182717.18</v>
      </c>
      <c r="H146" s="220"/>
      <c r="I146" s="220"/>
      <c r="J146" s="220"/>
      <c r="K146" s="220"/>
      <c r="L146" s="220"/>
      <c r="M146" s="220"/>
      <c r="N146" s="220"/>
      <c r="O146" s="220">
        <v>-182717.18</v>
      </c>
      <c r="P146" s="220"/>
      <c r="Q146" s="220"/>
      <c r="R146" s="220"/>
      <c r="S146" s="220"/>
      <c r="T146" s="220"/>
      <c r="U146" s="220"/>
      <c r="V146" s="220"/>
      <c r="W146" s="220"/>
      <c r="X146" s="220"/>
      <c r="Y146" s="220"/>
      <c r="Z146" s="220"/>
      <c r="AA146" s="220"/>
      <c r="AB146" s="220"/>
      <c r="AC146" s="220"/>
      <c r="AD146" s="220"/>
      <c r="AE146" s="220"/>
      <c r="AF146" s="220"/>
      <c r="AG146" s="220"/>
      <c r="AH146" s="220"/>
      <c r="AI146" s="220"/>
      <c r="AJ146" s="220"/>
      <c r="AK146" s="220"/>
      <c r="AL146" s="220"/>
      <c r="AM146" s="220"/>
      <c r="AN146" s="220"/>
      <c r="AO146" s="220"/>
      <c r="AP146" s="220"/>
      <c r="AQ146" s="220"/>
      <c r="AR146" s="220"/>
      <c r="AS146" s="220"/>
      <c r="AT146" s="220"/>
      <c r="AU146" s="220"/>
      <c r="AV146" s="220"/>
      <c r="AW146" s="220"/>
      <c r="AX146" s="220"/>
      <c r="AY146" s="220"/>
      <c r="AZ146" s="220"/>
      <c r="BA146" s="220"/>
      <c r="BB146" s="220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0"/>
      <c r="BS146" s="220"/>
      <c r="BT146" s="220"/>
      <c r="BU146" s="220"/>
      <c r="BV146" s="220"/>
      <c r="BW146" s="220"/>
      <c r="BX146" s="220"/>
      <c r="BY146" s="220"/>
      <c r="BZ146" s="220"/>
      <c r="CA146" s="220"/>
      <c r="CB146" s="220"/>
      <c r="CC146" s="220"/>
      <c r="CD146" s="220"/>
      <c r="CE146" s="220"/>
      <c r="CF146" s="220"/>
      <c r="CG146" s="220"/>
      <c r="CH146" s="220"/>
      <c r="CI146" s="220"/>
      <c r="CJ146" s="220"/>
      <c r="CK146" s="220"/>
      <c r="CL146" s="220"/>
      <c r="CM146" s="220"/>
      <c r="CN146" s="220"/>
      <c r="CO146" s="220"/>
      <c r="CP146" s="220"/>
      <c r="CQ146" s="220"/>
      <c r="CR146" s="220"/>
      <c r="CS146" s="220"/>
      <c r="CT146" s="220"/>
      <c r="CU146" s="220"/>
      <c r="CV146" s="220"/>
      <c r="CW146" s="220"/>
      <c r="CX146" s="220"/>
      <c r="CY146" s="220"/>
      <c r="CZ146" s="220"/>
      <c r="DA146" s="220"/>
      <c r="DB146" s="220"/>
      <c r="DC146" s="220"/>
      <c r="DD146" s="220"/>
      <c r="DE146" s="220"/>
      <c r="DF146" s="220"/>
      <c r="DG146" s="220"/>
      <c r="DH146" s="220"/>
      <c r="DI146" s="220"/>
      <c r="DJ146" s="220"/>
      <c r="DK146" s="220"/>
      <c r="DL146" s="220"/>
      <c r="DM146" s="220"/>
      <c r="DN146" s="220"/>
      <c r="DO146" s="220"/>
      <c r="DP146" s="220"/>
      <c r="DQ146" s="220"/>
      <c r="DR146" s="220"/>
      <c r="DS146" s="220"/>
      <c r="DT146" s="220"/>
      <c r="DU146" s="220"/>
      <c r="DV146" s="220"/>
      <c r="DW146" s="220"/>
      <c r="DX146" s="220"/>
      <c r="DY146" s="220">
        <v>-182717.18</v>
      </c>
    </row>
    <row r="147" spans="4:131">
      <c r="D147" s="175" t="s">
        <v>707</v>
      </c>
      <c r="E147" s="222" t="s">
        <v>729</v>
      </c>
      <c r="F147" s="222" t="s">
        <v>730</v>
      </c>
      <c r="G147" s="222">
        <v>817282.82</v>
      </c>
      <c r="H147" s="222"/>
      <c r="I147" s="222"/>
      <c r="J147" s="222"/>
      <c r="K147" s="222"/>
      <c r="L147" s="222"/>
      <c r="M147" s="222"/>
      <c r="N147" s="222"/>
      <c r="O147" s="222">
        <v>817282.82</v>
      </c>
      <c r="P147" s="222"/>
      <c r="Q147" s="222"/>
      <c r="R147" s="222"/>
      <c r="S147" s="222"/>
      <c r="T147" s="222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222"/>
      <c r="AI147" s="222"/>
      <c r="AJ147" s="222"/>
      <c r="AK147" s="222"/>
      <c r="AL147" s="222"/>
      <c r="AM147" s="222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2"/>
      <c r="BB147" s="222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2"/>
      <c r="BS147" s="222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2"/>
      <c r="CJ147" s="222"/>
      <c r="CK147" s="222"/>
      <c r="CL147" s="222"/>
      <c r="CM147" s="222"/>
      <c r="CN147" s="222"/>
      <c r="CO147" s="222"/>
      <c r="CP147" s="222"/>
      <c r="CQ147" s="222"/>
      <c r="CR147" s="222"/>
      <c r="CS147" s="222"/>
      <c r="CT147" s="222"/>
      <c r="CU147" s="222"/>
      <c r="CV147" s="222"/>
      <c r="CW147" s="222"/>
      <c r="CX147" s="222"/>
      <c r="CY147" s="222"/>
      <c r="CZ147" s="222"/>
      <c r="DA147" s="222"/>
      <c r="DB147" s="222"/>
      <c r="DC147" s="222"/>
      <c r="DD147" s="222"/>
      <c r="DE147" s="222"/>
      <c r="DF147" s="222"/>
      <c r="DG147" s="222"/>
      <c r="DH147" s="222"/>
      <c r="DI147" s="222"/>
      <c r="DJ147" s="222"/>
      <c r="DK147" s="222"/>
      <c r="DL147" s="222"/>
      <c r="DM147" s="222"/>
      <c r="DN147" s="222"/>
      <c r="DO147" s="222"/>
      <c r="DP147" s="222"/>
      <c r="DQ147" s="222"/>
      <c r="DR147" s="222"/>
      <c r="DS147" s="222"/>
      <c r="DT147" s="222"/>
      <c r="DU147" s="222"/>
      <c r="DV147" s="222"/>
      <c r="DW147" s="222"/>
      <c r="DX147" s="222"/>
      <c r="DY147" s="222">
        <v>817282.82</v>
      </c>
    </row>
    <row r="148" spans="4:131">
      <c r="D148" s="175" t="s">
        <v>709</v>
      </c>
      <c r="E148" s="223" t="s">
        <v>732</v>
      </c>
      <c r="F148" s="223" t="s">
        <v>733</v>
      </c>
      <c r="G148" s="223">
        <v>158316216.19999999</v>
      </c>
      <c r="H148" s="223">
        <v>2009281.87</v>
      </c>
      <c r="I148" s="223"/>
      <c r="J148" s="223">
        <v>6996755.8988186996</v>
      </c>
      <c r="K148" s="223"/>
      <c r="L148" s="223">
        <v>1481293.3259355</v>
      </c>
      <c r="M148" s="223">
        <v>20185686.030000001</v>
      </c>
      <c r="N148" s="223">
        <v>7260091.6774230003</v>
      </c>
      <c r="O148" s="223">
        <v>196249325.00217721</v>
      </c>
      <c r="P148" s="223"/>
      <c r="Q148" s="223"/>
      <c r="R148" s="223"/>
      <c r="S148" s="223"/>
      <c r="T148" s="223"/>
      <c r="U148" s="223"/>
      <c r="V148" s="223"/>
      <c r="W148" s="223"/>
      <c r="X148" s="223"/>
      <c r="Y148" s="223"/>
      <c r="Z148" s="223"/>
      <c r="AA148" s="223"/>
      <c r="AB148" s="223"/>
      <c r="AC148" s="223"/>
      <c r="AD148" s="223"/>
      <c r="AE148" s="223"/>
      <c r="AF148" s="223"/>
      <c r="AG148" s="223"/>
      <c r="AH148" s="223"/>
      <c r="AI148" s="223"/>
      <c r="AJ148" s="223"/>
      <c r="AK148" s="223"/>
      <c r="AL148" s="223"/>
      <c r="AM148" s="223"/>
      <c r="AN148" s="223"/>
      <c r="AO148" s="223"/>
      <c r="AP148" s="223"/>
      <c r="AQ148" s="223"/>
      <c r="AR148" s="223"/>
      <c r="AS148" s="223"/>
      <c r="AT148" s="223"/>
      <c r="AU148" s="223"/>
      <c r="AV148" s="223"/>
      <c r="AW148" s="223"/>
      <c r="AX148" s="223"/>
      <c r="AY148" s="223"/>
      <c r="AZ148" s="223"/>
      <c r="BA148" s="223"/>
      <c r="BB148" s="223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3"/>
      <c r="BS148" s="223"/>
      <c r="BT148" s="223"/>
      <c r="BU148" s="223"/>
      <c r="BV148" s="223"/>
      <c r="BW148" s="223"/>
      <c r="BX148" s="223"/>
      <c r="BY148" s="223"/>
      <c r="BZ148" s="223"/>
      <c r="CA148" s="223"/>
      <c r="CB148" s="223"/>
      <c r="CC148" s="223"/>
      <c r="CD148" s="223"/>
      <c r="CE148" s="223"/>
      <c r="CF148" s="223"/>
      <c r="CG148" s="223"/>
      <c r="CH148" s="223"/>
      <c r="CI148" s="223"/>
      <c r="CJ148" s="223"/>
      <c r="CK148" s="223"/>
      <c r="CL148" s="223"/>
      <c r="CM148" s="223"/>
      <c r="CN148" s="223"/>
      <c r="CO148" s="223"/>
      <c r="CP148" s="223"/>
      <c r="CQ148" s="223"/>
      <c r="CR148" s="223"/>
      <c r="CS148" s="223"/>
      <c r="CT148" s="223"/>
      <c r="CU148" s="223"/>
      <c r="CV148" s="223"/>
      <c r="CW148" s="223"/>
      <c r="CX148" s="223"/>
      <c r="CY148" s="223"/>
      <c r="CZ148" s="223"/>
      <c r="DA148" s="223"/>
      <c r="DB148" s="223"/>
      <c r="DC148" s="223"/>
      <c r="DD148" s="223"/>
      <c r="DE148" s="223"/>
      <c r="DF148" s="223"/>
      <c r="DG148" s="223"/>
      <c r="DH148" s="223"/>
      <c r="DI148" s="223"/>
      <c r="DJ148" s="223"/>
      <c r="DK148" s="223"/>
      <c r="DL148" s="223"/>
      <c r="DM148" s="223"/>
      <c r="DN148" s="223"/>
      <c r="DO148" s="223"/>
      <c r="DP148" s="223"/>
      <c r="DQ148" s="223"/>
      <c r="DR148" s="223"/>
      <c r="DS148" s="223"/>
      <c r="DT148" s="223"/>
      <c r="DU148" s="223"/>
      <c r="DV148" s="223"/>
      <c r="DW148" s="223"/>
      <c r="DX148" s="223"/>
      <c r="DY148" s="223">
        <v>196249325.00217721</v>
      </c>
      <c r="EA148">
        <v>24000</v>
      </c>
    </row>
    <row r="149" spans="4:131">
      <c r="D149" s="175" t="s">
        <v>712</v>
      </c>
      <c r="E149" s="220" t="s">
        <v>735</v>
      </c>
      <c r="F149" s="220" t="s">
        <v>736</v>
      </c>
      <c r="G149" s="220">
        <v>18744533.829999998</v>
      </c>
      <c r="H149" s="220"/>
      <c r="I149" s="220"/>
      <c r="J149" s="220"/>
      <c r="K149" s="220"/>
      <c r="L149" s="220"/>
      <c r="M149" s="220">
        <v>900597.69</v>
      </c>
      <c r="N149" s="220"/>
      <c r="O149" s="220">
        <v>19645131.52</v>
      </c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  <c r="AB149" s="220"/>
      <c r="AC149" s="220"/>
      <c r="AD149" s="220"/>
      <c r="AE149" s="220"/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  <c r="AX149" s="220"/>
      <c r="AY149" s="220"/>
      <c r="AZ149" s="220"/>
      <c r="BA149" s="220"/>
      <c r="BB149" s="220"/>
      <c r="BC149" s="220"/>
      <c r="BD149" s="220"/>
      <c r="BE149" s="220"/>
      <c r="BF149" s="220"/>
      <c r="BG149" s="220"/>
      <c r="BH149" s="220"/>
      <c r="BI149" s="220"/>
      <c r="BJ149" s="220"/>
      <c r="BK149" s="220"/>
      <c r="BL149" s="220"/>
      <c r="BM149" s="220"/>
      <c r="BN149" s="220"/>
      <c r="BO149" s="220"/>
      <c r="BP149" s="220"/>
      <c r="BQ149" s="220"/>
      <c r="BR149" s="220"/>
      <c r="BS149" s="220"/>
      <c r="BT149" s="220"/>
      <c r="BU149" s="220"/>
      <c r="BV149" s="220"/>
      <c r="BW149" s="220"/>
      <c r="BX149" s="220"/>
      <c r="BY149" s="220"/>
      <c r="BZ149" s="220"/>
      <c r="CA149" s="220"/>
      <c r="CB149" s="220"/>
      <c r="CC149" s="220"/>
      <c r="CD149" s="220"/>
      <c r="CE149" s="220"/>
      <c r="CF149" s="220"/>
      <c r="CG149" s="220"/>
      <c r="CH149" s="220"/>
      <c r="CI149" s="220"/>
      <c r="CJ149" s="220"/>
      <c r="CK149" s="220"/>
      <c r="CL149" s="220"/>
      <c r="CM149" s="220"/>
      <c r="CN149" s="220"/>
      <c r="CO149" s="220"/>
      <c r="CP149" s="220"/>
      <c r="CQ149" s="220"/>
      <c r="CR149" s="220"/>
      <c r="CS149" s="220"/>
      <c r="CT149" s="220"/>
      <c r="CU149" s="220"/>
      <c r="CV149" s="220"/>
      <c r="CW149" s="220"/>
      <c r="CX149" s="220"/>
      <c r="CY149" s="220"/>
      <c r="CZ149" s="220"/>
      <c r="DA149" s="220"/>
      <c r="DB149" s="220"/>
      <c r="DC149" s="220"/>
      <c r="DD149" s="220"/>
      <c r="DE149" s="220"/>
      <c r="DF149" s="220"/>
      <c r="DG149" s="220"/>
      <c r="DH149" s="220"/>
      <c r="DI149" s="220"/>
      <c r="DJ149" s="220"/>
      <c r="DK149" s="220"/>
      <c r="DL149" s="220"/>
      <c r="DM149" s="220"/>
      <c r="DN149" s="220"/>
      <c r="DO149" s="220"/>
      <c r="DP149" s="220"/>
      <c r="DQ149" s="220"/>
      <c r="DR149" s="220"/>
      <c r="DS149" s="220"/>
      <c r="DT149" s="220"/>
      <c r="DU149" s="220"/>
      <c r="DV149" s="220"/>
      <c r="DW149" s="220"/>
      <c r="DX149" s="220"/>
      <c r="DY149" s="220">
        <v>19645131.52</v>
      </c>
    </row>
    <row r="150" spans="4:131">
      <c r="D150" s="175" t="s">
        <v>715</v>
      </c>
      <c r="E150" s="220" t="s">
        <v>738</v>
      </c>
      <c r="F150" s="220" t="s">
        <v>739</v>
      </c>
      <c r="G150" s="220">
        <v>5827638.1600000001</v>
      </c>
      <c r="H150" s="220"/>
      <c r="I150" s="220"/>
      <c r="J150" s="220">
        <v>5045675.4095837995</v>
      </c>
      <c r="K150" s="220"/>
      <c r="L150" s="220"/>
      <c r="M150" s="220">
        <v>2101468.59</v>
      </c>
      <c r="N150" s="220"/>
      <c r="O150" s="220">
        <v>12974782.1595838</v>
      </c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  <c r="AB150" s="220"/>
      <c r="AC150" s="220"/>
      <c r="AD150" s="220"/>
      <c r="AE150" s="220"/>
      <c r="AF150" s="220"/>
      <c r="AG150" s="220"/>
      <c r="AH150" s="220"/>
      <c r="AI150" s="220"/>
      <c r="AJ150" s="220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  <c r="AX150" s="220"/>
      <c r="AY150" s="220"/>
      <c r="AZ150" s="220"/>
      <c r="BA150" s="220"/>
      <c r="BB150" s="220"/>
      <c r="BC150" s="220"/>
      <c r="BD150" s="220"/>
      <c r="BE150" s="220"/>
      <c r="BF150" s="220"/>
      <c r="BG150" s="220"/>
      <c r="BH150" s="220"/>
      <c r="BI150" s="220"/>
      <c r="BJ150" s="220"/>
      <c r="BK150" s="220"/>
      <c r="BL150" s="220"/>
      <c r="BM150" s="220"/>
      <c r="BN150" s="220"/>
      <c r="BO150" s="220"/>
      <c r="BP150" s="220"/>
      <c r="BQ150" s="220"/>
      <c r="BR150" s="220"/>
      <c r="BS150" s="220"/>
      <c r="BT150" s="220"/>
      <c r="BU150" s="220"/>
      <c r="BV150" s="220"/>
      <c r="BW150" s="220"/>
      <c r="BX150" s="220"/>
      <c r="BY150" s="220"/>
      <c r="BZ150" s="220"/>
      <c r="CA150" s="220"/>
      <c r="CB150" s="220"/>
      <c r="CC150" s="220"/>
      <c r="CD150" s="220"/>
      <c r="CE150" s="220"/>
      <c r="CF150" s="220"/>
      <c r="CG150" s="220"/>
      <c r="CH150" s="220"/>
      <c r="CI150" s="220"/>
      <c r="CJ150" s="220"/>
      <c r="CK150" s="220"/>
      <c r="CL150" s="220"/>
      <c r="CM150" s="220"/>
      <c r="CN150" s="220"/>
      <c r="CO150" s="220"/>
      <c r="CP150" s="220"/>
      <c r="CQ150" s="220"/>
      <c r="CR150" s="220"/>
      <c r="CS150" s="220"/>
      <c r="CT150" s="220"/>
      <c r="CU150" s="220"/>
      <c r="CV150" s="220"/>
      <c r="CW150" s="220"/>
      <c r="CX150" s="220"/>
      <c r="CY150" s="220"/>
      <c r="CZ150" s="220"/>
      <c r="DA150" s="220"/>
      <c r="DB150" s="220"/>
      <c r="DC150" s="220"/>
      <c r="DD150" s="220"/>
      <c r="DE150" s="220">
        <v>218102.66957950001</v>
      </c>
      <c r="DF150" s="220"/>
      <c r="DG150" s="220"/>
      <c r="DH150" s="220"/>
      <c r="DI150" s="220"/>
      <c r="DJ150" s="220"/>
      <c r="DK150" s="220"/>
      <c r="DL150" s="220"/>
      <c r="DM150" s="220"/>
      <c r="DN150" s="220"/>
      <c r="DO150" s="220"/>
      <c r="DP150" s="220"/>
      <c r="DQ150" s="220"/>
      <c r="DR150" s="220">
        <v>-352173.76</v>
      </c>
      <c r="DS150" s="220"/>
      <c r="DT150" s="220"/>
      <c r="DU150" s="220">
        <v>-134071.0904205</v>
      </c>
      <c r="DV150" s="220"/>
      <c r="DW150" s="220"/>
      <c r="DX150" s="220"/>
      <c r="DY150" s="220">
        <v>12840711.0691633</v>
      </c>
    </row>
    <row r="151" spans="4:131">
      <c r="D151" s="175" t="s">
        <v>717</v>
      </c>
      <c r="E151" s="220" t="s">
        <v>741</v>
      </c>
      <c r="F151" s="220" t="s">
        <v>742</v>
      </c>
      <c r="G151" s="220"/>
      <c r="H151" s="220"/>
      <c r="I151" s="220"/>
      <c r="J151" s="220">
        <v>-11914119.1569921</v>
      </c>
      <c r="K151" s="220"/>
      <c r="L151" s="220"/>
      <c r="M151" s="220">
        <v>2586083.29</v>
      </c>
      <c r="N151" s="220"/>
      <c r="O151" s="220">
        <v>-9328035.8669920992</v>
      </c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0"/>
      <c r="BB151" s="220"/>
      <c r="BC151" s="220"/>
      <c r="BD151" s="220"/>
      <c r="BE151" s="220"/>
      <c r="BF151" s="220"/>
      <c r="BG151" s="220"/>
      <c r="BH151" s="220"/>
      <c r="BI151" s="220"/>
      <c r="BJ151" s="220"/>
      <c r="BK151" s="220"/>
      <c r="BL151" s="220"/>
      <c r="BM151" s="220"/>
      <c r="BN151" s="220"/>
      <c r="BO151" s="220"/>
      <c r="BP151" s="220"/>
      <c r="BQ151" s="220"/>
      <c r="BR151" s="220"/>
      <c r="BS151" s="220"/>
      <c r="BT151" s="220"/>
      <c r="BU151" s="220"/>
      <c r="BV151" s="220"/>
      <c r="BW151" s="220"/>
      <c r="BX151" s="220"/>
      <c r="BY151" s="220"/>
      <c r="BZ151" s="220"/>
      <c r="CA151" s="220"/>
      <c r="CB151" s="220"/>
      <c r="CC151" s="220"/>
      <c r="CD151" s="220"/>
      <c r="CE151" s="220"/>
      <c r="CF151" s="220"/>
      <c r="CG151" s="220"/>
      <c r="CH151" s="220"/>
      <c r="CI151" s="220"/>
      <c r="CJ151" s="220"/>
      <c r="CK151" s="220"/>
      <c r="CL151" s="220"/>
      <c r="CM151" s="220"/>
      <c r="CN151" s="220"/>
      <c r="CO151" s="220"/>
      <c r="CP151" s="220"/>
      <c r="CQ151" s="220"/>
      <c r="CR151" s="220"/>
      <c r="CS151" s="220"/>
      <c r="CT151" s="220"/>
      <c r="CU151" s="220"/>
      <c r="CV151" s="220"/>
      <c r="CW151" s="220"/>
      <c r="CX151" s="220"/>
      <c r="CY151" s="220"/>
      <c r="CZ151" s="220"/>
      <c r="DA151" s="220"/>
      <c r="DB151" s="220"/>
      <c r="DC151" s="220"/>
      <c r="DD151" s="220"/>
      <c r="DE151" s="220"/>
      <c r="DF151" s="220"/>
      <c r="DG151" s="220"/>
      <c r="DH151" s="220"/>
      <c r="DI151" s="220"/>
      <c r="DJ151" s="220"/>
      <c r="DK151" s="220"/>
      <c r="DL151" s="220"/>
      <c r="DM151" s="220"/>
      <c r="DN151" s="220"/>
      <c r="DO151" s="220"/>
      <c r="DP151" s="220"/>
      <c r="DQ151" s="220"/>
      <c r="DR151" s="220"/>
      <c r="DS151" s="220"/>
      <c r="DT151" s="220"/>
      <c r="DU151" s="220"/>
      <c r="DV151" s="220"/>
      <c r="DW151" s="220"/>
      <c r="DX151" s="220"/>
      <c r="DY151" s="220">
        <v>-9328035.8669920992</v>
      </c>
    </row>
    <row r="152" spans="4:131">
      <c r="D152" s="175" t="s">
        <v>720</v>
      </c>
      <c r="E152" s="220" t="s">
        <v>1683</v>
      </c>
      <c r="F152" s="220" t="s">
        <v>982</v>
      </c>
      <c r="G152" s="220"/>
      <c r="H152" s="220"/>
      <c r="I152" s="220"/>
      <c r="J152" s="220">
        <v>-238275.91672020001</v>
      </c>
      <c r="K152" s="220"/>
      <c r="L152" s="220"/>
      <c r="M152" s="220"/>
      <c r="N152" s="220"/>
      <c r="O152" s="220">
        <v>-238275.91672020001</v>
      </c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220"/>
      <c r="AI152" s="220"/>
      <c r="AJ152" s="220"/>
      <c r="AK152" s="220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0"/>
      <c r="BB152" s="220"/>
      <c r="BC152" s="220"/>
      <c r="BD152" s="220"/>
      <c r="BE152" s="220"/>
      <c r="BF152" s="220"/>
      <c r="BG152" s="220"/>
      <c r="BH152" s="220"/>
      <c r="BI152" s="220"/>
      <c r="BJ152" s="220"/>
      <c r="BK152" s="220"/>
      <c r="BL152" s="220"/>
      <c r="BM152" s="220"/>
      <c r="BN152" s="220"/>
      <c r="BO152" s="220"/>
      <c r="BP152" s="220"/>
      <c r="BQ152" s="220"/>
      <c r="BR152" s="220"/>
      <c r="BS152" s="220"/>
      <c r="BT152" s="220"/>
      <c r="BU152" s="220"/>
      <c r="BV152" s="220"/>
      <c r="BW152" s="220"/>
      <c r="BX152" s="220"/>
      <c r="BY152" s="220"/>
      <c r="BZ152" s="220"/>
      <c r="CA152" s="220"/>
      <c r="CB152" s="220"/>
      <c r="CC152" s="220"/>
      <c r="CD152" s="220"/>
      <c r="CE152" s="220"/>
      <c r="CF152" s="220"/>
      <c r="CG152" s="220"/>
      <c r="CH152" s="220"/>
      <c r="CI152" s="220"/>
      <c r="CJ152" s="220"/>
      <c r="CK152" s="220"/>
      <c r="CL152" s="220"/>
      <c r="CM152" s="220"/>
      <c r="CN152" s="220"/>
      <c r="CO152" s="220"/>
      <c r="CP152" s="220"/>
      <c r="CQ152" s="220"/>
      <c r="CR152" s="220"/>
      <c r="CS152" s="220"/>
      <c r="CT152" s="220"/>
      <c r="CU152" s="220"/>
      <c r="CV152" s="220"/>
      <c r="CW152" s="220"/>
      <c r="CX152" s="220"/>
      <c r="CY152" s="220"/>
      <c r="CZ152" s="220"/>
      <c r="DA152" s="220"/>
      <c r="DB152" s="220"/>
      <c r="DC152" s="220"/>
      <c r="DD152" s="220"/>
      <c r="DE152" s="220"/>
      <c r="DF152" s="220"/>
      <c r="DG152" s="220"/>
      <c r="DH152" s="220"/>
      <c r="DI152" s="220"/>
      <c r="DJ152" s="220"/>
      <c r="DK152" s="220"/>
      <c r="DL152" s="220"/>
      <c r="DM152" s="220"/>
      <c r="DN152" s="220"/>
      <c r="DO152" s="220"/>
      <c r="DP152" s="220"/>
      <c r="DQ152" s="220"/>
      <c r="DR152" s="220"/>
      <c r="DS152" s="220"/>
      <c r="DT152" s="220"/>
      <c r="DU152" s="220"/>
      <c r="DV152" s="220"/>
      <c r="DW152" s="220"/>
      <c r="DX152" s="220"/>
      <c r="DY152" s="220">
        <v>-238275.91672020001</v>
      </c>
    </row>
    <row r="153" spans="4:131">
      <c r="D153" s="175" t="s">
        <v>722</v>
      </c>
      <c r="E153" s="220" t="s">
        <v>744</v>
      </c>
      <c r="F153" s="220" t="s">
        <v>745</v>
      </c>
      <c r="G153" s="220">
        <v>121632108.62</v>
      </c>
      <c r="H153" s="220"/>
      <c r="I153" s="220"/>
      <c r="J153" s="220">
        <v>2264531.9612456998</v>
      </c>
      <c r="K153" s="220"/>
      <c r="L153" s="220">
        <v>23698231.767000001</v>
      </c>
      <c r="M153" s="220">
        <v>23952942.620000001</v>
      </c>
      <c r="N153" s="220">
        <v>109380.49565899999</v>
      </c>
      <c r="O153" s="220">
        <v>171657195.46390471</v>
      </c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220"/>
      <c r="AI153" s="220"/>
      <c r="AJ153" s="220"/>
      <c r="AK153" s="220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0"/>
      <c r="BB153" s="220"/>
      <c r="BC153" s="220"/>
      <c r="BD153" s="220"/>
      <c r="BE153" s="220"/>
      <c r="BF153" s="220"/>
      <c r="BG153" s="220"/>
      <c r="BH153" s="220"/>
      <c r="BI153" s="220"/>
      <c r="BJ153" s="220"/>
      <c r="BK153" s="220"/>
      <c r="BL153" s="220"/>
      <c r="BM153" s="220"/>
      <c r="BN153" s="220"/>
      <c r="BO153" s="220"/>
      <c r="BP153" s="220"/>
      <c r="BQ153" s="220"/>
      <c r="BR153" s="220"/>
      <c r="BS153" s="220"/>
      <c r="BT153" s="220"/>
      <c r="BU153" s="220"/>
      <c r="BV153" s="220"/>
      <c r="BW153" s="220"/>
      <c r="BX153" s="220"/>
      <c r="BY153" s="220"/>
      <c r="BZ153" s="220"/>
      <c r="CA153" s="220"/>
      <c r="CB153" s="220"/>
      <c r="CC153" s="220"/>
      <c r="CD153" s="220"/>
      <c r="CE153" s="220"/>
      <c r="CF153" s="220"/>
      <c r="CG153" s="220"/>
      <c r="CH153" s="220"/>
      <c r="CI153" s="220"/>
      <c r="CJ153" s="220"/>
      <c r="CK153" s="220"/>
      <c r="CL153" s="220"/>
      <c r="CM153" s="220"/>
      <c r="CN153" s="220"/>
      <c r="CO153" s="220"/>
      <c r="CP153" s="220"/>
      <c r="CQ153" s="220"/>
      <c r="CR153" s="220"/>
      <c r="CS153" s="220"/>
      <c r="CT153" s="220"/>
      <c r="CU153" s="220"/>
      <c r="CV153" s="220"/>
      <c r="CW153" s="220"/>
      <c r="CX153" s="220"/>
      <c r="CY153" s="220"/>
      <c r="CZ153" s="220"/>
      <c r="DA153" s="220"/>
      <c r="DB153" s="220"/>
      <c r="DC153" s="220"/>
      <c r="DD153" s="220"/>
      <c r="DE153" s="220"/>
      <c r="DF153" s="220"/>
      <c r="DG153" s="220"/>
      <c r="DH153" s="220"/>
      <c r="DI153" s="220"/>
      <c r="DJ153" s="220"/>
      <c r="DK153" s="220"/>
      <c r="DL153" s="220"/>
      <c r="DM153" s="220"/>
      <c r="DN153" s="220"/>
      <c r="DO153" s="220"/>
      <c r="DP153" s="220"/>
      <c r="DQ153" s="220"/>
      <c r="DR153" s="220"/>
      <c r="DS153" s="220"/>
      <c r="DT153" s="220"/>
      <c r="DU153" s="220"/>
      <c r="DV153" s="220"/>
      <c r="DW153" s="220"/>
      <c r="DX153" s="220"/>
      <c r="DY153" s="220">
        <v>171657195.46390471</v>
      </c>
    </row>
    <row r="154" spans="4:131">
      <c r="D154" s="175" t="s">
        <v>725</v>
      </c>
      <c r="E154" s="220" t="s">
        <v>747</v>
      </c>
      <c r="F154" s="220" t="s">
        <v>748</v>
      </c>
      <c r="G154" s="220">
        <v>30157495.640000001</v>
      </c>
      <c r="H154" s="220"/>
      <c r="I154" s="220"/>
      <c r="J154" s="220"/>
      <c r="K154" s="220"/>
      <c r="L154" s="220"/>
      <c r="M154" s="220">
        <v>3085363.19</v>
      </c>
      <c r="N154" s="220"/>
      <c r="O154" s="220">
        <v>33242858.829999998</v>
      </c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220"/>
      <c r="AI154" s="220"/>
      <c r="AJ154" s="220"/>
      <c r="AK154" s="220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0"/>
      <c r="BB154" s="220"/>
      <c r="BC154" s="220"/>
      <c r="BD154" s="220"/>
      <c r="BE154" s="220"/>
      <c r="BF154" s="220"/>
      <c r="BG154" s="220"/>
      <c r="BH154" s="220"/>
      <c r="BI154" s="220"/>
      <c r="BJ154" s="220"/>
      <c r="BK154" s="220"/>
      <c r="BL154" s="220"/>
      <c r="BM154" s="220"/>
      <c r="BN154" s="220"/>
      <c r="BO154" s="220"/>
      <c r="BP154" s="220"/>
      <c r="BQ154" s="220"/>
      <c r="BR154" s="220"/>
      <c r="BS154" s="220"/>
      <c r="BT154" s="220"/>
      <c r="BU154" s="220"/>
      <c r="BV154" s="220"/>
      <c r="BW154" s="220"/>
      <c r="BX154" s="220"/>
      <c r="BY154" s="220"/>
      <c r="BZ154" s="220"/>
      <c r="CA154" s="220"/>
      <c r="CB154" s="220"/>
      <c r="CC154" s="220"/>
      <c r="CD154" s="220"/>
      <c r="CE154" s="220"/>
      <c r="CF154" s="220"/>
      <c r="CG154" s="220"/>
      <c r="CH154" s="220"/>
      <c r="CI154" s="220"/>
      <c r="CJ154" s="220"/>
      <c r="CK154" s="220"/>
      <c r="CL154" s="220"/>
      <c r="CM154" s="220"/>
      <c r="CN154" s="220"/>
      <c r="CO154" s="220"/>
      <c r="CP154" s="220"/>
      <c r="CQ154" s="220"/>
      <c r="CR154" s="220"/>
      <c r="CS154" s="220"/>
      <c r="CT154" s="220"/>
      <c r="CU154" s="220"/>
      <c r="CV154" s="220"/>
      <c r="CW154" s="220"/>
      <c r="CX154" s="220"/>
      <c r="CY154" s="220"/>
      <c r="CZ154" s="220"/>
      <c r="DA154" s="220"/>
      <c r="DB154" s="220"/>
      <c r="DC154" s="220"/>
      <c r="DD154" s="220"/>
      <c r="DE154" s="220"/>
      <c r="DF154" s="220"/>
      <c r="DG154" s="220"/>
      <c r="DH154" s="220"/>
      <c r="DI154" s="220"/>
      <c r="DJ154" s="220"/>
      <c r="DK154" s="220"/>
      <c r="DL154" s="220"/>
      <c r="DM154" s="220"/>
      <c r="DN154" s="220"/>
      <c r="DO154" s="220"/>
      <c r="DP154" s="220"/>
      <c r="DQ154" s="220"/>
      <c r="DR154" s="220"/>
      <c r="DS154" s="220"/>
      <c r="DT154" s="220"/>
      <c r="DU154" s="220"/>
      <c r="DV154" s="220"/>
      <c r="DW154" s="220"/>
      <c r="DX154" s="220"/>
      <c r="DY154" s="220">
        <v>33242858.829999998</v>
      </c>
    </row>
    <row r="155" spans="4:131">
      <c r="D155" s="175" t="s">
        <v>728</v>
      </c>
      <c r="E155" s="220" t="s">
        <v>750</v>
      </c>
      <c r="F155" s="220" t="s">
        <v>751</v>
      </c>
      <c r="G155" s="220">
        <v>1711150.0800000001</v>
      </c>
      <c r="H155" s="220">
        <v>46984.04</v>
      </c>
      <c r="I155" s="220"/>
      <c r="J155" s="220"/>
      <c r="K155" s="220"/>
      <c r="L155" s="220"/>
      <c r="M155" s="220">
        <v>150931.21</v>
      </c>
      <c r="N155" s="220"/>
      <c r="O155" s="220">
        <v>1909065.33</v>
      </c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220"/>
      <c r="AI155" s="220"/>
      <c r="AJ155" s="220"/>
      <c r="AK155" s="220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0"/>
      <c r="BB155" s="220"/>
      <c r="BC155" s="220"/>
      <c r="BD155" s="220"/>
      <c r="BE155" s="220"/>
      <c r="BF155" s="220"/>
      <c r="BG155" s="220"/>
      <c r="BH155" s="220"/>
      <c r="BI155" s="220"/>
      <c r="BJ155" s="220"/>
      <c r="BK155" s="220"/>
      <c r="BL155" s="220"/>
      <c r="BM155" s="220"/>
      <c r="BN155" s="220"/>
      <c r="BO155" s="220"/>
      <c r="BP155" s="220"/>
      <c r="BQ155" s="220"/>
      <c r="BR155" s="220"/>
      <c r="BS155" s="220"/>
      <c r="BT155" s="220"/>
      <c r="BU155" s="220"/>
      <c r="BV155" s="220"/>
      <c r="BW155" s="220"/>
      <c r="BX155" s="220"/>
      <c r="BY155" s="220"/>
      <c r="BZ155" s="220"/>
      <c r="CA155" s="220"/>
      <c r="CB155" s="220"/>
      <c r="CC155" s="220"/>
      <c r="CD155" s="220"/>
      <c r="CE155" s="220"/>
      <c r="CF155" s="220"/>
      <c r="CG155" s="220"/>
      <c r="CH155" s="220"/>
      <c r="CI155" s="220"/>
      <c r="CJ155" s="220"/>
      <c r="CK155" s="220"/>
      <c r="CL155" s="220"/>
      <c r="CM155" s="220"/>
      <c r="CN155" s="220"/>
      <c r="CO155" s="220"/>
      <c r="CP155" s="220"/>
      <c r="CQ155" s="220"/>
      <c r="CR155" s="220"/>
      <c r="CS155" s="220"/>
      <c r="CT155" s="220"/>
      <c r="CU155" s="220"/>
      <c r="CV155" s="220"/>
      <c r="CW155" s="220"/>
      <c r="CX155" s="220"/>
      <c r="CY155" s="220"/>
      <c r="CZ155" s="220"/>
      <c r="DA155" s="220"/>
      <c r="DB155" s="220">
        <v>-43302.712</v>
      </c>
      <c r="DC155" s="220"/>
      <c r="DD155" s="220"/>
      <c r="DE155" s="220"/>
      <c r="DF155" s="220"/>
      <c r="DG155" s="220"/>
      <c r="DH155" s="220"/>
      <c r="DI155" s="220"/>
      <c r="DJ155" s="220"/>
      <c r="DK155" s="220"/>
      <c r="DL155" s="220"/>
      <c r="DM155" s="220"/>
      <c r="DN155" s="220"/>
      <c r="DO155" s="220"/>
      <c r="DP155" s="220"/>
      <c r="DQ155" s="220">
        <v>651.96</v>
      </c>
      <c r="DR155" s="220"/>
      <c r="DS155" s="220"/>
      <c r="DT155" s="220"/>
      <c r="DU155" s="220">
        <v>-42650.752</v>
      </c>
      <c r="DV155" s="220"/>
      <c r="DW155" s="220"/>
      <c r="DX155" s="220"/>
      <c r="DY155" s="220">
        <v>1866414.578</v>
      </c>
    </row>
    <row r="156" spans="4:131">
      <c r="D156" s="175" t="s">
        <v>731</v>
      </c>
      <c r="E156" s="220" t="s">
        <v>753</v>
      </c>
      <c r="F156" s="220" t="s">
        <v>754</v>
      </c>
      <c r="G156" s="220">
        <v>1040047.4</v>
      </c>
      <c r="H156" s="220"/>
      <c r="I156" s="220"/>
      <c r="J156" s="220"/>
      <c r="K156" s="220"/>
      <c r="L156" s="220">
        <v>-788536.09624999994</v>
      </c>
      <c r="M156" s="220">
        <v>64090.33</v>
      </c>
      <c r="N156" s="220"/>
      <c r="O156" s="220">
        <v>315601.63374999998</v>
      </c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220"/>
      <c r="AI156" s="220"/>
      <c r="AJ156" s="220"/>
      <c r="AK156" s="220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0"/>
      <c r="BB156" s="220"/>
      <c r="BC156" s="220"/>
      <c r="BD156" s="220"/>
      <c r="BE156" s="220"/>
      <c r="BF156" s="220"/>
      <c r="BG156" s="220"/>
      <c r="BH156" s="220"/>
      <c r="BI156" s="220"/>
      <c r="BJ156" s="220"/>
      <c r="BK156" s="220"/>
      <c r="BL156" s="220"/>
      <c r="BM156" s="220"/>
      <c r="BN156" s="220"/>
      <c r="BO156" s="220"/>
      <c r="BP156" s="220"/>
      <c r="BQ156" s="220"/>
      <c r="BR156" s="220"/>
      <c r="BS156" s="220"/>
      <c r="BT156" s="220"/>
      <c r="BU156" s="220"/>
      <c r="BV156" s="220"/>
      <c r="BW156" s="220"/>
      <c r="BX156" s="220"/>
      <c r="BY156" s="220"/>
      <c r="BZ156" s="220"/>
      <c r="CA156" s="220"/>
      <c r="CB156" s="220"/>
      <c r="CC156" s="220"/>
      <c r="CD156" s="220"/>
      <c r="CE156" s="220"/>
      <c r="CF156" s="220"/>
      <c r="CG156" s="220"/>
      <c r="CH156" s="220"/>
      <c r="CI156" s="220"/>
      <c r="CJ156" s="220"/>
      <c r="CK156" s="220"/>
      <c r="CL156" s="220"/>
      <c r="CM156" s="220"/>
      <c r="CN156" s="220"/>
      <c r="CO156" s="220"/>
      <c r="CP156" s="220"/>
      <c r="CQ156" s="220"/>
      <c r="CR156" s="220"/>
      <c r="CS156" s="220"/>
      <c r="CT156" s="220"/>
      <c r="CU156" s="220"/>
      <c r="CV156" s="220"/>
      <c r="CW156" s="220"/>
      <c r="CX156" s="220"/>
      <c r="CY156" s="220"/>
      <c r="CZ156" s="220"/>
      <c r="DA156" s="220"/>
      <c r="DB156" s="220"/>
      <c r="DC156" s="220"/>
      <c r="DD156" s="220"/>
      <c r="DE156" s="220"/>
      <c r="DF156" s="220"/>
      <c r="DG156" s="220"/>
      <c r="DH156" s="220"/>
      <c r="DI156" s="220"/>
      <c r="DJ156" s="220"/>
      <c r="DK156" s="220"/>
      <c r="DL156" s="220"/>
      <c r="DM156" s="220"/>
      <c r="DN156" s="220"/>
      <c r="DO156" s="220"/>
      <c r="DP156" s="220"/>
      <c r="DQ156" s="220"/>
      <c r="DR156" s="220"/>
      <c r="DS156" s="220"/>
      <c r="DT156" s="220"/>
      <c r="DU156" s="220"/>
      <c r="DV156" s="220"/>
      <c r="DW156" s="220"/>
      <c r="DX156" s="220"/>
      <c r="DY156" s="220">
        <v>315601.63374999998</v>
      </c>
      <c r="EA156">
        <v>24000</v>
      </c>
    </row>
    <row r="157" spans="4:131">
      <c r="D157" s="175" t="s">
        <v>734</v>
      </c>
      <c r="E157" s="220" t="s">
        <v>756</v>
      </c>
      <c r="F157" s="220" t="s">
        <v>757</v>
      </c>
      <c r="G157" s="220"/>
      <c r="H157" s="220"/>
      <c r="I157" s="220"/>
      <c r="J157" s="220">
        <v>136464718.37994361</v>
      </c>
      <c r="K157" s="220"/>
      <c r="L157" s="220"/>
      <c r="M157" s="220"/>
      <c r="N157" s="220"/>
      <c r="O157" s="220">
        <v>136464718.37994361</v>
      </c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  <c r="AB157" s="220"/>
      <c r="AC157" s="220"/>
      <c r="AD157" s="220"/>
      <c r="AE157" s="220"/>
      <c r="AF157" s="220"/>
      <c r="AG157" s="220"/>
      <c r="AH157" s="220"/>
      <c r="AI157" s="220"/>
      <c r="AJ157" s="220"/>
      <c r="AK157" s="220"/>
      <c r="AL157" s="220"/>
      <c r="AM157" s="220"/>
      <c r="AN157" s="220"/>
      <c r="AO157" s="220"/>
      <c r="AP157" s="220"/>
      <c r="AQ157" s="220"/>
      <c r="AR157" s="220"/>
      <c r="AS157" s="220"/>
      <c r="AT157" s="220"/>
      <c r="AU157" s="220"/>
      <c r="AV157" s="220"/>
      <c r="AW157" s="220"/>
      <c r="AX157" s="220"/>
      <c r="AY157" s="220"/>
      <c r="AZ157" s="220"/>
      <c r="BA157" s="220"/>
      <c r="BB157" s="220"/>
      <c r="BC157" s="220"/>
      <c r="BD157" s="220"/>
      <c r="BE157" s="220"/>
      <c r="BF157" s="220"/>
      <c r="BG157" s="220"/>
      <c r="BH157" s="220"/>
      <c r="BI157" s="220"/>
      <c r="BJ157" s="220"/>
      <c r="BK157" s="220"/>
      <c r="BL157" s="220"/>
      <c r="BM157" s="220"/>
      <c r="BN157" s="220"/>
      <c r="BO157" s="220"/>
      <c r="BP157" s="220"/>
      <c r="BQ157" s="220"/>
      <c r="BR157" s="220"/>
      <c r="BS157" s="220"/>
      <c r="BT157" s="220"/>
      <c r="BU157" s="220"/>
      <c r="BV157" s="220"/>
      <c r="BW157" s="220"/>
      <c r="BX157" s="220"/>
      <c r="BY157" s="220"/>
      <c r="BZ157" s="220"/>
      <c r="CA157" s="220"/>
      <c r="CB157" s="220"/>
      <c r="CC157" s="220"/>
      <c r="CD157" s="220"/>
      <c r="CE157" s="220"/>
      <c r="CF157" s="220"/>
      <c r="CG157" s="220"/>
      <c r="CH157" s="220"/>
      <c r="CI157" s="220"/>
      <c r="CJ157" s="220"/>
      <c r="CK157" s="220"/>
      <c r="CL157" s="220"/>
      <c r="CM157" s="220"/>
      <c r="CN157" s="220"/>
      <c r="CO157" s="220"/>
      <c r="CP157" s="220"/>
      <c r="CQ157" s="220"/>
      <c r="CR157" s="220"/>
      <c r="CS157" s="220"/>
      <c r="CT157" s="220"/>
      <c r="CU157" s="220"/>
      <c r="CV157" s="220"/>
      <c r="CW157" s="220"/>
      <c r="CX157" s="220"/>
      <c r="CY157" s="220"/>
      <c r="CZ157" s="220"/>
      <c r="DA157" s="220"/>
      <c r="DB157" s="220"/>
      <c r="DC157" s="220"/>
      <c r="DD157" s="220"/>
      <c r="DE157" s="220"/>
      <c r="DF157" s="220"/>
      <c r="DG157" s="220"/>
      <c r="DH157" s="220"/>
      <c r="DI157" s="220"/>
      <c r="DJ157" s="220"/>
      <c r="DK157" s="220"/>
      <c r="DL157" s="220"/>
      <c r="DM157" s="220"/>
      <c r="DN157" s="220"/>
      <c r="DO157" s="220"/>
      <c r="DP157" s="220"/>
      <c r="DQ157" s="220"/>
      <c r="DR157" s="220"/>
      <c r="DS157" s="220"/>
      <c r="DT157" s="220"/>
      <c r="DU157" s="220"/>
      <c r="DV157" s="220"/>
      <c r="DW157" s="220"/>
      <c r="DX157" s="220"/>
      <c r="DY157" s="220">
        <v>136464718.37994361</v>
      </c>
      <c r="EA157">
        <v>-42267077.460000001</v>
      </c>
    </row>
    <row r="158" spans="4:131">
      <c r="D158" s="175" t="s">
        <v>737</v>
      </c>
      <c r="E158" s="220" t="s">
        <v>759</v>
      </c>
      <c r="F158" s="220" t="s">
        <v>760</v>
      </c>
      <c r="G158" s="220"/>
      <c r="H158" s="220"/>
      <c r="I158" s="220"/>
      <c r="J158" s="220">
        <v>1934519.5572752999</v>
      </c>
      <c r="K158" s="220"/>
      <c r="L158" s="220">
        <v>-8520601.5581225008</v>
      </c>
      <c r="M158" s="220"/>
      <c r="N158" s="220"/>
      <c r="O158" s="220">
        <v>-6586082.0008471999</v>
      </c>
      <c r="P158" s="220"/>
      <c r="Q158" s="220"/>
      <c r="R158" s="220"/>
      <c r="S158" s="220"/>
      <c r="T158" s="220"/>
      <c r="U158" s="220"/>
      <c r="V158" s="220"/>
      <c r="W158" s="220"/>
      <c r="X158" s="220"/>
      <c r="Y158" s="220"/>
      <c r="Z158" s="220"/>
      <c r="AA158" s="220"/>
      <c r="AB158" s="220"/>
      <c r="AC158" s="220"/>
      <c r="AD158" s="220"/>
      <c r="AE158" s="220"/>
      <c r="AF158" s="220"/>
      <c r="AG158" s="220"/>
      <c r="AH158" s="220"/>
      <c r="AI158" s="220"/>
      <c r="AJ158" s="220"/>
      <c r="AK158" s="220"/>
      <c r="AL158" s="220"/>
      <c r="AM158" s="220"/>
      <c r="AN158" s="220"/>
      <c r="AO158" s="220"/>
      <c r="AP158" s="220"/>
      <c r="AQ158" s="220"/>
      <c r="AR158" s="220"/>
      <c r="AS158" s="220"/>
      <c r="AT158" s="220"/>
      <c r="AU158" s="220"/>
      <c r="AV158" s="220"/>
      <c r="AW158" s="220"/>
      <c r="AX158" s="220"/>
      <c r="AY158" s="220"/>
      <c r="AZ158" s="220"/>
      <c r="BA158" s="220"/>
      <c r="BB158" s="220"/>
      <c r="BC158" s="220"/>
      <c r="BD158" s="220"/>
      <c r="BE158" s="220"/>
      <c r="BF158" s="220"/>
      <c r="BG158" s="220"/>
      <c r="BH158" s="220"/>
      <c r="BI158" s="220"/>
      <c r="BJ158" s="220"/>
      <c r="BK158" s="220"/>
      <c r="BL158" s="220"/>
      <c r="BM158" s="220"/>
      <c r="BN158" s="220"/>
      <c r="BO158" s="220"/>
      <c r="BP158" s="220"/>
      <c r="BQ158" s="220"/>
      <c r="BR158" s="220"/>
      <c r="BS158" s="220"/>
      <c r="BT158" s="220"/>
      <c r="BU158" s="220"/>
      <c r="BV158" s="220"/>
      <c r="BW158" s="220"/>
      <c r="BX158" s="220"/>
      <c r="BY158" s="220"/>
      <c r="BZ158" s="220"/>
      <c r="CA158" s="220"/>
      <c r="CB158" s="220"/>
      <c r="CC158" s="220"/>
      <c r="CD158" s="220"/>
      <c r="CE158" s="220"/>
      <c r="CF158" s="220"/>
      <c r="CG158" s="220"/>
      <c r="CH158" s="220"/>
      <c r="CI158" s="220"/>
      <c r="CJ158" s="220"/>
      <c r="CK158" s="220"/>
      <c r="CL158" s="220"/>
      <c r="CM158" s="220"/>
      <c r="CN158" s="220"/>
      <c r="CO158" s="220"/>
      <c r="CP158" s="220"/>
      <c r="CQ158" s="220"/>
      <c r="CR158" s="220"/>
      <c r="CS158" s="220"/>
      <c r="CT158" s="220"/>
      <c r="CU158" s="220"/>
      <c r="CV158" s="220"/>
      <c r="CW158" s="220"/>
      <c r="CX158" s="220"/>
      <c r="CY158" s="220"/>
      <c r="CZ158" s="220"/>
      <c r="DA158" s="220"/>
      <c r="DB158" s="220"/>
      <c r="DC158" s="220"/>
      <c r="DD158" s="220"/>
      <c r="DE158" s="220"/>
      <c r="DF158" s="220"/>
      <c r="DG158" s="220"/>
      <c r="DH158" s="220"/>
      <c r="DI158" s="220"/>
      <c r="DJ158" s="220"/>
      <c r="DK158" s="220"/>
      <c r="DL158" s="220"/>
      <c r="DM158" s="220">
        <v>352173.76</v>
      </c>
      <c r="DN158" s="220"/>
      <c r="DO158" s="220"/>
      <c r="DP158" s="220"/>
      <c r="DQ158" s="220"/>
      <c r="DR158" s="220"/>
      <c r="DS158" s="220"/>
      <c r="DT158" s="220"/>
      <c r="DU158" s="220">
        <v>352173.76</v>
      </c>
      <c r="DV158" s="220"/>
      <c r="DW158" s="220"/>
      <c r="DX158" s="220"/>
      <c r="DY158" s="220">
        <v>-6233908.2408472002</v>
      </c>
    </row>
    <row r="159" spans="4:131">
      <c r="D159" s="175" t="s">
        <v>740</v>
      </c>
      <c r="E159" s="220" t="s">
        <v>762</v>
      </c>
      <c r="F159" s="220" t="s">
        <v>763</v>
      </c>
      <c r="G159" s="220">
        <v>-179112973.72999999</v>
      </c>
      <c r="H159" s="220"/>
      <c r="I159" s="220"/>
      <c r="J159" s="220"/>
      <c r="K159" s="220"/>
      <c r="L159" s="220"/>
      <c r="M159" s="220">
        <v>-32841476.920000002</v>
      </c>
      <c r="N159" s="220"/>
      <c r="O159" s="220">
        <v>-211954450.65000001</v>
      </c>
      <c r="P159" s="220"/>
      <c r="Q159" s="220"/>
      <c r="R159" s="220"/>
      <c r="S159" s="220"/>
      <c r="T159" s="220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0"/>
      <c r="AI159" s="220"/>
      <c r="AJ159" s="220"/>
      <c r="AK159" s="220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0"/>
      <c r="BB159" s="220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0"/>
      <c r="BS159" s="220"/>
      <c r="BT159" s="220"/>
      <c r="BU159" s="220"/>
      <c r="BV159" s="220"/>
      <c r="BW159" s="220"/>
      <c r="BX159" s="220"/>
      <c r="BY159" s="220"/>
      <c r="BZ159" s="220"/>
      <c r="CA159" s="220"/>
      <c r="CB159" s="220"/>
      <c r="CC159" s="220"/>
      <c r="CD159" s="220"/>
      <c r="CE159" s="220"/>
      <c r="CF159" s="220"/>
      <c r="CG159" s="220"/>
      <c r="CH159" s="220"/>
      <c r="CI159" s="220"/>
      <c r="CJ159" s="220"/>
      <c r="CK159" s="220"/>
      <c r="CL159" s="220"/>
      <c r="CM159" s="220"/>
      <c r="CN159" s="220"/>
      <c r="CO159" s="220"/>
      <c r="CP159" s="220"/>
      <c r="CQ159" s="220"/>
      <c r="CR159" s="220"/>
      <c r="CS159" s="220"/>
      <c r="CT159" s="220"/>
      <c r="CU159" s="220"/>
      <c r="CV159" s="220"/>
      <c r="CW159" s="220"/>
      <c r="CX159" s="220"/>
      <c r="CY159" s="220"/>
      <c r="CZ159" s="220"/>
      <c r="DA159" s="220"/>
      <c r="DB159" s="220"/>
      <c r="DC159" s="220"/>
      <c r="DD159" s="220"/>
      <c r="DE159" s="220"/>
      <c r="DF159" s="220"/>
      <c r="DG159" s="220"/>
      <c r="DH159" s="220"/>
      <c r="DI159" s="220"/>
      <c r="DJ159" s="220"/>
      <c r="DK159" s="220"/>
      <c r="DL159" s="220"/>
      <c r="DM159" s="220"/>
      <c r="DN159" s="220"/>
      <c r="DO159" s="220"/>
      <c r="DP159" s="220"/>
      <c r="DQ159" s="220"/>
      <c r="DR159" s="220"/>
      <c r="DS159" s="220"/>
      <c r="DT159" s="220"/>
      <c r="DU159" s="220"/>
      <c r="DV159" s="220"/>
      <c r="DW159" s="220"/>
      <c r="DX159" s="220"/>
      <c r="DY159" s="220">
        <v>-211954450.65000001</v>
      </c>
    </row>
    <row r="160" spans="4:131">
      <c r="D160" s="175" t="s">
        <v>743</v>
      </c>
      <c r="E160" s="222" t="s">
        <v>765</v>
      </c>
      <c r="F160" s="222" t="s">
        <v>766</v>
      </c>
      <c r="G160" s="222">
        <v>0</v>
      </c>
      <c r="H160" s="222">
        <v>46984.04</v>
      </c>
      <c r="I160" s="222"/>
      <c r="J160" s="222">
        <v>133557050.23433609</v>
      </c>
      <c r="K160" s="222"/>
      <c r="L160" s="222">
        <v>14389094.112627501</v>
      </c>
      <c r="M160" s="222">
        <v>0</v>
      </c>
      <c r="N160" s="222">
        <v>109380.49565899999</v>
      </c>
      <c r="O160" s="222">
        <v>148102508.8826226</v>
      </c>
      <c r="P160" s="222"/>
      <c r="Q160" s="222"/>
      <c r="R160" s="222"/>
      <c r="S160" s="222"/>
      <c r="T160" s="222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222"/>
      <c r="AI160" s="222"/>
      <c r="AJ160" s="222"/>
      <c r="AK160" s="222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2"/>
      <c r="BB160" s="222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2"/>
      <c r="BS160" s="222"/>
      <c r="BT160" s="222"/>
      <c r="BU160" s="222"/>
      <c r="BV160" s="222"/>
      <c r="BW160" s="222"/>
      <c r="BX160" s="222"/>
      <c r="BY160" s="222"/>
      <c r="BZ160" s="222"/>
      <c r="CA160" s="222"/>
      <c r="CB160" s="222"/>
      <c r="CC160" s="222"/>
      <c r="CD160" s="222"/>
      <c r="CE160" s="222"/>
      <c r="CF160" s="222"/>
      <c r="CG160" s="222"/>
      <c r="CH160" s="222"/>
      <c r="CI160" s="222"/>
      <c r="CJ160" s="222"/>
      <c r="CK160" s="222"/>
      <c r="CL160" s="222"/>
      <c r="CM160" s="222"/>
      <c r="CN160" s="222"/>
      <c r="CO160" s="222"/>
      <c r="CP160" s="222"/>
      <c r="CQ160" s="222"/>
      <c r="CR160" s="222"/>
      <c r="CS160" s="222"/>
      <c r="CT160" s="222"/>
      <c r="CU160" s="222"/>
      <c r="CV160" s="222"/>
      <c r="CW160" s="222"/>
      <c r="CX160" s="222"/>
      <c r="CY160" s="222"/>
      <c r="CZ160" s="222"/>
      <c r="DA160" s="222"/>
      <c r="DB160" s="222">
        <v>-43302.712</v>
      </c>
      <c r="DC160" s="222"/>
      <c r="DD160" s="222"/>
      <c r="DE160" s="222">
        <v>218102.66957950001</v>
      </c>
      <c r="DF160" s="222"/>
      <c r="DG160" s="222"/>
      <c r="DH160" s="222"/>
      <c r="DI160" s="222"/>
      <c r="DJ160" s="222"/>
      <c r="DK160" s="222"/>
      <c r="DL160" s="222"/>
      <c r="DM160" s="222">
        <v>352173.76</v>
      </c>
      <c r="DN160" s="222"/>
      <c r="DO160" s="222"/>
      <c r="DP160" s="222"/>
      <c r="DQ160" s="222">
        <v>651.96</v>
      </c>
      <c r="DR160" s="222">
        <v>-352173.76</v>
      </c>
      <c r="DS160" s="222"/>
      <c r="DT160" s="222"/>
      <c r="DU160" s="222">
        <v>175451.9175795</v>
      </c>
      <c r="DV160" s="222"/>
      <c r="DW160" s="222"/>
      <c r="DX160" s="222"/>
      <c r="DY160" s="222">
        <v>148277960.8002021</v>
      </c>
    </row>
    <row r="161" spans="4:131">
      <c r="D161" s="175" t="s">
        <v>746</v>
      </c>
      <c r="E161" s="223" t="s">
        <v>768</v>
      </c>
      <c r="F161" s="223" t="s">
        <v>766</v>
      </c>
      <c r="G161" s="223">
        <v>0</v>
      </c>
      <c r="H161" s="223">
        <v>46984.04</v>
      </c>
      <c r="I161" s="223"/>
      <c r="J161" s="223">
        <v>133557050.23433609</v>
      </c>
      <c r="K161" s="223"/>
      <c r="L161" s="223">
        <v>14389094.112627501</v>
      </c>
      <c r="M161" s="223">
        <v>0</v>
      </c>
      <c r="N161" s="223">
        <v>109380.49565899999</v>
      </c>
      <c r="O161" s="223">
        <v>148102508.8826226</v>
      </c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223"/>
      <c r="AK161" s="223"/>
      <c r="AL161" s="223"/>
      <c r="AM161" s="223"/>
      <c r="AN161" s="223"/>
      <c r="AO161" s="223"/>
      <c r="AP161" s="223"/>
      <c r="AQ161" s="223"/>
      <c r="AR161" s="223"/>
      <c r="AS161" s="223"/>
      <c r="AT161" s="223"/>
      <c r="AU161" s="223"/>
      <c r="AV161" s="223"/>
      <c r="AW161" s="223"/>
      <c r="AX161" s="223"/>
      <c r="AY161" s="223"/>
      <c r="AZ161" s="223"/>
      <c r="BA161" s="223"/>
      <c r="BB161" s="223"/>
      <c r="BC161" s="223"/>
      <c r="BD161" s="223"/>
      <c r="BE161" s="223"/>
      <c r="BF161" s="223"/>
      <c r="BG161" s="223"/>
      <c r="BH161" s="223"/>
      <c r="BI161" s="223"/>
      <c r="BJ161" s="223"/>
      <c r="BK161" s="223"/>
      <c r="BL161" s="223"/>
      <c r="BM161" s="223"/>
      <c r="BN161" s="223"/>
      <c r="BO161" s="223"/>
      <c r="BP161" s="223"/>
      <c r="BQ161" s="223"/>
      <c r="BR161" s="223"/>
      <c r="BS161" s="223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3"/>
      <c r="CJ161" s="223"/>
      <c r="CK161" s="223"/>
      <c r="CL161" s="223"/>
      <c r="CM161" s="223"/>
      <c r="CN161" s="223"/>
      <c r="CO161" s="223"/>
      <c r="CP161" s="223"/>
      <c r="CQ161" s="223"/>
      <c r="CR161" s="223"/>
      <c r="CS161" s="223"/>
      <c r="CT161" s="223"/>
      <c r="CU161" s="223"/>
      <c r="CV161" s="223"/>
      <c r="CW161" s="223"/>
      <c r="CX161" s="223"/>
      <c r="CY161" s="223"/>
      <c r="CZ161" s="223"/>
      <c r="DA161" s="223"/>
      <c r="DB161" s="223">
        <v>-43302.712</v>
      </c>
      <c r="DC161" s="223"/>
      <c r="DD161" s="223"/>
      <c r="DE161" s="223">
        <v>218102.66957950001</v>
      </c>
      <c r="DF161" s="223"/>
      <c r="DG161" s="223"/>
      <c r="DH161" s="223"/>
      <c r="DI161" s="223"/>
      <c r="DJ161" s="223"/>
      <c r="DK161" s="223"/>
      <c r="DL161" s="223"/>
      <c r="DM161" s="223">
        <v>352173.76</v>
      </c>
      <c r="DN161" s="223"/>
      <c r="DO161" s="223"/>
      <c r="DP161" s="223"/>
      <c r="DQ161" s="223">
        <v>651.96</v>
      </c>
      <c r="DR161" s="223">
        <v>-352173.76</v>
      </c>
      <c r="DS161" s="223"/>
      <c r="DT161" s="223"/>
      <c r="DU161" s="223">
        <v>175451.9175795</v>
      </c>
      <c r="DV161" s="223"/>
      <c r="DW161" s="223"/>
      <c r="DX161" s="223"/>
      <c r="DY161" s="223">
        <v>148277960.8002021</v>
      </c>
      <c r="EA161">
        <v>516856.04</v>
      </c>
    </row>
    <row r="162" spans="4:131">
      <c r="D162" s="175" t="s">
        <v>749</v>
      </c>
      <c r="E162" s="224" t="s">
        <v>770</v>
      </c>
      <c r="F162" s="224" t="s">
        <v>771</v>
      </c>
      <c r="G162" s="224">
        <v>41164775021.990005</v>
      </c>
      <c r="H162" s="224">
        <v>1725121438.77</v>
      </c>
      <c r="I162" s="224">
        <v>27449982182.64352</v>
      </c>
      <c r="J162" s="224">
        <v>16386151863.745457</v>
      </c>
      <c r="K162" s="224"/>
      <c r="L162" s="224">
        <v>5253151170.9449787</v>
      </c>
      <c r="M162" s="224">
        <v>4101573556.1900001</v>
      </c>
      <c r="N162" s="224">
        <v>4159753302.3308191</v>
      </c>
      <c r="O162" s="224">
        <v>100240508536.61478</v>
      </c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224"/>
      <c r="AJ162" s="224"/>
      <c r="AK162" s="224"/>
      <c r="AL162" s="224"/>
      <c r="AM162" s="224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4"/>
      <c r="BE162" s="224"/>
      <c r="BF162" s="224"/>
      <c r="BG162" s="224"/>
      <c r="BH162" s="224"/>
      <c r="BI162" s="224"/>
      <c r="BJ162" s="224">
        <v>-10881230.23</v>
      </c>
      <c r="BK162" s="224">
        <v>0</v>
      </c>
      <c r="BL162" s="224"/>
      <c r="BM162" s="224"/>
      <c r="BN162" s="224">
        <v>-424761250.70482892</v>
      </c>
      <c r="BO162" s="224"/>
      <c r="BP162" s="224"/>
      <c r="BQ162" s="224"/>
      <c r="BR162" s="224"/>
      <c r="BS162" s="224"/>
      <c r="BT162" s="224"/>
      <c r="BU162" s="224"/>
      <c r="BV162" s="224"/>
      <c r="BW162" s="224"/>
      <c r="BX162" s="224"/>
      <c r="BY162" s="224"/>
      <c r="BZ162" s="224"/>
      <c r="CA162" s="224"/>
      <c r="CB162" s="224">
        <v>-61035891.050769903</v>
      </c>
      <c r="CC162" s="224">
        <v>-21215102.7248483</v>
      </c>
      <c r="CD162" s="224">
        <v>312936417</v>
      </c>
      <c r="CE162" s="224"/>
      <c r="CF162" s="224">
        <v>-308786164.92300171</v>
      </c>
      <c r="CG162" s="224">
        <v>0</v>
      </c>
      <c r="CH162" s="224"/>
      <c r="CI162" s="224"/>
      <c r="CJ162" s="224"/>
      <c r="CK162" s="224"/>
      <c r="CL162" s="224"/>
      <c r="CM162" s="224"/>
      <c r="CN162" s="224"/>
      <c r="CO162" s="224"/>
      <c r="CP162" s="224"/>
      <c r="CQ162" s="224"/>
      <c r="CR162" s="224"/>
      <c r="CS162" s="224"/>
      <c r="CT162" s="224"/>
      <c r="CU162" s="224"/>
      <c r="CV162" s="224"/>
      <c r="CW162" s="224"/>
      <c r="CX162" s="224"/>
      <c r="CY162" s="224"/>
      <c r="CZ162" s="224"/>
      <c r="DA162" s="224"/>
      <c r="DB162" s="224">
        <v>-43302.712</v>
      </c>
      <c r="DC162" s="224"/>
      <c r="DD162" s="224"/>
      <c r="DE162" s="224">
        <v>218102.66957950001</v>
      </c>
      <c r="DF162" s="224"/>
      <c r="DG162" s="224"/>
      <c r="DH162" s="224"/>
      <c r="DI162" s="224">
        <v>-24154560418.580002</v>
      </c>
      <c r="DJ162" s="224"/>
      <c r="DK162" s="224"/>
      <c r="DL162" s="224"/>
      <c r="DM162" s="224">
        <v>352173.76</v>
      </c>
      <c r="DN162" s="224"/>
      <c r="DO162" s="224">
        <v>-170854102.38</v>
      </c>
      <c r="DP162" s="224"/>
      <c r="DQ162" s="224">
        <v>651.96</v>
      </c>
      <c r="DR162" s="224">
        <v>-5850709695.1700001</v>
      </c>
      <c r="DS162" s="224"/>
      <c r="DT162" s="224"/>
      <c r="DU162" s="224">
        <v>-30689339813.085869</v>
      </c>
      <c r="DV162" s="224"/>
      <c r="DW162" s="224"/>
      <c r="DX162" s="224"/>
      <c r="DY162" s="224">
        <v>69551168723.528915</v>
      </c>
      <c r="EA162">
        <v>516856.04</v>
      </c>
    </row>
    <row r="163" spans="4:131">
      <c r="D163" s="175" t="s">
        <v>752</v>
      </c>
      <c r="E163" s="225" t="s">
        <v>773</v>
      </c>
      <c r="F163" s="225" t="s">
        <v>774</v>
      </c>
      <c r="G163" s="225">
        <v>53172407212.550003</v>
      </c>
      <c r="H163" s="225">
        <v>1885538026.3800001</v>
      </c>
      <c r="I163" s="225">
        <v>28354473346.967945</v>
      </c>
      <c r="J163" s="225">
        <v>24650998525.354328</v>
      </c>
      <c r="K163" s="225">
        <v>877129.02</v>
      </c>
      <c r="L163" s="225">
        <v>8324988601.4190817</v>
      </c>
      <c r="M163" s="225">
        <v>6012452197.5900002</v>
      </c>
      <c r="N163" s="225">
        <v>9678446752.9565639</v>
      </c>
      <c r="O163" s="225">
        <v>132080181792.23793</v>
      </c>
      <c r="P163" s="225"/>
      <c r="Q163" s="225"/>
      <c r="R163" s="225"/>
      <c r="S163" s="225"/>
      <c r="T163" s="225"/>
      <c r="U163" s="225"/>
      <c r="V163" s="225"/>
      <c r="W163" s="225">
        <v>-236003670.20917669</v>
      </c>
      <c r="X163" s="225">
        <v>-3408082869.3335776</v>
      </c>
      <c r="Y163" s="225"/>
      <c r="Z163" s="225">
        <v>-13775846.370303901</v>
      </c>
      <c r="AA163" s="225"/>
      <c r="AB163" s="225"/>
      <c r="AC163" s="225"/>
      <c r="AD163" s="225"/>
      <c r="AE163" s="225"/>
      <c r="AF163" s="225"/>
      <c r="AG163" s="225"/>
      <c r="AH163" s="225"/>
      <c r="AI163" s="225"/>
      <c r="AJ163" s="225"/>
      <c r="AK163" s="225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5"/>
      <c r="BB163" s="225"/>
      <c r="BC163" s="225">
        <v>-456105506.24557751</v>
      </c>
      <c r="BD163" s="225"/>
      <c r="BE163" s="225"/>
      <c r="BF163" s="225"/>
      <c r="BG163" s="225"/>
      <c r="BH163" s="225"/>
      <c r="BI163" s="225"/>
      <c r="BJ163" s="225">
        <v>-10881230.23</v>
      </c>
      <c r="BK163" s="225">
        <v>0</v>
      </c>
      <c r="BL163" s="225"/>
      <c r="BM163" s="225"/>
      <c r="BN163" s="225">
        <v>-424761250.70482892</v>
      </c>
      <c r="BO163" s="225"/>
      <c r="BP163" s="225"/>
      <c r="BQ163" s="225"/>
      <c r="BR163" s="225"/>
      <c r="BS163" s="225"/>
      <c r="BT163" s="225"/>
      <c r="BU163" s="225"/>
      <c r="BV163" s="225">
        <v>-1090513.3478975</v>
      </c>
      <c r="BW163" s="225"/>
      <c r="BX163" s="225"/>
      <c r="BY163" s="225"/>
      <c r="BZ163" s="225"/>
      <c r="CA163" s="225"/>
      <c r="CB163" s="225">
        <v>-61035891.050769903</v>
      </c>
      <c r="CC163" s="225">
        <v>-21215102.7248483</v>
      </c>
      <c r="CD163" s="225">
        <v>312936417</v>
      </c>
      <c r="CE163" s="225"/>
      <c r="CF163" s="225">
        <v>-308786164.92300171</v>
      </c>
      <c r="CG163" s="225">
        <v>0</v>
      </c>
      <c r="CH163" s="225"/>
      <c r="CI163" s="225"/>
      <c r="CJ163" s="225"/>
      <c r="CK163" s="225"/>
      <c r="CL163" s="225"/>
      <c r="CM163" s="225"/>
      <c r="CN163" s="225"/>
      <c r="CO163" s="225"/>
      <c r="CP163" s="225"/>
      <c r="CQ163" s="225"/>
      <c r="CR163" s="225"/>
      <c r="CS163" s="225"/>
      <c r="CT163" s="225"/>
      <c r="CU163" s="225"/>
      <c r="CV163" s="225"/>
      <c r="CW163" s="225"/>
      <c r="CX163" s="225"/>
      <c r="CY163" s="225"/>
      <c r="CZ163" s="225"/>
      <c r="DA163" s="225"/>
      <c r="DB163" s="225">
        <v>-43302.712</v>
      </c>
      <c r="DC163" s="225"/>
      <c r="DD163" s="225"/>
      <c r="DE163" s="225">
        <v>218102.66957950001</v>
      </c>
      <c r="DF163" s="225"/>
      <c r="DG163" s="225"/>
      <c r="DH163" s="225"/>
      <c r="DI163" s="225">
        <v>-24154560442.799999</v>
      </c>
      <c r="DJ163" s="225"/>
      <c r="DK163" s="225"/>
      <c r="DL163" s="225"/>
      <c r="DM163" s="225">
        <v>-3918838.04</v>
      </c>
      <c r="DN163" s="225"/>
      <c r="DO163" s="225">
        <v>-170854102.38</v>
      </c>
      <c r="DP163" s="225"/>
      <c r="DQ163" s="225">
        <v>651.96</v>
      </c>
      <c r="DR163" s="225">
        <v>-5847684172.9399996</v>
      </c>
      <c r="DS163" s="225"/>
      <c r="DT163" s="225"/>
      <c r="DU163" s="225">
        <v>-34805643732.382401</v>
      </c>
      <c r="DV163" s="225"/>
      <c r="DW163" s="225"/>
      <c r="DX163" s="225">
        <v>42608644.503881402</v>
      </c>
      <c r="DY163" s="225">
        <v>97317146704.359406</v>
      </c>
    </row>
    <row r="164" spans="4:131">
      <c r="D164" s="175" t="s">
        <v>755</v>
      </c>
      <c r="E164" s="220" t="s">
        <v>776</v>
      </c>
      <c r="F164" s="220" t="s">
        <v>777</v>
      </c>
      <c r="G164" s="220"/>
      <c r="H164" s="220"/>
      <c r="I164" s="220"/>
      <c r="J164" s="220">
        <v>-6169109260.7399998</v>
      </c>
      <c r="K164" s="220"/>
      <c r="L164" s="220"/>
      <c r="M164" s="220"/>
      <c r="N164" s="220">
        <v>-755834691.69046652</v>
      </c>
      <c r="O164" s="220">
        <v>-6924943952.4304667</v>
      </c>
      <c r="P164" s="220"/>
      <c r="Q164" s="220"/>
      <c r="R164" s="220"/>
      <c r="S164" s="220"/>
      <c r="T164" s="220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0"/>
      <c r="BB164" s="220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T164" s="220"/>
      <c r="BU164" s="220"/>
      <c r="BV164" s="220"/>
      <c r="BW164" s="220"/>
      <c r="BX164" s="220"/>
      <c r="BY164" s="220"/>
      <c r="BZ164" s="220"/>
      <c r="CA164" s="220"/>
      <c r="CB164" s="220"/>
      <c r="CC164" s="220"/>
      <c r="CD164" s="220"/>
      <c r="CE164" s="220"/>
      <c r="CF164" s="220"/>
      <c r="CG164" s="220"/>
      <c r="CH164" s="220"/>
      <c r="CI164" s="220"/>
      <c r="CJ164" s="220"/>
      <c r="CK164" s="220"/>
      <c r="CL164" s="220"/>
      <c r="CM164" s="220"/>
      <c r="CN164" s="220"/>
      <c r="CO164" s="220"/>
      <c r="CP164" s="220"/>
      <c r="CQ164" s="220"/>
      <c r="CR164" s="220"/>
      <c r="CS164" s="220"/>
      <c r="CT164" s="220"/>
      <c r="CU164" s="220"/>
      <c r="CV164" s="220"/>
      <c r="CW164" s="220"/>
      <c r="CX164" s="220"/>
      <c r="CY164" s="220"/>
      <c r="CZ164" s="220"/>
      <c r="DA164" s="220"/>
      <c r="DB164" s="220"/>
      <c r="DC164" s="220"/>
      <c r="DD164" s="220"/>
      <c r="DE164" s="220"/>
      <c r="DF164" s="220"/>
      <c r="DG164" s="220"/>
      <c r="DH164" s="220"/>
      <c r="DI164" s="220"/>
      <c r="DJ164" s="220"/>
      <c r="DK164" s="220"/>
      <c r="DL164" s="220"/>
      <c r="DM164" s="220"/>
      <c r="DN164" s="220"/>
      <c r="DO164" s="220"/>
      <c r="DP164" s="220"/>
      <c r="DQ164" s="220"/>
      <c r="DR164" s="220"/>
      <c r="DS164" s="220"/>
      <c r="DT164" s="220"/>
      <c r="DU164" s="220"/>
      <c r="DV164" s="220"/>
      <c r="DW164" s="220"/>
      <c r="DX164" s="220"/>
      <c r="DY164" s="220">
        <v>-6924943952.4304667</v>
      </c>
      <c r="EA164">
        <v>1151935.78</v>
      </c>
    </row>
    <row r="165" spans="4:131">
      <c r="D165" s="175" t="s">
        <v>758</v>
      </c>
      <c r="E165" s="226" t="s">
        <v>782</v>
      </c>
      <c r="F165" s="226" t="s">
        <v>777</v>
      </c>
      <c r="G165" s="226"/>
      <c r="H165" s="226"/>
      <c r="I165" s="226"/>
      <c r="J165" s="226">
        <v>-6169109260.7399998</v>
      </c>
      <c r="K165" s="226"/>
      <c r="L165" s="226"/>
      <c r="M165" s="226"/>
      <c r="N165" s="226">
        <v>-755834691.69046652</v>
      </c>
      <c r="O165" s="226">
        <v>-6924943952.4304667</v>
      </c>
      <c r="P165" s="226"/>
      <c r="Q165" s="226"/>
      <c r="R165" s="226"/>
      <c r="S165" s="226"/>
      <c r="T165" s="226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6"/>
      <c r="AI165" s="226"/>
      <c r="AJ165" s="226"/>
      <c r="AK165" s="226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6"/>
      <c r="BB165" s="226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6"/>
      <c r="BS165" s="226"/>
      <c r="BT165" s="226"/>
      <c r="BU165" s="226"/>
      <c r="BV165" s="226"/>
      <c r="BW165" s="226"/>
      <c r="BX165" s="226"/>
      <c r="BY165" s="226"/>
      <c r="BZ165" s="226"/>
      <c r="CA165" s="226"/>
      <c r="CB165" s="226"/>
      <c r="CC165" s="226"/>
      <c r="CD165" s="226"/>
      <c r="CE165" s="226"/>
      <c r="CF165" s="226"/>
      <c r="CG165" s="226"/>
      <c r="CH165" s="226"/>
      <c r="CI165" s="226"/>
      <c r="CJ165" s="226"/>
      <c r="CK165" s="226"/>
      <c r="CL165" s="226"/>
      <c r="CM165" s="226"/>
      <c r="CN165" s="226"/>
      <c r="CO165" s="226"/>
      <c r="CP165" s="226"/>
      <c r="CQ165" s="226"/>
      <c r="CR165" s="226"/>
      <c r="CS165" s="226"/>
      <c r="CT165" s="226"/>
      <c r="CU165" s="226"/>
      <c r="CV165" s="226"/>
      <c r="CW165" s="226"/>
      <c r="CX165" s="226"/>
      <c r="CY165" s="226"/>
      <c r="CZ165" s="226"/>
      <c r="DA165" s="226"/>
      <c r="DB165" s="226"/>
      <c r="DC165" s="226"/>
      <c r="DD165" s="226"/>
      <c r="DE165" s="226"/>
      <c r="DF165" s="226"/>
      <c r="DG165" s="226"/>
      <c r="DH165" s="226"/>
      <c r="DI165" s="226"/>
      <c r="DJ165" s="226"/>
      <c r="DK165" s="226"/>
      <c r="DL165" s="226"/>
      <c r="DM165" s="226"/>
      <c r="DN165" s="226"/>
      <c r="DO165" s="226"/>
      <c r="DP165" s="226"/>
      <c r="DQ165" s="226"/>
      <c r="DR165" s="226"/>
      <c r="DS165" s="226"/>
      <c r="DT165" s="226"/>
      <c r="DU165" s="226"/>
      <c r="DV165" s="226"/>
      <c r="DW165" s="226"/>
      <c r="DX165" s="226"/>
      <c r="DY165" s="226">
        <v>-6924943952.4304667</v>
      </c>
      <c r="EA165">
        <v>1200.1600000000001</v>
      </c>
    </row>
    <row r="166" spans="4:131">
      <c r="D166" s="175" t="s">
        <v>761</v>
      </c>
      <c r="E166" s="222" t="s">
        <v>784</v>
      </c>
      <c r="F166" s="222" t="s">
        <v>785</v>
      </c>
      <c r="G166" s="222">
        <v>0</v>
      </c>
      <c r="H166" s="222"/>
      <c r="I166" s="222"/>
      <c r="J166" s="222">
        <v>-6169109260.7399998</v>
      </c>
      <c r="K166" s="222"/>
      <c r="L166" s="222"/>
      <c r="M166" s="222"/>
      <c r="N166" s="222">
        <v>-755834691.69046652</v>
      </c>
      <c r="O166" s="222">
        <v>-6924943952.4304667</v>
      </c>
      <c r="P166" s="222"/>
      <c r="Q166" s="222"/>
      <c r="R166" s="222"/>
      <c r="S166" s="222"/>
      <c r="T166" s="222"/>
      <c r="U166" s="222"/>
      <c r="V166" s="222"/>
      <c r="W166" s="222"/>
      <c r="X166" s="222"/>
      <c r="Y166" s="222"/>
      <c r="Z166" s="222"/>
      <c r="AA166" s="222"/>
      <c r="AB166" s="222"/>
      <c r="AC166" s="222"/>
      <c r="AD166" s="222"/>
      <c r="AE166" s="222"/>
      <c r="AF166" s="222"/>
      <c r="AG166" s="222"/>
      <c r="AH166" s="222"/>
      <c r="AI166" s="222"/>
      <c r="AJ166" s="222"/>
      <c r="AK166" s="222"/>
      <c r="AL166" s="222"/>
      <c r="AM166" s="222"/>
      <c r="AN166" s="222"/>
      <c r="AO166" s="222"/>
      <c r="AP166" s="222"/>
      <c r="AQ166" s="222"/>
      <c r="AR166" s="222"/>
      <c r="AS166" s="222"/>
      <c r="AT166" s="222"/>
      <c r="AU166" s="222"/>
      <c r="AV166" s="222"/>
      <c r="AW166" s="222"/>
      <c r="AX166" s="222"/>
      <c r="AY166" s="222"/>
      <c r="AZ166" s="222"/>
      <c r="BA166" s="222"/>
      <c r="BB166" s="222"/>
      <c r="BC166" s="222"/>
      <c r="BD166" s="222"/>
      <c r="BE166" s="222"/>
      <c r="BF166" s="222"/>
      <c r="BG166" s="222"/>
      <c r="BH166" s="222"/>
      <c r="BI166" s="222"/>
      <c r="BJ166" s="222"/>
      <c r="BK166" s="222"/>
      <c r="BL166" s="222"/>
      <c r="BM166" s="222"/>
      <c r="BN166" s="222"/>
      <c r="BO166" s="222"/>
      <c r="BP166" s="222"/>
      <c r="BQ166" s="222"/>
      <c r="BR166" s="222"/>
      <c r="BS166" s="222"/>
      <c r="BT166" s="222"/>
      <c r="BU166" s="222"/>
      <c r="BV166" s="222"/>
      <c r="BW166" s="222"/>
      <c r="BX166" s="222"/>
      <c r="BY166" s="222"/>
      <c r="BZ166" s="222"/>
      <c r="CA166" s="222"/>
      <c r="CB166" s="222"/>
      <c r="CC166" s="222"/>
      <c r="CD166" s="222"/>
      <c r="CE166" s="222"/>
      <c r="CF166" s="222"/>
      <c r="CG166" s="222"/>
      <c r="CH166" s="222"/>
      <c r="CI166" s="222"/>
      <c r="CJ166" s="222"/>
      <c r="CK166" s="222"/>
      <c r="CL166" s="222"/>
      <c r="CM166" s="222"/>
      <c r="CN166" s="222"/>
      <c r="CO166" s="222"/>
      <c r="CP166" s="222"/>
      <c r="CQ166" s="222"/>
      <c r="CR166" s="222"/>
      <c r="CS166" s="222"/>
      <c r="CT166" s="222"/>
      <c r="CU166" s="222"/>
      <c r="CV166" s="222"/>
      <c r="CW166" s="222"/>
      <c r="CX166" s="222"/>
      <c r="CY166" s="222"/>
      <c r="CZ166" s="222"/>
      <c r="DA166" s="222"/>
      <c r="DB166" s="222"/>
      <c r="DC166" s="222"/>
      <c r="DD166" s="222"/>
      <c r="DE166" s="222"/>
      <c r="DF166" s="222"/>
      <c r="DG166" s="222"/>
      <c r="DH166" s="222"/>
      <c r="DI166" s="222"/>
      <c r="DJ166" s="222"/>
      <c r="DK166" s="222"/>
      <c r="DL166" s="222"/>
      <c r="DM166" s="222"/>
      <c r="DN166" s="222"/>
      <c r="DO166" s="222"/>
      <c r="DP166" s="222"/>
      <c r="DQ166" s="222"/>
      <c r="DR166" s="222"/>
      <c r="DS166" s="222"/>
      <c r="DT166" s="222"/>
      <c r="DU166" s="222"/>
      <c r="DV166" s="222"/>
      <c r="DW166" s="222"/>
      <c r="DX166" s="222"/>
      <c r="DY166" s="222">
        <v>-6924943952.4304667</v>
      </c>
      <c r="EA166">
        <v>4728.96</v>
      </c>
    </row>
    <row r="167" spans="4:131">
      <c r="D167" s="175" t="s">
        <v>764</v>
      </c>
      <c r="E167" s="220" t="s">
        <v>787</v>
      </c>
      <c r="F167" s="220" t="s">
        <v>191</v>
      </c>
      <c r="G167" s="220">
        <v>-1045123817.86</v>
      </c>
      <c r="H167" s="220"/>
      <c r="I167" s="220"/>
      <c r="J167" s="220">
        <v>-18350554.51743</v>
      </c>
      <c r="K167" s="220"/>
      <c r="L167" s="220">
        <v>-81851334.127416</v>
      </c>
      <c r="M167" s="220">
        <v>-206565490.78</v>
      </c>
      <c r="N167" s="220">
        <v>-209333025.3585875</v>
      </c>
      <c r="O167" s="220">
        <v>-1561224222.6434336</v>
      </c>
      <c r="P167" s="220"/>
      <c r="Q167" s="220"/>
      <c r="R167" s="220"/>
      <c r="S167" s="220"/>
      <c r="T167" s="220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R167" s="220"/>
      <c r="AS167" s="220"/>
      <c r="AT167" s="220"/>
      <c r="AU167" s="220"/>
      <c r="AV167" s="220"/>
      <c r="AW167" s="220"/>
      <c r="AX167" s="220"/>
      <c r="AY167" s="220"/>
      <c r="AZ167" s="220"/>
      <c r="BA167" s="220"/>
      <c r="BB167" s="220"/>
      <c r="BC167" s="220">
        <v>456105506.24557751</v>
      </c>
      <c r="BD167" s="220"/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/>
      <c r="BP167" s="220"/>
      <c r="BQ167" s="220"/>
      <c r="BR167" s="220"/>
      <c r="BS167" s="220"/>
      <c r="BT167" s="220"/>
      <c r="BU167" s="220"/>
      <c r="BV167" s="220"/>
      <c r="BW167" s="220"/>
      <c r="BX167" s="220"/>
      <c r="BY167" s="220"/>
      <c r="BZ167" s="220"/>
      <c r="CA167" s="220"/>
      <c r="CB167" s="220"/>
      <c r="CC167" s="220"/>
      <c r="CD167" s="220"/>
      <c r="CE167" s="220"/>
      <c r="CF167" s="220"/>
      <c r="CG167" s="220"/>
      <c r="CH167" s="220"/>
      <c r="CI167" s="220"/>
      <c r="CJ167" s="220"/>
      <c r="CK167" s="220"/>
      <c r="CL167" s="220"/>
      <c r="CM167" s="220"/>
      <c r="CN167" s="220"/>
      <c r="CO167" s="220"/>
      <c r="CP167" s="220"/>
      <c r="CQ167" s="220"/>
      <c r="CR167" s="220"/>
      <c r="CS167" s="220"/>
      <c r="CT167" s="220"/>
      <c r="CU167" s="220"/>
      <c r="CV167" s="220"/>
      <c r="CW167" s="220"/>
      <c r="CX167" s="220"/>
      <c r="CY167" s="220"/>
      <c r="CZ167" s="220"/>
      <c r="DA167" s="220"/>
      <c r="DB167" s="220"/>
      <c r="DC167" s="220"/>
      <c r="DD167" s="220"/>
      <c r="DE167" s="220"/>
      <c r="DF167" s="220"/>
      <c r="DG167" s="220"/>
      <c r="DH167" s="220"/>
      <c r="DI167" s="220"/>
      <c r="DJ167" s="220"/>
      <c r="DK167" s="220"/>
      <c r="DL167" s="220"/>
      <c r="DM167" s="220"/>
      <c r="DN167" s="220"/>
      <c r="DO167" s="220"/>
      <c r="DP167" s="220"/>
      <c r="DQ167" s="220">
        <v>0</v>
      </c>
      <c r="DR167" s="220"/>
      <c r="DS167" s="220"/>
      <c r="DT167" s="220"/>
      <c r="DU167" s="220">
        <v>456105506.24557751</v>
      </c>
      <c r="DV167" s="220"/>
      <c r="DW167" s="220"/>
      <c r="DX167" s="220"/>
      <c r="DY167" s="220">
        <v>-1105118716.397856</v>
      </c>
    </row>
    <row r="168" spans="4:131">
      <c r="D168" s="175" t="s">
        <v>767</v>
      </c>
      <c r="E168" s="220" t="s">
        <v>789</v>
      </c>
      <c r="F168" s="220" t="s">
        <v>207</v>
      </c>
      <c r="G168" s="220">
        <v>-1916102439.78</v>
      </c>
      <c r="H168" s="220">
        <v>-2602494.2999999998</v>
      </c>
      <c r="I168" s="220"/>
      <c r="J168" s="220">
        <v>-1719691260.6435096</v>
      </c>
      <c r="K168" s="220"/>
      <c r="L168" s="220">
        <v>-336813487.51865852</v>
      </c>
      <c r="M168" s="220">
        <v>-283946997.43000001</v>
      </c>
      <c r="N168" s="220">
        <v>-572959794.32142198</v>
      </c>
      <c r="O168" s="220">
        <v>-4832116473.9935904</v>
      </c>
      <c r="P168" s="220"/>
      <c r="Q168" s="220"/>
      <c r="R168" s="220"/>
      <c r="S168" s="220"/>
      <c r="T168" s="220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0"/>
      <c r="AI168" s="220"/>
      <c r="AJ168" s="220"/>
      <c r="AK168" s="220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0"/>
      <c r="BB168" s="220"/>
      <c r="BC168" s="220"/>
      <c r="BD168" s="220"/>
      <c r="BE168" s="220"/>
      <c r="BF168" s="220"/>
      <c r="BG168" s="220"/>
      <c r="BH168" s="220"/>
      <c r="BI168" s="220"/>
      <c r="BJ168" s="220"/>
      <c r="BK168" s="220"/>
      <c r="BL168" s="220"/>
      <c r="BM168" s="220"/>
      <c r="BN168" s="220"/>
      <c r="BO168" s="220"/>
      <c r="BP168" s="220"/>
      <c r="BQ168" s="220"/>
      <c r="BR168" s="220"/>
      <c r="BS168" s="220"/>
      <c r="BT168" s="220"/>
      <c r="BU168" s="220"/>
      <c r="BV168" s="220"/>
      <c r="BW168" s="220"/>
      <c r="BX168" s="220"/>
      <c r="BY168" s="220"/>
      <c r="BZ168" s="220"/>
      <c r="CA168" s="220"/>
      <c r="CB168" s="220"/>
      <c r="CC168" s="220"/>
      <c r="CD168" s="220"/>
      <c r="CE168" s="220"/>
      <c r="CF168" s="220"/>
      <c r="CG168" s="220"/>
      <c r="CH168" s="220"/>
      <c r="CI168" s="220"/>
      <c r="CJ168" s="220"/>
      <c r="CK168" s="220"/>
      <c r="CL168" s="220"/>
      <c r="CM168" s="220"/>
      <c r="CN168" s="220"/>
      <c r="CO168" s="220"/>
      <c r="CP168" s="220"/>
      <c r="CQ168" s="220"/>
      <c r="CR168" s="220"/>
      <c r="CS168" s="220"/>
      <c r="CT168" s="220"/>
      <c r="CU168" s="220"/>
      <c r="CV168" s="220"/>
      <c r="CW168" s="220"/>
      <c r="CX168" s="220"/>
      <c r="CY168" s="220"/>
      <c r="CZ168" s="220"/>
      <c r="DA168" s="220"/>
      <c r="DB168" s="220"/>
      <c r="DC168" s="220"/>
      <c r="DD168" s="220"/>
      <c r="DE168" s="220"/>
      <c r="DF168" s="220"/>
      <c r="DG168" s="220"/>
      <c r="DH168" s="220"/>
      <c r="DI168" s="220"/>
      <c r="DJ168" s="220"/>
      <c r="DK168" s="220"/>
      <c r="DL168" s="220"/>
      <c r="DM168" s="220"/>
      <c r="DN168" s="220"/>
      <c r="DO168" s="220"/>
      <c r="DP168" s="220"/>
      <c r="DQ168" s="220"/>
      <c r="DR168" s="220"/>
      <c r="DS168" s="220"/>
      <c r="DT168" s="220"/>
      <c r="DU168" s="220"/>
      <c r="DV168" s="220"/>
      <c r="DW168" s="220"/>
      <c r="DX168" s="220"/>
      <c r="DY168" s="220">
        <v>-4832116473.9935904</v>
      </c>
    </row>
    <row r="169" spans="4:131">
      <c r="D169" s="175" t="s">
        <v>769</v>
      </c>
      <c r="E169" s="226" t="s">
        <v>791</v>
      </c>
      <c r="F169" s="226" t="s">
        <v>792</v>
      </c>
      <c r="G169" s="226">
        <v>-2961226257.6399999</v>
      </c>
      <c r="H169" s="226">
        <v>-2602494.2999999998</v>
      </c>
      <c r="I169" s="226"/>
      <c r="J169" s="226">
        <v>-1738041815.1609397</v>
      </c>
      <c r="K169" s="226"/>
      <c r="L169" s="226">
        <v>-418664821.64607447</v>
      </c>
      <c r="M169" s="226">
        <v>-490512488.20999998</v>
      </c>
      <c r="N169" s="226">
        <v>-782292819.68000948</v>
      </c>
      <c r="O169" s="226">
        <v>-6393340696.6370239</v>
      </c>
      <c r="P169" s="226"/>
      <c r="Q169" s="226"/>
      <c r="R169" s="226"/>
      <c r="S169" s="226"/>
      <c r="T169" s="226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6"/>
      <c r="AI169" s="226"/>
      <c r="AJ169" s="226"/>
      <c r="AK169" s="226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6"/>
      <c r="BB169" s="226"/>
      <c r="BC169" s="226">
        <v>456105506.24557751</v>
      </c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6"/>
      <c r="BS169" s="226"/>
      <c r="BT169" s="226"/>
      <c r="BU169" s="226"/>
      <c r="BV169" s="226"/>
      <c r="BW169" s="226"/>
      <c r="BX169" s="226"/>
      <c r="BY169" s="226"/>
      <c r="BZ169" s="226"/>
      <c r="CA169" s="226"/>
      <c r="CB169" s="226"/>
      <c r="CC169" s="226"/>
      <c r="CD169" s="226"/>
      <c r="CE169" s="226"/>
      <c r="CF169" s="226"/>
      <c r="CG169" s="226"/>
      <c r="CH169" s="226"/>
      <c r="CI169" s="226"/>
      <c r="CJ169" s="226"/>
      <c r="CK169" s="226"/>
      <c r="CL169" s="226"/>
      <c r="CM169" s="226"/>
      <c r="CN169" s="226"/>
      <c r="CO169" s="226"/>
      <c r="CP169" s="226"/>
      <c r="CQ169" s="226"/>
      <c r="CR169" s="226"/>
      <c r="CS169" s="226"/>
      <c r="CT169" s="226"/>
      <c r="CU169" s="226"/>
      <c r="CV169" s="226"/>
      <c r="CW169" s="226"/>
      <c r="CX169" s="226"/>
      <c r="CY169" s="226"/>
      <c r="CZ169" s="226"/>
      <c r="DA169" s="226"/>
      <c r="DB169" s="226"/>
      <c r="DC169" s="226"/>
      <c r="DD169" s="226"/>
      <c r="DE169" s="226"/>
      <c r="DF169" s="226"/>
      <c r="DG169" s="226"/>
      <c r="DH169" s="226"/>
      <c r="DI169" s="226"/>
      <c r="DJ169" s="226"/>
      <c r="DK169" s="226"/>
      <c r="DL169" s="226"/>
      <c r="DM169" s="226"/>
      <c r="DN169" s="226"/>
      <c r="DO169" s="226"/>
      <c r="DP169" s="226"/>
      <c r="DQ169" s="226">
        <v>0</v>
      </c>
      <c r="DR169" s="226"/>
      <c r="DS169" s="226"/>
      <c r="DT169" s="226"/>
      <c r="DU169" s="226">
        <v>456105506.24557751</v>
      </c>
      <c r="DV169" s="226"/>
      <c r="DW169" s="226"/>
      <c r="DX169" s="226"/>
      <c r="DY169" s="226">
        <v>-5937235190.3914461</v>
      </c>
      <c r="EA169">
        <v>3570.6</v>
      </c>
    </row>
    <row r="170" spans="4:131">
      <c r="D170" s="175" t="s">
        <v>772</v>
      </c>
      <c r="E170" s="220" t="s">
        <v>794</v>
      </c>
      <c r="F170" s="220" t="s">
        <v>795</v>
      </c>
      <c r="G170" s="220">
        <v>-53965352.25</v>
      </c>
      <c r="H170" s="220">
        <v>-2918746</v>
      </c>
      <c r="I170" s="220"/>
      <c r="J170" s="220"/>
      <c r="K170" s="220"/>
      <c r="L170" s="220">
        <v>-192246983.25221899</v>
      </c>
      <c r="M170" s="220">
        <v>-20903366.379999999</v>
      </c>
      <c r="N170" s="220">
        <v>-30126725.300761499</v>
      </c>
      <c r="O170" s="220">
        <v>-300161173.18298048</v>
      </c>
      <c r="P170" s="220"/>
      <c r="Q170" s="220"/>
      <c r="R170" s="220"/>
      <c r="S170" s="220"/>
      <c r="T170" s="220"/>
      <c r="U170" s="220"/>
      <c r="V170" s="220"/>
      <c r="W170" s="220">
        <v>1681138.7661250001</v>
      </c>
      <c r="X170" s="220"/>
      <c r="Y170" s="220"/>
      <c r="Z170" s="220"/>
      <c r="AA170" s="220"/>
      <c r="AB170" s="220"/>
      <c r="AC170" s="220"/>
      <c r="AD170" s="220"/>
      <c r="AE170" s="220"/>
      <c r="AF170" s="220"/>
      <c r="AG170" s="220"/>
      <c r="AH170" s="220"/>
      <c r="AI170" s="220"/>
      <c r="AJ170" s="220"/>
      <c r="AK170" s="220"/>
      <c r="AL170" s="220"/>
      <c r="AM170" s="220"/>
      <c r="AN170" s="220"/>
      <c r="AO170" s="220"/>
      <c r="AP170" s="220"/>
      <c r="AQ170" s="220"/>
      <c r="AR170" s="220"/>
      <c r="AS170" s="220"/>
      <c r="AT170" s="220"/>
      <c r="AU170" s="220"/>
      <c r="AV170" s="220"/>
      <c r="AW170" s="220"/>
      <c r="AX170" s="220"/>
      <c r="AY170" s="220"/>
      <c r="AZ170" s="220"/>
      <c r="BA170" s="220"/>
      <c r="BB170" s="220"/>
      <c r="BC170" s="220"/>
      <c r="BD170" s="220"/>
      <c r="BE170" s="220"/>
      <c r="BF170" s="220"/>
      <c r="BG170" s="220"/>
      <c r="BH170" s="220"/>
      <c r="BI170" s="220"/>
      <c r="BJ170" s="220"/>
      <c r="BK170" s="220"/>
      <c r="BL170" s="220"/>
      <c r="BM170" s="220"/>
      <c r="BN170" s="220"/>
      <c r="BO170" s="220"/>
      <c r="BP170" s="220"/>
      <c r="BQ170" s="220"/>
      <c r="BR170" s="220"/>
      <c r="BS170" s="220"/>
      <c r="BT170" s="220"/>
      <c r="BU170" s="220"/>
      <c r="BV170" s="220"/>
      <c r="BW170" s="220"/>
      <c r="BX170" s="220"/>
      <c r="BY170" s="220"/>
      <c r="BZ170" s="220"/>
      <c r="CA170" s="220"/>
      <c r="CB170" s="220"/>
      <c r="CC170" s="220"/>
      <c r="CD170" s="220"/>
      <c r="CE170" s="220"/>
      <c r="CF170" s="220"/>
      <c r="CG170" s="220"/>
      <c r="CH170" s="220"/>
      <c r="CI170" s="220"/>
      <c r="CJ170" s="220"/>
      <c r="CK170" s="220"/>
      <c r="CL170" s="220"/>
      <c r="CM170" s="220"/>
      <c r="CN170" s="220"/>
      <c r="CO170" s="220"/>
      <c r="CP170" s="220"/>
      <c r="CQ170" s="220"/>
      <c r="CR170" s="220"/>
      <c r="CS170" s="220"/>
      <c r="CT170" s="220"/>
      <c r="CU170" s="220"/>
      <c r="CV170" s="220"/>
      <c r="CW170" s="220"/>
      <c r="CX170" s="220"/>
      <c r="CY170" s="220"/>
      <c r="CZ170" s="220"/>
      <c r="DA170" s="220"/>
      <c r="DB170" s="220"/>
      <c r="DC170" s="220"/>
      <c r="DD170" s="220"/>
      <c r="DE170" s="220"/>
      <c r="DF170" s="220"/>
      <c r="DG170" s="220"/>
      <c r="DH170" s="220"/>
      <c r="DI170" s="220"/>
      <c r="DJ170" s="220"/>
      <c r="DK170" s="220"/>
      <c r="DL170" s="220"/>
      <c r="DM170" s="220"/>
      <c r="DN170" s="220"/>
      <c r="DO170" s="220"/>
      <c r="DP170" s="220"/>
      <c r="DQ170" s="220"/>
      <c r="DR170" s="220"/>
      <c r="DS170" s="220"/>
      <c r="DT170" s="220"/>
      <c r="DU170" s="220">
        <v>1681138.7661250001</v>
      </c>
      <c r="DV170" s="220"/>
      <c r="DW170" s="220"/>
      <c r="DX170" s="220"/>
      <c r="DY170" s="220">
        <v>-298480034.41685551</v>
      </c>
    </row>
    <row r="171" spans="4:131">
      <c r="D171" s="175" t="s">
        <v>775</v>
      </c>
      <c r="E171" s="220" t="s">
        <v>797</v>
      </c>
      <c r="F171" s="220" t="s">
        <v>798</v>
      </c>
      <c r="G171" s="220">
        <v>-218947273.28</v>
      </c>
      <c r="H171" s="220">
        <v>-6758303.9500000002</v>
      </c>
      <c r="I171" s="220">
        <v>-65678590.231329903</v>
      </c>
      <c r="J171" s="220">
        <v>-251858887.92770129</v>
      </c>
      <c r="K171" s="220">
        <v>-8916.66</v>
      </c>
      <c r="L171" s="220">
        <v>-37677266.141917497</v>
      </c>
      <c r="M171" s="220">
        <v>-69174824.099999994</v>
      </c>
      <c r="N171" s="220">
        <v>-53403137.740804002</v>
      </c>
      <c r="O171" s="220">
        <v>-703507200.03175271</v>
      </c>
      <c r="P171" s="220"/>
      <c r="Q171" s="220"/>
      <c r="R171" s="220"/>
      <c r="S171" s="220"/>
      <c r="T171" s="220"/>
      <c r="U171" s="220"/>
      <c r="V171" s="220"/>
      <c r="W171" s="220">
        <v>105907752.43828049</v>
      </c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0"/>
      <c r="AI171" s="220"/>
      <c r="AJ171" s="220"/>
      <c r="AK171" s="220"/>
      <c r="AL171" s="220"/>
      <c r="AM171" s="220"/>
      <c r="AN171" s="220"/>
      <c r="AO171" s="220"/>
      <c r="AP171" s="220"/>
      <c r="AQ171" s="220"/>
      <c r="AR171" s="220"/>
      <c r="AS171" s="220"/>
      <c r="AT171" s="220"/>
      <c r="AU171" s="220"/>
      <c r="AV171" s="220"/>
      <c r="AW171" s="220"/>
      <c r="AX171" s="220"/>
      <c r="AY171" s="220"/>
      <c r="AZ171" s="220"/>
      <c r="BA171" s="220"/>
      <c r="BB171" s="220"/>
      <c r="BC171" s="220"/>
      <c r="BD171" s="220"/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0"/>
      <c r="BP171" s="220"/>
      <c r="BQ171" s="220"/>
      <c r="BR171" s="220"/>
      <c r="BS171" s="220"/>
      <c r="BT171" s="220"/>
      <c r="BU171" s="220"/>
      <c r="BV171" s="220"/>
      <c r="BW171" s="220"/>
      <c r="BX171" s="220"/>
      <c r="BY171" s="220"/>
      <c r="BZ171" s="220"/>
      <c r="CA171" s="220"/>
      <c r="CB171" s="220"/>
      <c r="CC171" s="220"/>
      <c r="CD171" s="220"/>
      <c r="CE171" s="220"/>
      <c r="CF171" s="220"/>
      <c r="CG171" s="220"/>
      <c r="CH171" s="220"/>
      <c r="CI171" s="220"/>
      <c r="CJ171" s="220"/>
      <c r="CK171" s="220"/>
      <c r="CL171" s="220"/>
      <c r="CM171" s="220"/>
      <c r="CN171" s="220"/>
      <c r="CO171" s="220"/>
      <c r="CP171" s="220"/>
      <c r="CQ171" s="220"/>
      <c r="CR171" s="220"/>
      <c r="CS171" s="220"/>
      <c r="CT171" s="220"/>
      <c r="CU171" s="220"/>
      <c r="CV171" s="220"/>
      <c r="CW171" s="220"/>
      <c r="CX171" s="220"/>
      <c r="CY171" s="220"/>
      <c r="CZ171" s="220"/>
      <c r="DA171" s="220"/>
      <c r="DB171" s="220"/>
      <c r="DC171" s="220"/>
      <c r="DD171" s="220"/>
      <c r="DE171" s="220"/>
      <c r="DF171" s="220"/>
      <c r="DG171" s="220"/>
      <c r="DH171" s="220"/>
      <c r="DI171" s="220"/>
      <c r="DJ171" s="220"/>
      <c r="DK171" s="220"/>
      <c r="DL171" s="220"/>
      <c r="DM171" s="220"/>
      <c r="DN171" s="220"/>
      <c r="DO171" s="220"/>
      <c r="DP171" s="220"/>
      <c r="DQ171" s="220">
        <v>0</v>
      </c>
      <c r="DR171" s="220"/>
      <c r="DS171" s="220"/>
      <c r="DT171" s="220"/>
      <c r="DU171" s="220">
        <v>105907752.43828049</v>
      </c>
      <c r="DV171" s="220"/>
      <c r="DW171" s="220"/>
      <c r="DX171" s="220"/>
      <c r="DY171" s="220">
        <v>-597599447.59347224</v>
      </c>
    </row>
    <row r="172" spans="4:131">
      <c r="D172" s="175" t="s">
        <v>778</v>
      </c>
      <c r="E172" s="220" t="s">
        <v>800</v>
      </c>
      <c r="F172" s="220" t="s">
        <v>801</v>
      </c>
      <c r="G172" s="220">
        <v>-602226.47</v>
      </c>
      <c r="H172" s="220"/>
      <c r="I172" s="220"/>
      <c r="J172" s="220"/>
      <c r="K172" s="220"/>
      <c r="L172" s="220">
        <v>-77405.320282500004</v>
      </c>
      <c r="M172" s="220">
        <v>-126077.29</v>
      </c>
      <c r="N172" s="220"/>
      <c r="O172" s="220">
        <v>-805709.08028250001</v>
      </c>
      <c r="P172" s="220"/>
      <c r="Q172" s="220"/>
      <c r="R172" s="220"/>
      <c r="S172" s="220"/>
      <c r="T172" s="220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0"/>
      <c r="AI172" s="220"/>
      <c r="AJ172" s="220"/>
      <c r="AK172" s="220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0"/>
      <c r="BB172" s="220"/>
      <c r="BC172" s="220"/>
      <c r="BD172" s="220"/>
      <c r="BE172" s="220"/>
      <c r="BF172" s="220"/>
      <c r="BG172" s="220"/>
      <c r="BH172" s="220"/>
      <c r="BI172" s="220"/>
      <c r="BJ172" s="220"/>
      <c r="BK172" s="220"/>
      <c r="BL172" s="220"/>
      <c r="BM172" s="220"/>
      <c r="BN172" s="220"/>
      <c r="BO172" s="220"/>
      <c r="BP172" s="220"/>
      <c r="BQ172" s="220"/>
      <c r="BR172" s="220"/>
      <c r="BS172" s="220"/>
      <c r="BT172" s="220"/>
      <c r="BU172" s="220"/>
      <c r="BV172" s="220"/>
      <c r="BW172" s="220"/>
      <c r="BX172" s="220"/>
      <c r="BY172" s="220"/>
      <c r="BZ172" s="220"/>
      <c r="CA172" s="220"/>
      <c r="CB172" s="220"/>
      <c r="CC172" s="220"/>
      <c r="CD172" s="220"/>
      <c r="CE172" s="220"/>
      <c r="CF172" s="220"/>
      <c r="CG172" s="220"/>
      <c r="CH172" s="220"/>
      <c r="CI172" s="220"/>
      <c r="CJ172" s="220"/>
      <c r="CK172" s="220"/>
      <c r="CL172" s="220"/>
      <c r="CM172" s="220"/>
      <c r="CN172" s="220"/>
      <c r="CO172" s="220"/>
      <c r="CP172" s="220"/>
      <c r="CQ172" s="220"/>
      <c r="CR172" s="220"/>
      <c r="CS172" s="220"/>
      <c r="CT172" s="220"/>
      <c r="CU172" s="220"/>
      <c r="CV172" s="220"/>
      <c r="CW172" s="220"/>
      <c r="CX172" s="220"/>
      <c r="CY172" s="220"/>
      <c r="CZ172" s="220"/>
      <c r="DA172" s="220"/>
      <c r="DB172" s="220"/>
      <c r="DC172" s="220"/>
      <c r="DD172" s="220"/>
      <c r="DE172" s="220"/>
      <c r="DF172" s="220"/>
      <c r="DG172" s="220"/>
      <c r="DH172" s="220"/>
      <c r="DI172" s="220"/>
      <c r="DJ172" s="220"/>
      <c r="DK172" s="220"/>
      <c r="DL172" s="220"/>
      <c r="DM172" s="220"/>
      <c r="DN172" s="220"/>
      <c r="DO172" s="220"/>
      <c r="DP172" s="220"/>
      <c r="DQ172" s="220"/>
      <c r="DR172" s="220"/>
      <c r="DS172" s="220"/>
      <c r="DT172" s="220"/>
      <c r="DU172" s="220"/>
      <c r="DV172" s="220"/>
      <c r="DW172" s="220"/>
      <c r="DX172" s="220"/>
      <c r="DY172" s="220">
        <v>-805709.08028250001</v>
      </c>
    </row>
    <row r="173" spans="4:131">
      <c r="D173" s="175" t="s">
        <v>781</v>
      </c>
      <c r="E173" s="220" t="s">
        <v>1148</v>
      </c>
      <c r="F173" s="220" t="s">
        <v>1149</v>
      </c>
      <c r="G173" s="220">
        <v>-1897500000</v>
      </c>
      <c r="H173" s="220"/>
      <c r="I173" s="220"/>
      <c r="J173" s="220"/>
      <c r="K173" s="220"/>
      <c r="L173" s="220"/>
      <c r="M173" s="220">
        <v>-810583.36</v>
      </c>
      <c r="N173" s="220">
        <v>-173248000</v>
      </c>
      <c r="O173" s="220">
        <v>-2071558583.3599999</v>
      </c>
      <c r="P173" s="220"/>
      <c r="Q173" s="220"/>
      <c r="R173" s="220"/>
      <c r="S173" s="220"/>
      <c r="T173" s="220"/>
      <c r="U173" s="220"/>
      <c r="V173" s="220"/>
      <c r="W173" s="220">
        <v>121273600</v>
      </c>
      <c r="X173" s="220"/>
      <c r="Y173" s="220"/>
      <c r="Z173" s="220"/>
      <c r="AA173" s="220"/>
      <c r="AB173" s="220"/>
      <c r="AC173" s="220"/>
      <c r="AD173" s="220"/>
      <c r="AE173" s="220"/>
      <c r="AF173" s="220"/>
      <c r="AG173" s="220"/>
      <c r="AH173" s="220"/>
      <c r="AI173" s="220"/>
      <c r="AJ173" s="220"/>
      <c r="AK173" s="220"/>
      <c r="AL173" s="220"/>
      <c r="AM173" s="220"/>
      <c r="AN173" s="220"/>
      <c r="AO173" s="220"/>
      <c r="AP173" s="220"/>
      <c r="AQ173" s="220"/>
      <c r="AR173" s="220"/>
      <c r="AS173" s="220"/>
      <c r="AT173" s="220"/>
      <c r="AU173" s="220"/>
      <c r="AV173" s="220"/>
      <c r="AW173" s="220"/>
      <c r="AX173" s="220"/>
      <c r="AY173" s="220"/>
      <c r="AZ173" s="220"/>
      <c r="BA173" s="220"/>
      <c r="BB173" s="220"/>
      <c r="BC173" s="220"/>
      <c r="BD173" s="220"/>
      <c r="BE173" s="220"/>
      <c r="BF173" s="220"/>
      <c r="BG173" s="220"/>
      <c r="BH173" s="220"/>
      <c r="BI173" s="220"/>
      <c r="BJ173" s="220"/>
      <c r="BK173" s="220"/>
      <c r="BL173" s="220"/>
      <c r="BM173" s="220"/>
      <c r="BN173" s="220"/>
      <c r="BO173" s="220"/>
      <c r="BP173" s="220"/>
      <c r="BQ173" s="220"/>
      <c r="BR173" s="220"/>
      <c r="BS173" s="220"/>
      <c r="BT173" s="220"/>
      <c r="BU173" s="220"/>
      <c r="BV173" s="220"/>
      <c r="BW173" s="220"/>
      <c r="BX173" s="220"/>
      <c r="BY173" s="220"/>
      <c r="BZ173" s="220"/>
      <c r="CA173" s="220"/>
      <c r="CB173" s="220"/>
      <c r="CC173" s="220"/>
      <c r="CD173" s="220"/>
      <c r="CE173" s="220"/>
      <c r="CF173" s="220"/>
      <c r="CG173" s="220"/>
      <c r="CH173" s="220"/>
      <c r="CI173" s="220"/>
      <c r="CJ173" s="220"/>
      <c r="CK173" s="220"/>
      <c r="CL173" s="220"/>
      <c r="CM173" s="220"/>
      <c r="CN173" s="220"/>
      <c r="CO173" s="220"/>
      <c r="CP173" s="220"/>
      <c r="CQ173" s="220"/>
      <c r="CR173" s="220"/>
      <c r="CS173" s="220"/>
      <c r="CT173" s="220"/>
      <c r="CU173" s="220"/>
      <c r="CV173" s="220"/>
      <c r="CW173" s="220"/>
      <c r="CX173" s="220"/>
      <c r="CY173" s="220"/>
      <c r="CZ173" s="220"/>
      <c r="DA173" s="220"/>
      <c r="DB173" s="220"/>
      <c r="DC173" s="220"/>
      <c r="DD173" s="220"/>
      <c r="DE173" s="220"/>
      <c r="DF173" s="220"/>
      <c r="DG173" s="220"/>
      <c r="DH173" s="220"/>
      <c r="DI173" s="220"/>
      <c r="DJ173" s="220"/>
      <c r="DK173" s="220"/>
      <c r="DL173" s="220"/>
      <c r="DM173" s="220"/>
      <c r="DN173" s="220"/>
      <c r="DO173" s="220"/>
      <c r="DP173" s="220"/>
      <c r="DQ173" s="220"/>
      <c r="DR173" s="220"/>
      <c r="DS173" s="220"/>
      <c r="DT173" s="220"/>
      <c r="DU173" s="220">
        <v>121273600</v>
      </c>
      <c r="DV173" s="220"/>
      <c r="DW173" s="220"/>
      <c r="DX173" s="220"/>
      <c r="DY173" s="220">
        <v>-1950284983.3599999</v>
      </c>
    </row>
    <row r="174" spans="4:131">
      <c r="D174" s="175" t="s">
        <v>783</v>
      </c>
      <c r="E174" s="220" t="s">
        <v>803</v>
      </c>
      <c r="F174" s="220" t="s">
        <v>804</v>
      </c>
      <c r="G174" s="220">
        <v>-15247388.84</v>
      </c>
      <c r="H174" s="220">
        <v>-142024.66</v>
      </c>
      <c r="I174" s="220">
        <v>-7141129.9547712002</v>
      </c>
      <c r="J174" s="220">
        <v>-20187839.0223657</v>
      </c>
      <c r="K174" s="220"/>
      <c r="L174" s="220">
        <v>-907159.59725999995</v>
      </c>
      <c r="M174" s="220"/>
      <c r="N174" s="220"/>
      <c r="O174" s="220">
        <v>-43625542.074396901</v>
      </c>
      <c r="P174" s="220"/>
      <c r="Q174" s="220"/>
      <c r="R174" s="220"/>
      <c r="S174" s="220"/>
      <c r="T174" s="220"/>
      <c r="U174" s="220"/>
      <c r="V174" s="220"/>
      <c r="W174" s="220">
        <v>7141179.0047712</v>
      </c>
      <c r="X174" s="220"/>
      <c r="Y174" s="220"/>
      <c r="Z174" s="220"/>
      <c r="AA174" s="220"/>
      <c r="AB174" s="220"/>
      <c r="AC174" s="220"/>
      <c r="AD174" s="220"/>
      <c r="AE174" s="220"/>
      <c r="AF174" s="220"/>
      <c r="AG174" s="220"/>
      <c r="AH174" s="220"/>
      <c r="AI174" s="220"/>
      <c r="AJ174" s="220"/>
      <c r="AK174" s="220"/>
      <c r="AL174" s="220"/>
      <c r="AM174" s="220"/>
      <c r="AN174" s="220"/>
      <c r="AO174" s="220"/>
      <c r="AP174" s="220"/>
      <c r="AQ174" s="220"/>
      <c r="AR174" s="220"/>
      <c r="AS174" s="220"/>
      <c r="AT174" s="220"/>
      <c r="AU174" s="220"/>
      <c r="AV174" s="220"/>
      <c r="AW174" s="220"/>
      <c r="AX174" s="220"/>
      <c r="AY174" s="220"/>
      <c r="AZ174" s="220"/>
      <c r="BA174" s="220"/>
      <c r="BB174" s="220"/>
      <c r="BC174" s="220"/>
      <c r="BD174" s="220"/>
      <c r="BE174" s="220"/>
      <c r="BF174" s="220"/>
      <c r="BG174" s="220"/>
      <c r="BH174" s="220"/>
      <c r="BI174" s="220"/>
      <c r="BJ174" s="220"/>
      <c r="BK174" s="220"/>
      <c r="BL174" s="220"/>
      <c r="BM174" s="220"/>
      <c r="BN174" s="220"/>
      <c r="BO174" s="220"/>
      <c r="BP174" s="220"/>
      <c r="BQ174" s="220"/>
      <c r="BR174" s="220"/>
      <c r="BS174" s="220"/>
      <c r="BT174" s="220"/>
      <c r="BU174" s="220"/>
      <c r="BV174" s="220"/>
      <c r="BW174" s="220"/>
      <c r="BX174" s="220"/>
      <c r="BY174" s="220"/>
      <c r="BZ174" s="220"/>
      <c r="CA174" s="220"/>
      <c r="CB174" s="220"/>
      <c r="CC174" s="220"/>
      <c r="CD174" s="220"/>
      <c r="CE174" s="220"/>
      <c r="CF174" s="220"/>
      <c r="CG174" s="220"/>
      <c r="CH174" s="220"/>
      <c r="CI174" s="220"/>
      <c r="CJ174" s="220"/>
      <c r="CK174" s="220"/>
      <c r="CL174" s="220"/>
      <c r="CM174" s="220"/>
      <c r="CN174" s="220"/>
      <c r="CO174" s="220"/>
      <c r="CP174" s="220"/>
      <c r="CQ174" s="220"/>
      <c r="CR174" s="220"/>
      <c r="CS174" s="220"/>
      <c r="CT174" s="220"/>
      <c r="CU174" s="220"/>
      <c r="CV174" s="220"/>
      <c r="CW174" s="220"/>
      <c r="CX174" s="220"/>
      <c r="CY174" s="220"/>
      <c r="CZ174" s="220"/>
      <c r="DA174" s="220"/>
      <c r="DB174" s="220"/>
      <c r="DC174" s="220"/>
      <c r="DD174" s="220"/>
      <c r="DE174" s="220"/>
      <c r="DF174" s="220"/>
      <c r="DG174" s="220"/>
      <c r="DH174" s="220"/>
      <c r="DI174" s="220"/>
      <c r="DJ174" s="220"/>
      <c r="DK174" s="220"/>
      <c r="DL174" s="220"/>
      <c r="DM174" s="220"/>
      <c r="DN174" s="220"/>
      <c r="DO174" s="220"/>
      <c r="DP174" s="220"/>
      <c r="DQ174" s="220">
        <v>0</v>
      </c>
      <c r="DR174" s="220"/>
      <c r="DS174" s="220"/>
      <c r="DT174" s="220"/>
      <c r="DU174" s="220">
        <v>7141179.0047712</v>
      </c>
      <c r="DV174" s="220"/>
      <c r="DW174" s="220"/>
      <c r="DX174" s="220"/>
      <c r="DY174" s="220">
        <v>-36484363.069625698</v>
      </c>
    </row>
    <row r="175" spans="4:131">
      <c r="D175" s="175" t="s">
        <v>786</v>
      </c>
      <c r="E175" s="220" t="s">
        <v>806</v>
      </c>
      <c r="F175" s="220" t="s">
        <v>807</v>
      </c>
      <c r="G175" s="220">
        <v>-1786519.95</v>
      </c>
      <c r="H175" s="220">
        <v>-15990.9</v>
      </c>
      <c r="I175" s="220"/>
      <c r="J175" s="220"/>
      <c r="K175" s="220"/>
      <c r="L175" s="220"/>
      <c r="M175" s="220">
        <v>-15445.31</v>
      </c>
      <c r="N175" s="220"/>
      <c r="O175" s="220">
        <v>-1817956.16</v>
      </c>
      <c r="P175" s="220"/>
      <c r="Q175" s="220"/>
      <c r="R175" s="220"/>
      <c r="S175" s="220"/>
      <c r="T175" s="220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0"/>
      <c r="AI175" s="220"/>
      <c r="AJ175" s="220"/>
      <c r="AK175" s="220"/>
      <c r="AL175" s="220"/>
      <c r="AM175" s="220"/>
      <c r="AN175" s="220"/>
      <c r="AO175" s="220"/>
      <c r="AP175" s="220"/>
      <c r="AQ175" s="220"/>
      <c r="AR175" s="220"/>
      <c r="AS175" s="220"/>
      <c r="AT175" s="220"/>
      <c r="AU175" s="220"/>
      <c r="AV175" s="220"/>
      <c r="AW175" s="220"/>
      <c r="AX175" s="220"/>
      <c r="AY175" s="220"/>
      <c r="AZ175" s="220"/>
      <c r="BA175" s="220"/>
      <c r="BB175" s="220"/>
      <c r="BC175" s="220"/>
      <c r="BD175" s="220"/>
      <c r="BE175" s="220"/>
      <c r="BF175" s="220"/>
      <c r="BG175" s="220"/>
      <c r="BH175" s="220"/>
      <c r="BI175" s="220"/>
      <c r="BJ175" s="220">
        <v>12614.37</v>
      </c>
      <c r="BK175" s="220"/>
      <c r="BL175" s="220"/>
      <c r="BM175" s="220"/>
      <c r="BN175" s="220"/>
      <c r="BO175" s="220"/>
      <c r="BP175" s="220"/>
      <c r="BQ175" s="220"/>
      <c r="BR175" s="220"/>
      <c r="BS175" s="220"/>
      <c r="BT175" s="220"/>
      <c r="BU175" s="220"/>
      <c r="BV175" s="220"/>
      <c r="BW175" s="220"/>
      <c r="BX175" s="220"/>
      <c r="BY175" s="220"/>
      <c r="BZ175" s="220"/>
      <c r="CA175" s="220"/>
      <c r="CB175" s="220"/>
      <c r="CC175" s="220"/>
      <c r="CD175" s="220"/>
      <c r="CE175" s="220"/>
      <c r="CF175" s="220"/>
      <c r="CG175" s="220"/>
      <c r="CH175" s="220"/>
      <c r="CI175" s="220"/>
      <c r="CJ175" s="220"/>
      <c r="CK175" s="220"/>
      <c r="CL175" s="220"/>
      <c r="CM175" s="220"/>
      <c r="CN175" s="220"/>
      <c r="CO175" s="220"/>
      <c r="CP175" s="220"/>
      <c r="CQ175" s="220"/>
      <c r="CR175" s="220"/>
      <c r="CS175" s="220"/>
      <c r="CT175" s="220"/>
      <c r="CU175" s="220"/>
      <c r="CV175" s="220"/>
      <c r="CW175" s="220"/>
      <c r="CX175" s="220"/>
      <c r="CY175" s="220"/>
      <c r="CZ175" s="220"/>
      <c r="DA175" s="220"/>
      <c r="DB175" s="220"/>
      <c r="DC175" s="220"/>
      <c r="DD175" s="220"/>
      <c r="DE175" s="220"/>
      <c r="DF175" s="220"/>
      <c r="DG175" s="220"/>
      <c r="DH175" s="220"/>
      <c r="DI175" s="220"/>
      <c r="DJ175" s="220"/>
      <c r="DK175" s="220"/>
      <c r="DL175" s="220"/>
      <c r="DM175" s="220"/>
      <c r="DN175" s="220"/>
      <c r="DO175" s="220"/>
      <c r="DP175" s="220"/>
      <c r="DQ175" s="220"/>
      <c r="DR175" s="220"/>
      <c r="DS175" s="220"/>
      <c r="DT175" s="220"/>
      <c r="DU175" s="220">
        <v>12614.37</v>
      </c>
      <c r="DV175" s="220"/>
      <c r="DW175" s="220"/>
      <c r="DX175" s="220"/>
      <c r="DY175" s="220">
        <v>-1805341.79</v>
      </c>
    </row>
    <row r="176" spans="4:131">
      <c r="D176" s="175" t="s">
        <v>788</v>
      </c>
      <c r="E176" s="220" t="s">
        <v>809</v>
      </c>
      <c r="F176" s="220" t="s">
        <v>810</v>
      </c>
      <c r="G176" s="220">
        <v>-160165806.5</v>
      </c>
      <c r="H176" s="220"/>
      <c r="I176" s="220"/>
      <c r="J176" s="220">
        <v>-58477335.316395603</v>
      </c>
      <c r="K176" s="220"/>
      <c r="L176" s="220">
        <v>-13965479.177488999</v>
      </c>
      <c r="M176" s="220">
        <v>-29118639.870000001</v>
      </c>
      <c r="N176" s="220">
        <v>-10941101.535151999</v>
      </c>
      <c r="O176" s="220">
        <v>-272668362.39903659</v>
      </c>
      <c r="P176" s="220"/>
      <c r="Q176" s="220"/>
      <c r="R176" s="220"/>
      <c r="S176" s="220"/>
      <c r="T176" s="220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0"/>
      <c r="AI176" s="220"/>
      <c r="AJ176" s="220"/>
      <c r="AK176" s="220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0"/>
      <c r="BB176" s="220"/>
      <c r="BC176" s="220"/>
      <c r="BD176" s="220"/>
      <c r="BE176" s="220"/>
      <c r="BF176" s="220"/>
      <c r="BG176" s="220"/>
      <c r="BH176" s="220"/>
      <c r="BI176" s="220"/>
      <c r="BJ176" s="220"/>
      <c r="BK176" s="220"/>
      <c r="BL176" s="220"/>
      <c r="BM176" s="220"/>
      <c r="BN176" s="220"/>
      <c r="BO176" s="220"/>
      <c r="BP176" s="220"/>
      <c r="BQ176" s="220"/>
      <c r="BR176" s="220"/>
      <c r="BS176" s="220"/>
      <c r="BT176" s="220"/>
      <c r="BU176" s="220"/>
      <c r="BV176" s="220"/>
      <c r="BW176" s="220"/>
      <c r="BX176" s="220"/>
      <c r="BY176" s="220"/>
      <c r="BZ176" s="220"/>
      <c r="CA176" s="220"/>
      <c r="CB176" s="220"/>
      <c r="CC176" s="220"/>
      <c r="CD176" s="220"/>
      <c r="CE176" s="220"/>
      <c r="CF176" s="220"/>
      <c r="CG176" s="220"/>
      <c r="CH176" s="220"/>
      <c r="CI176" s="220"/>
      <c r="CJ176" s="220"/>
      <c r="CK176" s="220"/>
      <c r="CL176" s="220"/>
      <c r="CM176" s="220"/>
      <c r="CN176" s="220"/>
      <c r="CO176" s="220"/>
      <c r="CP176" s="220"/>
      <c r="CQ176" s="220"/>
      <c r="CR176" s="220"/>
      <c r="CS176" s="220"/>
      <c r="CT176" s="220"/>
      <c r="CU176" s="220"/>
      <c r="CV176" s="220"/>
      <c r="CW176" s="220"/>
      <c r="CX176" s="220"/>
      <c r="CY176" s="220"/>
      <c r="CZ176" s="220"/>
      <c r="DA176" s="220"/>
      <c r="DB176" s="220"/>
      <c r="DC176" s="220"/>
      <c r="DD176" s="220"/>
      <c r="DE176" s="220"/>
      <c r="DF176" s="220"/>
      <c r="DG176" s="220"/>
      <c r="DH176" s="220"/>
      <c r="DI176" s="220"/>
      <c r="DJ176" s="220"/>
      <c r="DK176" s="220"/>
      <c r="DL176" s="220"/>
      <c r="DM176" s="220"/>
      <c r="DN176" s="220"/>
      <c r="DO176" s="220"/>
      <c r="DP176" s="220"/>
      <c r="DQ176" s="220"/>
      <c r="DR176" s="220"/>
      <c r="DS176" s="220"/>
      <c r="DT176" s="220"/>
      <c r="DU176" s="220"/>
      <c r="DV176" s="220"/>
      <c r="DW176" s="220"/>
      <c r="DX176" s="220"/>
      <c r="DY176" s="220">
        <v>-272668362.39903659</v>
      </c>
    </row>
    <row r="177" spans="4:129">
      <c r="D177" s="175" t="s">
        <v>790</v>
      </c>
      <c r="E177" s="220" t="s">
        <v>812</v>
      </c>
      <c r="F177" s="220" t="s">
        <v>813</v>
      </c>
      <c r="G177" s="220">
        <v>-1108962.07</v>
      </c>
      <c r="H177" s="220"/>
      <c r="I177" s="220"/>
      <c r="J177" s="220">
        <v>-19053104.391166799</v>
      </c>
      <c r="K177" s="220"/>
      <c r="L177" s="220"/>
      <c r="M177" s="220">
        <v>-3914899.76</v>
      </c>
      <c r="N177" s="220">
        <v>-37171.622568999999</v>
      </c>
      <c r="O177" s="220">
        <v>-24114137.843735799</v>
      </c>
      <c r="P177" s="220"/>
      <c r="Q177" s="220"/>
      <c r="R177" s="220"/>
      <c r="S177" s="220"/>
      <c r="T177" s="220"/>
      <c r="U177" s="220"/>
      <c r="V177" s="220"/>
      <c r="W177" s="220"/>
      <c r="X177" s="220"/>
      <c r="Y177" s="220"/>
      <c r="Z177" s="220"/>
      <c r="AA177" s="220"/>
      <c r="AB177" s="220"/>
      <c r="AC177" s="220"/>
      <c r="AD177" s="220"/>
      <c r="AE177" s="220"/>
      <c r="AF177" s="220"/>
      <c r="AG177" s="220"/>
      <c r="AH177" s="220"/>
      <c r="AI177" s="220"/>
      <c r="AJ177" s="220"/>
      <c r="AK177" s="220"/>
      <c r="AL177" s="220"/>
      <c r="AM177" s="220"/>
      <c r="AN177" s="220"/>
      <c r="AO177" s="220"/>
      <c r="AP177" s="220"/>
      <c r="AQ177" s="220"/>
      <c r="AR177" s="220"/>
      <c r="AS177" s="220"/>
      <c r="AT177" s="220"/>
      <c r="AU177" s="220"/>
      <c r="AV177" s="220"/>
      <c r="AW177" s="220"/>
      <c r="AX177" s="220"/>
      <c r="AY177" s="220"/>
      <c r="AZ177" s="220"/>
      <c r="BA177" s="220"/>
      <c r="BB177" s="220"/>
      <c r="BC177" s="220"/>
      <c r="BD177" s="220"/>
      <c r="BE177" s="220"/>
      <c r="BF177" s="220"/>
      <c r="BG177" s="220"/>
      <c r="BH177" s="220"/>
      <c r="BI177" s="220"/>
      <c r="BJ177" s="220"/>
      <c r="BK177" s="220"/>
      <c r="BL177" s="220"/>
      <c r="BM177" s="220"/>
      <c r="BN177" s="220"/>
      <c r="BO177" s="220"/>
      <c r="BP177" s="220"/>
      <c r="BQ177" s="220"/>
      <c r="BR177" s="220"/>
      <c r="BS177" s="220"/>
      <c r="BT177" s="220"/>
      <c r="BU177" s="220"/>
      <c r="BV177" s="220"/>
      <c r="BW177" s="220"/>
      <c r="BX177" s="220"/>
      <c r="BY177" s="220"/>
      <c r="BZ177" s="220"/>
      <c r="CA177" s="220"/>
      <c r="CB177" s="220"/>
      <c r="CC177" s="220"/>
      <c r="CD177" s="220"/>
      <c r="CE177" s="220"/>
      <c r="CF177" s="220"/>
      <c r="CG177" s="220"/>
      <c r="CH177" s="220"/>
      <c r="CI177" s="220"/>
      <c r="CJ177" s="220"/>
      <c r="CK177" s="220"/>
      <c r="CL177" s="220"/>
      <c r="CM177" s="220"/>
      <c r="CN177" s="220"/>
      <c r="CO177" s="220"/>
      <c r="CP177" s="220"/>
      <c r="CQ177" s="220"/>
      <c r="CR177" s="220"/>
      <c r="CS177" s="220"/>
      <c r="CT177" s="220"/>
      <c r="CU177" s="220"/>
      <c r="CV177" s="220"/>
      <c r="CW177" s="220"/>
      <c r="CX177" s="220"/>
      <c r="CY177" s="220"/>
      <c r="CZ177" s="220"/>
      <c r="DA177" s="220"/>
      <c r="DB177" s="220"/>
      <c r="DC177" s="220"/>
      <c r="DD177" s="220"/>
      <c r="DE177" s="220"/>
      <c r="DF177" s="220"/>
      <c r="DG177" s="220"/>
      <c r="DH177" s="220"/>
      <c r="DI177" s="220"/>
      <c r="DJ177" s="220"/>
      <c r="DK177" s="220"/>
      <c r="DL177" s="220"/>
      <c r="DM177" s="220"/>
      <c r="DN177" s="220"/>
      <c r="DO177" s="220"/>
      <c r="DP177" s="220"/>
      <c r="DQ177" s="220"/>
      <c r="DR177" s="220"/>
      <c r="DS177" s="220"/>
      <c r="DT177" s="220"/>
      <c r="DU177" s="220"/>
      <c r="DV177" s="220"/>
      <c r="DW177" s="220"/>
      <c r="DX177" s="220"/>
      <c r="DY177" s="220">
        <v>-24114137.843735799</v>
      </c>
    </row>
    <row r="178" spans="4:129">
      <c r="D178" s="175" t="s">
        <v>793</v>
      </c>
      <c r="E178" s="220" t="s">
        <v>815</v>
      </c>
      <c r="F178" s="220" t="s">
        <v>816</v>
      </c>
      <c r="G178" s="220">
        <v>-35892922.420000002</v>
      </c>
      <c r="H178" s="220"/>
      <c r="I178" s="220"/>
      <c r="J178" s="220">
        <v>-112499563.70070779</v>
      </c>
      <c r="K178" s="220"/>
      <c r="L178" s="220">
        <v>-17722123.312337499</v>
      </c>
      <c r="M178" s="220"/>
      <c r="N178" s="220"/>
      <c r="O178" s="220">
        <v>-166114609.4330453</v>
      </c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  <c r="AB178" s="220"/>
      <c r="AC178" s="220"/>
      <c r="AD178" s="220"/>
      <c r="AE178" s="220"/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R178" s="220"/>
      <c r="AS178" s="220"/>
      <c r="AT178" s="220"/>
      <c r="AU178" s="220"/>
      <c r="AV178" s="220"/>
      <c r="AW178" s="220"/>
      <c r="AX178" s="220"/>
      <c r="AY178" s="220"/>
      <c r="AZ178" s="220"/>
      <c r="BA178" s="220"/>
      <c r="BB178" s="220"/>
      <c r="BC178" s="220"/>
      <c r="BD178" s="220"/>
      <c r="BE178" s="220"/>
      <c r="BF178" s="220"/>
      <c r="BG178" s="220"/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T178" s="220"/>
      <c r="BU178" s="220"/>
      <c r="BV178" s="220"/>
      <c r="BW178" s="220"/>
      <c r="BX178" s="220"/>
      <c r="BY178" s="220"/>
      <c r="BZ178" s="220"/>
      <c r="CA178" s="220"/>
      <c r="CB178" s="220"/>
      <c r="CC178" s="220"/>
      <c r="CD178" s="220"/>
      <c r="CE178" s="220"/>
      <c r="CF178" s="220"/>
      <c r="CG178" s="220"/>
      <c r="CH178" s="220"/>
      <c r="CI178" s="220"/>
      <c r="CJ178" s="220"/>
      <c r="CK178" s="220"/>
      <c r="CL178" s="220"/>
      <c r="CM178" s="220"/>
      <c r="CN178" s="220"/>
      <c r="CO178" s="220"/>
      <c r="CP178" s="220"/>
      <c r="CQ178" s="220"/>
      <c r="CR178" s="220"/>
      <c r="CS178" s="220"/>
      <c r="CT178" s="220"/>
      <c r="CU178" s="220"/>
      <c r="CV178" s="220"/>
      <c r="CW178" s="220"/>
      <c r="CX178" s="220"/>
      <c r="CY178" s="220"/>
      <c r="CZ178" s="220"/>
      <c r="DA178" s="220"/>
      <c r="DB178" s="220"/>
      <c r="DC178" s="220"/>
      <c r="DD178" s="220"/>
      <c r="DE178" s="220"/>
      <c r="DF178" s="220"/>
      <c r="DG178" s="220"/>
      <c r="DH178" s="220"/>
      <c r="DI178" s="220"/>
      <c r="DJ178" s="220"/>
      <c r="DK178" s="220"/>
      <c r="DL178" s="220"/>
      <c r="DM178" s="220"/>
      <c r="DN178" s="220"/>
      <c r="DO178" s="220"/>
      <c r="DP178" s="220"/>
      <c r="DQ178" s="220"/>
      <c r="DR178" s="220"/>
      <c r="DS178" s="220"/>
      <c r="DT178" s="220"/>
      <c r="DU178" s="220"/>
      <c r="DV178" s="220"/>
      <c r="DW178" s="220"/>
      <c r="DX178" s="220"/>
      <c r="DY178" s="220">
        <v>-166114609.4330453</v>
      </c>
    </row>
    <row r="179" spans="4:129">
      <c r="D179" s="175" t="s">
        <v>796</v>
      </c>
      <c r="E179" s="220" t="s">
        <v>818</v>
      </c>
      <c r="F179" s="220" t="s">
        <v>819</v>
      </c>
      <c r="G179" s="220">
        <v>-30610888.210000001</v>
      </c>
      <c r="H179" s="220"/>
      <c r="I179" s="220"/>
      <c r="J179" s="220"/>
      <c r="K179" s="220"/>
      <c r="L179" s="220"/>
      <c r="M179" s="220"/>
      <c r="N179" s="220"/>
      <c r="O179" s="220">
        <v>-30610888.210000001</v>
      </c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R179" s="220"/>
      <c r="AS179" s="220"/>
      <c r="AT179" s="220"/>
      <c r="AU179" s="220"/>
      <c r="AV179" s="220"/>
      <c r="AW179" s="220"/>
      <c r="AX179" s="220"/>
      <c r="AY179" s="220"/>
      <c r="AZ179" s="220"/>
      <c r="BA179" s="220"/>
      <c r="BB179" s="220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T179" s="220"/>
      <c r="BU179" s="220"/>
      <c r="BV179" s="220"/>
      <c r="BW179" s="220"/>
      <c r="BX179" s="220"/>
      <c r="BY179" s="220"/>
      <c r="BZ179" s="220"/>
      <c r="CA179" s="220"/>
      <c r="CB179" s="220"/>
      <c r="CC179" s="220"/>
      <c r="CD179" s="220"/>
      <c r="CE179" s="220"/>
      <c r="CF179" s="220"/>
      <c r="CG179" s="220"/>
      <c r="CH179" s="220"/>
      <c r="CI179" s="220"/>
      <c r="CJ179" s="220"/>
      <c r="CK179" s="220"/>
      <c r="CL179" s="220"/>
      <c r="CM179" s="220"/>
      <c r="CN179" s="220"/>
      <c r="CO179" s="220"/>
      <c r="CP179" s="220"/>
      <c r="CQ179" s="220"/>
      <c r="CR179" s="220"/>
      <c r="CS179" s="220"/>
      <c r="CT179" s="220"/>
      <c r="CU179" s="220"/>
      <c r="CV179" s="220"/>
      <c r="CW179" s="220"/>
      <c r="CX179" s="220"/>
      <c r="CY179" s="220"/>
      <c r="CZ179" s="220"/>
      <c r="DA179" s="220"/>
      <c r="DB179" s="220"/>
      <c r="DC179" s="220"/>
      <c r="DD179" s="220"/>
      <c r="DE179" s="220"/>
      <c r="DF179" s="220"/>
      <c r="DG179" s="220"/>
      <c r="DH179" s="220"/>
      <c r="DI179" s="220"/>
      <c r="DJ179" s="220"/>
      <c r="DK179" s="220"/>
      <c r="DL179" s="220"/>
      <c r="DM179" s="220"/>
      <c r="DN179" s="220"/>
      <c r="DO179" s="220"/>
      <c r="DP179" s="220"/>
      <c r="DQ179" s="220"/>
      <c r="DR179" s="220"/>
      <c r="DS179" s="220"/>
      <c r="DT179" s="220"/>
      <c r="DU179" s="220"/>
      <c r="DV179" s="220"/>
      <c r="DW179" s="220"/>
      <c r="DX179" s="220"/>
      <c r="DY179" s="220">
        <v>-30610888.210000001</v>
      </c>
    </row>
    <row r="180" spans="4:129">
      <c r="D180" s="175" t="s">
        <v>799</v>
      </c>
      <c r="E180" s="220" t="s">
        <v>821</v>
      </c>
      <c r="F180" s="220" t="s">
        <v>822</v>
      </c>
      <c r="G180" s="220">
        <v>-9196021.1199999992</v>
      </c>
      <c r="H180" s="220"/>
      <c r="I180" s="220"/>
      <c r="J180" s="220">
        <v>-6684033.8941908004</v>
      </c>
      <c r="K180" s="220"/>
      <c r="L180" s="220"/>
      <c r="M180" s="220"/>
      <c r="N180" s="220">
        <v>-1982161.447067</v>
      </c>
      <c r="O180" s="220">
        <v>-17862216.4612578</v>
      </c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0"/>
      <c r="BB180" s="220"/>
      <c r="BC180" s="220"/>
      <c r="BD180" s="220"/>
      <c r="BE180" s="220"/>
      <c r="BF180" s="220"/>
      <c r="BG180" s="220"/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T180" s="220"/>
      <c r="BU180" s="220"/>
      <c r="BV180" s="220"/>
      <c r="BW180" s="220"/>
      <c r="BX180" s="220"/>
      <c r="BY180" s="220"/>
      <c r="BZ180" s="220"/>
      <c r="CA180" s="220"/>
      <c r="CB180" s="220"/>
      <c r="CC180" s="220"/>
      <c r="CD180" s="220"/>
      <c r="CE180" s="220"/>
      <c r="CF180" s="220"/>
      <c r="CG180" s="220"/>
      <c r="CH180" s="220"/>
      <c r="CI180" s="220"/>
      <c r="CJ180" s="220"/>
      <c r="CK180" s="220"/>
      <c r="CL180" s="220"/>
      <c r="CM180" s="220"/>
      <c r="CN180" s="220"/>
      <c r="CO180" s="220"/>
      <c r="CP180" s="220"/>
      <c r="CQ180" s="220"/>
      <c r="CR180" s="220"/>
      <c r="CS180" s="220"/>
      <c r="CT180" s="220"/>
      <c r="CU180" s="220"/>
      <c r="CV180" s="220"/>
      <c r="CW180" s="220"/>
      <c r="CX180" s="220"/>
      <c r="CY180" s="220"/>
      <c r="CZ180" s="220"/>
      <c r="DA180" s="220"/>
      <c r="DB180" s="220"/>
      <c r="DC180" s="220"/>
      <c r="DD180" s="220"/>
      <c r="DE180" s="220"/>
      <c r="DF180" s="220"/>
      <c r="DG180" s="220"/>
      <c r="DH180" s="220"/>
      <c r="DI180" s="220"/>
      <c r="DJ180" s="220"/>
      <c r="DK180" s="220"/>
      <c r="DL180" s="220"/>
      <c r="DM180" s="220"/>
      <c r="DN180" s="220"/>
      <c r="DO180" s="220"/>
      <c r="DP180" s="220"/>
      <c r="DQ180" s="220"/>
      <c r="DR180" s="220"/>
      <c r="DS180" s="220"/>
      <c r="DT180" s="220"/>
      <c r="DU180" s="220"/>
      <c r="DV180" s="220"/>
      <c r="DW180" s="220"/>
      <c r="DX180" s="220"/>
      <c r="DY180" s="220">
        <v>-17862216.4612578</v>
      </c>
    </row>
    <row r="181" spans="4:129">
      <c r="D181" s="175" t="s">
        <v>802</v>
      </c>
      <c r="E181" s="220" t="s">
        <v>824</v>
      </c>
      <c r="F181" s="220" t="s">
        <v>825</v>
      </c>
      <c r="G181" s="220">
        <v>-3582695.63</v>
      </c>
      <c r="H181" s="220"/>
      <c r="I181" s="220"/>
      <c r="J181" s="220">
        <v>-181922888.81523749</v>
      </c>
      <c r="K181" s="220"/>
      <c r="L181" s="220">
        <v>-9613785.6006955002</v>
      </c>
      <c r="M181" s="220">
        <v>-58020.480000000003</v>
      </c>
      <c r="N181" s="220"/>
      <c r="O181" s="220">
        <v>-195177390.525933</v>
      </c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  <c r="AB181" s="220"/>
      <c r="AC181" s="220"/>
      <c r="AD181" s="220"/>
      <c r="AE181" s="220"/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0"/>
      <c r="AX181" s="220"/>
      <c r="AY181" s="220"/>
      <c r="AZ181" s="220"/>
      <c r="BA181" s="220"/>
      <c r="BB181" s="220"/>
      <c r="BC181" s="220"/>
      <c r="BD181" s="220"/>
      <c r="BE181" s="220"/>
      <c r="BF181" s="220"/>
      <c r="BG181" s="220"/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T181" s="220"/>
      <c r="BU181" s="220"/>
      <c r="BV181" s="220"/>
      <c r="BW181" s="220"/>
      <c r="BX181" s="220"/>
      <c r="BY181" s="220"/>
      <c r="BZ181" s="220"/>
      <c r="CA181" s="220"/>
      <c r="CB181" s="220"/>
      <c r="CC181" s="220"/>
      <c r="CD181" s="220"/>
      <c r="CE181" s="220"/>
      <c r="CF181" s="220"/>
      <c r="CG181" s="220"/>
      <c r="CH181" s="220"/>
      <c r="CI181" s="220"/>
      <c r="CJ181" s="220"/>
      <c r="CK181" s="220"/>
      <c r="CL181" s="220"/>
      <c r="CM181" s="220"/>
      <c r="CN181" s="220"/>
      <c r="CO181" s="220"/>
      <c r="CP181" s="220"/>
      <c r="CQ181" s="220"/>
      <c r="CR181" s="220"/>
      <c r="CS181" s="220"/>
      <c r="CT181" s="220"/>
      <c r="CU181" s="220"/>
      <c r="CV181" s="220"/>
      <c r="CW181" s="220"/>
      <c r="CX181" s="220"/>
      <c r="CY181" s="220"/>
      <c r="CZ181" s="220"/>
      <c r="DA181" s="220"/>
      <c r="DB181" s="220"/>
      <c r="DC181" s="220"/>
      <c r="DD181" s="220"/>
      <c r="DE181" s="220"/>
      <c r="DF181" s="220"/>
      <c r="DG181" s="220"/>
      <c r="DH181" s="220"/>
      <c r="DI181" s="220"/>
      <c r="DJ181" s="220"/>
      <c r="DK181" s="220"/>
      <c r="DL181" s="220"/>
      <c r="DM181" s="220"/>
      <c r="DN181" s="220"/>
      <c r="DO181" s="220"/>
      <c r="DP181" s="220"/>
      <c r="DQ181" s="220"/>
      <c r="DR181" s="220"/>
      <c r="DS181" s="220"/>
      <c r="DT181" s="220"/>
      <c r="DU181" s="220"/>
      <c r="DV181" s="220"/>
      <c r="DW181" s="220"/>
      <c r="DX181" s="220"/>
      <c r="DY181" s="220">
        <v>-195177390.525933</v>
      </c>
    </row>
    <row r="182" spans="4:129">
      <c r="D182" s="175" t="s">
        <v>805</v>
      </c>
      <c r="E182" s="220" t="s">
        <v>827</v>
      </c>
      <c r="F182" s="220" t="s">
        <v>828</v>
      </c>
      <c r="G182" s="220">
        <v>-621666.68000000005</v>
      </c>
      <c r="H182" s="220">
        <v>-433333.32</v>
      </c>
      <c r="I182" s="220">
        <v>-312110.15862379997</v>
      </c>
      <c r="J182" s="220">
        <v>-1818148.0043037001</v>
      </c>
      <c r="K182" s="220">
        <v>-26666.639999999999</v>
      </c>
      <c r="L182" s="220">
        <v>-2071123.1795554999</v>
      </c>
      <c r="M182" s="220">
        <v>-550000</v>
      </c>
      <c r="N182" s="220">
        <v>-226648.087569</v>
      </c>
      <c r="O182" s="220">
        <v>-6059696.0700519998</v>
      </c>
      <c r="P182" s="220"/>
      <c r="Q182" s="220"/>
      <c r="R182" s="220"/>
      <c r="S182" s="220"/>
      <c r="T182" s="220"/>
      <c r="U182" s="220"/>
      <c r="V182" s="220"/>
      <c r="W182" s="220"/>
      <c r="X182" s="220"/>
      <c r="Y182" s="220"/>
      <c r="Z182" s="220"/>
      <c r="AA182" s="220"/>
      <c r="AB182" s="220"/>
      <c r="AC182" s="220"/>
      <c r="AD182" s="220"/>
      <c r="AE182" s="220"/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R182" s="220"/>
      <c r="AS182" s="220"/>
      <c r="AT182" s="220"/>
      <c r="AU182" s="220"/>
      <c r="AV182" s="220"/>
      <c r="AW182" s="220"/>
      <c r="AX182" s="220"/>
      <c r="AY182" s="220"/>
      <c r="AZ182" s="220"/>
      <c r="BA182" s="220"/>
      <c r="BB182" s="220"/>
      <c r="BC182" s="220"/>
      <c r="BD182" s="220"/>
      <c r="BE182" s="220"/>
      <c r="BF182" s="220"/>
      <c r="BG182" s="220"/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T182" s="220"/>
      <c r="BU182" s="220"/>
      <c r="BV182" s="220"/>
      <c r="BW182" s="220"/>
      <c r="BX182" s="220"/>
      <c r="BY182" s="220"/>
      <c r="BZ182" s="220"/>
      <c r="CA182" s="220"/>
      <c r="CB182" s="220"/>
      <c r="CC182" s="220"/>
      <c r="CD182" s="220"/>
      <c r="CE182" s="220"/>
      <c r="CF182" s="220"/>
      <c r="CG182" s="220"/>
      <c r="CH182" s="220"/>
      <c r="CI182" s="220"/>
      <c r="CJ182" s="220"/>
      <c r="CK182" s="220"/>
      <c r="CL182" s="220"/>
      <c r="CM182" s="220"/>
      <c r="CN182" s="220"/>
      <c r="CO182" s="220"/>
      <c r="CP182" s="220"/>
      <c r="CQ182" s="220"/>
      <c r="CR182" s="220"/>
      <c r="CS182" s="220"/>
      <c r="CT182" s="220"/>
      <c r="CU182" s="220"/>
      <c r="CV182" s="220"/>
      <c r="CW182" s="220"/>
      <c r="CX182" s="220"/>
      <c r="CY182" s="220"/>
      <c r="CZ182" s="220"/>
      <c r="DA182" s="220"/>
      <c r="DB182" s="220"/>
      <c r="DC182" s="220"/>
      <c r="DD182" s="220"/>
      <c r="DE182" s="220"/>
      <c r="DF182" s="220"/>
      <c r="DG182" s="220"/>
      <c r="DH182" s="220"/>
      <c r="DI182" s="220"/>
      <c r="DJ182" s="220"/>
      <c r="DK182" s="220"/>
      <c r="DL182" s="220"/>
      <c r="DM182" s="220"/>
      <c r="DN182" s="220"/>
      <c r="DO182" s="220"/>
      <c r="DP182" s="220"/>
      <c r="DQ182" s="220"/>
      <c r="DR182" s="220"/>
      <c r="DS182" s="220"/>
      <c r="DT182" s="220"/>
      <c r="DU182" s="220"/>
      <c r="DV182" s="220"/>
      <c r="DW182" s="220"/>
      <c r="DX182" s="220"/>
      <c r="DY182" s="220">
        <v>-6059696.0700519998</v>
      </c>
    </row>
    <row r="183" spans="4:129">
      <c r="D183" s="175" t="s">
        <v>2166</v>
      </c>
      <c r="E183" s="220" t="s">
        <v>830</v>
      </c>
      <c r="F183" s="220" t="s">
        <v>831</v>
      </c>
      <c r="G183" s="220"/>
      <c r="H183" s="220"/>
      <c r="I183" s="220"/>
      <c r="J183" s="220"/>
      <c r="K183" s="220"/>
      <c r="L183" s="220"/>
      <c r="M183" s="220"/>
      <c r="N183" s="220">
        <v>-355112.98601450003</v>
      </c>
      <c r="O183" s="220">
        <v>-355112.98601450003</v>
      </c>
      <c r="P183" s="220"/>
      <c r="Q183" s="220"/>
      <c r="R183" s="220"/>
      <c r="S183" s="220"/>
      <c r="T183" s="220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R183" s="220"/>
      <c r="AS183" s="220"/>
      <c r="AT183" s="220"/>
      <c r="AU183" s="220"/>
      <c r="AV183" s="220"/>
      <c r="AW183" s="220"/>
      <c r="AX183" s="220"/>
      <c r="AY183" s="220"/>
      <c r="AZ183" s="220"/>
      <c r="BA183" s="220"/>
      <c r="BB183" s="220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T183" s="220"/>
      <c r="BU183" s="220"/>
      <c r="BV183" s="220"/>
      <c r="BW183" s="220"/>
      <c r="BX183" s="220"/>
      <c r="BY183" s="220"/>
      <c r="BZ183" s="220"/>
      <c r="CA183" s="220"/>
      <c r="CB183" s="220"/>
      <c r="CC183" s="220"/>
      <c r="CD183" s="220"/>
      <c r="CE183" s="220"/>
      <c r="CF183" s="220"/>
      <c r="CG183" s="220"/>
      <c r="CH183" s="220"/>
      <c r="CI183" s="220"/>
      <c r="CJ183" s="220"/>
      <c r="CK183" s="220"/>
      <c r="CL183" s="220"/>
      <c r="CM183" s="220"/>
      <c r="CN183" s="220"/>
      <c r="CO183" s="220"/>
      <c r="CP183" s="220"/>
      <c r="CQ183" s="220"/>
      <c r="CR183" s="220"/>
      <c r="CS183" s="220"/>
      <c r="CT183" s="220"/>
      <c r="CU183" s="220"/>
      <c r="CV183" s="220"/>
      <c r="CW183" s="220"/>
      <c r="CX183" s="220"/>
      <c r="CY183" s="220"/>
      <c r="CZ183" s="220"/>
      <c r="DA183" s="220"/>
      <c r="DB183" s="220"/>
      <c r="DC183" s="220"/>
      <c r="DD183" s="220"/>
      <c r="DE183" s="220"/>
      <c r="DF183" s="220"/>
      <c r="DG183" s="220"/>
      <c r="DH183" s="220"/>
      <c r="DI183" s="220"/>
      <c r="DJ183" s="220"/>
      <c r="DK183" s="220"/>
      <c r="DL183" s="220"/>
      <c r="DM183" s="220"/>
      <c r="DN183" s="220"/>
      <c r="DO183" s="220"/>
      <c r="DP183" s="220"/>
      <c r="DQ183" s="220"/>
      <c r="DR183" s="220"/>
      <c r="DS183" s="220"/>
      <c r="DT183" s="220"/>
      <c r="DU183" s="220"/>
      <c r="DV183" s="220"/>
      <c r="DW183" s="220"/>
      <c r="DX183" s="220"/>
      <c r="DY183" s="220">
        <v>-355112.98601450003</v>
      </c>
    </row>
    <row r="184" spans="4:129">
      <c r="D184" s="175" t="s">
        <v>808</v>
      </c>
      <c r="E184" s="220" t="s">
        <v>833</v>
      </c>
      <c r="F184" s="220" t="s">
        <v>834</v>
      </c>
      <c r="G184" s="220">
        <v>-2535083.42</v>
      </c>
      <c r="H184" s="220"/>
      <c r="I184" s="220"/>
      <c r="J184" s="220">
        <v>-990251.63100000005</v>
      </c>
      <c r="K184" s="220"/>
      <c r="L184" s="220"/>
      <c r="M184" s="220">
        <v>-76548.320000000007</v>
      </c>
      <c r="N184" s="220">
        <v>-15104427.7625545</v>
      </c>
      <c r="O184" s="220">
        <v>-18706311.1335545</v>
      </c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0"/>
      <c r="BB184" s="220"/>
      <c r="BC184" s="220"/>
      <c r="BD184" s="220"/>
      <c r="BE184" s="220"/>
      <c r="BF184" s="220"/>
      <c r="BG184" s="220"/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T184" s="220"/>
      <c r="BU184" s="220"/>
      <c r="BV184" s="220"/>
      <c r="BW184" s="220"/>
      <c r="BX184" s="220"/>
      <c r="BY184" s="220"/>
      <c r="BZ184" s="220"/>
      <c r="CA184" s="220"/>
      <c r="CB184" s="220"/>
      <c r="CC184" s="220"/>
      <c r="CD184" s="220"/>
      <c r="CE184" s="220"/>
      <c r="CF184" s="220"/>
      <c r="CG184" s="220"/>
      <c r="CH184" s="220"/>
      <c r="CI184" s="220"/>
      <c r="CJ184" s="220"/>
      <c r="CK184" s="220"/>
      <c r="CL184" s="220"/>
      <c r="CM184" s="220"/>
      <c r="CN184" s="220"/>
      <c r="CO184" s="220"/>
      <c r="CP184" s="220"/>
      <c r="CQ184" s="220"/>
      <c r="CR184" s="220"/>
      <c r="CS184" s="220"/>
      <c r="CT184" s="220"/>
      <c r="CU184" s="220"/>
      <c r="CV184" s="220"/>
      <c r="CW184" s="220"/>
      <c r="CX184" s="220"/>
      <c r="CY184" s="220"/>
      <c r="CZ184" s="220"/>
      <c r="DA184" s="220"/>
      <c r="DB184" s="220"/>
      <c r="DC184" s="220"/>
      <c r="DD184" s="220"/>
      <c r="DE184" s="220"/>
      <c r="DF184" s="220"/>
      <c r="DG184" s="220"/>
      <c r="DH184" s="220"/>
      <c r="DI184" s="220"/>
      <c r="DJ184" s="220"/>
      <c r="DK184" s="220"/>
      <c r="DL184" s="220"/>
      <c r="DM184" s="220"/>
      <c r="DN184" s="220"/>
      <c r="DO184" s="220"/>
      <c r="DP184" s="220"/>
      <c r="DQ184" s="220"/>
      <c r="DR184" s="220"/>
      <c r="DS184" s="220"/>
      <c r="DT184" s="220"/>
      <c r="DU184" s="220"/>
      <c r="DV184" s="220"/>
      <c r="DW184" s="220"/>
      <c r="DX184" s="220"/>
      <c r="DY184" s="220">
        <v>-18706311.1335545</v>
      </c>
    </row>
    <row r="185" spans="4:129">
      <c r="D185" s="175" t="s">
        <v>811</v>
      </c>
      <c r="E185" s="220" t="s">
        <v>1738</v>
      </c>
      <c r="F185" s="220" t="s">
        <v>1739</v>
      </c>
      <c r="G185" s="220"/>
      <c r="H185" s="220"/>
      <c r="I185" s="220"/>
      <c r="J185" s="220">
        <v>-1680130.4009700001</v>
      </c>
      <c r="K185" s="220"/>
      <c r="L185" s="220"/>
      <c r="M185" s="220"/>
      <c r="N185" s="220"/>
      <c r="O185" s="220">
        <v>-1680130.4009700001</v>
      </c>
      <c r="P185" s="220"/>
      <c r="Q185" s="220"/>
      <c r="R185" s="220"/>
      <c r="S185" s="220"/>
      <c r="T185" s="220"/>
      <c r="U185" s="220"/>
      <c r="V185" s="220"/>
      <c r="W185" s="220"/>
      <c r="X185" s="220"/>
      <c r="Y185" s="220"/>
      <c r="Z185" s="220"/>
      <c r="AA185" s="220"/>
      <c r="AB185" s="220"/>
      <c r="AC185" s="220"/>
      <c r="AD185" s="220"/>
      <c r="AE185" s="220"/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R185" s="220"/>
      <c r="AS185" s="220"/>
      <c r="AT185" s="220"/>
      <c r="AU185" s="220"/>
      <c r="AV185" s="220"/>
      <c r="AW185" s="220"/>
      <c r="AX185" s="220"/>
      <c r="AY185" s="220"/>
      <c r="AZ185" s="220"/>
      <c r="BA185" s="220"/>
      <c r="BB185" s="220"/>
      <c r="BC185" s="220"/>
      <c r="BD185" s="220"/>
      <c r="BE185" s="220"/>
      <c r="BF185" s="220"/>
      <c r="BG185" s="220"/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T185" s="220"/>
      <c r="BU185" s="220"/>
      <c r="BV185" s="220"/>
      <c r="BW185" s="220"/>
      <c r="BX185" s="220"/>
      <c r="BY185" s="220"/>
      <c r="BZ185" s="220"/>
      <c r="CA185" s="220"/>
      <c r="CB185" s="220"/>
      <c r="CC185" s="220"/>
      <c r="CD185" s="220"/>
      <c r="CE185" s="220"/>
      <c r="CF185" s="220"/>
      <c r="CG185" s="220"/>
      <c r="CH185" s="220"/>
      <c r="CI185" s="220"/>
      <c r="CJ185" s="220"/>
      <c r="CK185" s="220"/>
      <c r="CL185" s="220"/>
      <c r="CM185" s="220"/>
      <c r="CN185" s="220"/>
      <c r="CO185" s="220"/>
      <c r="CP185" s="220"/>
      <c r="CQ185" s="220"/>
      <c r="CR185" s="220"/>
      <c r="CS185" s="220"/>
      <c r="CT185" s="220"/>
      <c r="CU185" s="220"/>
      <c r="CV185" s="220"/>
      <c r="CW185" s="220"/>
      <c r="CX185" s="220"/>
      <c r="CY185" s="220"/>
      <c r="CZ185" s="220"/>
      <c r="DA185" s="220"/>
      <c r="DB185" s="220"/>
      <c r="DC185" s="220"/>
      <c r="DD185" s="220"/>
      <c r="DE185" s="220"/>
      <c r="DF185" s="220"/>
      <c r="DG185" s="220"/>
      <c r="DH185" s="220"/>
      <c r="DI185" s="220"/>
      <c r="DJ185" s="220"/>
      <c r="DK185" s="220"/>
      <c r="DL185" s="220"/>
      <c r="DM185" s="220"/>
      <c r="DN185" s="220"/>
      <c r="DO185" s="220"/>
      <c r="DP185" s="220"/>
      <c r="DQ185" s="220"/>
      <c r="DR185" s="220"/>
      <c r="DS185" s="220"/>
      <c r="DT185" s="220"/>
      <c r="DU185" s="220"/>
      <c r="DV185" s="220"/>
      <c r="DW185" s="220"/>
      <c r="DX185" s="220"/>
      <c r="DY185" s="220">
        <v>-1680130.4009700001</v>
      </c>
    </row>
    <row r="186" spans="4:129">
      <c r="D186" s="175" t="s">
        <v>814</v>
      </c>
      <c r="E186" s="220" t="s">
        <v>836</v>
      </c>
      <c r="F186" s="220" t="s">
        <v>837</v>
      </c>
      <c r="G186" s="220"/>
      <c r="H186" s="220"/>
      <c r="I186" s="220"/>
      <c r="J186" s="220">
        <v>-1101830.6685768</v>
      </c>
      <c r="K186" s="220"/>
      <c r="L186" s="220">
        <v>-1206151.6337850001</v>
      </c>
      <c r="M186" s="220"/>
      <c r="N186" s="220">
        <v>-3809098.0622359999</v>
      </c>
      <c r="O186" s="220">
        <v>-6117080.3645978002</v>
      </c>
      <c r="P186" s="220"/>
      <c r="Q186" s="220"/>
      <c r="R186" s="220"/>
      <c r="S186" s="220"/>
      <c r="T186" s="220"/>
      <c r="U186" s="220"/>
      <c r="V186" s="220"/>
      <c r="W186" s="220"/>
      <c r="X186" s="220"/>
      <c r="Y186" s="220"/>
      <c r="Z186" s="220"/>
      <c r="AA186" s="220"/>
      <c r="AB186" s="220"/>
      <c r="AC186" s="220"/>
      <c r="AD186" s="220"/>
      <c r="AE186" s="220"/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R186" s="220"/>
      <c r="AS186" s="220"/>
      <c r="AT186" s="220"/>
      <c r="AU186" s="220"/>
      <c r="AV186" s="220"/>
      <c r="AW186" s="220"/>
      <c r="AX186" s="220"/>
      <c r="AY186" s="220"/>
      <c r="AZ186" s="220"/>
      <c r="BA186" s="220"/>
      <c r="BB186" s="220"/>
      <c r="BC186" s="220"/>
      <c r="BD186" s="220"/>
      <c r="BE186" s="220"/>
      <c r="BF186" s="220"/>
      <c r="BG186" s="220"/>
      <c r="BH186" s="220"/>
      <c r="BI186" s="220"/>
      <c r="BJ186" s="220"/>
      <c r="BK186" s="220"/>
      <c r="BL186" s="220"/>
      <c r="BM186" s="220"/>
      <c r="BN186" s="220"/>
      <c r="BO186" s="220"/>
      <c r="BP186" s="220"/>
      <c r="BQ186" s="220"/>
      <c r="BR186" s="220"/>
      <c r="BS186" s="220"/>
      <c r="BT186" s="220"/>
      <c r="BU186" s="220"/>
      <c r="BV186" s="220"/>
      <c r="BW186" s="220"/>
      <c r="BX186" s="220"/>
      <c r="BY186" s="220"/>
      <c r="BZ186" s="220"/>
      <c r="CA186" s="220"/>
      <c r="CB186" s="220"/>
      <c r="CC186" s="220"/>
      <c r="CD186" s="220"/>
      <c r="CE186" s="220"/>
      <c r="CF186" s="220"/>
      <c r="CG186" s="220"/>
      <c r="CH186" s="220"/>
      <c r="CI186" s="220"/>
      <c r="CJ186" s="220"/>
      <c r="CK186" s="220"/>
      <c r="CL186" s="220"/>
      <c r="CM186" s="220"/>
      <c r="CN186" s="220"/>
      <c r="CO186" s="220"/>
      <c r="CP186" s="220"/>
      <c r="CQ186" s="220"/>
      <c r="CR186" s="220"/>
      <c r="CS186" s="220"/>
      <c r="CT186" s="220"/>
      <c r="CU186" s="220"/>
      <c r="CV186" s="220"/>
      <c r="CW186" s="220"/>
      <c r="CX186" s="220"/>
      <c r="CY186" s="220"/>
      <c r="CZ186" s="220"/>
      <c r="DA186" s="220"/>
      <c r="DB186" s="220"/>
      <c r="DC186" s="220"/>
      <c r="DD186" s="220"/>
      <c r="DE186" s="220"/>
      <c r="DF186" s="220"/>
      <c r="DG186" s="220"/>
      <c r="DH186" s="220"/>
      <c r="DI186" s="220"/>
      <c r="DJ186" s="220"/>
      <c r="DK186" s="220"/>
      <c r="DL186" s="220"/>
      <c r="DM186" s="220"/>
      <c r="DN186" s="220"/>
      <c r="DO186" s="220"/>
      <c r="DP186" s="220"/>
      <c r="DQ186" s="220"/>
      <c r="DR186" s="220"/>
      <c r="DS186" s="220"/>
      <c r="DT186" s="220"/>
      <c r="DU186" s="220"/>
      <c r="DV186" s="220"/>
      <c r="DW186" s="220"/>
      <c r="DX186" s="220"/>
      <c r="DY186" s="220">
        <v>-6117080.3645978002</v>
      </c>
    </row>
    <row r="187" spans="4:129">
      <c r="D187" s="175" t="s">
        <v>817</v>
      </c>
      <c r="E187" s="220" t="s">
        <v>839</v>
      </c>
      <c r="F187" s="220" t="s">
        <v>840</v>
      </c>
      <c r="G187" s="220">
        <v>-26146189.600000001</v>
      </c>
      <c r="H187" s="220">
        <v>-1400000</v>
      </c>
      <c r="I187" s="220"/>
      <c r="J187" s="220">
        <v>-11369521.6450113</v>
      </c>
      <c r="K187" s="220">
        <v>-6845.2</v>
      </c>
      <c r="L187" s="220">
        <v>-15456419.147826999</v>
      </c>
      <c r="M187" s="220">
        <v>-4192744.49</v>
      </c>
      <c r="N187" s="220"/>
      <c r="O187" s="220">
        <v>-58571720.082838297</v>
      </c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>
        <v>13775846.370303901</v>
      </c>
      <c r="AA187" s="220"/>
      <c r="AB187" s="220"/>
      <c r="AC187" s="220"/>
      <c r="AD187" s="220"/>
      <c r="AE187" s="220"/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R187" s="220"/>
      <c r="AS187" s="220"/>
      <c r="AT187" s="220"/>
      <c r="AU187" s="220"/>
      <c r="AV187" s="220"/>
      <c r="AW187" s="220"/>
      <c r="AX187" s="220"/>
      <c r="AY187" s="220"/>
      <c r="AZ187" s="220"/>
      <c r="BA187" s="220"/>
      <c r="BB187" s="220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/>
      <c r="BQ187" s="220"/>
      <c r="BR187" s="220"/>
      <c r="BS187" s="220"/>
      <c r="BT187" s="220"/>
      <c r="BU187" s="220"/>
      <c r="BV187" s="220"/>
      <c r="BW187" s="220"/>
      <c r="BX187" s="220"/>
      <c r="BY187" s="220"/>
      <c r="BZ187" s="220"/>
      <c r="CA187" s="220"/>
      <c r="CB187" s="220"/>
      <c r="CC187" s="220"/>
      <c r="CD187" s="220"/>
      <c r="CE187" s="220"/>
      <c r="CF187" s="220"/>
      <c r="CG187" s="220"/>
      <c r="CH187" s="220"/>
      <c r="CI187" s="220"/>
      <c r="CJ187" s="220"/>
      <c r="CK187" s="220"/>
      <c r="CL187" s="220"/>
      <c r="CM187" s="220"/>
      <c r="CN187" s="220"/>
      <c r="CO187" s="220"/>
      <c r="CP187" s="220"/>
      <c r="CQ187" s="220"/>
      <c r="CR187" s="220"/>
      <c r="CS187" s="220"/>
      <c r="CT187" s="220"/>
      <c r="CU187" s="220"/>
      <c r="CV187" s="220"/>
      <c r="CW187" s="220"/>
      <c r="CX187" s="220"/>
      <c r="CY187" s="220"/>
      <c r="CZ187" s="220"/>
      <c r="DA187" s="220"/>
      <c r="DB187" s="220"/>
      <c r="DC187" s="220"/>
      <c r="DD187" s="220"/>
      <c r="DE187" s="220"/>
      <c r="DF187" s="220"/>
      <c r="DG187" s="220"/>
      <c r="DH187" s="220"/>
      <c r="DI187" s="220"/>
      <c r="DJ187" s="220"/>
      <c r="DK187" s="220"/>
      <c r="DL187" s="220"/>
      <c r="DM187" s="220"/>
      <c r="DN187" s="220"/>
      <c r="DO187" s="220"/>
      <c r="DP187" s="220"/>
      <c r="DQ187" s="220"/>
      <c r="DR187" s="220"/>
      <c r="DS187" s="220"/>
      <c r="DT187" s="220"/>
      <c r="DU187" s="220">
        <v>13775846.370303901</v>
      </c>
      <c r="DV187" s="220"/>
      <c r="DW187" s="220"/>
      <c r="DX187" s="220"/>
      <c r="DY187" s="220">
        <v>-44795873.712534398</v>
      </c>
    </row>
    <row r="188" spans="4:129">
      <c r="D188" s="175" t="s">
        <v>820</v>
      </c>
      <c r="E188" s="220" t="s">
        <v>842</v>
      </c>
      <c r="F188" s="220" t="s">
        <v>843</v>
      </c>
      <c r="G188" s="220">
        <v>-1820042.67</v>
      </c>
      <c r="H188" s="220">
        <v>-238301.35</v>
      </c>
      <c r="I188" s="220"/>
      <c r="J188" s="220">
        <v>-48969036.6682005</v>
      </c>
      <c r="K188" s="220"/>
      <c r="L188" s="220">
        <v>-534216.21590399998</v>
      </c>
      <c r="M188" s="220"/>
      <c r="N188" s="220">
        <v>-1003400.024722</v>
      </c>
      <c r="O188" s="220">
        <v>-52564996.928826503</v>
      </c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20"/>
      <c r="AK188" s="220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0"/>
      <c r="BB188" s="220"/>
      <c r="BC188" s="220"/>
      <c r="BD188" s="220"/>
      <c r="BE188" s="220"/>
      <c r="BF188" s="220"/>
      <c r="BG188" s="220"/>
      <c r="BH188" s="220"/>
      <c r="BI188" s="220"/>
      <c r="BJ188" s="220"/>
      <c r="BK188" s="220"/>
      <c r="BL188" s="220"/>
      <c r="BM188" s="220"/>
      <c r="BN188" s="220"/>
      <c r="BO188" s="220"/>
      <c r="BP188" s="220"/>
      <c r="BQ188" s="220"/>
      <c r="BR188" s="220"/>
      <c r="BS188" s="220"/>
      <c r="BT188" s="220"/>
      <c r="BU188" s="220"/>
      <c r="BV188" s="220"/>
      <c r="BW188" s="220"/>
      <c r="BX188" s="220"/>
      <c r="BY188" s="220"/>
      <c r="BZ188" s="220"/>
      <c r="CA188" s="220"/>
      <c r="CB188" s="220"/>
      <c r="CC188" s="220"/>
      <c r="CD188" s="220"/>
      <c r="CE188" s="220"/>
      <c r="CF188" s="220"/>
      <c r="CG188" s="220"/>
      <c r="CH188" s="220"/>
      <c r="CI188" s="220"/>
      <c r="CJ188" s="220"/>
      <c r="CK188" s="220"/>
      <c r="CL188" s="220"/>
      <c r="CM188" s="220"/>
      <c r="CN188" s="220"/>
      <c r="CO188" s="220"/>
      <c r="CP188" s="220"/>
      <c r="CQ188" s="220"/>
      <c r="CR188" s="220"/>
      <c r="CS188" s="220"/>
      <c r="CT188" s="220"/>
      <c r="CU188" s="220"/>
      <c r="CV188" s="220"/>
      <c r="CW188" s="220"/>
      <c r="CX188" s="220"/>
      <c r="CY188" s="220"/>
      <c r="CZ188" s="220"/>
      <c r="DA188" s="220"/>
      <c r="DB188" s="220"/>
      <c r="DC188" s="220"/>
      <c r="DD188" s="220"/>
      <c r="DE188" s="220"/>
      <c r="DF188" s="220"/>
      <c r="DG188" s="220"/>
      <c r="DH188" s="220"/>
      <c r="DI188" s="220"/>
      <c r="DJ188" s="220"/>
      <c r="DK188" s="220"/>
      <c r="DL188" s="220"/>
      <c r="DM188" s="220"/>
      <c r="DN188" s="220"/>
      <c r="DO188" s="220"/>
      <c r="DP188" s="220"/>
      <c r="DQ188" s="220">
        <v>-3259.82</v>
      </c>
      <c r="DR188" s="220"/>
      <c r="DS188" s="220"/>
      <c r="DT188" s="220"/>
      <c r="DU188" s="220">
        <v>-3259.82</v>
      </c>
      <c r="DV188" s="220"/>
      <c r="DW188" s="220"/>
      <c r="DX188" s="220"/>
      <c r="DY188" s="220">
        <v>-52568256.748826496</v>
      </c>
    </row>
    <row r="189" spans="4:129">
      <c r="D189" s="175" t="s">
        <v>823</v>
      </c>
      <c r="E189" s="220" t="s">
        <v>845</v>
      </c>
      <c r="F189" s="220" t="s">
        <v>846</v>
      </c>
      <c r="G189" s="220">
        <v>-2702400</v>
      </c>
      <c r="H189" s="220"/>
      <c r="I189" s="220"/>
      <c r="J189" s="220"/>
      <c r="K189" s="220"/>
      <c r="L189" s="220"/>
      <c r="M189" s="220">
        <v>-530500</v>
      </c>
      <c r="N189" s="220"/>
      <c r="O189" s="220">
        <v>-3232900</v>
      </c>
      <c r="P189" s="220"/>
      <c r="Q189" s="220"/>
      <c r="R189" s="220"/>
      <c r="S189" s="220"/>
      <c r="T189" s="220"/>
      <c r="U189" s="220"/>
      <c r="V189" s="220"/>
      <c r="W189" s="220"/>
      <c r="X189" s="220"/>
      <c r="Y189" s="220"/>
      <c r="Z189" s="220"/>
      <c r="AA189" s="220"/>
      <c r="AB189" s="220"/>
      <c r="AC189" s="220"/>
      <c r="AD189" s="220"/>
      <c r="AE189" s="220"/>
      <c r="AF189" s="220"/>
      <c r="AG189" s="220"/>
      <c r="AH189" s="220"/>
      <c r="AI189" s="220"/>
      <c r="AJ189" s="220"/>
      <c r="AK189" s="220"/>
      <c r="AL189" s="220"/>
      <c r="AM189" s="220"/>
      <c r="AN189" s="220"/>
      <c r="AO189" s="220"/>
      <c r="AP189" s="220"/>
      <c r="AQ189" s="220"/>
      <c r="AR189" s="220"/>
      <c r="AS189" s="220"/>
      <c r="AT189" s="220"/>
      <c r="AU189" s="220"/>
      <c r="AV189" s="220"/>
      <c r="AW189" s="220"/>
      <c r="AX189" s="220"/>
      <c r="AY189" s="220"/>
      <c r="AZ189" s="220"/>
      <c r="BA189" s="220"/>
      <c r="BB189" s="220"/>
      <c r="BC189" s="220"/>
      <c r="BD189" s="220"/>
      <c r="BE189" s="220"/>
      <c r="BF189" s="220"/>
      <c r="BG189" s="220"/>
      <c r="BH189" s="220"/>
      <c r="BI189" s="220"/>
      <c r="BJ189" s="220"/>
      <c r="BK189" s="220"/>
      <c r="BL189" s="220"/>
      <c r="BM189" s="220"/>
      <c r="BN189" s="220"/>
      <c r="BO189" s="220"/>
      <c r="BP189" s="220"/>
      <c r="BQ189" s="220"/>
      <c r="BR189" s="220"/>
      <c r="BS189" s="220"/>
      <c r="BT189" s="220"/>
      <c r="BU189" s="220"/>
      <c r="BV189" s="220"/>
      <c r="BW189" s="220"/>
      <c r="BX189" s="220"/>
      <c r="BY189" s="220"/>
      <c r="BZ189" s="220"/>
      <c r="CA189" s="220"/>
      <c r="CB189" s="220"/>
      <c r="CC189" s="220"/>
      <c r="CD189" s="220"/>
      <c r="CE189" s="220"/>
      <c r="CF189" s="220"/>
      <c r="CG189" s="220"/>
      <c r="CH189" s="220"/>
      <c r="CI189" s="220"/>
      <c r="CJ189" s="220"/>
      <c r="CK189" s="220"/>
      <c r="CL189" s="220"/>
      <c r="CM189" s="220"/>
      <c r="CN189" s="220"/>
      <c r="CO189" s="220"/>
      <c r="CP189" s="220"/>
      <c r="CQ189" s="220"/>
      <c r="CR189" s="220"/>
      <c r="CS189" s="220"/>
      <c r="CT189" s="220"/>
      <c r="CU189" s="220"/>
      <c r="CV189" s="220"/>
      <c r="CW189" s="220"/>
      <c r="CX189" s="220"/>
      <c r="CY189" s="220"/>
      <c r="CZ189" s="220"/>
      <c r="DA189" s="220"/>
      <c r="DB189" s="220"/>
      <c r="DC189" s="220"/>
      <c r="DD189" s="220"/>
      <c r="DE189" s="220"/>
      <c r="DF189" s="220"/>
      <c r="DG189" s="220"/>
      <c r="DH189" s="220"/>
      <c r="DI189" s="220"/>
      <c r="DJ189" s="220"/>
      <c r="DK189" s="220"/>
      <c r="DL189" s="220"/>
      <c r="DM189" s="220"/>
      <c r="DN189" s="220"/>
      <c r="DO189" s="220"/>
      <c r="DP189" s="220"/>
      <c r="DQ189" s="220"/>
      <c r="DR189" s="220"/>
      <c r="DS189" s="220"/>
      <c r="DT189" s="220"/>
      <c r="DU189" s="220"/>
      <c r="DV189" s="220"/>
      <c r="DW189" s="220"/>
      <c r="DX189" s="220"/>
      <c r="DY189" s="220">
        <v>-3232900</v>
      </c>
    </row>
    <row r="190" spans="4:129">
      <c r="D190" s="175" t="s">
        <v>826</v>
      </c>
      <c r="E190" s="220" t="s">
        <v>848</v>
      </c>
      <c r="F190" s="220" t="s">
        <v>849</v>
      </c>
      <c r="G190" s="220">
        <v>-8351034.1600000001</v>
      </c>
      <c r="H190" s="220">
        <v>-189451.1</v>
      </c>
      <c r="I190" s="220"/>
      <c r="J190" s="220"/>
      <c r="K190" s="220"/>
      <c r="L190" s="220">
        <v>-2665151.8912200001</v>
      </c>
      <c r="M190" s="220">
        <v>-222000</v>
      </c>
      <c r="N190" s="220"/>
      <c r="O190" s="220">
        <v>-11427637.151219999</v>
      </c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  <c r="AB190" s="220"/>
      <c r="AC190" s="220"/>
      <c r="AD190" s="220"/>
      <c r="AE190" s="220"/>
      <c r="AF190" s="220"/>
      <c r="AG190" s="220"/>
      <c r="AH190" s="220"/>
      <c r="AI190" s="220"/>
      <c r="AJ190" s="220"/>
      <c r="AK190" s="220"/>
      <c r="AL190" s="220"/>
      <c r="AM190" s="220"/>
      <c r="AN190" s="220"/>
      <c r="AO190" s="220"/>
      <c r="AP190" s="220"/>
      <c r="AQ190" s="220"/>
      <c r="AR190" s="220"/>
      <c r="AS190" s="220"/>
      <c r="AT190" s="220"/>
      <c r="AU190" s="220"/>
      <c r="AV190" s="220"/>
      <c r="AW190" s="220"/>
      <c r="AX190" s="220"/>
      <c r="AY190" s="220"/>
      <c r="AZ190" s="220"/>
      <c r="BA190" s="220"/>
      <c r="BB190" s="220"/>
      <c r="BC190" s="220"/>
      <c r="BD190" s="220"/>
      <c r="BE190" s="220"/>
      <c r="BF190" s="220"/>
      <c r="BG190" s="220"/>
      <c r="BH190" s="220"/>
      <c r="BI190" s="220"/>
      <c r="BJ190" s="220"/>
      <c r="BK190" s="220"/>
      <c r="BL190" s="220"/>
      <c r="BM190" s="220"/>
      <c r="BN190" s="220"/>
      <c r="BO190" s="220"/>
      <c r="BP190" s="220"/>
      <c r="BQ190" s="220"/>
      <c r="BR190" s="220"/>
      <c r="BS190" s="220"/>
      <c r="BT190" s="220"/>
      <c r="BU190" s="220"/>
      <c r="BV190" s="220"/>
      <c r="BW190" s="220"/>
      <c r="BX190" s="220"/>
      <c r="BY190" s="220"/>
      <c r="BZ190" s="220"/>
      <c r="CA190" s="220"/>
      <c r="CB190" s="220"/>
      <c r="CC190" s="220"/>
      <c r="CD190" s="220"/>
      <c r="CE190" s="220"/>
      <c r="CF190" s="220"/>
      <c r="CG190" s="220"/>
      <c r="CH190" s="220"/>
      <c r="CI190" s="220"/>
      <c r="CJ190" s="220"/>
      <c r="CK190" s="220"/>
      <c r="CL190" s="220"/>
      <c r="CM190" s="220"/>
      <c r="CN190" s="220"/>
      <c r="CO190" s="220"/>
      <c r="CP190" s="220"/>
      <c r="CQ190" s="220"/>
      <c r="CR190" s="220"/>
      <c r="CS190" s="220"/>
      <c r="CT190" s="220"/>
      <c r="CU190" s="220"/>
      <c r="CV190" s="220"/>
      <c r="CW190" s="220"/>
      <c r="CX190" s="220"/>
      <c r="CY190" s="220"/>
      <c r="CZ190" s="220"/>
      <c r="DA190" s="220"/>
      <c r="DB190" s="220"/>
      <c r="DC190" s="220"/>
      <c r="DD190" s="220"/>
      <c r="DE190" s="220"/>
      <c r="DF190" s="220"/>
      <c r="DG190" s="220"/>
      <c r="DH190" s="220"/>
      <c r="DI190" s="220"/>
      <c r="DJ190" s="220"/>
      <c r="DK190" s="220"/>
      <c r="DL190" s="220"/>
      <c r="DM190" s="220"/>
      <c r="DN190" s="220"/>
      <c r="DO190" s="220"/>
      <c r="DP190" s="220"/>
      <c r="DQ190" s="220"/>
      <c r="DR190" s="220"/>
      <c r="DS190" s="220"/>
      <c r="DT190" s="220"/>
      <c r="DU190" s="220"/>
      <c r="DV190" s="220"/>
      <c r="DW190" s="220"/>
      <c r="DX190" s="220"/>
      <c r="DY190" s="220">
        <v>-11427637.151219999</v>
      </c>
    </row>
    <row r="191" spans="4:129">
      <c r="D191" s="175" t="s">
        <v>829</v>
      </c>
      <c r="E191" s="220" t="s">
        <v>851</v>
      </c>
      <c r="F191" s="220" t="s">
        <v>852</v>
      </c>
      <c r="G191" s="220">
        <v>-93333.32</v>
      </c>
      <c r="H191" s="220"/>
      <c r="I191" s="220"/>
      <c r="J191" s="220">
        <v>-228969.1028892</v>
      </c>
      <c r="K191" s="220"/>
      <c r="L191" s="220"/>
      <c r="M191" s="220">
        <v>-194000</v>
      </c>
      <c r="N191" s="220"/>
      <c r="O191" s="220">
        <v>-516302.42288919998</v>
      </c>
      <c r="P191" s="220"/>
      <c r="Q191" s="220"/>
      <c r="R191" s="220"/>
      <c r="S191" s="220"/>
      <c r="T191" s="220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0"/>
      <c r="AI191" s="220"/>
      <c r="AJ191" s="220"/>
      <c r="AK191" s="220"/>
      <c r="AL191" s="220"/>
      <c r="AM191" s="220"/>
      <c r="AN191" s="220"/>
      <c r="AO191" s="220"/>
      <c r="AP191" s="220"/>
      <c r="AQ191" s="220"/>
      <c r="AR191" s="220"/>
      <c r="AS191" s="220"/>
      <c r="AT191" s="220"/>
      <c r="AU191" s="220"/>
      <c r="AV191" s="220"/>
      <c r="AW191" s="220"/>
      <c r="AX191" s="220"/>
      <c r="AY191" s="220"/>
      <c r="AZ191" s="220"/>
      <c r="BA191" s="220"/>
      <c r="BB191" s="220"/>
      <c r="BC191" s="220"/>
      <c r="BD191" s="220"/>
      <c r="BE191" s="220"/>
      <c r="BF191" s="220"/>
      <c r="BG191" s="220"/>
      <c r="BH191" s="220"/>
      <c r="BI191" s="220"/>
      <c r="BJ191" s="220">
        <v>287333.32</v>
      </c>
      <c r="BK191" s="220"/>
      <c r="BL191" s="220"/>
      <c r="BM191" s="220"/>
      <c r="BN191" s="220"/>
      <c r="BO191" s="220"/>
      <c r="BP191" s="220"/>
      <c r="BQ191" s="220"/>
      <c r="BR191" s="220"/>
      <c r="BS191" s="220"/>
      <c r="BT191" s="220"/>
      <c r="BU191" s="220"/>
      <c r="BV191" s="220"/>
      <c r="BW191" s="220"/>
      <c r="BX191" s="220"/>
      <c r="BY191" s="220"/>
      <c r="BZ191" s="220"/>
      <c r="CA191" s="220"/>
      <c r="CB191" s="220"/>
      <c r="CC191" s="220"/>
      <c r="CD191" s="220"/>
      <c r="CE191" s="220"/>
      <c r="CF191" s="220"/>
      <c r="CG191" s="220"/>
      <c r="CH191" s="220"/>
      <c r="CI191" s="220"/>
      <c r="CJ191" s="220"/>
      <c r="CK191" s="220"/>
      <c r="CL191" s="220"/>
      <c r="CM191" s="220"/>
      <c r="CN191" s="220"/>
      <c r="CO191" s="220"/>
      <c r="CP191" s="220"/>
      <c r="CQ191" s="220"/>
      <c r="CR191" s="220"/>
      <c r="CS191" s="220"/>
      <c r="CT191" s="220"/>
      <c r="CU191" s="220"/>
      <c r="CV191" s="220"/>
      <c r="CW191" s="220"/>
      <c r="CX191" s="220"/>
      <c r="CY191" s="220"/>
      <c r="CZ191" s="220"/>
      <c r="DA191" s="220"/>
      <c r="DB191" s="220"/>
      <c r="DC191" s="220"/>
      <c r="DD191" s="220"/>
      <c r="DE191" s="220"/>
      <c r="DF191" s="220"/>
      <c r="DG191" s="220"/>
      <c r="DH191" s="220"/>
      <c r="DI191" s="220"/>
      <c r="DJ191" s="220"/>
      <c r="DK191" s="220"/>
      <c r="DL191" s="220"/>
      <c r="DM191" s="220"/>
      <c r="DN191" s="220"/>
      <c r="DO191" s="220"/>
      <c r="DP191" s="220"/>
      <c r="DQ191" s="220"/>
      <c r="DR191" s="220"/>
      <c r="DS191" s="220"/>
      <c r="DT191" s="220"/>
      <c r="DU191" s="220">
        <v>287333.32</v>
      </c>
      <c r="DV191" s="220"/>
      <c r="DW191" s="220"/>
      <c r="DX191" s="220"/>
      <c r="DY191" s="220">
        <v>-228969.1028892</v>
      </c>
    </row>
    <row r="192" spans="4:129">
      <c r="D192" s="175" t="s">
        <v>832</v>
      </c>
      <c r="E192" s="220" t="s">
        <v>854</v>
      </c>
      <c r="F192" s="220" t="s">
        <v>855</v>
      </c>
      <c r="G192" s="220">
        <v>-8163979.5700000003</v>
      </c>
      <c r="H192" s="220"/>
      <c r="I192" s="220"/>
      <c r="J192" s="220"/>
      <c r="K192" s="220"/>
      <c r="L192" s="220"/>
      <c r="M192" s="220">
        <v>-3668869.95</v>
      </c>
      <c r="N192" s="220">
        <v>-179808.05852950001</v>
      </c>
      <c r="O192" s="220">
        <v>-12012657.578529499</v>
      </c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0"/>
      <c r="AI192" s="220"/>
      <c r="AJ192" s="220"/>
      <c r="AK192" s="220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0"/>
      <c r="BB192" s="220"/>
      <c r="BC192" s="220"/>
      <c r="BD192" s="220"/>
      <c r="BE192" s="220"/>
      <c r="BF192" s="220"/>
      <c r="BG192" s="220"/>
      <c r="BH192" s="220"/>
      <c r="BI192" s="220"/>
      <c r="BJ192" s="220"/>
      <c r="BK192" s="220"/>
      <c r="BL192" s="220"/>
      <c r="BM192" s="220"/>
      <c r="BN192" s="220"/>
      <c r="BO192" s="220"/>
      <c r="BP192" s="220"/>
      <c r="BQ192" s="220"/>
      <c r="BR192" s="220"/>
      <c r="BS192" s="220"/>
      <c r="BT192" s="220"/>
      <c r="BU192" s="220"/>
      <c r="BV192" s="220"/>
      <c r="BW192" s="220"/>
      <c r="BX192" s="220"/>
      <c r="BY192" s="220"/>
      <c r="BZ192" s="220"/>
      <c r="CA192" s="220"/>
      <c r="CB192" s="220"/>
      <c r="CC192" s="220"/>
      <c r="CD192" s="220"/>
      <c r="CE192" s="220"/>
      <c r="CF192" s="220"/>
      <c r="CG192" s="220"/>
      <c r="CH192" s="220"/>
      <c r="CI192" s="220"/>
      <c r="CJ192" s="220"/>
      <c r="CK192" s="220"/>
      <c r="CL192" s="220"/>
      <c r="CM192" s="220"/>
      <c r="CN192" s="220"/>
      <c r="CO192" s="220"/>
      <c r="CP192" s="220"/>
      <c r="CQ192" s="220"/>
      <c r="CR192" s="220"/>
      <c r="CS192" s="220"/>
      <c r="CT192" s="220"/>
      <c r="CU192" s="220"/>
      <c r="CV192" s="220"/>
      <c r="CW192" s="220"/>
      <c r="CX192" s="220"/>
      <c r="CY192" s="220"/>
      <c r="CZ192" s="220"/>
      <c r="DA192" s="220"/>
      <c r="DB192" s="220"/>
      <c r="DC192" s="220"/>
      <c r="DD192" s="220"/>
      <c r="DE192" s="220"/>
      <c r="DF192" s="220"/>
      <c r="DG192" s="220"/>
      <c r="DH192" s="220"/>
      <c r="DI192" s="220"/>
      <c r="DJ192" s="220"/>
      <c r="DK192" s="220"/>
      <c r="DL192" s="220"/>
      <c r="DM192" s="220"/>
      <c r="DN192" s="220"/>
      <c r="DO192" s="220"/>
      <c r="DP192" s="220"/>
      <c r="DQ192" s="220"/>
      <c r="DR192" s="220"/>
      <c r="DS192" s="220"/>
      <c r="DT192" s="220"/>
      <c r="DU192" s="220"/>
      <c r="DV192" s="220"/>
      <c r="DW192" s="220"/>
      <c r="DX192" s="220"/>
      <c r="DY192" s="220">
        <v>-12012657.578529499</v>
      </c>
    </row>
    <row r="193" spans="4:129">
      <c r="D193" s="175" t="s">
        <v>835</v>
      </c>
      <c r="E193" s="220" t="s">
        <v>857</v>
      </c>
      <c r="F193" s="220" t="s">
        <v>858</v>
      </c>
      <c r="G193" s="220"/>
      <c r="H193" s="220"/>
      <c r="I193" s="220"/>
      <c r="J193" s="220"/>
      <c r="K193" s="220"/>
      <c r="L193" s="220">
        <v>-2091257.4850860001</v>
      </c>
      <c r="M193" s="220"/>
      <c r="N193" s="220"/>
      <c r="O193" s="220">
        <v>-2091257.4850860001</v>
      </c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0"/>
      <c r="AK193" s="220"/>
      <c r="AL193" s="220"/>
      <c r="AM193" s="220"/>
      <c r="AN193" s="220"/>
      <c r="AO193" s="220"/>
      <c r="AP193" s="220"/>
      <c r="AQ193" s="220"/>
      <c r="AR193" s="220"/>
      <c r="AS193" s="220"/>
      <c r="AT193" s="220"/>
      <c r="AU193" s="220"/>
      <c r="AV193" s="220"/>
      <c r="AW193" s="220"/>
      <c r="AX193" s="220"/>
      <c r="AY193" s="220"/>
      <c r="AZ193" s="220"/>
      <c r="BA193" s="220"/>
      <c r="BB193" s="220"/>
      <c r="BC193" s="220"/>
      <c r="BD193" s="220"/>
      <c r="BE193" s="220"/>
      <c r="BF193" s="220"/>
      <c r="BG193" s="220"/>
      <c r="BH193" s="220"/>
      <c r="BI193" s="220"/>
      <c r="BJ193" s="220"/>
      <c r="BK193" s="220"/>
      <c r="BL193" s="220"/>
      <c r="BM193" s="220"/>
      <c r="BN193" s="220"/>
      <c r="BO193" s="220"/>
      <c r="BP193" s="220"/>
      <c r="BQ193" s="220"/>
      <c r="BR193" s="220"/>
      <c r="BS193" s="220"/>
      <c r="BT193" s="220"/>
      <c r="BU193" s="220"/>
      <c r="BV193" s="220"/>
      <c r="BW193" s="220"/>
      <c r="BX193" s="220"/>
      <c r="BY193" s="220"/>
      <c r="BZ193" s="220"/>
      <c r="CA193" s="220"/>
      <c r="CB193" s="220"/>
      <c r="CC193" s="220"/>
      <c r="CD193" s="220"/>
      <c r="CE193" s="220"/>
      <c r="CF193" s="220"/>
      <c r="CG193" s="220"/>
      <c r="CH193" s="220"/>
      <c r="CI193" s="220"/>
      <c r="CJ193" s="220"/>
      <c r="CK193" s="220"/>
      <c r="CL193" s="220"/>
      <c r="CM193" s="220"/>
      <c r="CN193" s="220"/>
      <c r="CO193" s="220"/>
      <c r="CP193" s="220"/>
      <c r="CQ193" s="220"/>
      <c r="CR193" s="220"/>
      <c r="CS193" s="220"/>
      <c r="CT193" s="220"/>
      <c r="CU193" s="220"/>
      <c r="CV193" s="220"/>
      <c r="CW193" s="220"/>
      <c r="CX193" s="220"/>
      <c r="CY193" s="220"/>
      <c r="CZ193" s="220"/>
      <c r="DA193" s="220"/>
      <c r="DB193" s="220"/>
      <c r="DC193" s="220"/>
      <c r="DD193" s="220"/>
      <c r="DE193" s="220"/>
      <c r="DF193" s="220"/>
      <c r="DG193" s="220"/>
      <c r="DH193" s="220"/>
      <c r="DI193" s="220"/>
      <c r="DJ193" s="220"/>
      <c r="DK193" s="220"/>
      <c r="DL193" s="220"/>
      <c r="DM193" s="220"/>
      <c r="DN193" s="220"/>
      <c r="DO193" s="220"/>
      <c r="DP193" s="220"/>
      <c r="DQ193" s="220"/>
      <c r="DR193" s="220"/>
      <c r="DS193" s="220"/>
      <c r="DT193" s="220"/>
      <c r="DU193" s="220"/>
      <c r="DV193" s="220"/>
      <c r="DW193" s="220"/>
      <c r="DX193" s="220"/>
      <c r="DY193" s="220">
        <v>-2091257.4850860001</v>
      </c>
    </row>
    <row r="194" spans="4:129">
      <c r="D194" s="175" t="s">
        <v>838</v>
      </c>
      <c r="E194" s="220" t="s">
        <v>860</v>
      </c>
      <c r="F194" s="220" t="s">
        <v>861</v>
      </c>
      <c r="G194" s="220">
        <v>-8852017.4100000001</v>
      </c>
      <c r="H194" s="220">
        <v>-16862.240000000002</v>
      </c>
      <c r="I194" s="220">
        <v>-2402069.8521681</v>
      </c>
      <c r="J194" s="220">
        <v>-70049023.446337804</v>
      </c>
      <c r="K194" s="220">
        <v>-601.23</v>
      </c>
      <c r="L194" s="220">
        <v>-14161801.668980001</v>
      </c>
      <c r="M194" s="220">
        <v>-1320412.51</v>
      </c>
      <c r="N194" s="220">
        <v>-623815.03323149995</v>
      </c>
      <c r="O194" s="220">
        <v>-97426603.390717402</v>
      </c>
      <c r="P194" s="220"/>
      <c r="Q194" s="220"/>
      <c r="R194" s="220"/>
      <c r="S194" s="220"/>
      <c r="T194" s="220"/>
      <c r="U194" s="220"/>
      <c r="V194" s="220"/>
      <c r="W194" s="220"/>
      <c r="X194" s="220"/>
      <c r="Y194" s="220"/>
      <c r="Z194" s="220"/>
      <c r="AA194" s="220"/>
      <c r="AB194" s="220"/>
      <c r="AC194" s="220"/>
      <c r="AD194" s="220"/>
      <c r="AE194" s="220"/>
      <c r="AF194" s="220"/>
      <c r="AG194" s="220"/>
      <c r="AH194" s="220"/>
      <c r="AI194" s="220"/>
      <c r="AJ194" s="220"/>
      <c r="AK194" s="220"/>
      <c r="AL194" s="220"/>
      <c r="AM194" s="220"/>
      <c r="AN194" s="220"/>
      <c r="AO194" s="220"/>
      <c r="AP194" s="220"/>
      <c r="AQ194" s="220"/>
      <c r="AR194" s="220"/>
      <c r="AS194" s="220"/>
      <c r="AT194" s="220"/>
      <c r="AU194" s="220"/>
      <c r="AV194" s="220"/>
      <c r="AW194" s="220"/>
      <c r="AX194" s="220"/>
      <c r="AY194" s="220"/>
      <c r="AZ194" s="220"/>
      <c r="BA194" s="220"/>
      <c r="BB194" s="220"/>
      <c r="BC194" s="220"/>
      <c r="BD194" s="220"/>
      <c r="BE194" s="220"/>
      <c r="BF194" s="220"/>
      <c r="BG194" s="220"/>
      <c r="BH194" s="220"/>
      <c r="BI194" s="220"/>
      <c r="BJ194" s="220"/>
      <c r="BK194" s="220"/>
      <c r="BL194" s="220"/>
      <c r="BM194" s="220"/>
      <c r="BN194" s="220"/>
      <c r="BO194" s="220"/>
      <c r="BP194" s="220"/>
      <c r="BQ194" s="220"/>
      <c r="BR194" s="220"/>
      <c r="BS194" s="220"/>
      <c r="BT194" s="220"/>
      <c r="BU194" s="220"/>
      <c r="BV194" s="220"/>
      <c r="BW194" s="220"/>
      <c r="BX194" s="220"/>
      <c r="BY194" s="220"/>
      <c r="BZ194" s="220"/>
      <c r="CA194" s="220"/>
      <c r="CB194" s="220"/>
      <c r="CC194" s="220"/>
      <c r="CD194" s="220"/>
      <c r="CE194" s="220"/>
      <c r="CF194" s="220"/>
      <c r="CG194" s="220"/>
      <c r="CH194" s="220"/>
      <c r="CI194" s="220"/>
      <c r="CJ194" s="220"/>
      <c r="CK194" s="220"/>
      <c r="CL194" s="220"/>
      <c r="CM194" s="220"/>
      <c r="CN194" s="220"/>
      <c r="CO194" s="220"/>
      <c r="CP194" s="220"/>
      <c r="CQ194" s="220"/>
      <c r="CR194" s="220"/>
      <c r="CS194" s="220"/>
      <c r="CT194" s="220"/>
      <c r="CU194" s="220"/>
      <c r="CV194" s="220"/>
      <c r="CW194" s="220"/>
      <c r="CX194" s="220"/>
      <c r="CY194" s="220"/>
      <c r="CZ194" s="220"/>
      <c r="DA194" s="220"/>
      <c r="DB194" s="220"/>
      <c r="DC194" s="220"/>
      <c r="DD194" s="220"/>
      <c r="DE194" s="220"/>
      <c r="DF194" s="220"/>
      <c r="DG194" s="220"/>
      <c r="DH194" s="220"/>
      <c r="DI194" s="220"/>
      <c r="DJ194" s="220"/>
      <c r="DK194" s="220"/>
      <c r="DL194" s="220"/>
      <c r="DM194" s="220"/>
      <c r="DN194" s="220"/>
      <c r="DO194" s="220"/>
      <c r="DP194" s="220"/>
      <c r="DQ194" s="220"/>
      <c r="DR194" s="220"/>
      <c r="DS194" s="220"/>
      <c r="DT194" s="220"/>
      <c r="DU194" s="220"/>
      <c r="DV194" s="220"/>
      <c r="DW194" s="220"/>
      <c r="DX194" s="220"/>
      <c r="DY194" s="220">
        <v>-97426603.390717402</v>
      </c>
    </row>
    <row r="195" spans="4:129">
      <c r="D195" s="175" t="s">
        <v>841</v>
      </c>
      <c r="E195" s="220" t="s">
        <v>863</v>
      </c>
      <c r="F195" s="220" t="s">
        <v>864</v>
      </c>
      <c r="G195" s="220">
        <v>0</v>
      </c>
      <c r="H195" s="220">
        <v>0</v>
      </c>
      <c r="I195" s="220">
        <v>-5.67468E-2</v>
      </c>
      <c r="J195" s="220">
        <v>-11889575.458609199</v>
      </c>
      <c r="K195" s="220"/>
      <c r="L195" s="220"/>
      <c r="M195" s="220">
        <v>-3868977.07</v>
      </c>
      <c r="N195" s="220"/>
      <c r="O195" s="220">
        <v>-15758552.585356001</v>
      </c>
      <c r="P195" s="220"/>
      <c r="Q195" s="220"/>
      <c r="R195" s="220"/>
      <c r="S195" s="220"/>
      <c r="T195" s="220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0"/>
      <c r="AI195" s="220"/>
      <c r="AJ195" s="220"/>
      <c r="AK195" s="220"/>
      <c r="AL195" s="220"/>
      <c r="AM195" s="220"/>
      <c r="AN195" s="220"/>
      <c r="AO195" s="220"/>
      <c r="AP195" s="220"/>
      <c r="AQ195" s="220"/>
      <c r="AR195" s="220"/>
      <c r="AS195" s="220"/>
      <c r="AT195" s="220"/>
      <c r="AU195" s="220"/>
      <c r="AV195" s="220"/>
      <c r="AW195" s="220"/>
      <c r="AX195" s="220"/>
      <c r="AY195" s="220"/>
      <c r="AZ195" s="220"/>
      <c r="BA195" s="220"/>
      <c r="BB195" s="220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0"/>
      <c r="BS195" s="220"/>
      <c r="BT195" s="220"/>
      <c r="BU195" s="220"/>
      <c r="BV195" s="220"/>
      <c r="BW195" s="220"/>
      <c r="BX195" s="220"/>
      <c r="BY195" s="220"/>
      <c r="BZ195" s="220"/>
      <c r="CA195" s="220"/>
      <c r="CB195" s="220"/>
      <c r="CC195" s="220"/>
      <c r="CD195" s="220"/>
      <c r="CE195" s="220"/>
      <c r="CF195" s="220"/>
      <c r="CG195" s="220"/>
      <c r="CH195" s="220"/>
      <c r="CI195" s="220"/>
      <c r="CJ195" s="220"/>
      <c r="CK195" s="220"/>
      <c r="CL195" s="220"/>
      <c r="CM195" s="220"/>
      <c r="CN195" s="220"/>
      <c r="CO195" s="220"/>
      <c r="CP195" s="220"/>
      <c r="CQ195" s="220"/>
      <c r="CR195" s="220"/>
      <c r="CS195" s="220"/>
      <c r="CT195" s="220"/>
      <c r="CU195" s="220"/>
      <c r="CV195" s="220"/>
      <c r="CW195" s="220"/>
      <c r="CX195" s="220"/>
      <c r="CY195" s="220"/>
      <c r="CZ195" s="220"/>
      <c r="DA195" s="220"/>
      <c r="DB195" s="220"/>
      <c r="DC195" s="220"/>
      <c r="DD195" s="220"/>
      <c r="DE195" s="220"/>
      <c r="DF195" s="220"/>
      <c r="DG195" s="220"/>
      <c r="DH195" s="220"/>
      <c r="DI195" s="220"/>
      <c r="DJ195" s="220"/>
      <c r="DK195" s="220"/>
      <c r="DL195" s="220"/>
      <c r="DM195" s="220"/>
      <c r="DN195" s="220"/>
      <c r="DO195" s="220"/>
      <c r="DP195" s="220"/>
      <c r="DQ195" s="220"/>
      <c r="DR195" s="220"/>
      <c r="DS195" s="220"/>
      <c r="DT195" s="220"/>
      <c r="DU195" s="220"/>
      <c r="DV195" s="220"/>
      <c r="DW195" s="220"/>
      <c r="DX195" s="220"/>
      <c r="DY195" s="220">
        <v>-15758552.585356001</v>
      </c>
    </row>
    <row r="196" spans="4:129">
      <c r="D196" s="175" t="s">
        <v>844</v>
      </c>
      <c r="E196" s="220" t="s">
        <v>866</v>
      </c>
      <c r="F196" s="220" t="s">
        <v>867</v>
      </c>
      <c r="G196" s="220">
        <v>-268311.73</v>
      </c>
      <c r="H196" s="220">
        <v>-4832648.1399999997</v>
      </c>
      <c r="I196" s="220"/>
      <c r="J196" s="220"/>
      <c r="K196" s="220"/>
      <c r="L196" s="220"/>
      <c r="M196" s="220">
        <v>-904494.59</v>
      </c>
      <c r="N196" s="220"/>
      <c r="O196" s="220">
        <v>-6005454.46</v>
      </c>
      <c r="P196" s="220"/>
      <c r="Q196" s="220"/>
      <c r="R196" s="220"/>
      <c r="S196" s="220"/>
      <c r="T196" s="220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0"/>
      <c r="AI196" s="220"/>
      <c r="AJ196" s="220"/>
      <c r="AK196" s="220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0"/>
      <c r="BB196" s="220"/>
      <c r="BC196" s="220"/>
      <c r="BD196" s="220"/>
      <c r="BE196" s="220"/>
      <c r="BF196" s="220"/>
      <c r="BG196" s="220"/>
      <c r="BH196" s="220"/>
      <c r="BI196" s="220"/>
      <c r="BJ196" s="220"/>
      <c r="BK196" s="220"/>
      <c r="BL196" s="220"/>
      <c r="BM196" s="220"/>
      <c r="BN196" s="220"/>
      <c r="BO196" s="220"/>
      <c r="BP196" s="220"/>
      <c r="BQ196" s="220"/>
      <c r="BR196" s="220"/>
      <c r="BS196" s="220"/>
      <c r="BT196" s="220"/>
      <c r="BU196" s="220"/>
      <c r="BV196" s="220"/>
      <c r="BW196" s="220"/>
      <c r="BX196" s="220"/>
      <c r="BY196" s="220"/>
      <c r="BZ196" s="220"/>
      <c r="CA196" s="220"/>
      <c r="CB196" s="220"/>
      <c r="CC196" s="220"/>
      <c r="CD196" s="220"/>
      <c r="CE196" s="220"/>
      <c r="CF196" s="220"/>
      <c r="CG196" s="220"/>
      <c r="CH196" s="220"/>
      <c r="CI196" s="220"/>
      <c r="CJ196" s="220"/>
      <c r="CK196" s="220"/>
      <c r="CL196" s="220"/>
      <c r="CM196" s="220"/>
      <c r="CN196" s="220"/>
      <c r="CO196" s="220"/>
      <c r="CP196" s="220"/>
      <c r="CQ196" s="220"/>
      <c r="CR196" s="220"/>
      <c r="CS196" s="220"/>
      <c r="CT196" s="220"/>
      <c r="CU196" s="220"/>
      <c r="CV196" s="220"/>
      <c r="CW196" s="220"/>
      <c r="CX196" s="220"/>
      <c r="CY196" s="220"/>
      <c r="CZ196" s="220"/>
      <c r="DA196" s="220"/>
      <c r="DB196" s="220"/>
      <c r="DC196" s="220"/>
      <c r="DD196" s="220"/>
      <c r="DE196" s="220"/>
      <c r="DF196" s="220"/>
      <c r="DG196" s="220"/>
      <c r="DH196" s="220"/>
      <c r="DI196" s="220"/>
      <c r="DJ196" s="220"/>
      <c r="DK196" s="220"/>
      <c r="DL196" s="220"/>
      <c r="DM196" s="220"/>
      <c r="DN196" s="220"/>
      <c r="DO196" s="220"/>
      <c r="DP196" s="220"/>
      <c r="DQ196" s="220"/>
      <c r="DR196" s="220"/>
      <c r="DS196" s="220"/>
      <c r="DT196" s="220"/>
      <c r="DU196" s="220"/>
      <c r="DV196" s="220"/>
      <c r="DW196" s="220"/>
      <c r="DX196" s="220"/>
      <c r="DY196" s="220">
        <v>-6005454.46</v>
      </c>
    </row>
    <row r="197" spans="4:129">
      <c r="D197" s="175" t="s">
        <v>847</v>
      </c>
      <c r="E197" s="226" t="s">
        <v>869</v>
      </c>
      <c r="F197" s="226" t="s">
        <v>870</v>
      </c>
      <c r="G197" s="226">
        <v>-2488160115.3000002</v>
      </c>
      <c r="H197" s="226">
        <v>-16945661.66</v>
      </c>
      <c r="I197" s="226">
        <v>-75533900.253639802</v>
      </c>
      <c r="J197" s="226">
        <v>-798780140.09366405</v>
      </c>
      <c r="K197" s="226">
        <v>-43029.73</v>
      </c>
      <c r="L197" s="226">
        <v>-310396323.62455851</v>
      </c>
      <c r="M197" s="226">
        <v>-139650403.47999999</v>
      </c>
      <c r="N197" s="226">
        <v>-291040607.66121048</v>
      </c>
      <c r="O197" s="226">
        <v>-4120550181.8030729</v>
      </c>
      <c r="P197" s="226"/>
      <c r="Q197" s="226"/>
      <c r="R197" s="226"/>
      <c r="S197" s="226"/>
      <c r="T197" s="226"/>
      <c r="U197" s="226"/>
      <c r="V197" s="226"/>
      <c r="W197" s="226">
        <v>236003670.20917669</v>
      </c>
      <c r="X197" s="226"/>
      <c r="Y197" s="226"/>
      <c r="Z197" s="226">
        <v>13775846.370303901</v>
      </c>
      <c r="AA197" s="226"/>
      <c r="AB197" s="226"/>
      <c r="AC197" s="226"/>
      <c r="AD197" s="226"/>
      <c r="AE197" s="226"/>
      <c r="AF197" s="226"/>
      <c r="AG197" s="226"/>
      <c r="AH197" s="226"/>
      <c r="AI197" s="226"/>
      <c r="AJ197" s="226"/>
      <c r="AK197" s="226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6"/>
      <c r="BB197" s="226"/>
      <c r="BC197" s="226"/>
      <c r="BD197" s="226"/>
      <c r="BE197" s="226"/>
      <c r="BF197" s="226"/>
      <c r="BG197" s="226"/>
      <c r="BH197" s="226"/>
      <c r="BI197" s="226"/>
      <c r="BJ197" s="226">
        <v>299947.69</v>
      </c>
      <c r="BK197" s="226"/>
      <c r="BL197" s="226"/>
      <c r="BM197" s="226"/>
      <c r="BN197" s="226"/>
      <c r="BO197" s="226"/>
      <c r="BP197" s="226"/>
      <c r="BQ197" s="226"/>
      <c r="BR197" s="226"/>
      <c r="BS197" s="226"/>
      <c r="BT197" s="226"/>
      <c r="BU197" s="226"/>
      <c r="BV197" s="226"/>
      <c r="BW197" s="226"/>
      <c r="BX197" s="226"/>
      <c r="BY197" s="226"/>
      <c r="BZ197" s="226"/>
      <c r="CA197" s="226"/>
      <c r="CB197" s="226"/>
      <c r="CC197" s="226"/>
      <c r="CD197" s="226"/>
      <c r="CE197" s="226"/>
      <c r="CF197" s="226"/>
      <c r="CG197" s="226"/>
      <c r="CH197" s="226"/>
      <c r="CI197" s="226"/>
      <c r="CJ197" s="226"/>
      <c r="CK197" s="226"/>
      <c r="CL197" s="226"/>
      <c r="CM197" s="226"/>
      <c r="CN197" s="226"/>
      <c r="CO197" s="226"/>
      <c r="CP197" s="226"/>
      <c r="CQ197" s="226"/>
      <c r="CR197" s="226"/>
      <c r="CS197" s="226"/>
      <c r="CT197" s="226"/>
      <c r="CU197" s="226"/>
      <c r="CV197" s="226"/>
      <c r="CW197" s="226"/>
      <c r="CX197" s="226"/>
      <c r="CY197" s="226"/>
      <c r="CZ197" s="226"/>
      <c r="DA197" s="226"/>
      <c r="DB197" s="226"/>
      <c r="DC197" s="226"/>
      <c r="DD197" s="226"/>
      <c r="DE197" s="226"/>
      <c r="DF197" s="226"/>
      <c r="DG197" s="226"/>
      <c r="DH197" s="226"/>
      <c r="DI197" s="226"/>
      <c r="DJ197" s="226"/>
      <c r="DK197" s="226"/>
      <c r="DL197" s="226"/>
      <c r="DM197" s="226"/>
      <c r="DN197" s="226"/>
      <c r="DO197" s="226"/>
      <c r="DP197" s="226"/>
      <c r="DQ197" s="226">
        <v>-3259.82</v>
      </c>
      <c r="DR197" s="226"/>
      <c r="DS197" s="226"/>
      <c r="DT197" s="226"/>
      <c r="DU197" s="226">
        <v>250076204.44948059</v>
      </c>
      <c r="DV197" s="226"/>
      <c r="DW197" s="226"/>
      <c r="DX197" s="226"/>
      <c r="DY197" s="226">
        <v>-3870473977.3535919</v>
      </c>
    </row>
    <row r="198" spans="4:129">
      <c r="D198" s="175" t="s">
        <v>850</v>
      </c>
      <c r="E198" s="220" t="s">
        <v>872</v>
      </c>
      <c r="F198" s="220" t="s">
        <v>199</v>
      </c>
      <c r="G198" s="220">
        <v>-109578533.23</v>
      </c>
      <c r="H198" s="220"/>
      <c r="I198" s="220"/>
      <c r="J198" s="220"/>
      <c r="K198" s="220"/>
      <c r="L198" s="220"/>
      <c r="M198" s="220"/>
      <c r="N198" s="220"/>
      <c r="O198" s="220">
        <v>-109578533.23</v>
      </c>
      <c r="P198" s="220"/>
      <c r="Q198" s="220"/>
      <c r="R198" s="220"/>
      <c r="S198" s="220"/>
      <c r="T198" s="220"/>
      <c r="U198" s="220"/>
      <c r="V198" s="220"/>
      <c r="W198" s="220"/>
      <c r="X198" s="220"/>
      <c r="Y198" s="220"/>
      <c r="Z198" s="220"/>
      <c r="AA198" s="220"/>
      <c r="AB198" s="220"/>
      <c r="AC198" s="220"/>
      <c r="AD198" s="220"/>
      <c r="AE198" s="220"/>
      <c r="AF198" s="220"/>
      <c r="AG198" s="220"/>
      <c r="AH198" s="220"/>
      <c r="AI198" s="220"/>
      <c r="AJ198" s="220"/>
      <c r="AK198" s="220"/>
      <c r="AL198" s="220"/>
      <c r="AM198" s="220"/>
      <c r="AN198" s="220"/>
      <c r="AO198" s="220"/>
      <c r="AP198" s="220"/>
      <c r="AQ198" s="220"/>
      <c r="AR198" s="220"/>
      <c r="AS198" s="220"/>
      <c r="AT198" s="220"/>
      <c r="AU198" s="220"/>
      <c r="AV198" s="220"/>
      <c r="AW198" s="220"/>
      <c r="AX198" s="220"/>
      <c r="AY198" s="220"/>
      <c r="AZ198" s="220"/>
      <c r="BA198" s="220"/>
      <c r="BB198" s="220"/>
      <c r="BC198" s="220"/>
      <c r="BD198" s="220"/>
      <c r="BE198" s="220"/>
      <c r="BF198" s="220"/>
      <c r="BG198" s="220"/>
      <c r="BH198" s="220"/>
      <c r="BI198" s="220"/>
      <c r="BJ198" s="220"/>
      <c r="BK198" s="220"/>
      <c r="BL198" s="220"/>
      <c r="BM198" s="220"/>
      <c r="BN198" s="220"/>
      <c r="BO198" s="220"/>
      <c r="BP198" s="220"/>
      <c r="BQ198" s="220"/>
      <c r="BR198" s="220"/>
      <c r="BS198" s="220"/>
      <c r="BT198" s="220"/>
      <c r="BU198" s="220"/>
      <c r="BV198" s="220"/>
      <c r="BW198" s="220"/>
      <c r="BX198" s="220"/>
      <c r="BY198" s="220"/>
      <c r="BZ198" s="220"/>
      <c r="CA198" s="220"/>
      <c r="CB198" s="220"/>
      <c r="CC198" s="220"/>
      <c r="CD198" s="220"/>
      <c r="CE198" s="220"/>
      <c r="CF198" s="220"/>
      <c r="CG198" s="220"/>
      <c r="CH198" s="220"/>
      <c r="CI198" s="220"/>
      <c r="CJ198" s="220"/>
      <c r="CK198" s="220"/>
      <c r="CL198" s="220"/>
      <c r="CM198" s="220"/>
      <c r="CN198" s="220"/>
      <c r="CO198" s="220"/>
      <c r="CP198" s="220"/>
      <c r="CQ198" s="220"/>
      <c r="CR198" s="220"/>
      <c r="CS198" s="220"/>
      <c r="CT198" s="220"/>
      <c r="CU198" s="220"/>
      <c r="CV198" s="220"/>
      <c r="CW198" s="220"/>
      <c r="CX198" s="220"/>
      <c r="CY198" s="220"/>
      <c r="CZ198" s="220"/>
      <c r="DA198" s="220"/>
      <c r="DB198" s="220"/>
      <c r="DC198" s="220"/>
      <c r="DD198" s="220"/>
      <c r="DE198" s="220"/>
      <c r="DF198" s="220"/>
      <c r="DG198" s="220"/>
      <c r="DH198" s="220"/>
      <c r="DI198" s="220"/>
      <c r="DJ198" s="220"/>
      <c r="DK198" s="220"/>
      <c r="DL198" s="220"/>
      <c r="DM198" s="220"/>
      <c r="DN198" s="220"/>
      <c r="DO198" s="220"/>
      <c r="DP198" s="220"/>
      <c r="DQ198" s="220"/>
      <c r="DR198" s="220"/>
      <c r="DS198" s="220"/>
      <c r="DT198" s="220"/>
      <c r="DU198" s="220"/>
      <c r="DV198" s="220"/>
      <c r="DW198" s="220"/>
      <c r="DX198" s="220"/>
      <c r="DY198" s="220">
        <v>-109578533.23</v>
      </c>
    </row>
    <row r="199" spans="4:129">
      <c r="D199" s="175" t="s">
        <v>853</v>
      </c>
      <c r="E199" s="226" t="s">
        <v>874</v>
      </c>
      <c r="F199" s="226" t="s">
        <v>875</v>
      </c>
      <c r="G199" s="226">
        <v>-109578533.23</v>
      </c>
      <c r="H199" s="226"/>
      <c r="I199" s="226"/>
      <c r="J199" s="226"/>
      <c r="K199" s="226"/>
      <c r="L199" s="226"/>
      <c r="M199" s="226"/>
      <c r="N199" s="226"/>
      <c r="O199" s="226">
        <v>-109578533.23</v>
      </c>
      <c r="P199" s="226"/>
      <c r="Q199" s="226"/>
      <c r="R199" s="226"/>
      <c r="S199" s="226"/>
      <c r="T199" s="226"/>
      <c r="U199" s="226"/>
      <c r="V199" s="226"/>
      <c r="W199" s="226"/>
      <c r="X199" s="226"/>
      <c r="Y199" s="226"/>
      <c r="Z199" s="226"/>
      <c r="AA199" s="226"/>
      <c r="AB199" s="226"/>
      <c r="AC199" s="226"/>
      <c r="AD199" s="226"/>
      <c r="AE199" s="226"/>
      <c r="AF199" s="226"/>
      <c r="AG199" s="226"/>
      <c r="AH199" s="226"/>
      <c r="AI199" s="226"/>
      <c r="AJ199" s="226"/>
      <c r="AK199" s="226"/>
      <c r="AL199" s="226"/>
      <c r="AM199" s="226"/>
      <c r="AN199" s="226"/>
      <c r="AO199" s="226"/>
      <c r="AP199" s="226"/>
      <c r="AQ199" s="226"/>
      <c r="AR199" s="226"/>
      <c r="AS199" s="226"/>
      <c r="AT199" s="226"/>
      <c r="AU199" s="226"/>
      <c r="AV199" s="226"/>
      <c r="AW199" s="226"/>
      <c r="AX199" s="226"/>
      <c r="AY199" s="226"/>
      <c r="AZ199" s="226"/>
      <c r="BA199" s="226"/>
      <c r="BB199" s="226"/>
      <c r="BC199" s="226"/>
      <c r="BD199" s="226"/>
      <c r="BE199" s="226"/>
      <c r="BF199" s="226"/>
      <c r="BG199" s="226"/>
      <c r="BH199" s="226"/>
      <c r="BI199" s="226"/>
      <c r="BJ199" s="226"/>
      <c r="BK199" s="226"/>
      <c r="BL199" s="226"/>
      <c r="BM199" s="226"/>
      <c r="BN199" s="226"/>
      <c r="BO199" s="226"/>
      <c r="BP199" s="226"/>
      <c r="BQ199" s="226"/>
      <c r="BR199" s="226"/>
      <c r="BS199" s="226"/>
      <c r="BT199" s="226"/>
      <c r="BU199" s="226"/>
      <c r="BV199" s="226"/>
      <c r="BW199" s="226"/>
      <c r="BX199" s="226"/>
      <c r="BY199" s="226"/>
      <c r="BZ199" s="226"/>
      <c r="CA199" s="226"/>
      <c r="CB199" s="226"/>
      <c r="CC199" s="226"/>
      <c r="CD199" s="226"/>
      <c r="CE199" s="226"/>
      <c r="CF199" s="226"/>
      <c r="CG199" s="226"/>
      <c r="CH199" s="226"/>
      <c r="CI199" s="226"/>
      <c r="CJ199" s="226"/>
      <c r="CK199" s="226"/>
      <c r="CL199" s="226"/>
      <c r="CM199" s="226"/>
      <c r="CN199" s="226"/>
      <c r="CO199" s="226"/>
      <c r="CP199" s="226"/>
      <c r="CQ199" s="226"/>
      <c r="CR199" s="226"/>
      <c r="CS199" s="226"/>
      <c r="CT199" s="226"/>
      <c r="CU199" s="226"/>
      <c r="CV199" s="226"/>
      <c r="CW199" s="226"/>
      <c r="CX199" s="226"/>
      <c r="CY199" s="226"/>
      <c r="CZ199" s="226"/>
      <c r="DA199" s="226"/>
      <c r="DB199" s="226"/>
      <c r="DC199" s="226"/>
      <c r="DD199" s="226"/>
      <c r="DE199" s="226"/>
      <c r="DF199" s="226"/>
      <c r="DG199" s="226"/>
      <c r="DH199" s="226"/>
      <c r="DI199" s="226"/>
      <c r="DJ199" s="226"/>
      <c r="DK199" s="226"/>
      <c r="DL199" s="226"/>
      <c r="DM199" s="226"/>
      <c r="DN199" s="226"/>
      <c r="DO199" s="226"/>
      <c r="DP199" s="226"/>
      <c r="DQ199" s="226"/>
      <c r="DR199" s="226"/>
      <c r="DS199" s="226"/>
      <c r="DT199" s="226"/>
      <c r="DU199" s="226"/>
      <c r="DV199" s="226"/>
      <c r="DW199" s="226"/>
      <c r="DX199" s="226"/>
      <c r="DY199" s="226">
        <v>-109578533.23</v>
      </c>
    </row>
    <row r="200" spans="4:129">
      <c r="D200" s="175" t="s">
        <v>856</v>
      </c>
      <c r="E200" s="222" t="s">
        <v>877</v>
      </c>
      <c r="F200" s="222" t="s">
        <v>878</v>
      </c>
      <c r="G200" s="222">
        <v>-5558964906.1700001</v>
      </c>
      <c r="H200" s="222">
        <v>-19548155.960000001</v>
      </c>
      <c r="I200" s="222">
        <v>-75533900.253639802</v>
      </c>
      <c r="J200" s="222">
        <v>-2536821955.2546034</v>
      </c>
      <c r="K200" s="222">
        <v>-43029.73</v>
      </c>
      <c r="L200" s="222">
        <v>-729061145.27063298</v>
      </c>
      <c r="M200" s="222">
        <v>-630162891.69000006</v>
      </c>
      <c r="N200" s="222">
        <v>-1073333427.34122</v>
      </c>
      <c r="O200" s="222">
        <v>-10623469411.670095</v>
      </c>
      <c r="P200" s="222"/>
      <c r="Q200" s="222"/>
      <c r="R200" s="222"/>
      <c r="S200" s="222"/>
      <c r="T200" s="222"/>
      <c r="U200" s="222"/>
      <c r="V200" s="222"/>
      <c r="W200" s="222">
        <v>236003670.20917669</v>
      </c>
      <c r="X200" s="222"/>
      <c r="Y200" s="222"/>
      <c r="Z200" s="222">
        <v>13775846.370303901</v>
      </c>
      <c r="AA200" s="222"/>
      <c r="AB200" s="222"/>
      <c r="AC200" s="222"/>
      <c r="AD200" s="222"/>
      <c r="AE200" s="222"/>
      <c r="AF200" s="222"/>
      <c r="AG200" s="222"/>
      <c r="AH200" s="222"/>
      <c r="AI200" s="222"/>
      <c r="AJ200" s="222"/>
      <c r="AK200" s="222"/>
      <c r="AL200" s="222"/>
      <c r="AM200" s="222"/>
      <c r="AN200" s="222"/>
      <c r="AO200" s="222"/>
      <c r="AP200" s="222"/>
      <c r="AQ200" s="222"/>
      <c r="AR200" s="222"/>
      <c r="AS200" s="222"/>
      <c r="AT200" s="222"/>
      <c r="AU200" s="222"/>
      <c r="AV200" s="222"/>
      <c r="AW200" s="222"/>
      <c r="AX200" s="222"/>
      <c r="AY200" s="222"/>
      <c r="AZ200" s="222"/>
      <c r="BA200" s="222"/>
      <c r="BB200" s="222"/>
      <c r="BC200" s="222">
        <v>456105506.24557751</v>
      </c>
      <c r="BD200" s="222"/>
      <c r="BE200" s="222"/>
      <c r="BF200" s="222"/>
      <c r="BG200" s="222"/>
      <c r="BH200" s="222"/>
      <c r="BI200" s="222"/>
      <c r="BJ200" s="222">
        <v>299947.69</v>
      </c>
      <c r="BK200" s="222"/>
      <c r="BL200" s="222"/>
      <c r="BM200" s="222"/>
      <c r="BN200" s="222"/>
      <c r="BO200" s="222"/>
      <c r="BP200" s="222"/>
      <c r="BQ200" s="222"/>
      <c r="BR200" s="222"/>
      <c r="BS200" s="222"/>
      <c r="BT200" s="222"/>
      <c r="BU200" s="222"/>
      <c r="BV200" s="222"/>
      <c r="BW200" s="222"/>
      <c r="BX200" s="222"/>
      <c r="BY200" s="222"/>
      <c r="BZ200" s="222"/>
      <c r="CA200" s="222"/>
      <c r="CB200" s="222"/>
      <c r="CC200" s="222"/>
      <c r="CD200" s="222"/>
      <c r="CE200" s="222"/>
      <c r="CF200" s="222"/>
      <c r="CG200" s="222"/>
      <c r="CH200" s="222"/>
      <c r="CI200" s="222"/>
      <c r="CJ200" s="222"/>
      <c r="CK200" s="222"/>
      <c r="CL200" s="222"/>
      <c r="CM200" s="222"/>
      <c r="CN200" s="222"/>
      <c r="CO200" s="222"/>
      <c r="CP200" s="222"/>
      <c r="CQ200" s="222"/>
      <c r="CR200" s="222"/>
      <c r="CS200" s="222"/>
      <c r="CT200" s="222"/>
      <c r="CU200" s="222"/>
      <c r="CV200" s="222"/>
      <c r="CW200" s="222"/>
      <c r="CX200" s="222"/>
      <c r="CY200" s="222"/>
      <c r="CZ200" s="222"/>
      <c r="DA200" s="222"/>
      <c r="DB200" s="222"/>
      <c r="DC200" s="222"/>
      <c r="DD200" s="222"/>
      <c r="DE200" s="222"/>
      <c r="DF200" s="222"/>
      <c r="DG200" s="222"/>
      <c r="DH200" s="222"/>
      <c r="DI200" s="222"/>
      <c r="DJ200" s="222"/>
      <c r="DK200" s="222"/>
      <c r="DL200" s="222"/>
      <c r="DM200" s="222"/>
      <c r="DN200" s="222"/>
      <c r="DO200" s="222"/>
      <c r="DP200" s="222"/>
      <c r="DQ200" s="222">
        <v>-3259.82</v>
      </c>
      <c r="DR200" s="222"/>
      <c r="DS200" s="222"/>
      <c r="DT200" s="222"/>
      <c r="DU200" s="222">
        <v>706181710.69505811</v>
      </c>
      <c r="DV200" s="222"/>
      <c r="DW200" s="222"/>
      <c r="DX200" s="222"/>
      <c r="DY200" s="222">
        <v>-9917287700.9750385</v>
      </c>
    </row>
    <row r="201" spans="4:129">
      <c r="D201" s="175" t="s">
        <v>859</v>
      </c>
      <c r="E201" s="220" t="s">
        <v>880</v>
      </c>
      <c r="F201" s="220" t="s">
        <v>881</v>
      </c>
      <c r="G201" s="220"/>
      <c r="H201" s="220"/>
      <c r="I201" s="220"/>
      <c r="J201" s="220">
        <v>-1148279218.1434901</v>
      </c>
      <c r="K201" s="220"/>
      <c r="L201" s="220"/>
      <c r="M201" s="220"/>
      <c r="N201" s="220"/>
      <c r="O201" s="220">
        <v>-1148279218.1434901</v>
      </c>
      <c r="P201" s="220"/>
      <c r="Q201" s="220"/>
      <c r="R201" s="220"/>
      <c r="S201" s="220"/>
      <c r="T201" s="220"/>
      <c r="U201" s="220"/>
      <c r="V201" s="220"/>
      <c r="W201" s="220"/>
      <c r="X201" s="220"/>
      <c r="Y201" s="220"/>
      <c r="Z201" s="220"/>
      <c r="AA201" s="220"/>
      <c r="AB201" s="220"/>
      <c r="AC201" s="220"/>
      <c r="AD201" s="220"/>
      <c r="AE201" s="220"/>
      <c r="AF201" s="220"/>
      <c r="AG201" s="220"/>
      <c r="AH201" s="220"/>
      <c r="AI201" s="220"/>
      <c r="AJ201" s="220"/>
      <c r="AK201" s="220"/>
      <c r="AL201" s="220"/>
      <c r="AM201" s="220"/>
      <c r="AN201" s="220"/>
      <c r="AO201" s="220"/>
      <c r="AP201" s="220"/>
      <c r="AQ201" s="220"/>
      <c r="AR201" s="220"/>
      <c r="AS201" s="220"/>
      <c r="AT201" s="220"/>
      <c r="AU201" s="220"/>
      <c r="AV201" s="220"/>
      <c r="AW201" s="220"/>
      <c r="AX201" s="220"/>
      <c r="AY201" s="220"/>
      <c r="AZ201" s="220"/>
      <c r="BA201" s="220"/>
      <c r="BB201" s="220"/>
      <c r="BC201" s="220"/>
      <c r="BD201" s="220"/>
      <c r="BE201" s="220"/>
      <c r="BF201" s="220"/>
      <c r="BG201" s="220"/>
      <c r="BH201" s="220"/>
      <c r="BI201" s="220"/>
      <c r="BJ201" s="220"/>
      <c r="BK201" s="220"/>
      <c r="BL201" s="220"/>
      <c r="BM201" s="220"/>
      <c r="BN201" s="220"/>
      <c r="BO201" s="220"/>
      <c r="BP201" s="220"/>
      <c r="BQ201" s="220"/>
      <c r="BR201" s="220"/>
      <c r="BS201" s="220"/>
      <c r="BT201" s="220"/>
      <c r="BU201" s="220"/>
      <c r="BV201" s="220"/>
      <c r="BW201" s="220"/>
      <c r="BX201" s="220"/>
      <c r="BY201" s="220"/>
      <c r="BZ201" s="220"/>
      <c r="CA201" s="220"/>
      <c r="CB201" s="220"/>
      <c r="CC201" s="220"/>
      <c r="CD201" s="220"/>
      <c r="CE201" s="220"/>
      <c r="CF201" s="220"/>
      <c r="CG201" s="220"/>
      <c r="CH201" s="220"/>
      <c r="CI201" s="220"/>
      <c r="CJ201" s="220"/>
      <c r="CK201" s="220"/>
      <c r="CL201" s="220"/>
      <c r="CM201" s="220"/>
      <c r="CN201" s="220"/>
      <c r="CO201" s="220"/>
      <c r="CP201" s="220"/>
      <c r="CQ201" s="220"/>
      <c r="CR201" s="220"/>
      <c r="CS201" s="220"/>
      <c r="CT201" s="220"/>
      <c r="CU201" s="220"/>
      <c r="CV201" s="220"/>
      <c r="CW201" s="220"/>
      <c r="CX201" s="220"/>
      <c r="CY201" s="220"/>
      <c r="CZ201" s="220"/>
      <c r="DA201" s="220"/>
      <c r="DB201" s="220"/>
      <c r="DC201" s="220"/>
      <c r="DD201" s="220"/>
      <c r="DE201" s="220"/>
      <c r="DF201" s="220"/>
      <c r="DG201" s="220"/>
      <c r="DH201" s="220"/>
      <c r="DI201" s="220"/>
      <c r="DJ201" s="220"/>
      <c r="DK201" s="220"/>
      <c r="DL201" s="220"/>
      <c r="DM201" s="220"/>
      <c r="DN201" s="220"/>
      <c r="DO201" s="220"/>
      <c r="DP201" s="220"/>
      <c r="DQ201" s="220"/>
      <c r="DR201" s="220"/>
      <c r="DS201" s="220"/>
      <c r="DT201" s="220"/>
      <c r="DU201" s="220"/>
      <c r="DV201" s="220"/>
      <c r="DW201" s="220"/>
      <c r="DX201" s="220"/>
      <c r="DY201" s="220">
        <v>-1148279218.1434901</v>
      </c>
    </row>
    <row r="202" spans="4:129">
      <c r="D202" s="175" t="s">
        <v>862</v>
      </c>
      <c r="E202" s="222" t="s">
        <v>883</v>
      </c>
      <c r="F202" s="222" t="s">
        <v>884</v>
      </c>
      <c r="G202" s="222"/>
      <c r="H202" s="222"/>
      <c r="I202" s="222"/>
      <c r="J202" s="222">
        <v>-1148279218.1434901</v>
      </c>
      <c r="K202" s="222"/>
      <c r="L202" s="222"/>
      <c r="M202" s="222"/>
      <c r="N202" s="222"/>
      <c r="O202" s="222">
        <v>-1148279218.1434901</v>
      </c>
      <c r="P202" s="222"/>
      <c r="Q202" s="222"/>
      <c r="R202" s="222"/>
      <c r="S202" s="222"/>
      <c r="T202" s="222"/>
      <c r="U202" s="222"/>
      <c r="V202" s="222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222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222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222"/>
      <c r="BV202" s="222"/>
      <c r="BW202" s="222"/>
      <c r="BX202" s="222"/>
      <c r="BY202" s="222"/>
      <c r="BZ202" s="222"/>
      <c r="CA202" s="222"/>
      <c r="CB202" s="222"/>
      <c r="CC202" s="222"/>
      <c r="CD202" s="222"/>
      <c r="CE202" s="222"/>
      <c r="CF202" s="222"/>
      <c r="CG202" s="222"/>
      <c r="CH202" s="222"/>
      <c r="CI202" s="222"/>
      <c r="CJ202" s="222"/>
      <c r="CK202" s="222"/>
      <c r="CL202" s="222"/>
      <c r="CM202" s="222"/>
      <c r="CN202" s="222"/>
      <c r="CO202" s="222"/>
      <c r="CP202" s="222"/>
      <c r="CQ202" s="222"/>
      <c r="CR202" s="222"/>
      <c r="CS202" s="222"/>
      <c r="CT202" s="222"/>
      <c r="CU202" s="222"/>
      <c r="CV202" s="222"/>
      <c r="CW202" s="222"/>
      <c r="CX202" s="222"/>
      <c r="CY202" s="222"/>
      <c r="CZ202" s="222"/>
      <c r="DA202" s="222"/>
      <c r="DB202" s="222"/>
      <c r="DC202" s="222"/>
      <c r="DD202" s="222"/>
      <c r="DE202" s="222"/>
      <c r="DF202" s="222"/>
      <c r="DG202" s="222"/>
      <c r="DH202" s="222"/>
      <c r="DI202" s="222"/>
      <c r="DJ202" s="222"/>
      <c r="DK202" s="222"/>
      <c r="DL202" s="222"/>
      <c r="DM202" s="222"/>
      <c r="DN202" s="222"/>
      <c r="DO202" s="222"/>
      <c r="DP202" s="222"/>
      <c r="DQ202" s="222"/>
      <c r="DR202" s="222"/>
      <c r="DS202" s="222"/>
      <c r="DT202" s="222"/>
      <c r="DU202" s="222"/>
      <c r="DV202" s="222"/>
      <c r="DW202" s="222"/>
      <c r="DX202" s="222"/>
      <c r="DY202" s="222">
        <v>-1148279218.1434901</v>
      </c>
    </row>
    <row r="203" spans="4:129">
      <c r="D203" s="175" t="s">
        <v>865</v>
      </c>
      <c r="E203" s="220" t="s">
        <v>886</v>
      </c>
      <c r="F203" s="220" t="s">
        <v>887</v>
      </c>
      <c r="G203" s="220">
        <v>-82591488.579999998</v>
      </c>
      <c r="H203" s="220">
        <v>-1889700</v>
      </c>
      <c r="I203" s="220"/>
      <c r="J203" s="220">
        <v>-24132912.904894199</v>
      </c>
      <c r="K203" s="220"/>
      <c r="L203" s="220">
        <v>-10230164.54362</v>
      </c>
      <c r="M203" s="220">
        <v>-12010880.32</v>
      </c>
      <c r="N203" s="220">
        <v>-1763296.4879999999</v>
      </c>
      <c r="O203" s="220">
        <v>-132618442.8365142</v>
      </c>
      <c r="P203" s="220"/>
      <c r="Q203" s="220"/>
      <c r="R203" s="220"/>
      <c r="S203" s="220"/>
      <c r="T203" s="220"/>
      <c r="U203" s="220"/>
      <c r="V203" s="220"/>
      <c r="W203" s="220"/>
      <c r="X203" s="220"/>
      <c r="Y203" s="220"/>
      <c r="Z203" s="220"/>
      <c r="AA203" s="220"/>
      <c r="AB203" s="220"/>
      <c r="AC203" s="220"/>
      <c r="AD203" s="220"/>
      <c r="AE203" s="220"/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R203" s="220"/>
      <c r="AS203" s="220"/>
      <c r="AT203" s="220"/>
      <c r="AU203" s="220"/>
      <c r="AV203" s="220"/>
      <c r="AW203" s="220"/>
      <c r="AX203" s="220"/>
      <c r="AY203" s="220"/>
      <c r="AZ203" s="220"/>
      <c r="BA203" s="220"/>
      <c r="BB203" s="220"/>
      <c r="BC203" s="220"/>
      <c r="BD203" s="220"/>
      <c r="BE203" s="220"/>
      <c r="BF203" s="220"/>
      <c r="BG203" s="220"/>
      <c r="BH203" s="220"/>
      <c r="BI203" s="220"/>
      <c r="BJ203" s="220">
        <v>2119280</v>
      </c>
      <c r="BK203" s="220"/>
      <c r="BL203" s="220"/>
      <c r="BM203" s="220"/>
      <c r="BN203" s="220"/>
      <c r="BO203" s="220"/>
      <c r="BP203" s="220"/>
      <c r="BQ203" s="220"/>
      <c r="BR203" s="220"/>
      <c r="BS203" s="220"/>
      <c r="BT203" s="220"/>
      <c r="BU203" s="220"/>
      <c r="BV203" s="220"/>
      <c r="BW203" s="220"/>
      <c r="BX203" s="220"/>
      <c r="BY203" s="220"/>
      <c r="BZ203" s="220"/>
      <c r="CA203" s="220"/>
      <c r="CB203" s="220"/>
      <c r="CC203" s="220"/>
      <c r="CD203" s="220"/>
      <c r="CE203" s="220"/>
      <c r="CF203" s="220"/>
      <c r="CG203" s="220"/>
      <c r="CH203" s="220"/>
      <c r="CI203" s="220"/>
      <c r="CJ203" s="220"/>
      <c r="CK203" s="220"/>
      <c r="CL203" s="220"/>
      <c r="CM203" s="220"/>
      <c r="CN203" s="220"/>
      <c r="CO203" s="220"/>
      <c r="CP203" s="220"/>
      <c r="CQ203" s="220"/>
      <c r="CR203" s="220"/>
      <c r="CS203" s="220"/>
      <c r="CT203" s="220"/>
      <c r="CU203" s="220"/>
      <c r="CV203" s="220"/>
      <c r="CW203" s="220"/>
      <c r="CX203" s="220"/>
      <c r="CY203" s="220"/>
      <c r="CZ203" s="220"/>
      <c r="DA203" s="220"/>
      <c r="DB203" s="220"/>
      <c r="DC203" s="220"/>
      <c r="DD203" s="220"/>
      <c r="DE203" s="220"/>
      <c r="DF203" s="220"/>
      <c r="DG203" s="220"/>
      <c r="DH203" s="220"/>
      <c r="DI203" s="220"/>
      <c r="DJ203" s="220"/>
      <c r="DK203" s="220"/>
      <c r="DL203" s="220"/>
      <c r="DM203" s="220"/>
      <c r="DN203" s="220"/>
      <c r="DO203" s="220"/>
      <c r="DP203" s="220"/>
      <c r="DQ203" s="220"/>
      <c r="DR203" s="220"/>
      <c r="DS203" s="220"/>
      <c r="DT203" s="220"/>
      <c r="DU203" s="220">
        <v>2119280</v>
      </c>
      <c r="DV203" s="220"/>
      <c r="DW203" s="220"/>
      <c r="DX203" s="220"/>
      <c r="DY203" s="220">
        <v>-130499162.8365142</v>
      </c>
    </row>
    <row r="204" spans="4:129">
      <c r="D204" s="175" t="s">
        <v>868</v>
      </c>
      <c r="E204" s="220" t="s">
        <v>889</v>
      </c>
      <c r="F204" s="220" t="s">
        <v>890</v>
      </c>
      <c r="G204" s="220">
        <v>23087957.050000001</v>
      </c>
      <c r="H204" s="220">
        <v>421907.18</v>
      </c>
      <c r="I204" s="220"/>
      <c r="J204" s="220"/>
      <c r="K204" s="220"/>
      <c r="L204" s="220">
        <v>8770048.1918804999</v>
      </c>
      <c r="M204" s="220">
        <v>509698.95</v>
      </c>
      <c r="N204" s="220">
        <v>155261.01230649999</v>
      </c>
      <c r="O204" s="220">
        <v>32944872.384187002</v>
      </c>
      <c r="P204" s="220"/>
      <c r="Q204" s="220"/>
      <c r="R204" s="220"/>
      <c r="S204" s="220"/>
      <c r="T204" s="220"/>
      <c r="U204" s="220"/>
      <c r="V204" s="220"/>
      <c r="W204" s="220"/>
      <c r="X204" s="220"/>
      <c r="Y204" s="220"/>
      <c r="Z204" s="220"/>
      <c r="AA204" s="220"/>
      <c r="AB204" s="220"/>
      <c r="AC204" s="220"/>
      <c r="AD204" s="220"/>
      <c r="AE204" s="220"/>
      <c r="AF204" s="220"/>
      <c r="AG204" s="220"/>
      <c r="AH204" s="220"/>
      <c r="AI204" s="220"/>
      <c r="AJ204" s="220"/>
      <c r="AK204" s="220"/>
      <c r="AL204" s="220"/>
      <c r="AM204" s="220"/>
      <c r="AN204" s="220"/>
      <c r="AO204" s="220"/>
      <c r="AP204" s="220"/>
      <c r="AQ204" s="220"/>
      <c r="AR204" s="220"/>
      <c r="AS204" s="220"/>
      <c r="AT204" s="220"/>
      <c r="AU204" s="220"/>
      <c r="AV204" s="220"/>
      <c r="AW204" s="220"/>
      <c r="AX204" s="220"/>
      <c r="AY204" s="220"/>
      <c r="AZ204" s="220"/>
      <c r="BA204" s="220"/>
      <c r="BB204" s="220"/>
      <c r="BC204" s="220"/>
      <c r="BD204" s="220"/>
      <c r="BE204" s="220"/>
      <c r="BF204" s="220"/>
      <c r="BG204" s="220"/>
      <c r="BH204" s="220"/>
      <c r="BI204" s="220"/>
      <c r="BJ204" s="220">
        <v>-411154.91</v>
      </c>
      <c r="BK204" s="220"/>
      <c r="BL204" s="220"/>
      <c r="BM204" s="220"/>
      <c r="BN204" s="220"/>
      <c r="BO204" s="220"/>
      <c r="BP204" s="220"/>
      <c r="BQ204" s="220"/>
      <c r="BR204" s="220"/>
      <c r="BS204" s="220"/>
      <c r="BT204" s="220"/>
      <c r="BU204" s="220"/>
      <c r="BV204" s="220"/>
      <c r="BW204" s="220"/>
      <c r="BX204" s="220"/>
      <c r="BY204" s="220"/>
      <c r="BZ204" s="220"/>
      <c r="CA204" s="220"/>
      <c r="CB204" s="220"/>
      <c r="CC204" s="220"/>
      <c r="CD204" s="220"/>
      <c r="CE204" s="220"/>
      <c r="CF204" s="220"/>
      <c r="CG204" s="220"/>
      <c r="CH204" s="220"/>
      <c r="CI204" s="220"/>
      <c r="CJ204" s="220"/>
      <c r="CK204" s="220"/>
      <c r="CL204" s="220"/>
      <c r="CM204" s="220"/>
      <c r="CN204" s="220"/>
      <c r="CO204" s="220"/>
      <c r="CP204" s="220"/>
      <c r="CQ204" s="220"/>
      <c r="CR204" s="220"/>
      <c r="CS204" s="220"/>
      <c r="CT204" s="220"/>
      <c r="CU204" s="220"/>
      <c r="CV204" s="220"/>
      <c r="CW204" s="220"/>
      <c r="CX204" s="220"/>
      <c r="CY204" s="220"/>
      <c r="CZ204" s="220"/>
      <c r="DA204" s="220"/>
      <c r="DB204" s="220"/>
      <c r="DC204" s="220"/>
      <c r="DD204" s="220"/>
      <c r="DE204" s="220"/>
      <c r="DF204" s="220"/>
      <c r="DG204" s="220"/>
      <c r="DH204" s="220"/>
      <c r="DI204" s="220"/>
      <c r="DJ204" s="220"/>
      <c r="DK204" s="220"/>
      <c r="DL204" s="220"/>
      <c r="DM204" s="220"/>
      <c r="DN204" s="220"/>
      <c r="DO204" s="220"/>
      <c r="DP204" s="220"/>
      <c r="DQ204" s="220"/>
      <c r="DR204" s="220"/>
      <c r="DS204" s="220"/>
      <c r="DT204" s="220"/>
      <c r="DU204" s="220">
        <v>-411154.91</v>
      </c>
      <c r="DV204" s="220"/>
      <c r="DW204" s="220"/>
      <c r="DX204" s="220"/>
      <c r="DY204" s="220">
        <v>32533717.474187002</v>
      </c>
    </row>
    <row r="205" spans="4:129">
      <c r="D205" s="175" t="s">
        <v>871</v>
      </c>
      <c r="E205" s="222" t="s">
        <v>892</v>
      </c>
      <c r="F205" s="222" t="s">
        <v>211</v>
      </c>
      <c r="G205" s="222">
        <v>-59503531.530000001</v>
      </c>
      <c r="H205" s="222">
        <v>-1467792.82</v>
      </c>
      <c r="I205" s="222"/>
      <c r="J205" s="222">
        <v>-24132912.904894199</v>
      </c>
      <c r="K205" s="222"/>
      <c r="L205" s="222">
        <v>-1460116.3517395</v>
      </c>
      <c r="M205" s="222">
        <v>-11501181.369999999</v>
      </c>
      <c r="N205" s="222">
        <v>-1608035.4756934999</v>
      </c>
      <c r="O205" s="222">
        <v>-99673570.452327207</v>
      </c>
      <c r="P205" s="222"/>
      <c r="Q205" s="222"/>
      <c r="R205" s="222"/>
      <c r="S205" s="222"/>
      <c r="T205" s="222"/>
      <c r="U205" s="222"/>
      <c r="V205" s="222"/>
      <c r="W205" s="222"/>
      <c r="X205" s="222"/>
      <c r="Y205" s="222"/>
      <c r="Z205" s="222"/>
      <c r="AA205" s="222"/>
      <c r="AB205" s="222"/>
      <c r="AC205" s="222"/>
      <c r="AD205" s="222"/>
      <c r="AE205" s="222"/>
      <c r="AF205" s="222"/>
      <c r="AG205" s="222"/>
      <c r="AH205" s="222"/>
      <c r="AI205" s="222"/>
      <c r="AJ205" s="222"/>
      <c r="AK205" s="222"/>
      <c r="AL205" s="222"/>
      <c r="AM205" s="222"/>
      <c r="AN205" s="222"/>
      <c r="AO205" s="222"/>
      <c r="AP205" s="222"/>
      <c r="AQ205" s="222"/>
      <c r="AR205" s="222"/>
      <c r="AS205" s="222"/>
      <c r="AT205" s="222"/>
      <c r="AU205" s="222"/>
      <c r="AV205" s="222"/>
      <c r="AW205" s="222"/>
      <c r="AX205" s="222"/>
      <c r="AY205" s="222"/>
      <c r="AZ205" s="222"/>
      <c r="BA205" s="222"/>
      <c r="BB205" s="222"/>
      <c r="BC205" s="222"/>
      <c r="BD205" s="222"/>
      <c r="BE205" s="222"/>
      <c r="BF205" s="222"/>
      <c r="BG205" s="222"/>
      <c r="BH205" s="222"/>
      <c r="BI205" s="222"/>
      <c r="BJ205" s="222">
        <v>1708125.09</v>
      </c>
      <c r="BK205" s="222"/>
      <c r="BL205" s="222"/>
      <c r="BM205" s="222"/>
      <c r="BN205" s="222"/>
      <c r="BO205" s="222"/>
      <c r="BP205" s="222"/>
      <c r="BQ205" s="222"/>
      <c r="BR205" s="222"/>
      <c r="BS205" s="222"/>
      <c r="BT205" s="222"/>
      <c r="BU205" s="222"/>
      <c r="BV205" s="222"/>
      <c r="BW205" s="222"/>
      <c r="BX205" s="222"/>
      <c r="BY205" s="222"/>
      <c r="BZ205" s="222"/>
      <c r="CA205" s="222"/>
      <c r="CB205" s="222"/>
      <c r="CC205" s="222"/>
      <c r="CD205" s="222"/>
      <c r="CE205" s="222"/>
      <c r="CF205" s="222"/>
      <c r="CG205" s="222"/>
      <c r="CH205" s="222"/>
      <c r="CI205" s="222"/>
      <c r="CJ205" s="222"/>
      <c r="CK205" s="222"/>
      <c r="CL205" s="222"/>
      <c r="CM205" s="222"/>
      <c r="CN205" s="222"/>
      <c r="CO205" s="222"/>
      <c r="CP205" s="222"/>
      <c r="CQ205" s="222"/>
      <c r="CR205" s="222"/>
      <c r="CS205" s="222"/>
      <c r="CT205" s="222"/>
      <c r="CU205" s="222"/>
      <c r="CV205" s="222"/>
      <c r="CW205" s="222"/>
      <c r="CX205" s="222"/>
      <c r="CY205" s="222"/>
      <c r="CZ205" s="222"/>
      <c r="DA205" s="222"/>
      <c r="DB205" s="222"/>
      <c r="DC205" s="222"/>
      <c r="DD205" s="222"/>
      <c r="DE205" s="222"/>
      <c r="DF205" s="222"/>
      <c r="DG205" s="222"/>
      <c r="DH205" s="222"/>
      <c r="DI205" s="222"/>
      <c r="DJ205" s="222"/>
      <c r="DK205" s="222"/>
      <c r="DL205" s="222"/>
      <c r="DM205" s="222"/>
      <c r="DN205" s="222"/>
      <c r="DO205" s="222"/>
      <c r="DP205" s="222"/>
      <c r="DQ205" s="222"/>
      <c r="DR205" s="222"/>
      <c r="DS205" s="222"/>
      <c r="DT205" s="222"/>
      <c r="DU205" s="222">
        <v>1708125.09</v>
      </c>
      <c r="DV205" s="222"/>
      <c r="DW205" s="222"/>
      <c r="DX205" s="222"/>
      <c r="DY205" s="222">
        <v>-97965445.362327203</v>
      </c>
    </row>
    <row r="206" spans="4:129">
      <c r="D206" s="175" t="s">
        <v>873</v>
      </c>
      <c r="E206" s="220" t="s">
        <v>894</v>
      </c>
      <c r="F206" s="220" t="s">
        <v>895</v>
      </c>
      <c r="G206" s="220">
        <v>-27146707635.110001</v>
      </c>
      <c r="H206" s="220">
        <v>-262866266.88</v>
      </c>
      <c r="I206" s="220">
        <v>-3407205834.1235776</v>
      </c>
      <c r="J206" s="220"/>
      <c r="K206" s="220"/>
      <c r="L206" s="220"/>
      <c r="M206" s="220"/>
      <c r="N206" s="220"/>
      <c r="O206" s="220">
        <v>-30816779736.113575</v>
      </c>
      <c r="P206" s="220"/>
      <c r="Q206" s="220"/>
      <c r="R206" s="220"/>
      <c r="S206" s="220"/>
      <c r="T206" s="220"/>
      <c r="U206" s="220"/>
      <c r="V206" s="220"/>
      <c r="W206" s="220"/>
      <c r="X206" s="220">
        <v>3408082869.3335776</v>
      </c>
      <c r="Y206" s="220"/>
      <c r="Z206" s="220"/>
      <c r="AA206" s="220"/>
      <c r="AB206" s="220"/>
      <c r="AC206" s="220"/>
      <c r="AD206" s="220"/>
      <c r="AE206" s="220"/>
      <c r="AF206" s="220"/>
      <c r="AG206" s="220"/>
      <c r="AH206" s="220"/>
      <c r="AI206" s="220"/>
      <c r="AJ206" s="220"/>
      <c r="AK206" s="220"/>
      <c r="AL206" s="220"/>
      <c r="AM206" s="220"/>
      <c r="AN206" s="220"/>
      <c r="AO206" s="220"/>
      <c r="AP206" s="220"/>
      <c r="AQ206" s="220"/>
      <c r="AR206" s="220"/>
      <c r="AS206" s="220"/>
      <c r="AT206" s="220"/>
      <c r="AU206" s="220"/>
      <c r="AV206" s="220"/>
      <c r="AW206" s="220"/>
      <c r="AX206" s="220"/>
      <c r="AY206" s="220"/>
      <c r="AZ206" s="220"/>
      <c r="BA206" s="220"/>
      <c r="BB206" s="220"/>
      <c r="BC206" s="220"/>
      <c r="BD206" s="220"/>
      <c r="BE206" s="220"/>
      <c r="BF206" s="220"/>
      <c r="BG206" s="220"/>
      <c r="BH206" s="220"/>
      <c r="BI206" s="220"/>
      <c r="BJ206" s="220"/>
      <c r="BK206" s="220"/>
      <c r="BL206" s="220"/>
      <c r="BM206" s="220"/>
      <c r="BN206" s="220"/>
      <c r="BO206" s="220"/>
      <c r="BP206" s="220"/>
      <c r="BQ206" s="220"/>
      <c r="BR206" s="220"/>
      <c r="BS206" s="220"/>
      <c r="BT206" s="220"/>
      <c r="BU206" s="220"/>
      <c r="BV206" s="220"/>
      <c r="BW206" s="220"/>
      <c r="BX206" s="220"/>
      <c r="BY206" s="220"/>
      <c r="BZ206" s="220"/>
      <c r="CA206" s="220"/>
      <c r="CB206" s="220"/>
      <c r="CC206" s="220"/>
      <c r="CD206" s="220"/>
      <c r="CE206" s="220"/>
      <c r="CF206" s="220"/>
      <c r="CG206" s="220"/>
      <c r="CH206" s="220"/>
      <c r="CI206" s="220"/>
      <c r="CJ206" s="220"/>
      <c r="CK206" s="220"/>
      <c r="CL206" s="220"/>
      <c r="CM206" s="220"/>
      <c r="CN206" s="220"/>
      <c r="CO206" s="220"/>
      <c r="CP206" s="220"/>
      <c r="CQ206" s="220"/>
      <c r="CR206" s="220"/>
      <c r="CS206" s="220"/>
      <c r="CT206" s="220"/>
      <c r="CU206" s="220"/>
      <c r="CV206" s="220"/>
      <c r="CW206" s="220"/>
      <c r="CX206" s="220"/>
      <c r="CY206" s="220"/>
      <c r="CZ206" s="220"/>
      <c r="DA206" s="220"/>
      <c r="DB206" s="220"/>
      <c r="DC206" s="220"/>
      <c r="DD206" s="220"/>
      <c r="DE206" s="220"/>
      <c r="DF206" s="220"/>
      <c r="DG206" s="220"/>
      <c r="DH206" s="220"/>
      <c r="DI206" s="220"/>
      <c r="DJ206" s="220"/>
      <c r="DK206" s="220"/>
      <c r="DL206" s="220"/>
      <c r="DM206" s="220"/>
      <c r="DN206" s="220"/>
      <c r="DO206" s="220"/>
      <c r="DP206" s="220"/>
      <c r="DQ206" s="220"/>
      <c r="DR206" s="220"/>
      <c r="DS206" s="220"/>
      <c r="DT206" s="220"/>
      <c r="DU206" s="220">
        <v>3408082869.3335776</v>
      </c>
      <c r="DV206" s="220"/>
      <c r="DW206" s="220"/>
      <c r="DX206" s="220"/>
      <c r="DY206" s="220">
        <v>-27408696866.779999</v>
      </c>
    </row>
    <row r="207" spans="4:129">
      <c r="D207" s="175" t="s">
        <v>876</v>
      </c>
      <c r="E207" s="222" t="s">
        <v>897</v>
      </c>
      <c r="F207" s="222" t="s">
        <v>898</v>
      </c>
      <c r="G207" s="222">
        <v>-27146707635.110001</v>
      </c>
      <c r="H207" s="222">
        <v>-262866266.88</v>
      </c>
      <c r="I207" s="222">
        <v>-3407205834.1235776</v>
      </c>
      <c r="J207" s="222"/>
      <c r="K207" s="222"/>
      <c r="L207" s="222"/>
      <c r="M207" s="222"/>
      <c r="N207" s="222"/>
      <c r="O207" s="222">
        <v>-30816779736.113575</v>
      </c>
      <c r="P207" s="222"/>
      <c r="Q207" s="222"/>
      <c r="R207" s="222"/>
      <c r="S207" s="222"/>
      <c r="T207" s="222"/>
      <c r="U207" s="222"/>
      <c r="V207" s="222"/>
      <c r="W207" s="222"/>
      <c r="X207" s="222">
        <v>3408082869.3335776</v>
      </c>
      <c r="Y207" s="222"/>
      <c r="Z207" s="222"/>
      <c r="AA207" s="222"/>
      <c r="AB207" s="222"/>
      <c r="AC207" s="222"/>
      <c r="AD207" s="222"/>
      <c r="AE207" s="222"/>
      <c r="AF207" s="222"/>
      <c r="AG207" s="222"/>
      <c r="AH207" s="222"/>
      <c r="AI207" s="222"/>
      <c r="AJ207" s="222"/>
      <c r="AK207" s="222"/>
      <c r="AL207" s="222"/>
      <c r="AM207" s="222"/>
      <c r="AN207" s="222"/>
      <c r="AO207" s="222"/>
      <c r="AP207" s="222"/>
      <c r="AQ207" s="222"/>
      <c r="AR207" s="222"/>
      <c r="AS207" s="222"/>
      <c r="AT207" s="222"/>
      <c r="AU207" s="222"/>
      <c r="AV207" s="222"/>
      <c r="AW207" s="222"/>
      <c r="AX207" s="222"/>
      <c r="AY207" s="222"/>
      <c r="AZ207" s="222"/>
      <c r="BA207" s="222"/>
      <c r="BB207" s="222"/>
      <c r="BC207" s="222"/>
      <c r="BD207" s="222"/>
      <c r="BE207" s="222"/>
      <c r="BF207" s="222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222"/>
      <c r="BV207" s="222"/>
      <c r="BW207" s="222"/>
      <c r="BX207" s="222"/>
      <c r="BY207" s="222"/>
      <c r="BZ207" s="222"/>
      <c r="CA207" s="222"/>
      <c r="CB207" s="222"/>
      <c r="CC207" s="222"/>
      <c r="CD207" s="222"/>
      <c r="CE207" s="222"/>
      <c r="CF207" s="222"/>
      <c r="CG207" s="222"/>
      <c r="CH207" s="222"/>
      <c r="CI207" s="222"/>
      <c r="CJ207" s="222"/>
      <c r="CK207" s="222"/>
      <c r="CL207" s="222"/>
      <c r="CM207" s="222"/>
      <c r="CN207" s="222"/>
      <c r="CO207" s="222"/>
      <c r="CP207" s="222"/>
      <c r="CQ207" s="222"/>
      <c r="CR207" s="222"/>
      <c r="CS207" s="222"/>
      <c r="CT207" s="222"/>
      <c r="CU207" s="222"/>
      <c r="CV207" s="222"/>
      <c r="CW207" s="222"/>
      <c r="CX207" s="222"/>
      <c r="CY207" s="222"/>
      <c r="CZ207" s="222"/>
      <c r="DA207" s="222"/>
      <c r="DB207" s="222"/>
      <c r="DC207" s="222"/>
      <c r="DD207" s="222"/>
      <c r="DE207" s="222"/>
      <c r="DF207" s="222"/>
      <c r="DG207" s="222"/>
      <c r="DH207" s="222"/>
      <c r="DI207" s="222"/>
      <c r="DJ207" s="222"/>
      <c r="DK207" s="222"/>
      <c r="DL207" s="222"/>
      <c r="DM207" s="222"/>
      <c r="DN207" s="222"/>
      <c r="DO207" s="222"/>
      <c r="DP207" s="222"/>
      <c r="DQ207" s="222"/>
      <c r="DR207" s="222"/>
      <c r="DS207" s="222"/>
      <c r="DT207" s="222"/>
      <c r="DU207" s="222">
        <v>3408082869.3335776</v>
      </c>
      <c r="DV207" s="222"/>
      <c r="DW207" s="222"/>
      <c r="DX207" s="222"/>
      <c r="DY207" s="222">
        <v>-27408696866.779999</v>
      </c>
    </row>
    <row r="208" spans="4:129">
      <c r="D208" s="175" t="s">
        <v>879</v>
      </c>
      <c r="E208" s="220" t="s">
        <v>900</v>
      </c>
      <c r="F208" s="220" t="s">
        <v>210</v>
      </c>
      <c r="G208" s="220">
        <v>-970824677.42999995</v>
      </c>
      <c r="H208" s="220">
        <v>-2280653.09</v>
      </c>
      <c r="I208" s="220"/>
      <c r="J208" s="220">
        <v>-177156762.2190021</v>
      </c>
      <c r="K208" s="220"/>
      <c r="L208" s="220">
        <v>-19020334.499264002</v>
      </c>
      <c r="M208" s="220">
        <v>-166056300.72</v>
      </c>
      <c r="N208" s="220">
        <v>-55373386.973463498</v>
      </c>
      <c r="O208" s="220">
        <v>-1390712114.9317296</v>
      </c>
      <c r="P208" s="220"/>
      <c r="Q208" s="220"/>
      <c r="R208" s="220"/>
      <c r="S208" s="220"/>
      <c r="T208" s="220"/>
      <c r="U208" s="220"/>
      <c r="V208" s="220"/>
      <c r="W208" s="220"/>
      <c r="X208" s="220"/>
      <c r="Y208" s="220"/>
      <c r="Z208" s="220"/>
      <c r="AA208" s="220"/>
      <c r="AB208" s="220"/>
      <c r="AC208" s="220"/>
      <c r="AD208" s="220"/>
      <c r="AE208" s="220"/>
      <c r="AF208" s="220"/>
      <c r="AG208" s="220"/>
      <c r="AH208" s="220"/>
      <c r="AI208" s="220"/>
      <c r="AJ208" s="220"/>
      <c r="AK208" s="220"/>
      <c r="AL208" s="220"/>
      <c r="AM208" s="220"/>
      <c r="AN208" s="220"/>
      <c r="AO208" s="220"/>
      <c r="AP208" s="220"/>
      <c r="AQ208" s="220"/>
      <c r="AR208" s="220"/>
      <c r="AS208" s="220"/>
      <c r="AT208" s="220"/>
      <c r="AU208" s="220"/>
      <c r="AV208" s="220"/>
      <c r="AW208" s="220"/>
      <c r="AX208" s="220"/>
      <c r="AY208" s="220"/>
      <c r="AZ208" s="220"/>
      <c r="BA208" s="220"/>
      <c r="BB208" s="220"/>
      <c r="BC208" s="220"/>
      <c r="BD208" s="220"/>
      <c r="BE208" s="220"/>
      <c r="BF208" s="220"/>
      <c r="BG208" s="220"/>
      <c r="BH208" s="220"/>
      <c r="BI208" s="220"/>
      <c r="BJ208" s="220"/>
      <c r="BK208" s="220"/>
      <c r="BL208" s="220"/>
      <c r="BM208" s="220"/>
      <c r="BN208" s="220"/>
      <c r="BO208" s="220"/>
      <c r="BP208" s="220"/>
      <c r="BQ208" s="220"/>
      <c r="BR208" s="220"/>
      <c r="BS208" s="220"/>
      <c r="BT208" s="220"/>
      <c r="BU208" s="220"/>
      <c r="BV208" s="220"/>
      <c r="BW208" s="220"/>
      <c r="BX208" s="220"/>
      <c r="BY208" s="220"/>
      <c r="BZ208" s="220"/>
      <c r="CA208" s="220"/>
      <c r="CB208" s="220"/>
      <c r="CC208" s="220"/>
      <c r="CD208" s="220"/>
      <c r="CE208" s="220"/>
      <c r="CF208" s="220"/>
      <c r="CG208" s="220"/>
      <c r="CH208" s="220"/>
      <c r="CI208" s="220"/>
      <c r="CJ208" s="220"/>
      <c r="CK208" s="220"/>
      <c r="CL208" s="220"/>
      <c r="CM208" s="220"/>
      <c r="CN208" s="220"/>
      <c r="CO208" s="220"/>
      <c r="CP208" s="220"/>
      <c r="CQ208" s="220"/>
      <c r="CR208" s="220"/>
      <c r="CS208" s="220"/>
      <c r="CT208" s="220"/>
      <c r="CU208" s="220"/>
      <c r="CV208" s="220"/>
      <c r="CW208" s="220"/>
      <c r="CX208" s="220"/>
      <c r="CY208" s="220"/>
      <c r="CZ208" s="220"/>
      <c r="DA208" s="220"/>
      <c r="DB208" s="220"/>
      <c r="DC208" s="220"/>
      <c r="DD208" s="220"/>
      <c r="DE208" s="220"/>
      <c r="DF208" s="220"/>
      <c r="DG208" s="220"/>
      <c r="DH208" s="220"/>
      <c r="DI208" s="220"/>
      <c r="DJ208" s="220"/>
      <c r="DK208" s="220"/>
      <c r="DL208" s="220"/>
      <c r="DM208" s="220"/>
      <c r="DN208" s="220"/>
      <c r="DO208" s="220"/>
      <c r="DP208" s="220"/>
      <c r="DQ208" s="220"/>
      <c r="DR208" s="220"/>
      <c r="DS208" s="220"/>
      <c r="DT208" s="220"/>
      <c r="DU208" s="220"/>
      <c r="DV208" s="220"/>
      <c r="DW208" s="220"/>
      <c r="DX208" s="220"/>
      <c r="DY208" s="220">
        <v>-1390712114.9317296</v>
      </c>
    </row>
    <row r="209" spans="4:179">
      <c r="D209" s="175" t="s">
        <v>882</v>
      </c>
      <c r="E209" s="222" t="s">
        <v>902</v>
      </c>
      <c r="F209" s="222" t="s">
        <v>210</v>
      </c>
      <c r="G209" s="222">
        <v>-970824677.42999995</v>
      </c>
      <c r="H209" s="222">
        <v>-2280653.09</v>
      </c>
      <c r="I209" s="222"/>
      <c r="J209" s="222">
        <v>-177156762.2190021</v>
      </c>
      <c r="K209" s="222"/>
      <c r="L209" s="222">
        <v>-19020334.499264002</v>
      </c>
      <c r="M209" s="222">
        <v>-166056300.72</v>
      </c>
      <c r="N209" s="222">
        <v>-55373386.973463498</v>
      </c>
      <c r="O209" s="222">
        <v>-1390712114.9317296</v>
      </c>
      <c r="P209" s="222"/>
      <c r="Q209" s="222"/>
      <c r="R209" s="222"/>
      <c r="S209" s="222"/>
      <c r="T209" s="222"/>
      <c r="U209" s="222"/>
      <c r="V209" s="222"/>
      <c r="W209" s="222"/>
      <c r="X209" s="222"/>
      <c r="Y209" s="222"/>
      <c r="Z209" s="222"/>
      <c r="AA209" s="222"/>
      <c r="AB209" s="222"/>
      <c r="AC209" s="222"/>
      <c r="AD209" s="222"/>
      <c r="AE209" s="222"/>
      <c r="AF209" s="222"/>
      <c r="AG209" s="222"/>
      <c r="AH209" s="222"/>
      <c r="AI209" s="222"/>
      <c r="AJ209" s="222"/>
      <c r="AK209" s="222"/>
      <c r="AL209" s="222"/>
      <c r="AM209" s="222"/>
      <c r="AN209" s="222"/>
      <c r="AO209" s="222"/>
      <c r="AP209" s="222"/>
      <c r="AQ209" s="222"/>
      <c r="AR209" s="222"/>
      <c r="AS209" s="222"/>
      <c r="AT209" s="222"/>
      <c r="AU209" s="222"/>
      <c r="AV209" s="222"/>
      <c r="AW209" s="222"/>
      <c r="AX209" s="222"/>
      <c r="AY209" s="222"/>
      <c r="AZ209" s="222"/>
      <c r="BA209" s="222"/>
      <c r="BB209" s="222"/>
      <c r="BC209" s="222"/>
      <c r="BD209" s="222"/>
      <c r="BE209" s="222"/>
      <c r="BF209" s="222"/>
      <c r="BG209" s="222"/>
      <c r="BH209" s="222"/>
      <c r="BI209" s="222"/>
      <c r="BJ209" s="222"/>
      <c r="BK209" s="222"/>
      <c r="BL209" s="222"/>
      <c r="BM209" s="222"/>
      <c r="BN209" s="222"/>
      <c r="BO209" s="222"/>
      <c r="BP209" s="222"/>
      <c r="BQ209" s="222"/>
      <c r="BR209" s="222"/>
      <c r="BS209" s="222"/>
      <c r="BT209" s="222"/>
      <c r="BU209" s="222"/>
      <c r="BV209" s="222"/>
      <c r="BW209" s="222"/>
      <c r="BX209" s="222"/>
      <c r="BY209" s="222"/>
      <c r="BZ209" s="222"/>
      <c r="CA209" s="222"/>
      <c r="CB209" s="222"/>
      <c r="CC209" s="222"/>
      <c r="CD209" s="222"/>
      <c r="CE209" s="222"/>
      <c r="CF209" s="222"/>
      <c r="CG209" s="222"/>
      <c r="CH209" s="222"/>
      <c r="CI209" s="222"/>
      <c r="CJ209" s="222"/>
      <c r="CK209" s="222"/>
      <c r="CL209" s="222"/>
      <c r="CM209" s="222"/>
      <c r="CN209" s="222"/>
      <c r="CO209" s="222"/>
      <c r="CP209" s="222"/>
      <c r="CQ209" s="222"/>
      <c r="CR209" s="222"/>
      <c r="CS209" s="222"/>
      <c r="CT209" s="222"/>
      <c r="CU209" s="222"/>
      <c r="CV209" s="222"/>
      <c r="CW209" s="222"/>
      <c r="CX209" s="222"/>
      <c r="CY209" s="222"/>
      <c r="CZ209" s="222"/>
      <c r="DA209" s="222"/>
      <c r="DB209" s="222"/>
      <c r="DC209" s="222"/>
      <c r="DD209" s="222"/>
      <c r="DE209" s="222"/>
      <c r="DF209" s="222"/>
      <c r="DG209" s="222"/>
      <c r="DH209" s="222"/>
      <c r="DI209" s="222"/>
      <c r="DJ209" s="222"/>
      <c r="DK209" s="222"/>
      <c r="DL209" s="222"/>
      <c r="DM209" s="222"/>
      <c r="DN209" s="222"/>
      <c r="DO209" s="222"/>
      <c r="DP209" s="222"/>
      <c r="DQ209" s="222"/>
      <c r="DR209" s="222"/>
      <c r="DS209" s="222"/>
      <c r="DT209" s="222"/>
      <c r="DU209" s="222"/>
      <c r="DV209" s="222"/>
      <c r="DW209" s="222"/>
      <c r="DX209" s="222"/>
      <c r="DY209" s="222">
        <v>-1390712114.9317296</v>
      </c>
    </row>
    <row r="210" spans="4:179">
      <c r="D210" s="175" t="s">
        <v>885</v>
      </c>
      <c r="E210" s="220" t="s">
        <v>904</v>
      </c>
      <c r="F210" s="220" t="s">
        <v>905</v>
      </c>
      <c r="G210" s="220">
        <v>-25267068</v>
      </c>
      <c r="H210" s="220"/>
      <c r="I210" s="220"/>
      <c r="J210" s="220"/>
      <c r="K210" s="220"/>
      <c r="L210" s="220"/>
      <c r="M210" s="220">
        <v>-3637328</v>
      </c>
      <c r="N210" s="220"/>
      <c r="O210" s="220">
        <v>-28904396</v>
      </c>
      <c r="P210" s="220"/>
      <c r="Q210" s="220"/>
      <c r="R210" s="220"/>
      <c r="S210" s="220"/>
      <c r="T210" s="220"/>
      <c r="U210" s="220"/>
      <c r="V210" s="220"/>
      <c r="W210" s="220"/>
      <c r="X210" s="220"/>
      <c r="Y210" s="220"/>
      <c r="Z210" s="220"/>
      <c r="AA210" s="220"/>
      <c r="AB210" s="220"/>
      <c r="AC210" s="220"/>
      <c r="AD210" s="220"/>
      <c r="AE210" s="220"/>
      <c r="AF210" s="220"/>
      <c r="AG210" s="220"/>
      <c r="AH210" s="220"/>
      <c r="AI210" s="220"/>
      <c r="AJ210" s="220"/>
      <c r="AK210" s="220"/>
      <c r="AL210" s="220"/>
      <c r="AM210" s="220"/>
      <c r="AN210" s="220"/>
      <c r="AO210" s="220"/>
      <c r="AP210" s="220"/>
      <c r="AQ210" s="220"/>
      <c r="AR210" s="220"/>
      <c r="AS210" s="220"/>
      <c r="AT210" s="220"/>
      <c r="AU210" s="220"/>
      <c r="AV210" s="220"/>
      <c r="AW210" s="220"/>
      <c r="AX210" s="220"/>
      <c r="AY210" s="220"/>
      <c r="AZ210" s="220"/>
      <c r="BA210" s="220"/>
      <c r="BB210" s="220"/>
      <c r="BC210" s="220"/>
      <c r="BD210" s="220"/>
      <c r="BE210" s="220"/>
      <c r="BF210" s="220"/>
      <c r="BG210" s="220"/>
      <c r="BH210" s="220"/>
      <c r="BI210" s="220"/>
      <c r="BJ210" s="220"/>
      <c r="BK210" s="220"/>
      <c r="BL210" s="220"/>
      <c r="BM210" s="220"/>
      <c r="BN210" s="220"/>
      <c r="BO210" s="220"/>
      <c r="BP210" s="220"/>
      <c r="BQ210" s="220"/>
      <c r="BR210" s="220"/>
      <c r="BS210" s="220"/>
      <c r="BT210" s="220"/>
      <c r="BU210" s="220"/>
      <c r="BV210" s="220"/>
      <c r="BW210" s="220"/>
      <c r="BX210" s="220"/>
      <c r="BY210" s="220"/>
      <c r="BZ210" s="220"/>
      <c r="CA210" s="220"/>
      <c r="CB210" s="220"/>
      <c r="CC210" s="220"/>
      <c r="CD210" s="220"/>
      <c r="CE210" s="220"/>
      <c r="CF210" s="220"/>
      <c r="CG210" s="220"/>
      <c r="CH210" s="220"/>
      <c r="CI210" s="220"/>
      <c r="CJ210" s="220"/>
      <c r="CK210" s="220"/>
      <c r="CL210" s="220"/>
      <c r="CM210" s="220"/>
      <c r="CN210" s="220"/>
      <c r="CO210" s="220"/>
      <c r="CP210" s="220"/>
      <c r="CQ210" s="220"/>
      <c r="CR210" s="220"/>
      <c r="CS210" s="220"/>
      <c r="CT210" s="220"/>
      <c r="CU210" s="220"/>
      <c r="CV210" s="220"/>
      <c r="CW210" s="220"/>
      <c r="CX210" s="220"/>
      <c r="CY210" s="220"/>
      <c r="CZ210" s="220"/>
      <c r="DA210" s="220"/>
      <c r="DB210" s="220"/>
      <c r="DC210" s="220"/>
      <c r="DD210" s="220"/>
      <c r="DE210" s="220"/>
      <c r="DF210" s="220"/>
      <c r="DG210" s="220"/>
      <c r="DH210" s="220"/>
      <c r="DI210" s="220"/>
      <c r="DJ210" s="220"/>
      <c r="DK210" s="220"/>
      <c r="DL210" s="220"/>
      <c r="DM210" s="220"/>
      <c r="DN210" s="220"/>
      <c r="DO210" s="220"/>
      <c r="DP210" s="220"/>
      <c r="DQ210" s="220"/>
      <c r="DR210" s="220"/>
      <c r="DS210" s="220"/>
      <c r="DT210" s="220"/>
      <c r="DU210" s="220"/>
      <c r="DV210" s="220"/>
      <c r="DW210" s="220"/>
      <c r="DX210" s="220"/>
      <c r="DY210" s="220">
        <v>-28904396</v>
      </c>
    </row>
    <row r="211" spans="4:179">
      <c r="D211" s="175" t="s">
        <v>891</v>
      </c>
      <c r="E211" s="226" t="s">
        <v>907</v>
      </c>
      <c r="F211" s="226" t="s">
        <v>908</v>
      </c>
      <c r="G211" s="226">
        <v>-25267068</v>
      </c>
      <c r="H211" s="226"/>
      <c r="I211" s="226"/>
      <c r="J211" s="226"/>
      <c r="K211" s="226"/>
      <c r="L211" s="226"/>
      <c r="M211" s="226">
        <v>-3637328</v>
      </c>
      <c r="N211" s="226"/>
      <c r="O211" s="226">
        <v>-28904396</v>
      </c>
      <c r="P211" s="226"/>
      <c r="Q211" s="226"/>
      <c r="R211" s="226"/>
      <c r="S211" s="226"/>
      <c r="T211" s="226"/>
      <c r="U211" s="226"/>
      <c r="V211" s="226"/>
      <c r="W211" s="226"/>
      <c r="X211" s="226"/>
      <c r="Y211" s="226"/>
      <c r="Z211" s="226"/>
      <c r="AA211" s="226"/>
      <c r="AB211" s="226"/>
      <c r="AC211" s="226"/>
      <c r="AD211" s="226"/>
      <c r="AE211" s="226"/>
      <c r="AF211" s="226"/>
      <c r="AG211" s="226"/>
      <c r="AH211" s="226"/>
      <c r="AI211" s="226"/>
      <c r="AJ211" s="226"/>
      <c r="AK211" s="226"/>
      <c r="AL211" s="226"/>
      <c r="AM211" s="226"/>
      <c r="AN211" s="226"/>
      <c r="AO211" s="226"/>
      <c r="AP211" s="226"/>
      <c r="AQ211" s="226"/>
      <c r="AR211" s="226"/>
      <c r="AS211" s="226"/>
      <c r="AT211" s="226"/>
      <c r="AU211" s="226"/>
      <c r="AV211" s="226"/>
      <c r="AW211" s="226"/>
      <c r="AX211" s="226"/>
      <c r="AY211" s="226"/>
      <c r="AZ211" s="226"/>
      <c r="BA211" s="226"/>
      <c r="BB211" s="226"/>
      <c r="BC211" s="226"/>
      <c r="BD211" s="226"/>
      <c r="BE211" s="226"/>
      <c r="BF211" s="226"/>
      <c r="BG211" s="226"/>
      <c r="BH211" s="226"/>
      <c r="BI211" s="226"/>
      <c r="BJ211" s="226"/>
      <c r="BK211" s="226"/>
      <c r="BL211" s="226"/>
      <c r="BM211" s="226"/>
      <c r="BN211" s="226"/>
      <c r="BO211" s="226"/>
      <c r="BP211" s="226"/>
      <c r="BQ211" s="226"/>
      <c r="BR211" s="226"/>
      <c r="BS211" s="226"/>
      <c r="BT211" s="226"/>
      <c r="BU211" s="226"/>
      <c r="BV211" s="226"/>
      <c r="BW211" s="226"/>
      <c r="BX211" s="226"/>
      <c r="BY211" s="226"/>
      <c r="BZ211" s="226"/>
      <c r="CA211" s="226"/>
      <c r="CB211" s="226"/>
      <c r="CC211" s="226"/>
      <c r="CD211" s="226"/>
      <c r="CE211" s="226"/>
      <c r="CF211" s="226"/>
      <c r="CG211" s="226"/>
      <c r="CH211" s="226"/>
      <c r="CI211" s="226"/>
      <c r="CJ211" s="226"/>
      <c r="CK211" s="226"/>
      <c r="CL211" s="226"/>
      <c r="CM211" s="226"/>
      <c r="CN211" s="226"/>
      <c r="CO211" s="226"/>
      <c r="CP211" s="226"/>
      <c r="CQ211" s="226"/>
      <c r="CR211" s="226"/>
      <c r="CS211" s="226"/>
      <c r="CT211" s="226"/>
      <c r="CU211" s="226"/>
      <c r="CV211" s="226"/>
      <c r="CW211" s="226"/>
      <c r="CX211" s="226"/>
      <c r="CY211" s="226"/>
      <c r="CZ211" s="226"/>
      <c r="DA211" s="226"/>
      <c r="DB211" s="226"/>
      <c r="DC211" s="226"/>
      <c r="DD211" s="226"/>
      <c r="DE211" s="226"/>
      <c r="DF211" s="226"/>
      <c r="DG211" s="226"/>
      <c r="DH211" s="226"/>
      <c r="DI211" s="226"/>
      <c r="DJ211" s="226"/>
      <c r="DK211" s="226"/>
      <c r="DL211" s="226"/>
      <c r="DM211" s="226"/>
      <c r="DN211" s="226"/>
      <c r="DO211" s="226"/>
      <c r="DP211" s="226"/>
      <c r="DQ211" s="226"/>
      <c r="DR211" s="226"/>
      <c r="DS211" s="226"/>
      <c r="DT211" s="226"/>
      <c r="DU211" s="226"/>
      <c r="DV211" s="226"/>
      <c r="DW211" s="226"/>
      <c r="DX211" s="226"/>
      <c r="DY211" s="226">
        <v>-28904396</v>
      </c>
    </row>
    <row r="212" spans="4:179">
      <c r="D212" s="175" t="s">
        <v>893</v>
      </c>
      <c r="E212" s="220" t="s">
        <v>910</v>
      </c>
      <c r="F212" s="220" t="s">
        <v>911</v>
      </c>
      <c r="G212" s="220"/>
      <c r="H212" s="220"/>
      <c r="I212" s="220">
        <v>-1300703447.5376041</v>
      </c>
      <c r="J212" s="220"/>
      <c r="K212" s="220"/>
      <c r="L212" s="220"/>
      <c r="M212" s="220"/>
      <c r="N212" s="220"/>
      <c r="O212" s="220">
        <v>-1300703447.5376041</v>
      </c>
      <c r="P212" s="220"/>
      <c r="Q212" s="220"/>
      <c r="R212" s="220"/>
      <c r="S212" s="220"/>
      <c r="T212" s="220"/>
      <c r="U212" s="220"/>
      <c r="V212" s="220"/>
      <c r="W212" s="220"/>
      <c r="X212" s="220"/>
      <c r="Y212" s="220"/>
      <c r="Z212" s="220"/>
      <c r="AA212" s="220"/>
      <c r="AB212" s="220"/>
      <c r="AC212" s="220"/>
      <c r="AD212" s="220"/>
      <c r="AE212" s="220"/>
      <c r="AF212" s="220"/>
      <c r="AG212" s="220"/>
      <c r="AH212" s="220"/>
      <c r="AI212" s="220"/>
      <c r="AJ212" s="220"/>
      <c r="AK212" s="220"/>
      <c r="AL212" s="220"/>
      <c r="AM212" s="220"/>
      <c r="AN212" s="220"/>
      <c r="AO212" s="220"/>
      <c r="AP212" s="220"/>
      <c r="AQ212" s="220"/>
      <c r="AR212" s="220"/>
      <c r="AS212" s="220"/>
      <c r="AT212" s="220"/>
      <c r="AU212" s="220"/>
      <c r="AV212" s="220"/>
      <c r="AW212" s="220"/>
      <c r="AX212" s="220"/>
      <c r="AY212" s="220"/>
      <c r="AZ212" s="220"/>
      <c r="BA212" s="220"/>
      <c r="BB212" s="220"/>
      <c r="BC212" s="220"/>
      <c r="BD212" s="220"/>
      <c r="BE212" s="220"/>
      <c r="BF212" s="220"/>
      <c r="BG212" s="220"/>
      <c r="BH212" s="220"/>
      <c r="BI212" s="220"/>
      <c r="BJ212" s="220"/>
      <c r="BK212" s="220"/>
      <c r="BL212" s="220"/>
      <c r="BM212" s="220"/>
      <c r="BN212" s="220"/>
      <c r="BO212" s="220"/>
      <c r="BP212" s="220"/>
      <c r="BQ212" s="220"/>
      <c r="BR212" s="220"/>
      <c r="BS212" s="220"/>
      <c r="BT212" s="220"/>
      <c r="BU212" s="220"/>
      <c r="BV212" s="220"/>
      <c r="BW212" s="220"/>
      <c r="BX212" s="220"/>
      <c r="BY212" s="220"/>
      <c r="BZ212" s="220"/>
      <c r="CA212" s="220"/>
      <c r="CB212" s="220"/>
      <c r="CC212" s="220"/>
      <c r="CD212" s="220"/>
      <c r="CE212" s="220"/>
      <c r="CF212" s="220"/>
      <c r="CG212" s="220"/>
      <c r="CH212" s="220"/>
      <c r="CI212" s="220"/>
      <c r="CJ212" s="220"/>
      <c r="CK212" s="220"/>
      <c r="CL212" s="220"/>
      <c r="CM212" s="220"/>
      <c r="CN212" s="220"/>
      <c r="CO212" s="220"/>
      <c r="CP212" s="220"/>
      <c r="CQ212" s="220"/>
      <c r="CR212" s="220"/>
      <c r="CS212" s="220"/>
      <c r="CT212" s="220"/>
      <c r="CU212" s="220"/>
      <c r="CV212" s="220"/>
      <c r="CW212" s="220"/>
      <c r="CX212" s="220"/>
      <c r="CY212" s="220"/>
      <c r="CZ212" s="220"/>
      <c r="DA212" s="220"/>
      <c r="DB212" s="220"/>
      <c r="DC212" s="220"/>
      <c r="DD212" s="220"/>
      <c r="DE212" s="220"/>
      <c r="DF212" s="220"/>
      <c r="DG212" s="220"/>
      <c r="DH212" s="220"/>
      <c r="DI212" s="220"/>
      <c r="DJ212" s="220"/>
      <c r="DK212" s="220"/>
      <c r="DL212" s="220"/>
      <c r="DM212" s="220"/>
      <c r="DN212" s="220"/>
      <c r="DO212" s="220"/>
      <c r="DP212" s="220"/>
      <c r="DQ212" s="220"/>
      <c r="DR212" s="220"/>
      <c r="DS212" s="220"/>
      <c r="DT212" s="220"/>
      <c r="DU212" s="220"/>
      <c r="DV212" s="220"/>
      <c r="DW212" s="220"/>
      <c r="DX212" s="220"/>
      <c r="DY212" s="220">
        <v>-1300703447.5376041</v>
      </c>
    </row>
    <row r="213" spans="4:179">
      <c r="D213" s="175" t="s">
        <v>896</v>
      </c>
      <c r="E213" s="226" t="s">
        <v>913</v>
      </c>
      <c r="F213" s="226" t="s">
        <v>914</v>
      </c>
      <c r="G213" s="226"/>
      <c r="H213" s="226"/>
      <c r="I213" s="226">
        <v>-1300703447.5376041</v>
      </c>
      <c r="J213" s="226"/>
      <c r="K213" s="226"/>
      <c r="L213" s="226"/>
      <c r="M213" s="226"/>
      <c r="N213" s="226"/>
      <c r="O213" s="226">
        <v>-1300703447.5376041</v>
      </c>
      <c r="P213" s="226"/>
      <c r="Q213" s="226"/>
      <c r="R213" s="226"/>
      <c r="S213" s="226"/>
      <c r="T213" s="226"/>
      <c r="U213" s="226"/>
      <c r="V213" s="226"/>
      <c r="W213" s="226"/>
      <c r="X213" s="226"/>
      <c r="Y213" s="226"/>
      <c r="Z213" s="226"/>
      <c r="AA213" s="226"/>
      <c r="AB213" s="226"/>
      <c r="AC213" s="226"/>
      <c r="AD213" s="226"/>
      <c r="AE213" s="226"/>
      <c r="AF213" s="226"/>
      <c r="AG213" s="226"/>
      <c r="AH213" s="226"/>
      <c r="AI213" s="226"/>
      <c r="AJ213" s="226"/>
      <c r="AK213" s="226"/>
      <c r="AL213" s="226"/>
      <c r="AM213" s="226"/>
      <c r="AN213" s="226"/>
      <c r="AO213" s="226"/>
      <c r="AP213" s="226"/>
      <c r="AQ213" s="226"/>
      <c r="AR213" s="226"/>
      <c r="AS213" s="226"/>
      <c r="AT213" s="226"/>
      <c r="AU213" s="226"/>
      <c r="AV213" s="226"/>
      <c r="AW213" s="226"/>
      <c r="AX213" s="226"/>
      <c r="AY213" s="226"/>
      <c r="AZ213" s="226"/>
      <c r="BA213" s="226"/>
      <c r="BB213" s="226"/>
      <c r="BC213" s="226"/>
      <c r="BD213" s="226"/>
      <c r="BE213" s="226"/>
      <c r="BF213" s="226"/>
      <c r="BG213" s="226"/>
      <c r="BH213" s="226"/>
      <c r="BI213" s="226"/>
      <c r="BJ213" s="226"/>
      <c r="BK213" s="226"/>
      <c r="BL213" s="226"/>
      <c r="BM213" s="226"/>
      <c r="BN213" s="226"/>
      <c r="BO213" s="226"/>
      <c r="BP213" s="226"/>
      <c r="BQ213" s="226"/>
      <c r="BR213" s="226"/>
      <c r="BS213" s="226"/>
      <c r="BT213" s="226"/>
      <c r="BU213" s="226"/>
      <c r="BV213" s="226"/>
      <c r="BW213" s="226"/>
      <c r="BX213" s="226"/>
      <c r="BY213" s="226"/>
      <c r="BZ213" s="226"/>
      <c r="CA213" s="226"/>
      <c r="CB213" s="226"/>
      <c r="CC213" s="226"/>
      <c r="CD213" s="226"/>
      <c r="CE213" s="226"/>
      <c r="CF213" s="226"/>
      <c r="CG213" s="226"/>
      <c r="CH213" s="226"/>
      <c r="CI213" s="226"/>
      <c r="CJ213" s="226"/>
      <c r="CK213" s="226"/>
      <c r="CL213" s="226"/>
      <c r="CM213" s="226"/>
      <c r="CN213" s="226"/>
      <c r="CO213" s="226"/>
      <c r="CP213" s="226"/>
      <c r="CQ213" s="226"/>
      <c r="CR213" s="226"/>
      <c r="CS213" s="226"/>
      <c r="CT213" s="226"/>
      <c r="CU213" s="226"/>
      <c r="CV213" s="226"/>
      <c r="CW213" s="226"/>
      <c r="CX213" s="226"/>
      <c r="CY213" s="226"/>
      <c r="CZ213" s="226"/>
      <c r="DA213" s="226"/>
      <c r="DB213" s="226"/>
      <c r="DC213" s="226"/>
      <c r="DD213" s="226"/>
      <c r="DE213" s="226"/>
      <c r="DF213" s="226"/>
      <c r="DG213" s="226"/>
      <c r="DH213" s="226"/>
      <c r="DI213" s="226"/>
      <c r="DJ213" s="226"/>
      <c r="DK213" s="226"/>
      <c r="DL213" s="226"/>
      <c r="DM213" s="226"/>
      <c r="DN213" s="226"/>
      <c r="DO213" s="226"/>
      <c r="DP213" s="226"/>
      <c r="DQ213" s="226"/>
      <c r="DR213" s="226"/>
      <c r="DS213" s="226"/>
      <c r="DT213" s="226"/>
      <c r="DU213" s="226"/>
      <c r="DV213" s="226"/>
      <c r="DW213" s="226"/>
      <c r="DX213" s="226"/>
      <c r="DY213" s="226">
        <v>-1300703447.5376041</v>
      </c>
    </row>
    <row r="214" spans="4:179">
      <c r="D214" s="175" t="s">
        <v>899</v>
      </c>
      <c r="E214" s="220" t="s">
        <v>916</v>
      </c>
      <c r="F214" s="220" t="s">
        <v>917</v>
      </c>
      <c r="G214" s="220">
        <v>-3545007.94</v>
      </c>
      <c r="H214" s="220"/>
      <c r="I214" s="220"/>
      <c r="J214" s="220">
        <v>-10827311.5952808</v>
      </c>
      <c r="K214" s="220"/>
      <c r="L214" s="220">
        <v>-13617641.255574999</v>
      </c>
      <c r="M214" s="220">
        <v>-320451.67</v>
      </c>
      <c r="N214" s="220"/>
      <c r="O214" s="220">
        <v>-28310412.460855801</v>
      </c>
      <c r="P214" s="220"/>
      <c r="Q214" s="220"/>
      <c r="R214" s="220"/>
      <c r="S214" s="220"/>
      <c r="T214" s="220"/>
      <c r="U214" s="220"/>
      <c r="V214" s="220"/>
      <c r="W214" s="220"/>
      <c r="X214" s="220"/>
      <c r="Y214" s="220"/>
      <c r="Z214" s="220"/>
      <c r="AA214" s="220"/>
      <c r="AB214" s="220"/>
      <c r="AC214" s="220"/>
      <c r="AD214" s="220"/>
      <c r="AE214" s="220"/>
      <c r="AF214" s="220"/>
      <c r="AG214" s="220"/>
      <c r="AH214" s="220"/>
      <c r="AI214" s="220"/>
      <c r="AJ214" s="220"/>
      <c r="AK214" s="220"/>
      <c r="AL214" s="220"/>
      <c r="AM214" s="220"/>
      <c r="AN214" s="220"/>
      <c r="AO214" s="220"/>
      <c r="AP214" s="220"/>
      <c r="AQ214" s="220"/>
      <c r="AR214" s="220"/>
      <c r="AS214" s="220"/>
      <c r="AT214" s="220"/>
      <c r="AU214" s="220"/>
      <c r="AV214" s="220"/>
      <c r="AW214" s="220"/>
      <c r="AX214" s="220"/>
      <c r="AY214" s="220"/>
      <c r="AZ214" s="220"/>
      <c r="BA214" s="220"/>
      <c r="BB214" s="220"/>
      <c r="BC214" s="220"/>
      <c r="BD214" s="220"/>
      <c r="BE214" s="220"/>
      <c r="BF214" s="220"/>
      <c r="BG214" s="220"/>
      <c r="BH214" s="220"/>
      <c r="BI214" s="220"/>
      <c r="BJ214" s="220"/>
      <c r="BK214" s="220"/>
      <c r="BL214" s="220"/>
      <c r="BM214" s="220"/>
      <c r="BN214" s="220"/>
      <c r="BO214" s="220"/>
      <c r="BP214" s="220"/>
      <c r="BQ214" s="220"/>
      <c r="BR214" s="220"/>
      <c r="BS214" s="220"/>
      <c r="BT214" s="220"/>
      <c r="BU214" s="220"/>
      <c r="BV214" s="220"/>
      <c r="BW214" s="220"/>
      <c r="BX214" s="220"/>
      <c r="BY214" s="220"/>
      <c r="BZ214" s="220"/>
      <c r="CA214" s="220"/>
      <c r="CB214" s="220"/>
      <c r="CC214" s="220"/>
      <c r="CD214" s="220"/>
      <c r="CE214" s="220"/>
      <c r="CF214" s="220"/>
      <c r="CG214" s="220"/>
      <c r="CH214" s="220"/>
      <c r="CI214" s="220"/>
      <c r="CJ214" s="220"/>
      <c r="CK214" s="220"/>
      <c r="CL214" s="220"/>
      <c r="CM214" s="220"/>
      <c r="CN214" s="220"/>
      <c r="CO214" s="220"/>
      <c r="CP214" s="220"/>
      <c r="CQ214" s="220"/>
      <c r="CR214" s="220"/>
      <c r="CS214" s="220"/>
      <c r="CT214" s="220"/>
      <c r="CU214" s="220"/>
      <c r="CV214" s="220"/>
      <c r="CW214" s="220"/>
      <c r="CX214" s="220"/>
      <c r="CY214" s="220"/>
      <c r="CZ214" s="220"/>
      <c r="DA214" s="220"/>
      <c r="DB214" s="220"/>
      <c r="DC214" s="220"/>
      <c r="DD214" s="220"/>
      <c r="DE214" s="220"/>
      <c r="DF214" s="220"/>
      <c r="DG214" s="220"/>
      <c r="DH214" s="220"/>
      <c r="DI214" s="220"/>
      <c r="DJ214" s="220"/>
      <c r="DK214" s="220"/>
      <c r="DL214" s="220"/>
      <c r="DM214" s="220"/>
      <c r="DN214" s="220"/>
      <c r="DO214" s="220"/>
      <c r="DP214" s="220"/>
      <c r="DQ214" s="220"/>
      <c r="DR214" s="220"/>
      <c r="DS214" s="220"/>
      <c r="DT214" s="220"/>
      <c r="DU214" s="220"/>
      <c r="DV214" s="220"/>
      <c r="DW214" s="220"/>
      <c r="DX214" s="220"/>
      <c r="DY214" s="220">
        <v>-28310412.460855801</v>
      </c>
    </row>
    <row r="215" spans="4:179">
      <c r="D215" s="175" t="s">
        <v>901</v>
      </c>
      <c r="E215" s="226" t="s">
        <v>919</v>
      </c>
      <c r="F215" s="226" t="s">
        <v>920</v>
      </c>
      <c r="G215" s="226">
        <v>-3545007.94</v>
      </c>
      <c r="H215" s="226"/>
      <c r="I215" s="226"/>
      <c r="J215" s="226">
        <v>-10827311.5952808</v>
      </c>
      <c r="K215" s="226"/>
      <c r="L215" s="226">
        <v>-13617641.255574999</v>
      </c>
      <c r="M215" s="226">
        <v>-320451.67</v>
      </c>
      <c r="N215" s="226"/>
      <c r="O215" s="226">
        <v>-28310412.460855801</v>
      </c>
      <c r="P215" s="226"/>
      <c r="Q215" s="226"/>
      <c r="R215" s="226"/>
      <c r="S215" s="226"/>
      <c r="T215" s="226"/>
      <c r="U215" s="226"/>
      <c r="V215" s="226"/>
      <c r="W215" s="226"/>
      <c r="X215" s="226"/>
      <c r="Y215" s="226"/>
      <c r="Z215" s="226"/>
      <c r="AA215" s="226"/>
      <c r="AB215" s="226"/>
      <c r="AC215" s="226"/>
      <c r="AD215" s="226"/>
      <c r="AE215" s="226"/>
      <c r="AF215" s="226"/>
      <c r="AG215" s="226"/>
      <c r="AH215" s="226"/>
      <c r="AI215" s="226"/>
      <c r="AJ215" s="226"/>
      <c r="AK215" s="226"/>
      <c r="AL215" s="226"/>
      <c r="AM215" s="226"/>
      <c r="AN215" s="226"/>
      <c r="AO215" s="226"/>
      <c r="AP215" s="226"/>
      <c r="AQ215" s="226"/>
      <c r="AR215" s="226"/>
      <c r="AS215" s="226"/>
      <c r="AT215" s="226"/>
      <c r="AU215" s="226"/>
      <c r="AV215" s="226"/>
      <c r="AW215" s="226"/>
      <c r="AX215" s="226"/>
      <c r="AY215" s="226"/>
      <c r="AZ215" s="226"/>
      <c r="BA215" s="226"/>
      <c r="BB215" s="226"/>
      <c r="BC215" s="226"/>
      <c r="BD215" s="226"/>
      <c r="BE215" s="226"/>
      <c r="BF215" s="226"/>
      <c r="BG215" s="226"/>
      <c r="BH215" s="226"/>
      <c r="BI215" s="226"/>
      <c r="BJ215" s="226"/>
      <c r="BK215" s="226"/>
      <c r="BL215" s="226"/>
      <c r="BM215" s="226"/>
      <c r="BN215" s="226"/>
      <c r="BO215" s="226"/>
      <c r="BP215" s="226"/>
      <c r="BQ215" s="226"/>
      <c r="BR215" s="226"/>
      <c r="BS215" s="226"/>
      <c r="BT215" s="226"/>
      <c r="BU215" s="226"/>
      <c r="BV215" s="226"/>
      <c r="BW215" s="226"/>
      <c r="BX215" s="226"/>
      <c r="BY215" s="226"/>
      <c r="BZ215" s="226"/>
      <c r="CA215" s="226"/>
      <c r="CB215" s="226"/>
      <c r="CC215" s="226"/>
      <c r="CD215" s="226"/>
      <c r="CE215" s="226"/>
      <c r="CF215" s="226"/>
      <c r="CG215" s="226"/>
      <c r="CH215" s="226"/>
      <c r="CI215" s="226"/>
      <c r="CJ215" s="226"/>
      <c r="CK215" s="226"/>
      <c r="CL215" s="226"/>
      <c r="CM215" s="226"/>
      <c r="CN215" s="226"/>
      <c r="CO215" s="226"/>
      <c r="CP215" s="226"/>
      <c r="CQ215" s="226"/>
      <c r="CR215" s="226"/>
      <c r="CS215" s="226"/>
      <c r="CT215" s="226"/>
      <c r="CU215" s="226"/>
      <c r="CV215" s="226"/>
      <c r="CW215" s="226"/>
      <c r="CX215" s="226"/>
      <c r="CY215" s="226"/>
      <c r="CZ215" s="226"/>
      <c r="DA215" s="226"/>
      <c r="DB215" s="226"/>
      <c r="DC215" s="226"/>
      <c r="DD215" s="226"/>
      <c r="DE215" s="226"/>
      <c r="DF215" s="226"/>
      <c r="DG215" s="226"/>
      <c r="DH215" s="226"/>
      <c r="DI215" s="226"/>
      <c r="DJ215" s="226"/>
      <c r="DK215" s="226"/>
      <c r="DL215" s="226"/>
      <c r="DM215" s="226"/>
      <c r="DN215" s="226"/>
      <c r="DO215" s="226"/>
      <c r="DP215" s="226"/>
      <c r="DQ215" s="226"/>
      <c r="DR215" s="226"/>
      <c r="DS215" s="226"/>
      <c r="DT215" s="226"/>
      <c r="DU215" s="226"/>
      <c r="DV215" s="226"/>
      <c r="DW215" s="226"/>
      <c r="DX215" s="226"/>
      <c r="DY215" s="226">
        <v>-28310412.460855801</v>
      </c>
    </row>
    <row r="216" spans="4:179">
      <c r="D216" s="175" t="s">
        <v>903</v>
      </c>
      <c r="E216" s="220" t="s">
        <v>922</v>
      </c>
      <c r="F216" s="220" t="s">
        <v>923</v>
      </c>
      <c r="G216" s="220"/>
      <c r="H216" s="220"/>
      <c r="I216" s="220"/>
      <c r="J216" s="220">
        <v>-1490486.0757675001</v>
      </c>
      <c r="K216" s="220"/>
      <c r="L216" s="220"/>
      <c r="M216" s="220"/>
      <c r="N216" s="220"/>
      <c r="O216" s="220">
        <v>-1490486.0757675001</v>
      </c>
      <c r="P216" s="220"/>
      <c r="Q216" s="220"/>
      <c r="R216" s="220"/>
      <c r="S216" s="220"/>
      <c r="T216" s="220"/>
      <c r="U216" s="220"/>
      <c r="V216" s="220"/>
      <c r="W216" s="220"/>
      <c r="X216" s="220"/>
      <c r="Y216" s="220"/>
      <c r="Z216" s="220"/>
      <c r="AA216" s="220"/>
      <c r="AB216" s="220"/>
      <c r="AC216" s="220"/>
      <c r="AD216" s="220"/>
      <c r="AE216" s="220"/>
      <c r="AF216" s="220"/>
      <c r="AG216" s="220"/>
      <c r="AH216" s="220"/>
      <c r="AI216" s="220"/>
      <c r="AJ216" s="220"/>
      <c r="AK216" s="220"/>
      <c r="AL216" s="220"/>
      <c r="AM216" s="220"/>
      <c r="AN216" s="220"/>
      <c r="AO216" s="220"/>
      <c r="AP216" s="220"/>
      <c r="AQ216" s="220"/>
      <c r="AR216" s="220"/>
      <c r="AS216" s="220"/>
      <c r="AT216" s="220"/>
      <c r="AU216" s="220"/>
      <c r="AV216" s="220"/>
      <c r="AW216" s="220"/>
      <c r="AX216" s="220"/>
      <c r="AY216" s="220"/>
      <c r="AZ216" s="220"/>
      <c r="BA216" s="220"/>
      <c r="BB216" s="220"/>
      <c r="BC216" s="220"/>
      <c r="BD216" s="220"/>
      <c r="BE216" s="220"/>
      <c r="BF216" s="220"/>
      <c r="BG216" s="220"/>
      <c r="BH216" s="220"/>
      <c r="BI216" s="220"/>
      <c r="BJ216" s="220"/>
      <c r="BK216" s="220"/>
      <c r="BL216" s="220"/>
      <c r="BM216" s="220"/>
      <c r="BN216" s="220"/>
      <c r="BO216" s="220"/>
      <c r="BP216" s="220"/>
      <c r="BQ216" s="220"/>
      <c r="BR216" s="220"/>
      <c r="BS216" s="220"/>
      <c r="BT216" s="220"/>
      <c r="BU216" s="220"/>
      <c r="BV216" s="220"/>
      <c r="BW216" s="220"/>
      <c r="BX216" s="220"/>
      <c r="BY216" s="220"/>
      <c r="BZ216" s="220"/>
      <c r="CA216" s="220"/>
      <c r="CB216" s="220"/>
      <c r="CC216" s="220"/>
      <c r="CD216" s="220"/>
      <c r="CE216" s="220"/>
      <c r="CF216" s="220"/>
      <c r="CG216" s="220"/>
      <c r="CH216" s="220"/>
      <c r="CI216" s="220"/>
      <c r="CJ216" s="220"/>
      <c r="CK216" s="220"/>
      <c r="CL216" s="220"/>
      <c r="CM216" s="220"/>
      <c r="CN216" s="220"/>
      <c r="CO216" s="220"/>
      <c r="CP216" s="220"/>
      <c r="CQ216" s="220"/>
      <c r="CR216" s="220"/>
      <c r="CS216" s="220"/>
      <c r="CT216" s="220"/>
      <c r="CU216" s="220"/>
      <c r="CV216" s="220"/>
      <c r="CW216" s="220"/>
      <c r="CX216" s="220"/>
      <c r="CY216" s="220"/>
      <c r="CZ216" s="220"/>
      <c r="DA216" s="220"/>
      <c r="DB216" s="220"/>
      <c r="DC216" s="220"/>
      <c r="DD216" s="220"/>
      <c r="DE216" s="220"/>
      <c r="DF216" s="220"/>
      <c r="DG216" s="220"/>
      <c r="DH216" s="220"/>
      <c r="DI216" s="220"/>
      <c r="DJ216" s="220"/>
      <c r="DK216" s="220"/>
      <c r="DL216" s="220"/>
      <c r="DM216" s="220"/>
      <c r="DN216" s="220"/>
      <c r="DO216" s="220"/>
      <c r="DP216" s="220"/>
      <c r="DQ216" s="220"/>
      <c r="DR216" s="220"/>
      <c r="DS216" s="220"/>
      <c r="DT216" s="220"/>
      <c r="DU216" s="220"/>
      <c r="DV216" s="220"/>
      <c r="DW216" s="220"/>
      <c r="DX216" s="220"/>
      <c r="DY216" s="220">
        <v>-1490486.0757675001</v>
      </c>
    </row>
    <row r="217" spans="4:179">
      <c r="D217" s="175" t="s">
        <v>906</v>
      </c>
      <c r="E217" s="226" t="s">
        <v>925</v>
      </c>
      <c r="F217" s="226" t="s">
        <v>923</v>
      </c>
      <c r="G217" s="226"/>
      <c r="H217" s="226"/>
      <c r="I217" s="226"/>
      <c r="J217" s="226">
        <v>-1490486.0757675001</v>
      </c>
      <c r="K217" s="226"/>
      <c r="L217" s="226"/>
      <c r="M217" s="226"/>
      <c r="N217" s="226"/>
      <c r="O217" s="226">
        <v>-1490486.0757675001</v>
      </c>
      <c r="P217" s="226"/>
      <c r="Q217" s="226"/>
      <c r="R217" s="226"/>
      <c r="S217" s="226"/>
      <c r="T217" s="226"/>
      <c r="U217" s="226"/>
      <c r="V217" s="226"/>
      <c r="W217" s="226"/>
      <c r="X217" s="226"/>
      <c r="Y217" s="226"/>
      <c r="Z217" s="226"/>
      <c r="AA217" s="226"/>
      <c r="AB217" s="226"/>
      <c r="AC217" s="226"/>
      <c r="AD217" s="226"/>
      <c r="AE217" s="226"/>
      <c r="AF217" s="226"/>
      <c r="AG217" s="226"/>
      <c r="AH217" s="226"/>
      <c r="AI217" s="226"/>
      <c r="AJ217" s="226"/>
      <c r="AK217" s="226"/>
      <c r="AL217" s="226"/>
      <c r="AM217" s="226"/>
      <c r="AN217" s="226"/>
      <c r="AO217" s="226"/>
      <c r="AP217" s="226"/>
      <c r="AQ217" s="226"/>
      <c r="AR217" s="226"/>
      <c r="AS217" s="226"/>
      <c r="AT217" s="226"/>
      <c r="AU217" s="226"/>
      <c r="AV217" s="226"/>
      <c r="AW217" s="226"/>
      <c r="AX217" s="226"/>
      <c r="AY217" s="226"/>
      <c r="AZ217" s="226"/>
      <c r="BA217" s="226"/>
      <c r="BB217" s="226"/>
      <c r="BC217" s="226"/>
      <c r="BD217" s="226"/>
      <c r="BE217" s="226"/>
      <c r="BF217" s="226"/>
      <c r="BG217" s="226"/>
      <c r="BH217" s="226"/>
      <c r="BI217" s="226"/>
      <c r="BJ217" s="226"/>
      <c r="BK217" s="226"/>
      <c r="BL217" s="226"/>
      <c r="BM217" s="226"/>
      <c r="BN217" s="226"/>
      <c r="BO217" s="226"/>
      <c r="BP217" s="226"/>
      <c r="BQ217" s="226"/>
      <c r="BR217" s="226"/>
      <c r="BS217" s="226"/>
      <c r="BT217" s="226"/>
      <c r="BU217" s="226"/>
      <c r="BV217" s="226"/>
      <c r="BW217" s="226"/>
      <c r="BX217" s="226"/>
      <c r="BY217" s="226"/>
      <c r="BZ217" s="226"/>
      <c r="CA217" s="226"/>
      <c r="CB217" s="226"/>
      <c r="CC217" s="226"/>
      <c r="CD217" s="226"/>
      <c r="CE217" s="226"/>
      <c r="CF217" s="226"/>
      <c r="CG217" s="226"/>
      <c r="CH217" s="226"/>
      <c r="CI217" s="226"/>
      <c r="CJ217" s="226"/>
      <c r="CK217" s="226"/>
      <c r="CL217" s="226"/>
      <c r="CM217" s="226"/>
      <c r="CN217" s="226"/>
      <c r="CO217" s="226"/>
      <c r="CP217" s="226"/>
      <c r="CQ217" s="226"/>
      <c r="CR217" s="226"/>
      <c r="CS217" s="226"/>
      <c r="CT217" s="226"/>
      <c r="CU217" s="226"/>
      <c r="CV217" s="226"/>
      <c r="CW217" s="226"/>
      <c r="CX217" s="226"/>
      <c r="CY217" s="226"/>
      <c r="CZ217" s="226"/>
      <c r="DA217" s="226"/>
      <c r="DB217" s="226"/>
      <c r="DC217" s="226"/>
      <c r="DD217" s="226"/>
      <c r="DE217" s="226"/>
      <c r="DF217" s="226"/>
      <c r="DG217" s="226"/>
      <c r="DH217" s="226"/>
      <c r="DI217" s="226"/>
      <c r="DJ217" s="226"/>
      <c r="DK217" s="226"/>
      <c r="DL217" s="226"/>
      <c r="DM217" s="226"/>
      <c r="DN217" s="226"/>
      <c r="DO217" s="226"/>
      <c r="DP217" s="226"/>
      <c r="DQ217" s="226"/>
      <c r="DR217" s="226"/>
      <c r="DS217" s="226"/>
      <c r="DT217" s="226"/>
      <c r="DU217" s="226"/>
      <c r="DV217" s="226"/>
      <c r="DW217" s="226"/>
      <c r="DX217" s="226"/>
      <c r="DY217" s="226">
        <v>-1490486.0757675001</v>
      </c>
      <c r="FW217">
        <v>3570.6</v>
      </c>
    </row>
    <row r="218" spans="4:179">
      <c r="D218" s="175" t="s">
        <v>909</v>
      </c>
      <c r="E218" s="222" t="s">
        <v>927</v>
      </c>
      <c r="F218" s="222" t="s">
        <v>196</v>
      </c>
      <c r="G218" s="222">
        <v>-28812075.940000001</v>
      </c>
      <c r="H218" s="222"/>
      <c r="I218" s="222">
        <v>-1300703447.5376041</v>
      </c>
      <c r="J218" s="222">
        <v>-12317797.6710483</v>
      </c>
      <c r="K218" s="222"/>
      <c r="L218" s="222">
        <v>-13617641.255574999</v>
      </c>
      <c r="M218" s="222">
        <v>-3957779.67</v>
      </c>
      <c r="N218" s="222"/>
      <c r="O218" s="222">
        <v>-1359408742.0742273</v>
      </c>
      <c r="P218" s="222"/>
      <c r="Q218" s="222"/>
      <c r="R218" s="222"/>
      <c r="S218" s="222"/>
      <c r="T218" s="222"/>
      <c r="U218" s="222"/>
      <c r="V218" s="222"/>
      <c r="W218" s="222"/>
      <c r="X218" s="222"/>
      <c r="Y218" s="222"/>
      <c r="Z218" s="222"/>
      <c r="AA218" s="222"/>
      <c r="AB218" s="222"/>
      <c r="AC218" s="222"/>
      <c r="AD218" s="222"/>
      <c r="AE218" s="222"/>
      <c r="AF218" s="222"/>
      <c r="AG218" s="222"/>
      <c r="AH218" s="222"/>
      <c r="AI218" s="222"/>
      <c r="AJ218" s="222"/>
      <c r="AK218" s="222"/>
      <c r="AL218" s="222"/>
      <c r="AM218" s="222"/>
      <c r="AN218" s="222"/>
      <c r="AO218" s="222"/>
      <c r="AP218" s="222"/>
      <c r="AQ218" s="222"/>
      <c r="AR218" s="222"/>
      <c r="AS218" s="222"/>
      <c r="AT218" s="222"/>
      <c r="AU218" s="222"/>
      <c r="AV218" s="222"/>
      <c r="AW218" s="222"/>
      <c r="AX218" s="222"/>
      <c r="AY218" s="222"/>
      <c r="AZ218" s="222"/>
      <c r="BA218" s="222"/>
      <c r="BB218" s="222"/>
      <c r="BC218" s="222"/>
      <c r="BD218" s="222"/>
      <c r="BE218" s="222"/>
      <c r="BF218" s="222"/>
      <c r="BG218" s="222"/>
      <c r="BH218" s="222"/>
      <c r="BI218" s="222"/>
      <c r="BJ218" s="222"/>
      <c r="BK218" s="222"/>
      <c r="BL218" s="222"/>
      <c r="BM218" s="222"/>
      <c r="BN218" s="222"/>
      <c r="BO218" s="222"/>
      <c r="BP218" s="222"/>
      <c r="BQ218" s="222"/>
      <c r="BR218" s="222"/>
      <c r="BS218" s="222"/>
      <c r="BT218" s="222"/>
      <c r="BU218" s="222"/>
      <c r="BV218" s="222"/>
      <c r="BW218" s="222"/>
      <c r="BX218" s="222"/>
      <c r="BY218" s="222"/>
      <c r="BZ218" s="222"/>
      <c r="CA218" s="222"/>
      <c r="CB218" s="222"/>
      <c r="CC218" s="222"/>
      <c r="CD218" s="222"/>
      <c r="CE218" s="222"/>
      <c r="CF218" s="222"/>
      <c r="CG218" s="222"/>
      <c r="CH218" s="222"/>
      <c r="CI218" s="222"/>
      <c r="CJ218" s="222"/>
      <c r="CK218" s="222"/>
      <c r="CL218" s="222"/>
      <c r="CM218" s="222"/>
      <c r="CN218" s="222"/>
      <c r="CO218" s="222"/>
      <c r="CP218" s="222"/>
      <c r="CQ218" s="222"/>
      <c r="CR218" s="222"/>
      <c r="CS218" s="222"/>
      <c r="CT218" s="222"/>
      <c r="CU218" s="222"/>
      <c r="CV218" s="222"/>
      <c r="CW218" s="222"/>
      <c r="CX218" s="222"/>
      <c r="CY218" s="222"/>
      <c r="CZ218" s="222"/>
      <c r="DA218" s="222"/>
      <c r="DB218" s="222"/>
      <c r="DC218" s="222"/>
      <c r="DD218" s="222"/>
      <c r="DE218" s="222"/>
      <c r="DF218" s="222"/>
      <c r="DG218" s="222"/>
      <c r="DH218" s="222"/>
      <c r="DI218" s="222"/>
      <c r="DJ218" s="222"/>
      <c r="DK218" s="222"/>
      <c r="DL218" s="222"/>
      <c r="DM218" s="222"/>
      <c r="DN218" s="222"/>
      <c r="DO218" s="222"/>
      <c r="DP218" s="222"/>
      <c r="DQ218" s="222"/>
      <c r="DR218" s="222"/>
      <c r="DS218" s="222"/>
      <c r="DT218" s="222"/>
      <c r="DU218" s="222"/>
      <c r="DV218" s="222"/>
      <c r="DW218" s="222"/>
      <c r="DX218" s="222"/>
      <c r="DY218" s="222">
        <v>-1359408742.0742273</v>
      </c>
    </row>
    <row r="219" spans="4:179">
      <c r="D219" s="175" t="s">
        <v>912</v>
      </c>
      <c r="E219" s="220" t="s">
        <v>932</v>
      </c>
      <c r="F219" s="220" t="s">
        <v>933</v>
      </c>
      <c r="G219" s="220"/>
      <c r="H219" s="220"/>
      <c r="I219" s="220"/>
      <c r="J219" s="220"/>
      <c r="K219" s="220"/>
      <c r="L219" s="220"/>
      <c r="M219" s="220"/>
      <c r="N219" s="22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  <c r="AB219" s="220"/>
      <c r="AC219" s="220"/>
      <c r="AD219" s="220"/>
      <c r="AE219" s="220"/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R219" s="220"/>
      <c r="AS219" s="220"/>
      <c r="AT219" s="220"/>
      <c r="AU219" s="220"/>
      <c r="AV219" s="220"/>
      <c r="AW219" s="220"/>
      <c r="AX219" s="220"/>
      <c r="AY219" s="220"/>
      <c r="AZ219" s="220"/>
      <c r="BA219" s="220"/>
      <c r="BB219" s="220"/>
      <c r="BC219" s="220"/>
      <c r="BD219" s="220"/>
      <c r="BE219" s="220"/>
      <c r="BF219" s="220"/>
      <c r="BG219" s="220"/>
      <c r="BH219" s="220"/>
      <c r="BI219" s="220"/>
      <c r="BJ219" s="220"/>
      <c r="BK219" s="220"/>
      <c r="BL219" s="220"/>
      <c r="BM219" s="220"/>
      <c r="BN219" s="220"/>
      <c r="BO219" s="220"/>
      <c r="BP219" s="220"/>
      <c r="BQ219" s="220"/>
      <c r="BR219" s="220"/>
      <c r="BS219" s="220"/>
      <c r="BT219" s="220"/>
      <c r="BU219" s="220"/>
      <c r="BV219" s="220"/>
      <c r="BW219" s="220"/>
      <c r="BX219" s="220"/>
      <c r="BY219" s="220"/>
      <c r="BZ219" s="220"/>
      <c r="CA219" s="220"/>
      <c r="CB219" s="220"/>
      <c r="CC219" s="220"/>
      <c r="CD219" s="220"/>
      <c r="CE219" s="220"/>
      <c r="CF219" s="220"/>
      <c r="CG219" s="220"/>
      <c r="CH219" s="220"/>
      <c r="CI219" s="220"/>
      <c r="CJ219" s="220"/>
      <c r="CK219" s="220"/>
      <c r="CL219" s="220"/>
      <c r="CM219" s="220"/>
      <c r="CN219" s="220"/>
      <c r="CO219" s="220"/>
      <c r="CP219" s="220"/>
      <c r="CQ219" s="220"/>
      <c r="CR219" s="220"/>
      <c r="CS219" s="220"/>
      <c r="CT219" s="220"/>
      <c r="CU219" s="220"/>
      <c r="CV219" s="220"/>
      <c r="CW219" s="220"/>
      <c r="CX219" s="220"/>
      <c r="CY219" s="220"/>
      <c r="CZ219" s="220"/>
      <c r="DA219" s="220"/>
      <c r="DB219" s="220"/>
      <c r="DC219" s="220"/>
      <c r="DD219" s="220"/>
      <c r="DE219" s="220"/>
      <c r="DF219" s="220"/>
      <c r="DG219" s="220"/>
      <c r="DH219" s="220"/>
      <c r="DI219" s="220"/>
      <c r="DJ219" s="220"/>
      <c r="DK219" s="220"/>
      <c r="DL219" s="220"/>
      <c r="DM219" s="220"/>
      <c r="DN219" s="220"/>
      <c r="DO219" s="220"/>
      <c r="DP219" s="220"/>
      <c r="DQ219" s="220">
        <v>0</v>
      </c>
      <c r="DR219" s="220"/>
      <c r="DS219" s="220"/>
      <c r="DT219" s="220"/>
      <c r="DU219" s="220">
        <v>0</v>
      </c>
      <c r="DV219" s="220"/>
      <c r="DW219" s="220"/>
      <c r="DX219" s="220">
        <v>-8036928.3703039</v>
      </c>
      <c r="DY219" s="220">
        <v>-8036928.3703039</v>
      </c>
    </row>
    <row r="220" spans="4:179">
      <c r="D220" s="175" t="s">
        <v>915</v>
      </c>
      <c r="E220" s="220" t="s">
        <v>938</v>
      </c>
      <c r="F220" s="220" t="s">
        <v>939</v>
      </c>
      <c r="G220" s="220"/>
      <c r="H220" s="220"/>
      <c r="I220" s="220"/>
      <c r="J220" s="220"/>
      <c r="K220" s="220"/>
      <c r="L220" s="220"/>
      <c r="M220" s="220"/>
      <c r="N220" s="220"/>
      <c r="O220" s="220"/>
      <c r="P220" s="220"/>
      <c r="Q220" s="220"/>
      <c r="R220" s="220"/>
      <c r="S220" s="220"/>
      <c r="T220" s="220"/>
      <c r="U220" s="220"/>
      <c r="V220" s="220"/>
      <c r="W220" s="220"/>
      <c r="X220" s="220"/>
      <c r="Y220" s="220"/>
      <c r="Z220" s="220"/>
      <c r="AA220" s="220"/>
      <c r="AB220" s="220"/>
      <c r="AC220" s="220"/>
      <c r="AD220" s="220"/>
      <c r="AE220" s="220"/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R220" s="220"/>
      <c r="AS220" s="220"/>
      <c r="AT220" s="220"/>
      <c r="AU220" s="220"/>
      <c r="AV220" s="220"/>
      <c r="AW220" s="220"/>
      <c r="AX220" s="220"/>
      <c r="AY220" s="220"/>
      <c r="AZ220" s="220"/>
      <c r="BA220" s="220"/>
      <c r="BB220" s="220"/>
      <c r="BC220" s="220"/>
      <c r="BD220" s="220"/>
      <c r="BE220" s="220"/>
      <c r="BF220" s="220"/>
      <c r="BG220" s="220"/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T220" s="220"/>
      <c r="BU220" s="220"/>
      <c r="BV220" s="220"/>
      <c r="BW220" s="220"/>
      <c r="BX220" s="220"/>
      <c r="BY220" s="220"/>
      <c r="BZ220" s="220"/>
      <c r="CA220" s="220"/>
      <c r="CB220" s="220"/>
      <c r="CC220" s="220"/>
      <c r="CD220" s="220"/>
      <c r="CE220" s="220"/>
      <c r="CF220" s="220"/>
      <c r="CG220" s="220"/>
      <c r="CH220" s="220"/>
      <c r="CI220" s="220"/>
      <c r="CJ220" s="220"/>
      <c r="CK220" s="220"/>
      <c r="CL220" s="220"/>
      <c r="CM220" s="220"/>
      <c r="CN220" s="220"/>
      <c r="CO220" s="220"/>
      <c r="CP220" s="220"/>
      <c r="CQ220" s="220"/>
      <c r="CR220" s="220"/>
      <c r="CS220" s="220"/>
      <c r="CT220" s="220"/>
      <c r="CU220" s="220"/>
      <c r="CV220" s="220"/>
      <c r="CW220" s="220"/>
      <c r="CX220" s="220"/>
      <c r="CY220" s="220"/>
      <c r="CZ220" s="220"/>
      <c r="DA220" s="220"/>
      <c r="DB220" s="220"/>
      <c r="DC220" s="220"/>
      <c r="DD220" s="220"/>
      <c r="DE220" s="220"/>
      <c r="DF220" s="220"/>
      <c r="DG220" s="220"/>
      <c r="DH220" s="220"/>
      <c r="DI220" s="220"/>
      <c r="DJ220" s="220"/>
      <c r="DK220" s="220"/>
      <c r="DL220" s="220"/>
      <c r="DM220" s="220"/>
      <c r="DN220" s="220"/>
      <c r="DO220" s="220"/>
      <c r="DP220" s="220"/>
      <c r="DQ220" s="220"/>
      <c r="DR220" s="220"/>
      <c r="DS220" s="220"/>
      <c r="DT220" s="220"/>
      <c r="DU220" s="220"/>
      <c r="DV220" s="220"/>
      <c r="DW220" s="220"/>
      <c r="DX220" s="220">
        <v>-34571716.133577503</v>
      </c>
      <c r="DY220" s="220">
        <v>-34571716.133577503</v>
      </c>
    </row>
    <row r="221" spans="4:179">
      <c r="D221" s="175" t="s">
        <v>918</v>
      </c>
      <c r="E221" s="222" t="s">
        <v>941</v>
      </c>
      <c r="F221" s="222" t="s">
        <v>942</v>
      </c>
      <c r="G221" s="222"/>
      <c r="H221" s="222"/>
      <c r="I221" s="222"/>
      <c r="J221" s="222"/>
      <c r="K221" s="222"/>
      <c r="L221" s="222"/>
      <c r="M221" s="222"/>
      <c r="N221" s="222"/>
      <c r="O221" s="222"/>
      <c r="P221" s="222"/>
      <c r="Q221" s="222"/>
      <c r="R221" s="222"/>
      <c r="S221" s="222"/>
      <c r="T221" s="222"/>
      <c r="U221" s="222"/>
      <c r="V221" s="222"/>
      <c r="W221" s="222"/>
      <c r="X221" s="222"/>
      <c r="Y221" s="222"/>
      <c r="Z221" s="222"/>
      <c r="AA221" s="222"/>
      <c r="AB221" s="222"/>
      <c r="AC221" s="222"/>
      <c r="AD221" s="222"/>
      <c r="AE221" s="222"/>
      <c r="AF221" s="222"/>
      <c r="AG221" s="222"/>
      <c r="AH221" s="222"/>
      <c r="AI221" s="222"/>
      <c r="AJ221" s="222"/>
      <c r="AK221" s="222"/>
      <c r="AL221" s="222"/>
      <c r="AM221" s="222"/>
      <c r="AN221" s="222"/>
      <c r="AO221" s="222"/>
      <c r="AP221" s="222"/>
      <c r="AQ221" s="222"/>
      <c r="AR221" s="222"/>
      <c r="AS221" s="222"/>
      <c r="AT221" s="222"/>
      <c r="AU221" s="222"/>
      <c r="AV221" s="222"/>
      <c r="AW221" s="222"/>
      <c r="AX221" s="222"/>
      <c r="AY221" s="222"/>
      <c r="AZ221" s="222"/>
      <c r="BA221" s="222"/>
      <c r="BB221" s="222"/>
      <c r="BC221" s="222"/>
      <c r="BD221" s="222"/>
      <c r="BE221" s="222"/>
      <c r="BF221" s="222"/>
      <c r="BG221" s="222"/>
      <c r="BH221" s="222"/>
      <c r="BI221" s="222"/>
      <c r="BJ221" s="222"/>
      <c r="BK221" s="222"/>
      <c r="BL221" s="222"/>
      <c r="BM221" s="222"/>
      <c r="BN221" s="222"/>
      <c r="BO221" s="222"/>
      <c r="BP221" s="222"/>
      <c r="BQ221" s="222"/>
      <c r="BR221" s="222"/>
      <c r="BS221" s="222"/>
      <c r="BT221" s="222"/>
      <c r="BU221" s="222"/>
      <c r="BV221" s="222"/>
      <c r="BW221" s="222"/>
      <c r="BX221" s="222"/>
      <c r="BY221" s="222"/>
      <c r="BZ221" s="222"/>
      <c r="CA221" s="222"/>
      <c r="CB221" s="222"/>
      <c r="CC221" s="222"/>
      <c r="CD221" s="222"/>
      <c r="CE221" s="222"/>
      <c r="CF221" s="222"/>
      <c r="CG221" s="222"/>
      <c r="CH221" s="222"/>
      <c r="CI221" s="222"/>
      <c r="CJ221" s="222"/>
      <c r="CK221" s="222"/>
      <c r="CL221" s="222"/>
      <c r="CM221" s="222"/>
      <c r="CN221" s="222"/>
      <c r="CO221" s="222"/>
      <c r="CP221" s="222"/>
      <c r="CQ221" s="222"/>
      <c r="CR221" s="222"/>
      <c r="CS221" s="222"/>
      <c r="CT221" s="222"/>
      <c r="CU221" s="222"/>
      <c r="CV221" s="222"/>
      <c r="CW221" s="222"/>
      <c r="CX221" s="222"/>
      <c r="CY221" s="222"/>
      <c r="CZ221" s="222"/>
      <c r="DA221" s="222"/>
      <c r="DB221" s="222"/>
      <c r="DC221" s="222"/>
      <c r="DD221" s="222"/>
      <c r="DE221" s="222"/>
      <c r="DF221" s="222"/>
      <c r="DG221" s="222"/>
      <c r="DH221" s="222"/>
      <c r="DI221" s="222"/>
      <c r="DJ221" s="222"/>
      <c r="DK221" s="222"/>
      <c r="DL221" s="222"/>
      <c r="DM221" s="222"/>
      <c r="DN221" s="222"/>
      <c r="DO221" s="222"/>
      <c r="DP221" s="222"/>
      <c r="DQ221" s="222">
        <v>0</v>
      </c>
      <c r="DR221" s="222"/>
      <c r="DS221" s="222"/>
      <c r="DT221" s="222"/>
      <c r="DU221" s="222">
        <v>0</v>
      </c>
      <c r="DV221" s="222"/>
      <c r="DW221" s="222"/>
      <c r="DX221" s="222">
        <v>-42608644.503881402</v>
      </c>
      <c r="DY221" s="222">
        <v>-42608644.503881402</v>
      </c>
    </row>
    <row r="222" spans="4:179">
      <c r="D222" s="175" t="s">
        <v>921</v>
      </c>
      <c r="E222" s="223" t="s">
        <v>944</v>
      </c>
      <c r="F222" s="223" t="s">
        <v>945</v>
      </c>
      <c r="G222" s="223">
        <v>-33764812826.18</v>
      </c>
      <c r="H222" s="223">
        <v>-286162868.75</v>
      </c>
      <c r="I222" s="223">
        <v>-4783443181.9148216</v>
      </c>
      <c r="J222" s="223">
        <v>-10067817906.933039</v>
      </c>
      <c r="K222" s="223">
        <v>-43029.73</v>
      </c>
      <c r="L222" s="223">
        <v>-763159237.37721145</v>
      </c>
      <c r="M222" s="223">
        <v>-811678153.45000005</v>
      </c>
      <c r="N222" s="223">
        <v>-1886149541.4808435</v>
      </c>
      <c r="O222" s="223">
        <v>-52363266745.815918</v>
      </c>
      <c r="P222" s="223"/>
      <c r="Q222" s="223"/>
      <c r="R222" s="223"/>
      <c r="S222" s="223"/>
      <c r="T222" s="223"/>
      <c r="U222" s="223"/>
      <c r="V222" s="223"/>
      <c r="W222" s="223">
        <v>236003670.20917669</v>
      </c>
      <c r="X222" s="223">
        <v>3408082869.3335776</v>
      </c>
      <c r="Y222" s="223"/>
      <c r="Z222" s="223">
        <v>13775846.370303901</v>
      </c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  <c r="AN222" s="223"/>
      <c r="AO222" s="223"/>
      <c r="AP222" s="223"/>
      <c r="AQ222" s="223"/>
      <c r="AR222" s="223"/>
      <c r="AS222" s="223"/>
      <c r="AT222" s="223"/>
      <c r="AU222" s="223"/>
      <c r="AV222" s="223"/>
      <c r="AW222" s="223"/>
      <c r="AX222" s="223"/>
      <c r="AY222" s="223"/>
      <c r="AZ222" s="223"/>
      <c r="BA222" s="223"/>
      <c r="BB222" s="223"/>
      <c r="BC222" s="223">
        <v>456105506.24557751</v>
      </c>
      <c r="BD222" s="223"/>
      <c r="BE222" s="223"/>
      <c r="BF222" s="223"/>
      <c r="BG222" s="223"/>
      <c r="BH222" s="223"/>
      <c r="BI222" s="223"/>
      <c r="BJ222" s="223">
        <v>2008072.78</v>
      </c>
      <c r="BK222" s="223"/>
      <c r="BL222" s="223"/>
      <c r="BM222" s="223"/>
      <c r="BN222" s="223"/>
      <c r="BO222" s="223"/>
      <c r="BP222" s="223"/>
      <c r="BQ222" s="223"/>
      <c r="BR222" s="223"/>
      <c r="BS222" s="223"/>
      <c r="BT222" s="223"/>
      <c r="BU222" s="223"/>
      <c r="BV222" s="223"/>
      <c r="BW222" s="223"/>
      <c r="BX222" s="223"/>
      <c r="BY222" s="223"/>
      <c r="BZ222" s="223"/>
      <c r="CA222" s="223"/>
      <c r="CB222" s="223"/>
      <c r="CC222" s="223"/>
      <c r="CD222" s="223"/>
      <c r="CE222" s="223"/>
      <c r="CF222" s="223"/>
      <c r="CG222" s="223"/>
      <c r="CH222" s="223"/>
      <c r="CI222" s="223"/>
      <c r="CJ222" s="223"/>
      <c r="CK222" s="223"/>
      <c r="CL222" s="223"/>
      <c r="CM222" s="223"/>
      <c r="CN222" s="223"/>
      <c r="CO222" s="223"/>
      <c r="CP222" s="223"/>
      <c r="CQ222" s="223"/>
      <c r="CR222" s="223"/>
      <c r="CS222" s="223"/>
      <c r="CT222" s="223"/>
      <c r="CU222" s="223"/>
      <c r="CV222" s="223"/>
      <c r="CW222" s="223"/>
      <c r="CX222" s="223"/>
      <c r="CY222" s="223"/>
      <c r="CZ222" s="223"/>
      <c r="DA222" s="223"/>
      <c r="DB222" s="223"/>
      <c r="DC222" s="223"/>
      <c r="DD222" s="223"/>
      <c r="DE222" s="223"/>
      <c r="DF222" s="223"/>
      <c r="DG222" s="223"/>
      <c r="DH222" s="223"/>
      <c r="DI222" s="223"/>
      <c r="DJ222" s="223"/>
      <c r="DK222" s="223"/>
      <c r="DL222" s="223"/>
      <c r="DM222" s="223"/>
      <c r="DN222" s="223"/>
      <c r="DO222" s="223"/>
      <c r="DP222" s="223"/>
      <c r="DQ222" s="223">
        <v>-3259.82</v>
      </c>
      <c r="DR222" s="223"/>
      <c r="DS222" s="223"/>
      <c r="DT222" s="223"/>
      <c r="DU222" s="223">
        <v>4115972705.1186352</v>
      </c>
      <c r="DV222" s="223"/>
      <c r="DW222" s="223"/>
      <c r="DX222" s="223">
        <v>-42608644.503881402</v>
      </c>
      <c r="DY222" s="223">
        <v>-48289902685.201157</v>
      </c>
    </row>
    <row r="223" spans="4:179">
      <c r="D223" s="175" t="s">
        <v>924</v>
      </c>
      <c r="E223" s="220" t="s">
        <v>947</v>
      </c>
      <c r="F223" s="220" t="s">
        <v>948</v>
      </c>
      <c r="G223" s="220"/>
      <c r="H223" s="220"/>
      <c r="I223" s="220"/>
      <c r="J223" s="220">
        <v>-5560764270.4635601</v>
      </c>
      <c r="K223" s="220"/>
      <c r="L223" s="220">
        <v>-599260900</v>
      </c>
      <c r="M223" s="220"/>
      <c r="N223" s="220"/>
      <c r="O223" s="220">
        <v>-6160025170.4635601</v>
      </c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  <c r="AB223" s="220"/>
      <c r="AC223" s="220"/>
      <c r="AD223" s="220"/>
      <c r="AE223" s="220"/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R223" s="220"/>
      <c r="AS223" s="220"/>
      <c r="AT223" s="220"/>
      <c r="AU223" s="220"/>
      <c r="AV223" s="220"/>
      <c r="AW223" s="220"/>
      <c r="AX223" s="220"/>
      <c r="AY223" s="220"/>
      <c r="AZ223" s="220"/>
      <c r="BA223" s="220"/>
      <c r="BB223" s="220"/>
      <c r="BC223" s="220"/>
      <c r="BD223" s="220"/>
      <c r="BE223" s="220"/>
      <c r="BF223" s="220"/>
      <c r="BG223" s="220"/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T223" s="220"/>
      <c r="BU223" s="220"/>
      <c r="BV223" s="220"/>
      <c r="BW223" s="220"/>
      <c r="BX223" s="220"/>
      <c r="BY223" s="220"/>
      <c r="BZ223" s="220"/>
      <c r="CA223" s="220"/>
      <c r="CB223" s="220"/>
      <c r="CC223" s="220"/>
      <c r="CD223" s="220"/>
      <c r="CE223" s="220"/>
      <c r="CF223" s="220"/>
      <c r="CG223" s="220"/>
      <c r="CH223" s="220"/>
      <c r="CI223" s="220"/>
      <c r="CJ223" s="220"/>
      <c r="CK223" s="220"/>
      <c r="CL223" s="220"/>
      <c r="CM223" s="220"/>
      <c r="CN223" s="220"/>
      <c r="CO223" s="220"/>
      <c r="CP223" s="220"/>
      <c r="CQ223" s="220"/>
      <c r="CR223" s="220"/>
      <c r="CS223" s="220"/>
      <c r="CT223" s="220"/>
      <c r="CU223" s="220"/>
      <c r="CV223" s="220"/>
      <c r="CW223" s="220"/>
      <c r="CX223" s="220"/>
      <c r="CY223" s="220"/>
      <c r="CZ223" s="220"/>
      <c r="DA223" s="220"/>
      <c r="DB223" s="220"/>
      <c r="DC223" s="220"/>
      <c r="DD223" s="220"/>
      <c r="DE223" s="220"/>
      <c r="DF223" s="220"/>
      <c r="DG223" s="220"/>
      <c r="DH223" s="220"/>
      <c r="DI223" s="220"/>
      <c r="DJ223" s="220"/>
      <c r="DK223" s="220"/>
      <c r="DL223" s="220"/>
      <c r="DM223" s="220"/>
      <c r="DN223" s="220"/>
      <c r="DO223" s="220"/>
      <c r="DP223" s="220"/>
      <c r="DQ223" s="220"/>
      <c r="DR223" s="220"/>
      <c r="DS223" s="220"/>
      <c r="DT223" s="220"/>
      <c r="DU223" s="220"/>
      <c r="DV223" s="220"/>
      <c r="DW223" s="220"/>
      <c r="DX223" s="220"/>
      <c r="DY223" s="220">
        <v>-6160025170.4635601</v>
      </c>
      <c r="FW223">
        <v>1157864.8999999999</v>
      </c>
    </row>
    <row r="224" spans="4:179">
      <c r="D224" s="175" t="s">
        <v>926</v>
      </c>
      <c r="E224" s="222" t="s">
        <v>950</v>
      </c>
      <c r="F224" s="222" t="s">
        <v>951</v>
      </c>
      <c r="G224" s="222"/>
      <c r="H224" s="222"/>
      <c r="I224" s="222"/>
      <c r="J224" s="222">
        <v>-5560764270.4635601</v>
      </c>
      <c r="K224" s="222"/>
      <c r="L224" s="222">
        <v>-599260900</v>
      </c>
      <c r="M224" s="222"/>
      <c r="N224" s="222"/>
      <c r="O224" s="222">
        <v>-6160025170.4635601</v>
      </c>
      <c r="P224" s="222"/>
      <c r="Q224" s="222"/>
      <c r="R224" s="222"/>
      <c r="S224" s="222"/>
      <c r="T224" s="222"/>
      <c r="U224" s="222"/>
      <c r="V224" s="222"/>
      <c r="W224" s="222"/>
      <c r="X224" s="222"/>
      <c r="Y224" s="222"/>
      <c r="Z224" s="222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2"/>
      <c r="AL224" s="222"/>
      <c r="AM224" s="222"/>
      <c r="AN224" s="222"/>
      <c r="AO224" s="222"/>
      <c r="AP224" s="222"/>
      <c r="AQ224" s="222"/>
      <c r="AR224" s="222"/>
      <c r="AS224" s="222"/>
      <c r="AT224" s="222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2"/>
      <c r="BK224" s="222"/>
      <c r="BL224" s="222"/>
      <c r="BM224" s="222"/>
      <c r="BN224" s="222"/>
      <c r="BO224" s="222"/>
      <c r="BP224" s="222"/>
      <c r="BQ224" s="222"/>
      <c r="BR224" s="222"/>
      <c r="BS224" s="222"/>
      <c r="BT224" s="222"/>
      <c r="BU224" s="222"/>
      <c r="BV224" s="222"/>
      <c r="BW224" s="222"/>
      <c r="BX224" s="222"/>
      <c r="BY224" s="222"/>
      <c r="BZ224" s="222"/>
      <c r="CA224" s="222"/>
      <c r="CB224" s="222"/>
      <c r="CC224" s="222"/>
      <c r="CD224" s="222"/>
      <c r="CE224" s="222"/>
      <c r="CF224" s="222"/>
      <c r="CG224" s="222"/>
      <c r="CH224" s="222"/>
      <c r="CI224" s="222"/>
      <c r="CJ224" s="222"/>
      <c r="CK224" s="222"/>
      <c r="CL224" s="222"/>
      <c r="CM224" s="222"/>
      <c r="CN224" s="222"/>
      <c r="CO224" s="222"/>
      <c r="CP224" s="222"/>
      <c r="CQ224" s="222"/>
      <c r="CR224" s="222"/>
      <c r="CS224" s="222"/>
      <c r="CT224" s="222"/>
      <c r="CU224" s="222"/>
      <c r="CV224" s="222"/>
      <c r="CW224" s="222"/>
      <c r="CX224" s="222"/>
      <c r="CY224" s="222"/>
      <c r="CZ224" s="222"/>
      <c r="DA224" s="222"/>
      <c r="DB224" s="222"/>
      <c r="DC224" s="222"/>
      <c r="DD224" s="222"/>
      <c r="DE224" s="222"/>
      <c r="DF224" s="222"/>
      <c r="DG224" s="222"/>
      <c r="DH224" s="222"/>
      <c r="DI224" s="222"/>
      <c r="DJ224" s="222"/>
      <c r="DK224" s="222"/>
      <c r="DL224" s="222"/>
      <c r="DM224" s="222"/>
      <c r="DN224" s="222"/>
      <c r="DO224" s="222"/>
      <c r="DP224" s="222"/>
      <c r="DQ224" s="222"/>
      <c r="DR224" s="222"/>
      <c r="DS224" s="222"/>
      <c r="DT224" s="222"/>
      <c r="DU224" s="222"/>
      <c r="DV224" s="222"/>
      <c r="DW224" s="222"/>
      <c r="DX224" s="222"/>
      <c r="DY224" s="222">
        <v>-6160025170.4635601</v>
      </c>
      <c r="FW224">
        <v>1678291.54</v>
      </c>
    </row>
    <row r="225" spans="4:129">
      <c r="D225" s="175" t="s">
        <v>928</v>
      </c>
      <c r="E225" s="220" t="s">
        <v>953</v>
      </c>
      <c r="F225" s="220" t="s">
        <v>954</v>
      </c>
      <c r="G225" s="220">
        <v>-976723159.89999998</v>
      </c>
      <c r="H225" s="220">
        <v>-18000499.899999999</v>
      </c>
      <c r="I225" s="220"/>
      <c r="J225" s="220">
        <v>-3568994.6168789999</v>
      </c>
      <c r="K225" s="220"/>
      <c r="L225" s="220">
        <v>-427237740.68046051</v>
      </c>
      <c r="M225" s="220">
        <v>-13861081.68</v>
      </c>
      <c r="N225" s="220">
        <v>-1763296.4879999999</v>
      </c>
      <c r="O225" s="220">
        <v>-1441154773.2653396</v>
      </c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  <c r="AA225" s="220"/>
      <c r="AB225" s="220"/>
      <c r="AC225" s="220"/>
      <c r="AD225" s="220"/>
      <c r="AE225" s="220"/>
      <c r="AF225" s="220"/>
      <c r="AG225" s="220"/>
      <c r="AH225" s="220"/>
      <c r="AI225" s="220"/>
      <c r="AJ225" s="220"/>
      <c r="AK225" s="220"/>
      <c r="AL225" s="220"/>
      <c r="AM225" s="220"/>
      <c r="AN225" s="220"/>
      <c r="AO225" s="220"/>
      <c r="AP225" s="220"/>
      <c r="AQ225" s="220"/>
      <c r="AR225" s="220"/>
      <c r="AS225" s="220"/>
      <c r="AT225" s="220"/>
      <c r="AU225" s="220"/>
      <c r="AV225" s="220"/>
      <c r="AW225" s="220"/>
      <c r="AX225" s="220"/>
      <c r="AY225" s="220"/>
      <c r="AZ225" s="220"/>
      <c r="BA225" s="220"/>
      <c r="BB225" s="220"/>
      <c r="BC225" s="220"/>
      <c r="BD225" s="220"/>
      <c r="BE225" s="220"/>
      <c r="BF225" s="220"/>
      <c r="BG225" s="220"/>
      <c r="BH225" s="220"/>
      <c r="BI225" s="220"/>
      <c r="BJ225" s="220">
        <v>16866800.02</v>
      </c>
      <c r="BK225" s="220"/>
      <c r="BL225" s="220"/>
      <c r="BM225" s="220"/>
      <c r="BN225" s="220"/>
      <c r="BO225" s="220"/>
      <c r="BP225" s="220"/>
      <c r="BQ225" s="220"/>
      <c r="BR225" s="220"/>
      <c r="BS225" s="220"/>
      <c r="BT225" s="220"/>
      <c r="BU225" s="220"/>
      <c r="BV225" s="220"/>
      <c r="BW225" s="220"/>
      <c r="BX225" s="220"/>
      <c r="BY225" s="220"/>
      <c r="BZ225" s="220"/>
      <c r="CA225" s="220"/>
      <c r="CB225" s="220"/>
      <c r="CC225" s="220"/>
      <c r="CD225" s="220"/>
      <c r="CE225" s="220"/>
      <c r="CF225" s="220"/>
      <c r="CG225" s="220"/>
      <c r="CH225" s="220"/>
      <c r="CI225" s="220"/>
      <c r="CJ225" s="220"/>
      <c r="CK225" s="220"/>
      <c r="CL225" s="220"/>
      <c r="CM225" s="220"/>
      <c r="CN225" s="220"/>
      <c r="CO225" s="220"/>
      <c r="CP225" s="220"/>
      <c r="CQ225" s="220"/>
      <c r="CR225" s="220"/>
      <c r="CS225" s="220"/>
      <c r="CT225" s="220"/>
      <c r="CU225" s="220"/>
      <c r="CV225" s="220"/>
      <c r="CW225" s="220"/>
      <c r="CX225" s="220"/>
      <c r="CY225" s="220"/>
      <c r="CZ225" s="220"/>
      <c r="DA225" s="220"/>
      <c r="DB225" s="220"/>
      <c r="DC225" s="220"/>
      <c r="DD225" s="220"/>
      <c r="DE225" s="220"/>
      <c r="DF225" s="220"/>
      <c r="DG225" s="220"/>
      <c r="DH225" s="220"/>
      <c r="DI225" s="220"/>
      <c r="DJ225" s="220"/>
      <c r="DK225" s="220"/>
      <c r="DL225" s="220"/>
      <c r="DM225" s="220"/>
      <c r="DN225" s="220"/>
      <c r="DO225" s="220"/>
      <c r="DP225" s="220"/>
      <c r="DQ225" s="220"/>
      <c r="DR225" s="220"/>
      <c r="DS225" s="220"/>
      <c r="DT225" s="220"/>
      <c r="DU225" s="220">
        <v>16866800.02</v>
      </c>
      <c r="DV225" s="220"/>
      <c r="DW225" s="220"/>
      <c r="DX225" s="220"/>
      <c r="DY225" s="220">
        <v>-1424287973.2453396</v>
      </c>
    </row>
    <row r="226" spans="4:129">
      <c r="D226" s="175" t="s">
        <v>931</v>
      </c>
      <c r="E226" s="220" t="s">
        <v>956</v>
      </c>
      <c r="F226" s="220" t="s">
        <v>957</v>
      </c>
      <c r="G226" s="220">
        <v>443858032.86000001</v>
      </c>
      <c r="H226" s="220">
        <v>7871787.4900000002</v>
      </c>
      <c r="I226" s="220"/>
      <c r="J226" s="220"/>
      <c r="K226" s="220"/>
      <c r="L226" s="220">
        <v>313958758.04440701</v>
      </c>
      <c r="M226" s="220">
        <v>294157.43</v>
      </c>
      <c r="N226" s="220">
        <v>56777.482886500002</v>
      </c>
      <c r="O226" s="220">
        <v>766039513.30729353</v>
      </c>
      <c r="P226" s="220"/>
      <c r="Q226" s="220"/>
      <c r="R226" s="220"/>
      <c r="S226" s="220"/>
      <c r="T226" s="220"/>
      <c r="U226" s="220"/>
      <c r="V226" s="220"/>
      <c r="W226" s="220"/>
      <c r="X226" s="220"/>
      <c r="Y226" s="220"/>
      <c r="Z226" s="220"/>
      <c r="AA226" s="220"/>
      <c r="AB226" s="220"/>
      <c r="AC226" s="220"/>
      <c r="AD226" s="220"/>
      <c r="AE226" s="220"/>
      <c r="AF226" s="220"/>
      <c r="AG226" s="220"/>
      <c r="AH226" s="220"/>
      <c r="AI226" s="220"/>
      <c r="AJ226" s="220"/>
      <c r="AK226" s="220"/>
      <c r="AL226" s="220"/>
      <c r="AM226" s="220"/>
      <c r="AN226" s="220"/>
      <c r="AO226" s="220"/>
      <c r="AP226" s="220"/>
      <c r="AQ226" s="220"/>
      <c r="AR226" s="220"/>
      <c r="AS226" s="220"/>
      <c r="AT226" s="220"/>
      <c r="AU226" s="220"/>
      <c r="AV226" s="220"/>
      <c r="AW226" s="220"/>
      <c r="AX226" s="220"/>
      <c r="AY226" s="220"/>
      <c r="AZ226" s="220"/>
      <c r="BA226" s="220"/>
      <c r="BB226" s="220"/>
      <c r="BC226" s="220"/>
      <c r="BD226" s="220"/>
      <c r="BE226" s="220"/>
      <c r="BF226" s="220"/>
      <c r="BG226" s="220"/>
      <c r="BH226" s="220"/>
      <c r="BI226" s="220"/>
      <c r="BJ226" s="220">
        <v>-7777129.0099999998</v>
      </c>
      <c r="BK226" s="220"/>
      <c r="BL226" s="220"/>
      <c r="BM226" s="220"/>
      <c r="BN226" s="220"/>
      <c r="BO226" s="220"/>
      <c r="BP226" s="220"/>
      <c r="BQ226" s="220"/>
      <c r="BR226" s="220"/>
      <c r="BS226" s="220"/>
      <c r="BT226" s="220"/>
      <c r="BU226" s="220"/>
      <c r="BV226" s="220"/>
      <c r="BW226" s="220"/>
      <c r="BX226" s="220"/>
      <c r="BY226" s="220"/>
      <c r="BZ226" s="220"/>
      <c r="CA226" s="220"/>
      <c r="CB226" s="220"/>
      <c r="CC226" s="220"/>
      <c r="CD226" s="220"/>
      <c r="CE226" s="220"/>
      <c r="CF226" s="220"/>
      <c r="CG226" s="220"/>
      <c r="CH226" s="220"/>
      <c r="CI226" s="220"/>
      <c r="CJ226" s="220"/>
      <c r="CK226" s="220"/>
      <c r="CL226" s="220"/>
      <c r="CM226" s="220"/>
      <c r="CN226" s="220"/>
      <c r="CO226" s="220"/>
      <c r="CP226" s="220"/>
      <c r="CQ226" s="220"/>
      <c r="CR226" s="220"/>
      <c r="CS226" s="220"/>
      <c r="CT226" s="220"/>
      <c r="CU226" s="220"/>
      <c r="CV226" s="220"/>
      <c r="CW226" s="220"/>
      <c r="CX226" s="220"/>
      <c r="CY226" s="220"/>
      <c r="CZ226" s="220"/>
      <c r="DA226" s="220"/>
      <c r="DB226" s="220"/>
      <c r="DC226" s="220"/>
      <c r="DD226" s="220"/>
      <c r="DE226" s="220"/>
      <c r="DF226" s="220"/>
      <c r="DG226" s="220"/>
      <c r="DH226" s="220"/>
      <c r="DI226" s="220"/>
      <c r="DJ226" s="220"/>
      <c r="DK226" s="220"/>
      <c r="DL226" s="220"/>
      <c r="DM226" s="220"/>
      <c r="DN226" s="220"/>
      <c r="DO226" s="220"/>
      <c r="DP226" s="220"/>
      <c r="DQ226" s="220"/>
      <c r="DR226" s="220"/>
      <c r="DS226" s="220"/>
      <c r="DT226" s="220"/>
      <c r="DU226" s="220">
        <v>-7777129.0099999998</v>
      </c>
      <c r="DV226" s="220"/>
      <c r="DW226" s="220"/>
      <c r="DX226" s="220"/>
      <c r="DY226" s="220">
        <v>758262384.29729354</v>
      </c>
    </row>
    <row r="227" spans="4:129">
      <c r="D227" s="175" t="s">
        <v>934</v>
      </c>
      <c r="E227" s="222" t="s">
        <v>959</v>
      </c>
      <c r="F227" s="222" t="s">
        <v>205</v>
      </c>
      <c r="G227" s="222">
        <v>-532865127.04000002</v>
      </c>
      <c r="H227" s="222">
        <v>-10128712.41</v>
      </c>
      <c r="I227" s="222"/>
      <c r="J227" s="222">
        <v>-3568994.6168789999</v>
      </c>
      <c r="K227" s="222"/>
      <c r="L227" s="222">
        <v>-113278982.6360535</v>
      </c>
      <c r="M227" s="222">
        <v>-13566924.25</v>
      </c>
      <c r="N227" s="222">
        <v>-1706519.0051134999</v>
      </c>
      <c r="O227" s="222">
        <v>-675115259.95804596</v>
      </c>
      <c r="P227" s="222"/>
      <c r="Q227" s="222"/>
      <c r="R227" s="222"/>
      <c r="S227" s="222"/>
      <c r="T227" s="222"/>
      <c r="U227" s="222"/>
      <c r="V227" s="222"/>
      <c r="W227" s="222"/>
      <c r="X227" s="222"/>
      <c r="Y227" s="222"/>
      <c r="Z227" s="222"/>
      <c r="AA227" s="222"/>
      <c r="AB227" s="222"/>
      <c r="AC227" s="222"/>
      <c r="AD227" s="222"/>
      <c r="AE227" s="222"/>
      <c r="AF227" s="222"/>
      <c r="AG227" s="222"/>
      <c r="AH227" s="222"/>
      <c r="AI227" s="222"/>
      <c r="AJ227" s="222"/>
      <c r="AK227" s="222"/>
      <c r="AL227" s="222"/>
      <c r="AM227" s="222"/>
      <c r="AN227" s="222"/>
      <c r="AO227" s="222"/>
      <c r="AP227" s="222"/>
      <c r="AQ227" s="222"/>
      <c r="AR227" s="222"/>
      <c r="AS227" s="222"/>
      <c r="AT227" s="222"/>
      <c r="AU227" s="222"/>
      <c r="AV227" s="222"/>
      <c r="AW227" s="222"/>
      <c r="AX227" s="222"/>
      <c r="AY227" s="222"/>
      <c r="AZ227" s="222"/>
      <c r="BA227" s="222"/>
      <c r="BB227" s="222"/>
      <c r="BC227" s="222"/>
      <c r="BD227" s="222"/>
      <c r="BE227" s="222"/>
      <c r="BF227" s="222"/>
      <c r="BG227" s="222"/>
      <c r="BH227" s="222"/>
      <c r="BI227" s="222"/>
      <c r="BJ227" s="222">
        <v>9089671.0099999998</v>
      </c>
      <c r="BK227" s="222"/>
      <c r="BL227" s="222"/>
      <c r="BM227" s="222"/>
      <c r="BN227" s="222"/>
      <c r="BO227" s="222"/>
      <c r="BP227" s="222"/>
      <c r="BQ227" s="222"/>
      <c r="BR227" s="222"/>
      <c r="BS227" s="222"/>
      <c r="BT227" s="222"/>
      <c r="BU227" s="222"/>
      <c r="BV227" s="222"/>
      <c r="BW227" s="222"/>
      <c r="BX227" s="222"/>
      <c r="BY227" s="222"/>
      <c r="BZ227" s="222"/>
      <c r="CA227" s="222"/>
      <c r="CB227" s="222"/>
      <c r="CC227" s="222"/>
      <c r="CD227" s="222"/>
      <c r="CE227" s="222"/>
      <c r="CF227" s="222"/>
      <c r="CG227" s="222"/>
      <c r="CH227" s="222"/>
      <c r="CI227" s="222"/>
      <c r="CJ227" s="222"/>
      <c r="CK227" s="222"/>
      <c r="CL227" s="222"/>
      <c r="CM227" s="222"/>
      <c r="CN227" s="222"/>
      <c r="CO227" s="222"/>
      <c r="CP227" s="222"/>
      <c r="CQ227" s="222"/>
      <c r="CR227" s="222"/>
      <c r="CS227" s="222"/>
      <c r="CT227" s="222"/>
      <c r="CU227" s="222"/>
      <c r="CV227" s="222"/>
      <c r="CW227" s="222"/>
      <c r="CX227" s="222"/>
      <c r="CY227" s="222"/>
      <c r="CZ227" s="222"/>
      <c r="DA227" s="222"/>
      <c r="DB227" s="222"/>
      <c r="DC227" s="222"/>
      <c r="DD227" s="222"/>
      <c r="DE227" s="222"/>
      <c r="DF227" s="222"/>
      <c r="DG227" s="222"/>
      <c r="DH227" s="222"/>
      <c r="DI227" s="222"/>
      <c r="DJ227" s="222"/>
      <c r="DK227" s="222"/>
      <c r="DL227" s="222"/>
      <c r="DM227" s="222"/>
      <c r="DN227" s="222"/>
      <c r="DO227" s="222"/>
      <c r="DP227" s="222"/>
      <c r="DQ227" s="222"/>
      <c r="DR227" s="222"/>
      <c r="DS227" s="222"/>
      <c r="DT227" s="222"/>
      <c r="DU227" s="222">
        <v>9089671.0099999998</v>
      </c>
      <c r="DV227" s="222"/>
      <c r="DW227" s="222"/>
      <c r="DX227" s="222"/>
      <c r="DY227" s="222">
        <v>-666025588.94804597</v>
      </c>
    </row>
    <row r="228" spans="4:129">
      <c r="D228" s="175" t="s">
        <v>937</v>
      </c>
      <c r="E228" s="220" t="s">
        <v>961</v>
      </c>
      <c r="F228" s="220" t="s">
        <v>962</v>
      </c>
      <c r="G228" s="220"/>
      <c r="H228" s="220"/>
      <c r="I228" s="220"/>
      <c r="J228" s="220"/>
      <c r="K228" s="220"/>
      <c r="L228" s="220"/>
      <c r="M228" s="220">
        <v>-794661.55</v>
      </c>
      <c r="N228" s="220"/>
      <c r="O228" s="220">
        <v>-794661.55</v>
      </c>
      <c r="P228" s="220"/>
      <c r="Q228" s="220"/>
      <c r="R228" s="220"/>
      <c r="S228" s="220"/>
      <c r="T228" s="220"/>
      <c r="U228" s="220"/>
      <c r="V228" s="220"/>
      <c r="W228" s="220"/>
      <c r="X228" s="220"/>
      <c r="Y228" s="220"/>
      <c r="Z228" s="220"/>
      <c r="AA228" s="220"/>
      <c r="AB228" s="220"/>
      <c r="AC228" s="220"/>
      <c r="AD228" s="220"/>
      <c r="AE228" s="220"/>
      <c r="AF228" s="220"/>
      <c r="AG228" s="220"/>
      <c r="AH228" s="220"/>
      <c r="AI228" s="220"/>
      <c r="AJ228" s="220"/>
      <c r="AK228" s="220"/>
      <c r="AL228" s="220"/>
      <c r="AM228" s="220"/>
      <c r="AN228" s="220"/>
      <c r="AO228" s="220"/>
      <c r="AP228" s="220"/>
      <c r="AQ228" s="220"/>
      <c r="AR228" s="220"/>
      <c r="AS228" s="220"/>
      <c r="AT228" s="220"/>
      <c r="AU228" s="220"/>
      <c r="AV228" s="220"/>
      <c r="AW228" s="220"/>
      <c r="AX228" s="220"/>
      <c r="AY228" s="220"/>
      <c r="AZ228" s="220"/>
      <c r="BA228" s="220"/>
      <c r="BB228" s="220"/>
      <c r="BC228" s="220"/>
      <c r="BD228" s="220"/>
      <c r="BE228" s="220"/>
      <c r="BF228" s="220"/>
      <c r="BG228" s="220"/>
      <c r="BH228" s="220"/>
      <c r="BI228" s="220"/>
      <c r="BJ228" s="220"/>
      <c r="BK228" s="220"/>
      <c r="BL228" s="220"/>
      <c r="BM228" s="220"/>
      <c r="BN228" s="220"/>
      <c r="BO228" s="220"/>
      <c r="BP228" s="220"/>
      <c r="BQ228" s="220"/>
      <c r="BR228" s="220"/>
      <c r="BS228" s="220"/>
      <c r="BT228" s="220"/>
      <c r="BU228" s="220"/>
      <c r="BV228" s="220"/>
      <c r="BW228" s="220"/>
      <c r="BX228" s="220"/>
      <c r="BY228" s="220"/>
      <c r="BZ228" s="220"/>
      <c r="CA228" s="220"/>
      <c r="CB228" s="220"/>
      <c r="CC228" s="220"/>
      <c r="CD228" s="220"/>
      <c r="CE228" s="220"/>
      <c r="CF228" s="220"/>
      <c r="CG228" s="220"/>
      <c r="CH228" s="220"/>
      <c r="CI228" s="220"/>
      <c r="CJ228" s="220"/>
      <c r="CK228" s="220"/>
      <c r="CL228" s="220"/>
      <c r="CM228" s="220"/>
      <c r="CN228" s="220"/>
      <c r="CO228" s="220"/>
      <c r="CP228" s="220"/>
      <c r="CQ228" s="220"/>
      <c r="CR228" s="220"/>
      <c r="CS228" s="220"/>
      <c r="CT228" s="220"/>
      <c r="CU228" s="220"/>
      <c r="CV228" s="220"/>
      <c r="CW228" s="220"/>
      <c r="CX228" s="220"/>
      <c r="CY228" s="220"/>
      <c r="CZ228" s="220"/>
      <c r="DA228" s="220"/>
      <c r="DB228" s="220"/>
      <c r="DC228" s="220"/>
      <c r="DD228" s="220"/>
      <c r="DE228" s="220"/>
      <c r="DF228" s="220"/>
      <c r="DG228" s="220"/>
      <c r="DH228" s="220"/>
      <c r="DI228" s="220"/>
      <c r="DJ228" s="220"/>
      <c r="DK228" s="220"/>
      <c r="DL228" s="220"/>
      <c r="DM228" s="220"/>
      <c r="DN228" s="220"/>
      <c r="DO228" s="220"/>
      <c r="DP228" s="220"/>
      <c r="DQ228" s="220"/>
      <c r="DR228" s="220"/>
      <c r="DS228" s="220"/>
      <c r="DT228" s="220"/>
      <c r="DU228" s="220"/>
      <c r="DV228" s="220"/>
      <c r="DW228" s="220"/>
      <c r="DX228" s="220"/>
      <c r="DY228" s="220">
        <v>-794661.55</v>
      </c>
    </row>
    <row r="229" spans="4:129">
      <c r="D229" s="175" t="s">
        <v>940</v>
      </c>
      <c r="E229" s="220" t="s">
        <v>964</v>
      </c>
      <c r="F229" s="220" t="s">
        <v>965</v>
      </c>
      <c r="G229" s="220">
        <v>-7350643.4000000004</v>
      </c>
      <c r="H229" s="220"/>
      <c r="I229" s="220"/>
      <c r="J229" s="220"/>
      <c r="K229" s="220"/>
      <c r="L229" s="220">
        <v>-2670025.5455125002</v>
      </c>
      <c r="M229" s="220">
        <v>-763610.18</v>
      </c>
      <c r="N229" s="220"/>
      <c r="O229" s="220">
        <v>-10784279.125512499</v>
      </c>
      <c r="P229" s="220"/>
      <c r="Q229" s="220"/>
      <c r="R229" s="220"/>
      <c r="S229" s="220"/>
      <c r="T229" s="220"/>
      <c r="U229" s="220"/>
      <c r="V229" s="220"/>
      <c r="W229" s="220"/>
      <c r="X229" s="220"/>
      <c r="Y229" s="220"/>
      <c r="Z229" s="220"/>
      <c r="AA229" s="220"/>
      <c r="AB229" s="220"/>
      <c r="AC229" s="220"/>
      <c r="AD229" s="220"/>
      <c r="AE229" s="220"/>
      <c r="AF229" s="220"/>
      <c r="AG229" s="220"/>
      <c r="AH229" s="220"/>
      <c r="AI229" s="220"/>
      <c r="AJ229" s="220"/>
      <c r="AK229" s="220"/>
      <c r="AL229" s="220"/>
      <c r="AM229" s="220"/>
      <c r="AN229" s="220"/>
      <c r="AO229" s="220"/>
      <c r="AP229" s="220"/>
      <c r="AQ229" s="220"/>
      <c r="AR229" s="220"/>
      <c r="AS229" s="220"/>
      <c r="AT229" s="220"/>
      <c r="AU229" s="220"/>
      <c r="AV229" s="220"/>
      <c r="AW229" s="220"/>
      <c r="AX229" s="220"/>
      <c r="AY229" s="220"/>
      <c r="AZ229" s="220"/>
      <c r="BA229" s="220"/>
      <c r="BB229" s="220"/>
      <c r="BC229" s="220"/>
      <c r="BD229" s="220"/>
      <c r="BE229" s="220"/>
      <c r="BF229" s="220"/>
      <c r="BG229" s="220"/>
      <c r="BH229" s="220"/>
      <c r="BI229" s="220"/>
      <c r="BJ229" s="220"/>
      <c r="BK229" s="220"/>
      <c r="BL229" s="220"/>
      <c r="BM229" s="220"/>
      <c r="BN229" s="220"/>
      <c r="BO229" s="220"/>
      <c r="BP229" s="220"/>
      <c r="BQ229" s="220"/>
      <c r="BR229" s="220"/>
      <c r="BS229" s="220"/>
      <c r="BT229" s="220"/>
      <c r="BU229" s="220"/>
      <c r="BV229" s="220"/>
      <c r="BW229" s="220"/>
      <c r="BX229" s="220"/>
      <c r="BY229" s="220"/>
      <c r="BZ229" s="220"/>
      <c r="CA229" s="220"/>
      <c r="CB229" s="220"/>
      <c r="CC229" s="220"/>
      <c r="CD229" s="220"/>
      <c r="CE229" s="220"/>
      <c r="CF229" s="220"/>
      <c r="CG229" s="220"/>
      <c r="CH229" s="220"/>
      <c r="CI229" s="220"/>
      <c r="CJ229" s="220"/>
      <c r="CK229" s="220"/>
      <c r="CL229" s="220"/>
      <c r="CM229" s="220"/>
      <c r="CN229" s="220"/>
      <c r="CO229" s="220"/>
      <c r="CP229" s="220"/>
      <c r="CQ229" s="220"/>
      <c r="CR229" s="220"/>
      <c r="CS229" s="220"/>
      <c r="CT229" s="220"/>
      <c r="CU229" s="220"/>
      <c r="CV229" s="220"/>
      <c r="CW229" s="220"/>
      <c r="CX229" s="220"/>
      <c r="CY229" s="220"/>
      <c r="CZ229" s="220"/>
      <c r="DA229" s="220"/>
      <c r="DB229" s="220"/>
      <c r="DC229" s="220"/>
      <c r="DD229" s="220"/>
      <c r="DE229" s="220"/>
      <c r="DF229" s="220"/>
      <c r="DG229" s="220"/>
      <c r="DH229" s="220"/>
      <c r="DI229" s="220"/>
      <c r="DJ229" s="220"/>
      <c r="DK229" s="220"/>
      <c r="DL229" s="220"/>
      <c r="DM229" s="220"/>
      <c r="DN229" s="220"/>
      <c r="DO229" s="220"/>
      <c r="DP229" s="220"/>
      <c r="DQ229" s="220"/>
      <c r="DR229" s="220"/>
      <c r="DS229" s="220"/>
      <c r="DT229" s="220"/>
      <c r="DU229" s="220"/>
      <c r="DV229" s="220"/>
      <c r="DW229" s="220"/>
      <c r="DX229" s="220"/>
      <c r="DY229" s="220">
        <v>-10784279.125512499</v>
      </c>
    </row>
    <row r="230" spans="4:129">
      <c r="D230" s="175" t="s">
        <v>943</v>
      </c>
      <c r="E230" s="226" t="s">
        <v>967</v>
      </c>
      <c r="F230" s="226" t="s">
        <v>968</v>
      </c>
      <c r="G230" s="226">
        <v>-7350643.4000000004</v>
      </c>
      <c r="H230" s="226"/>
      <c r="I230" s="226"/>
      <c r="J230" s="226"/>
      <c r="K230" s="226"/>
      <c r="L230" s="226">
        <v>-2670025.5455125002</v>
      </c>
      <c r="M230" s="226">
        <v>-1558271.73</v>
      </c>
      <c r="N230" s="226"/>
      <c r="O230" s="226">
        <v>-11578940.6755125</v>
      </c>
      <c r="P230" s="226"/>
      <c r="Q230" s="226"/>
      <c r="R230" s="226"/>
      <c r="S230" s="226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26"/>
      <c r="AF230" s="226"/>
      <c r="AG230" s="226"/>
      <c r="AH230" s="226"/>
      <c r="AI230" s="226"/>
      <c r="AJ230" s="226"/>
      <c r="AK230" s="226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26"/>
      <c r="BB230" s="226"/>
      <c r="BC230" s="226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226"/>
      <c r="BV230" s="226"/>
      <c r="BW230" s="226"/>
      <c r="BX230" s="226"/>
      <c r="BY230" s="226"/>
      <c r="BZ230" s="226"/>
      <c r="CA230" s="226"/>
      <c r="CB230" s="226"/>
      <c r="CC230" s="226"/>
      <c r="CD230" s="226"/>
      <c r="CE230" s="226"/>
      <c r="CF230" s="226"/>
      <c r="CG230" s="226"/>
      <c r="CH230" s="226"/>
      <c r="CI230" s="226"/>
      <c r="CJ230" s="226"/>
      <c r="CK230" s="226"/>
      <c r="CL230" s="226"/>
      <c r="CM230" s="226"/>
      <c r="CN230" s="226"/>
      <c r="CO230" s="226"/>
      <c r="CP230" s="226"/>
      <c r="CQ230" s="226"/>
      <c r="CR230" s="226"/>
      <c r="CS230" s="226"/>
      <c r="CT230" s="226"/>
      <c r="CU230" s="226"/>
      <c r="CV230" s="226"/>
      <c r="CW230" s="226"/>
      <c r="CX230" s="226"/>
      <c r="CY230" s="226"/>
      <c r="CZ230" s="226"/>
      <c r="DA230" s="226"/>
      <c r="DB230" s="226"/>
      <c r="DC230" s="226"/>
      <c r="DD230" s="226"/>
      <c r="DE230" s="226"/>
      <c r="DF230" s="226"/>
      <c r="DG230" s="226"/>
      <c r="DH230" s="226"/>
      <c r="DI230" s="226"/>
      <c r="DJ230" s="226"/>
      <c r="DK230" s="226"/>
      <c r="DL230" s="226"/>
      <c r="DM230" s="226"/>
      <c r="DN230" s="226"/>
      <c r="DO230" s="226"/>
      <c r="DP230" s="226"/>
      <c r="DQ230" s="226"/>
      <c r="DR230" s="226"/>
      <c r="DS230" s="226"/>
      <c r="DT230" s="226"/>
      <c r="DU230" s="226"/>
      <c r="DV230" s="226"/>
      <c r="DW230" s="226"/>
      <c r="DX230" s="226"/>
      <c r="DY230" s="226">
        <v>-11578940.6755125</v>
      </c>
    </row>
    <row r="231" spans="4:129">
      <c r="D231" s="175" t="s">
        <v>946</v>
      </c>
      <c r="E231" s="222" t="s">
        <v>970</v>
      </c>
      <c r="F231" s="222" t="s">
        <v>971</v>
      </c>
      <c r="G231" s="222">
        <v>-7350643.4000000004</v>
      </c>
      <c r="H231" s="222"/>
      <c r="I231" s="222"/>
      <c r="J231" s="222"/>
      <c r="K231" s="222"/>
      <c r="L231" s="222">
        <v>-2670025.5455125002</v>
      </c>
      <c r="M231" s="222">
        <v>-1558271.73</v>
      </c>
      <c r="N231" s="222"/>
      <c r="O231" s="222">
        <v>-11578940.6755125</v>
      </c>
      <c r="P231" s="222"/>
      <c r="Q231" s="222"/>
      <c r="R231" s="222"/>
      <c r="S231" s="222"/>
      <c r="T231" s="222"/>
      <c r="U231" s="222"/>
      <c r="V231" s="222"/>
      <c r="W231" s="222"/>
      <c r="X231" s="222"/>
      <c r="Y231" s="222"/>
      <c r="Z231" s="222"/>
      <c r="AA231" s="222"/>
      <c r="AB231" s="222"/>
      <c r="AC231" s="222"/>
      <c r="AD231" s="222"/>
      <c r="AE231" s="222"/>
      <c r="AF231" s="222"/>
      <c r="AG231" s="222"/>
      <c r="AH231" s="222"/>
      <c r="AI231" s="222"/>
      <c r="AJ231" s="222"/>
      <c r="AK231" s="222"/>
      <c r="AL231" s="222"/>
      <c r="AM231" s="222"/>
      <c r="AN231" s="222"/>
      <c r="AO231" s="222"/>
      <c r="AP231" s="222"/>
      <c r="AQ231" s="222"/>
      <c r="AR231" s="222"/>
      <c r="AS231" s="222"/>
      <c r="AT231" s="222"/>
      <c r="AU231" s="222"/>
      <c r="AV231" s="222"/>
      <c r="AW231" s="222"/>
      <c r="AX231" s="222"/>
      <c r="AY231" s="222"/>
      <c r="AZ231" s="222"/>
      <c r="BA231" s="222"/>
      <c r="BB231" s="222"/>
      <c r="BC231" s="222"/>
      <c r="BD231" s="222"/>
      <c r="BE231" s="222"/>
      <c r="BF231" s="222"/>
      <c r="BG231" s="222"/>
      <c r="BH231" s="222"/>
      <c r="BI231" s="222"/>
      <c r="BJ231" s="222"/>
      <c r="BK231" s="222"/>
      <c r="BL231" s="222"/>
      <c r="BM231" s="222"/>
      <c r="BN231" s="222"/>
      <c r="BO231" s="222"/>
      <c r="BP231" s="222"/>
      <c r="BQ231" s="222"/>
      <c r="BR231" s="222"/>
      <c r="BS231" s="222"/>
      <c r="BT231" s="222"/>
      <c r="BU231" s="222"/>
      <c r="BV231" s="222"/>
      <c r="BW231" s="222"/>
      <c r="BX231" s="222"/>
      <c r="BY231" s="222"/>
      <c r="BZ231" s="222"/>
      <c r="CA231" s="222"/>
      <c r="CB231" s="222"/>
      <c r="CC231" s="222"/>
      <c r="CD231" s="222"/>
      <c r="CE231" s="222"/>
      <c r="CF231" s="222"/>
      <c r="CG231" s="222"/>
      <c r="CH231" s="222"/>
      <c r="CI231" s="222"/>
      <c r="CJ231" s="222"/>
      <c r="CK231" s="222"/>
      <c r="CL231" s="222"/>
      <c r="CM231" s="222"/>
      <c r="CN231" s="222"/>
      <c r="CO231" s="222"/>
      <c r="CP231" s="222"/>
      <c r="CQ231" s="222"/>
      <c r="CR231" s="222"/>
      <c r="CS231" s="222"/>
      <c r="CT231" s="222"/>
      <c r="CU231" s="222"/>
      <c r="CV231" s="222"/>
      <c r="CW231" s="222"/>
      <c r="CX231" s="222"/>
      <c r="CY231" s="222"/>
      <c r="CZ231" s="222"/>
      <c r="DA231" s="222"/>
      <c r="DB231" s="222"/>
      <c r="DC231" s="222"/>
      <c r="DD231" s="222"/>
      <c r="DE231" s="222"/>
      <c r="DF231" s="222"/>
      <c r="DG231" s="222"/>
      <c r="DH231" s="222"/>
      <c r="DI231" s="222"/>
      <c r="DJ231" s="222"/>
      <c r="DK231" s="222"/>
      <c r="DL231" s="222"/>
      <c r="DM231" s="222"/>
      <c r="DN231" s="222"/>
      <c r="DO231" s="222"/>
      <c r="DP231" s="222"/>
      <c r="DQ231" s="222"/>
      <c r="DR231" s="222"/>
      <c r="DS231" s="222"/>
      <c r="DT231" s="222"/>
      <c r="DU231" s="222"/>
      <c r="DV231" s="222"/>
      <c r="DW231" s="222"/>
      <c r="DX231" s="222"/>
      <c r="DY231" s="222">
        <v>-11578940.6755125</v>
      </c>
    </row>
    <row r="232" spans="4:129">
      <c r="D232" s="175" t="s">
        <v>949</v>
      </c>
      <c r="E232" s="220" t="s">
        <v>1813</v>
      </c>
      <c r="F232" s="220" t="s">
        <v>736</v>
      </c>
      <c r="G232" s="220"/>
      <c r="H232" s="220"/>
      <c r="I232" s="220"/>
      <c r="J232" s="220">
        <v>13399.0023141</v>
      </c>
      <c r="K232" s="220"/>
      <c r="L232" s="220"/>
      <c r="M232" s="220"/>
      <c r="N232" s="220"/>
      <c r="O232" s="220">
        <v>13399.0023141</v>
      </c>
      <c r="P232" s="220"/>
      <c r="Q232" s="220"/>
      <c r="R232" s="220"/>
      <c r="S232" s="220"/>
      <c r="T232" s="220"/>
      <c r="U232" s="220"/>
      <c r="V232" s="220"/>
      <c r="W232" s="220"/>
      <c r="X232" s="220"/>
      <c r="Y232" s="220"/>
      <c r="Z232" s="220"/>
      <c r="AA232" s="220"/>
      <c r="AB232" s="220"/>
      <c r="AC232" s="220"/>
      <c r="AD232" s="220"/>
      <c r="AE232" s="220"/>
      <c r="AF232" s="220"/>
      <c r="AG232" s="220"/>
      <c r="AH232" s="220"/>
      <c r="AI232" s="220"/>
      <c r="AJ232" s="220"/>
      <c r="AK232" s="220"/>
      <c r="AL232" s="220"/>
      <c r="AM232" s="220"/>
      <c r="AN232" s="220"/>
      <c r="AO232" s="220"/>
      <c r="AP232" s="220"/>
      <c r="AQ232" s="220"/>
      <c r="AR232" s="220"/>
      <c r="AS232" s="220"/>
      <c r="AT232" s="220"/>
      <c r="AU232" s="220"/>
      <c r="AV232" s="220"/>
      <c r="AW232" s="220"/>
      <c r="AX232" s="220"/>
      <c r="AY232" s="220"/>
      <c r="AZ232" s="220"/>
      <c r="BA232" s="220"/>
      <c r="BB232" s="220"/>
      <c r="BC232" s="220"/>
      <c r="BD232" s="220"/>
      <c r="BE232" s="220"/>
      <c r="BF232" s="220"/>
      <c r="BG232" s="220"/>
      <c r="BH232" s="220"/>
      <c r="BI232" s="220"/>
      <c r="BJ232" s="220"/>
      <c r="BK232" s="220"/>
      <c r="BL232" s="220"/>
      <c r="BM232" s="220"/>
      <c r="BN232" s="220"/>
      <c r="BO232" s="220"/>
      <c r="BP232" s="220"/>
      <c r="BQ232" s="220"/>
      <c r="BR232" s="220"/>
      <c r="BS232" s="220"/>
      <c r="BT232" s="220"/>
      <c r="BU232" s="220"/>
      <c r="BV232" s="220"/>
      <c r="BW232" s="220"/>
      <c r="BX232" s="220"/>
      <c r="BY232" s="220"/>
      <c r="BZ232" s="220"/>
      <c r="CA232" s="220"/>
      <c r="CB232" s="220"/>
      <c r="CC232" s="220"/>
      <c r="CD232" s="220"/>
      <c r="CE232" s="220"/>
      <c r="CF232" s="220"/>
      <c r="CG232" s="220"/>
      <c r="CH232" s="220"/>
      <c r="CI232" s="220"/>
      <c r="CJ232" s="220"/>
      <c r="CK232" s="220"/>
      <c r="CL232" s="220"/>
      <c r="CM232" s="220"/>
      <c r="CN232" s="220"/>
      <c r="CO232" s="220"/>
      <c r="CP232" s="220"/>
      <c r="CQ232" s="220"/>
      <c r="CR232" s="220"/>
      <c r="CS232" s="220"/>
      <c r="CT232" s="220"/>
      <c r="CU232" s="220"/>
      <c r="CV232" s="220"/>
      <c r="CW232" s="220"/>
      <c r="CX232" s="220"/>
      <c r="CY232" s="220"/>
      <c r="CZ232" s="220"/>
      <c r="DA232" s="220"/>
      <c r="DB232" s="220"/>
      <c r="DC232" s="220"/>
      <c r="DD232" s="220"/>
      <c r="DE232" s="220"/>
      <c r="DF232" s="220"/>
      <c r="DG232" s="220"/>
      <c r="DH232" s="220"/>
      <c r="DI232" s="220"/>
      <c r="DJ232" s="220"/>
      <c r="DK232" s="220"/>
      <c r="DL232" s="220"/>
      <c r="DM232" s="220"/>
      <c r="DN232" s="220"/>
      <c r="DO232" s="220"/>
      <c r="DP232" s="220"/>
      <c r="DQ232" s="220"/>
      <c r="DR232" s="220"/>
      <c r="DS232" s="220"/>
      <c r="DT232" s="220"/>
      <c r="DU232" s="220"/>
      <c r="DV232" s="220"/>
      <c r="DW232" s="220"/>
      <c r="DX232" s="220"/>
      <c r="DY232" s="220">
        <v>13399.0023141</v>
      </c>
    </row>
    <row r="233" spans="4:129">
      <c r="D233" s="175" t="s">
        <v>955</v>
      </c>
      <c r="E233" s="220" t="s">
        <v>973</v>
      </c>
      <c r="F233" s="220" t="s">
        <v>974</v>
      </c>
      <c r="G233" s="220">
        <v>-1702325.23</v>
      </c>
      <c r="H233" s="220"/>
      <c r="I233" s="220"/>
      <c r="J233" s="220"/>
      <c r="K233" s="220"/>
      <c r="L233" s="220"/>
      <c r="M233" s="220"/>
      <c r="N233" s="220"/>
      <c r="O233" s="220">
        <v>-1702325.23</v>
      </c>
      <c r="P233" s="220"/>
      <c r="Q233" s="220"/>
      <c r="R233" s="220"/>
      <c r="S233" s="220"/>
      <c r="T233" s="220"/>
      <c r="U233" s="220"/>
      <c r="V233" s="220"/>
      <c r="W233" s="220"/>
      <c r="X233" s="220"/>
      <c r="Y233" s="220"/>
      <c r="Z233" s="220"/>
      <c r="AA233" s="220"/>
      <c r="AB233" s="220"/>
      <c r="AC233" s="220"/>
      <c r="AD233" s="220"/>
      <c r="AE233" s="220"/>
      <c r="AF233" s="220"/>
      <c r="AG233" s="220"/>
      <c r="AH233" s="220"/>
      <c r="AI233" s="220"/>
      <c r="AJ233" s="220"/>
      <c r="AK233" s="220"/>
      <c r="AL233" s="220"/>
      <c r="AM233" s="220"/>
      <c r="AN233" s="220"/>
      <c r="AO233" s="220"/>
      <c r="AP233" s="220"/>
      <c r="AQ233" s="220"/>
      <c r="AR233" s="220"/>
      <c r="AS233" s="220"/>
      <c r="AT233" s="220"/>
      <c r="AU233" s="220"/>
      <c r="AV233" s="220"/>
      <c r="AW233" s="220"/>
      <c r="AX233" s="220"/>
      <c r="AY233" s="220"/>
      <c r="AZ233" s="220"/>
      <c r="BA233" s="220"/>
      <c r="BB233" s="220"/>
      <c r="BC233" s="220"/>
      <c r="BD233" s="220"/>
      <c r="BE233" s="220"/>
      <c r="BF233" s="220"/>
      <c r="BG233" s="220"/>
      <c r="BH233" s="220"/>
      <c r="BI233" s="220"/>
      <c r="BJ233" s="220"/>
      <c r="BK233" s="220"/>
      <c r="BL233" s="220"/>
      <c r="BM233" s="220"/>
      <c r="BN233" s="220"/>
      <c r="BO233" s="220"/>
      <c r="BP233" s="220"/>
      <c r="BQ233" s="220"/>
      <c r="BR233" s="220"/>
      <c r="BS233" s="220"/>
      <c r="BT233" s="220"/>
      <c r="BU233" s="220"/>
      <c r="BV233" s="220"/>
      <c r="BW233" s="220"/>
      <c r="BX233" s="220"/>
      <c r="BY233" s="220"/>
      <c r="BZ233" s="220"/>
      <c r="CA233" s="220"/>
      <c r="CB233" s="220"/>
      <c r="CC233" s="220"/>
      <c r="CD233" s="220"/>
      <c r="CE233" s="220"/>
      <c r="CF233" s="220"/>
      <c r="CG233" s="220"/>
      <c r="CH233" s="220"/>
      <c r="CI233" s="220"/>
      <c r="CJ233" s="220"/>
      <c r="CK233" s="220"/>
      <c r="CL233" s="220"/>
      <c r="CM233" s="220"/>
      <c r="CN233" s="220"/>
      <c r="CO233" s="220"/>
      <c r="CP233" s="220"/>
      <c r="CQ233" s="220"/>
      <c r="CR233" s="220"/>
      <c r="CS233" s="220"/>
      <c r="CT233" s="220"/>
      <c r="CU233" s="220"/>
      <c r="CV233" s="220"/>
      <c r="CW233" s="220"/>
      <c r="CX233" s="220"/>
      <c r="CY233" s="220"/>
      <c r="CZ233" s="220"/>
      <c r="DA233" s="220"/>
      <c r="DB233" s="220"/>
      <c r="DC233" s="220"/>
      <c r="DD233" s="220"/>
      <c r="DE233" s="220"/>
      <c r="DF233" s="220"/>
      <c r="DG233" s="220"/>
      <c r="DH233" s="220"/>
      <c r="DI233" s="220"/>
      <c r="DJ233" s="220"/>
      <c r="DK233" s="220"/>
      <c r="DL233" s="220"/>
      <c r="DM233" s="220"/>
      <c r="DN233" s="220"/>
      <c r="DO233" s="220"/>
      <c r="DP233" s="220"/>
      <c r="DQ233" s="220"/>
      <c r="DR233" s="220"/>
      <c r="DS233" s="220"/>
      <c r="DT233" s="220"/>
      <c r="DU233" s="220"/>
      <c r="DV233" s="220"/>
      <c r="DW233" s="220"/>
      <c r="DX233" s="220"/>
      <c r="DY233" s="220">
        <v>-1702325.23</v>
      </c>
    </row>
    <row r="234" spans="4:129">
      <c r="D234" s="175" t="s">
        <v>958</v>
      </c>
      <c r="E234" s="220" t="s">
        <v>976</v>
      </c>
      <c r="F234" s="220" t="s">
        <v>977</v>
      </c>
      <c r="G234" s="220">
        <v>-59741164.950000003</v>
      </c>
      <c r="H234" s="220"/>
      <c r="I234" s="220"/>
      <c r="J234" s="220"/>
      <c r="K234" s="220"/>
      <c r="L234" s="220"/>
      <c r="M234" s="220"/>
      <c r="N234" s="220"/>
      <c r="O234" s="220">
        <v>-59741164.950000003</v>
      </c>
      <c r="P234" s="220"/>
      <c r="Q234" s="220"/>
      <c r="R234" s="220"/>
      <c r="S234" s="220"/>
      <c r="T234" s="220"/>
      <c r="U234" s="220"/>
      <c r="V234" s="220"/>
      <c r="W234" s="220"/>
      <c r="X234" s="220"/>
      <c r="Y234" s="220"/>
      <c r="Z234" s="220"/>
      <c r="AA234" s="220"/>
      <c r="AB234" s="220"/>
      <c r="AC234" s="220"/>
      <c r="AD234" s="220"/>
      <c r="AE234" s="220"/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R234" s="220"/>
      <c r="AS234" s="220"/>
      <c r="AT234" s="220"/>
      <c r="AU234" s="220"/>
      <c r="AV234" s="220"/>
      <c r="AW234" s="220"/>
      <c r="AX234" s="220"/>
      <c r="AY234" s="220"/>
      <c r="AZ234" s="220"/>
      <c r="BA234" s="220"/>
      <c r="BB234" s="220"/>
      <c r="BC234" s="220"/>
      <c r="BD234" s="220"/>
      <c r="BE234" s="220"/>
      <c r="BF234" s="220"/>
      <c r="BG234" s="220"/>
      <c r="BH234" s="220"/>
      <c r="BI234" s="220"/>
      <c r="BJ234" s="220"/>
      <c r="BK234" s="220"/>
      <c r="BL234" s="220"/>
      <c r="BM234" s="220"/>
      <c r="BN234" s="220"/>
      <c r="BO234" s="220"/>
      <c r="BP234" s="220"/>
      <c r="BQ234" s="220"/>
      <c r="BR234" s="220"/>
      <c r="BS234" s="220"/>
      <c r="BT234" s="220"/>
      <c r="BU234" s="220"/>
      <c r="BV234" s="220"/>
      <c r="BW234" s="220"/>
      <c r="BX234" s="220"/>
      <c r="BY234" s="220"/>
      <c r="BZ234" s="220"/>
      <c r="CA234" s="220"/>
      <c r="CB234" s="220"/>
      <c r="CC234" s="220"/>
      <c r="CD234" s="220"/>
      <c r="CE234" s="220"/>
      <c r="CF234" s="220"/>
      <c r="CG234" s="220"/>
      <c r="CH234" s="220"/>
      <c r="CI234" s="220"/>
      <c r="CJ234" s="220"/>
      <c r="CK234" s="220"/>
      <c r="CL234" s="220"/>
      <c r="CM234" s="220"/>
      <c r="CN234" s="220"/>
      <c r="CO234" s="220"/>
      <c r="CP234" s="220"/>
      <c r="CQ234" s="220"/>
      <c r="CR234" s="220"/>
      <c r="CS234" s="220"/>
      <c r="CT234" s="220"/>
      <c r="CU234" s="220"/>
      <c r="CV234" s="220"/>
      <c r="CW234" s="220"/>
      <c r="CX234" s="220"/>
      <c r="CY234" s="220"/>
      <c r="CZ234" s="220"/>
      <c r="DA234" s="220"/>
      <c r="DB234" s="220"/>
      <c r="DC234" s="220"/>
      <c r="DD234" s="220"/>
      <c r="DE234" s="220"/>
      <c r="DF234" s="220"/>
      <c r="DG234" s="220"/>
      <c r="DH234" s="220"/>
      <c r="DI234" s="220"/>
      <c r="DJ234" s="220"/>
      <c r="DK234" s="220"/>
      <c r="DL234" s="220"/>
      <c r="DM234" s="220"/>
      <c r="DN234" s="220"/>
      <c r="DO234" s="220"/>
      <c r="DP234" s="220"/>
      <c r="DQ234" s="220"/>
      <c r="DR234" s="220">
        <v>59741164.950000003</v>
      </c>
      <c r="DS234" s="220"/>
      <c r="DT234" s="220"/>
      <c r="DU234" s="220">
        <v>59741164.950000003</v>
      </c>
      <c r="DV234" s="220"/>
      <c r="DW234" s="220"/>
      <c r="DX234" s="220"/>
      <c r="DY234" s="220">
        <v>0</v>
      </c>
    </row>
    <row r="235" spans="4:129">
      <c r="D235" s="175" t="s">
        <v>960</v>
      </c>
      <c r="E235" s="220" t="s">
        <v>979</v>
      </c>
      <c r="F235" s="220" t="s">
        <v>742</v>
      </c>
      <c r="G235" s="220"/>
      <c r="H235" s="220"/>
      <c r="I235" s="220"/>
      <c r="J235" s="220">
        <v>-952567608.79668415</v>
      </c>
      <c r="K235" s="220"/>
      <c r="L235" s="220"/>
      <c r="M235" s="220">
        <v>-42263874.100000001</v>
      </c>
      <c r="N235" s="220"/>
      <c r="O235" s="220">
        <v>-994831482.89668417</v>
      </c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  <c r="AB235" s="220"/>
      <c r="AC235" s="220"/>
      <c r="AD235" s="220"/>
      <c r="AE235" s="220"/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R235" s="220"/>
      <c r="AS235" s="220"/>
      <c r="AT235" s="220"/>
      <c r="AU235" s="220"/>
      <c r="AV235" s="220"/>
      <c r="AW235" s="220"/>
      <c r="AX235" s="220"/>
      <c r="AY235" s="220"/>
      <c r="AZ235" s="220"/>
      <c r="BA235" s="220"/>
      <c r="BB235" s="220"/>
      <c r="BC235" s="220"/>
      <c r="BD235" s="220"/>
      <c r="BE235" s="220"/>
      <c r="BF235" s="220"/>
      <c r="BG235" s="220"/>
      <c r="BH235" s="220"/>
      <c r="BI235" s="220"/>
      <c r="BJ235" s="220"/>
      <c r="BK235" s="220"/>
      <c r="BL235" s="220"/>
      <c r="BM235" s="220"/>
      <c r="BN235" s="220"/>
      <c r="BO235" s="220"/>
      <c r="BP235" s="220"/>
      <c r="BQ235" s="220"/>
      <c r="BR235" s="220"/>
      <c r="BS235" s="220"/>
      <c r="BT235" s="220"/>
      <c r="BU235" s="220"/>
      <c r="BV235" s="220"/>
      <c r="BW235" s="220"/>
      <c r="BX235" s="220"/>
      <c r="BY235" s="220"/>
      <c r="BZ235" s="220"/>
      <c r="CA235" s="220"/>
      <c r="CB235" s="220">
        <v>4545795.5703379</v>
      </c>
      <c r="CC235" s="220"/>
      <c r="CD235" s="220"/>
      <c r="CE235" s="220"/>
      <c r="CF235" s="220"/>
      <c r="CG235" s="220"/>
      <c r="CH235" s="220"/>
      <c r="CI235" s="220"/>
      <c r="CJ235" s="220"/>
      <c r="CK235" s="220"/>
      <c r="CL235" s="220"/>
      <c r="CM235" s="220"/>
      <c r="CN235" s="220"/>
      <c r="CO235" s="220"/>
      <c r="CP235" s="220"/>
      <c r="CQ235" s="220"/>
      <c r="CR235" s="220"/>
      <c r="CS235" s="220"/>
      <c r="CT235" s="220"/>
      <c r="CU235" s="220"/>
      <c r="CV235" s="220"/>
      <c r="CW235" s="220"/>
      <c r="CX235" s="220"/>
      <c r="CY235" s="220"/>
      <c r="CZ235" s="220"/>
      <c r="DA235" s="220"/>
      <c r="DB235" s="220"/>
      <c r="DC235" s="220">
        <v>94119958.113309398</v>
      </c>
      <c r="DD235" s="220">
        <v>-672482.9582472</v>
      </c>
      <c r="DE235" s="220"/>
      <c r="DF235" s="220"/>
      <c r="DG235" s="220"/>
      <c r="DH235" s="220"/>
      <c r="DI235" s="220"/>
      <c r="DJ235" s="220"/>
      <c r="DK235" s="220"/>
      <c r="DL235" s="220"/>
      <c r="DM235" s="220"/>
      <c r="DN235" s="220"/>
      <c r="DO235" s="220"/>
      <c r="DP235" s="220"/>
      <c r="DQ235" s="220"/>
      <c r="DR235" s="220">
        <v>312560534.45999998</v>
      </c>
      <c r="DS235" s="220"/>
      <c r="DT235" s="220"/>
      <c r="DU235" s="220">
        <v>410553805.18540013</v>
      </c>
      <c r="DV235" s="220"/>
      <c r="DW235" s="220"/>
      <c r="DX235" s="220"/>
      <c r="DY235" s="220">
        <v>-584277677.71128404</v>
      </c>
    </row>
    <row r="236" spans="4:129">
      <c r="D236" s="175" t="s">
        <v>963</v>
      </c>
      <c r="E236" s="220" t="s">
        <v>981</v>
      </c>
      <c r="F236" s="220" t="s">
        <v>982</v>
      </c>
      <c r="G236" s="220"/>
      <c r="H236" s="220"/>
      <c r="I236" s="220"/>
      <c r="J236" s="220">
        <v>-181727.4325392</v>
      </c>
      <c r="K236" s="220"/>
      <c r="L236" s="220"/>
      <c r="M236" s="220"/>
      <c r="N236" s="220"/>
      <c r="O236" s="220">
        <v>-181727.4325392</v>
      </c>
      <c r="P236" s="220"/>
      <c r="Q236" s="220"/>
      <c r="R236" s="220"/>
      <c r="S236" s="220"/>
      <c r="T236" s="220"/>
      <c r="U236" s="220"/>
      <c r="V236" s="220"/>
      <c r="W236" s="220"/>
      <c r="X236" s="220"/>
      <c r="Y236" s="220"/>
      <c r="Z236" s="220"/>
      <c r="AA236" s="220"/>
      <c r="AB236" s="220"/>
      <c r="AC236" s="220"/>
      <c r="AD236" s="220"/>
      <c r="AE236" s="220"/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R236" s="220"/>
      <c r="AS236" s="220"/>
      <c r="AT236" s="220"/>
      <c r="AU236" s="220"/>
      <c r="AV236" s="220"/>
      <c r="AW236" s="220"/>
      <c r="AX236" s="220"/>
      <c r="AY236" s="220"/>
      <c r="AZ236" s="220"/>
      <c r="BA236" s="220"/>
      <c r="BB236" s="220"/>
      <c r="BC236" s="220"/>
      <c r="BD236" s="220"/>
      <c r="BE236" s="220"/>
      <c r="BF236" s="220"/>
      <c r="BG236" s="220"/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T236" s="220"/>
      <c r="BU236" s="220"/>
      <c r="BV236" s="220"/>
      <c r="BW236" s="220"/>
      <c r="BX236" s="220"/>
      <c r="BY236" s="220"/>
      <c r="BZ236" s="220"/>
      <c r="CA236" s="220"/>
      <c r="CB236" s="220"/>
      <c r="CC236" s="220"/>
      <c r="CD236" s="220"/>
      <c r="CE236" s="220"/>
      <c r="CF236" s="220"/>
      <c r="CG236" s="220"/>
      <c r="CH236" s="220"/>
      <c r="CI236" s="220"/>
      <c r="CJ236" s="220"/>
      <c r="CK236" s="220"/>
      <c r="CL236" s="220"/>
      <c r="CM236" s="220"/>
      <c r="CN236" s="220"/>
      <c r="CO236" s="220"/>
      <c r="CP236" s="220"/>
      <c r="CQ236" s="220"/>
      <c r="CR236" s="220"/>
      <c r="CS236" s="220"/>
      <c r="CT236" s="220"/>
      <c r="CU236" s="220"/>
      <c r="CV236" s="220"/>
      <c r="CW236" s="220"/>
      <c r="CX236" s="220"/>
      <c r="CY236" s="220"/>
      <c r="CZ236" s="220"/>
      <c r="DA236" s="220"/>
      <c r="DB236" s="220"/>
      <c r="DC236" s="220"/>
      <c r="DD236" s="220"/>
      <c r="DE236" s="220"/>
      <c r="DF236" s="220"/>
      <c r="DG236" s="220"/>
      <c r="DH236" s="220"/>
      <c r="DI236" s="220"/>
      <c r="DJ236" s="220"/>
      <c r="DK236" s="220"/>
      <c r="DL236" s="220"/>
      <c r="DM236" s="220"/>
      <c r="DN236" s="220"/>
      <c r="DO236" s="220"/>
      <c r="DP236" s="220"/>
      <c r="DQ236" s="220"/>
      <c r="DR236" s="220"/>
      <c r="DS236" s="220"/>
      <c r="DT236" s="220"/>
      <c r="DU236" s="220"/>
      <c r="DV236" s="220"/>
      <c r="DW236" s="220"/>
      <c r="DX236" s="220"/>
      <c r="DY236" s="220">
        <v>-181727.4325392</v>
      </c>
    </row>
    <row r="237" spans="4:129">
      <c r="D237" s="175" t="s">
        <v>966</v>
      </c>
      <c r="E237" s="220" t="s">
        <v>984</v>
      </c>
      <c r="F237" s="220" t="s">
        <v>754</v>
      </c>
      <c r="G237" s="220">
        <v>-1077935.08</v>
      </c>
      <c r="H237" s="220"/>
      <c r="I237" s="220"/>
      <c r="J237" s="220"/>
      <c r="K237" s="220"/>
      <c r="L237" s="220"/>
      <c r="M237" s="220">
        <v>-9762.2999999999993</v>
      </c>
      <c r="N237" s="220"/>
      <c r="O237" s="220">
        <v>-1087697.3799999999</v>
      </c>
      <c r="P237" s="220"/>
      <c r="Q237" s="220"/>
      <c r="R237" s="220"/>
      <c r="S237" s="220"/>
      <c r="T237" s="220"/>
      <c r="U237" s="220"/>
      <c r="V237" s="220"/>
      <c r="W237" s="220"/>
      <c r="X237" s="220"/>
      <c r="Y237" s="220"/>
      <c r="Z237" s="220"/>
      <c r="AA237" s="220"/>
      <c r="AB237" s="220"/>
      <c r="AC237" s="220"/>
      <c r="AD237" s="220"/>
      <c r="AE237" s="220"/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R237" s="220"/>
      <c r="AS237" s="220"/>
      <c r="AT237" s="220"/>
      <c r="AU237" s="220"/>
      <c r="AV237" s="220"/>
      <c r="AW237" s="220"/>
      <c r="AX237" s="220"/>
      <c r="AY237" s="220"/>
      <c r="AZ237" s="220"/>
      <c r="BA237" s="220"/>
      <c r="BB237" s="220"/>
      <c r="BC237" s="220"/>
      <c r="BD237" s="220"/>
      <c r="BE237" s="220"/>
      <c r="BF237" s="220"/>
      <c r="BG237" s="220"/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T237" s="220"/>
      <c r="BU237" s="220"/>
      <c r="BV237" s="220"/>
      <c r="BW237" s="220"/>
      <c r="BX237" s="220"/>
      <c r="BY237" s="220"/>
      <c r="BZ237" s="220"/>
      <c r="CA237" s="220"/>
      <c r="CB237" s="220"/>
      <c r="CC237" s="220"/>
      <c r="CD237" s="220"/>
      <c r="CE237" s="220"/>
      <c r="CF237" s="220"/>
      <c r="CG237" s="220"/>
      <c r="CH237" s="220"/>
      <c r="CI237" s="220"/>
      <c r="CJ237" s="220"/>
      <c r="CK237" s="220"/>
      <c r="CL237" s="220"/>
      <c r="CM237" s="220"/>
      <c r="CN237" s="220"/>
      <c r="CO237" s="220"/>
      <c r="CP237" s="220"/>
      <c r="CQ237" s="220"/>
      <c r="CR237" s="220"/>
      <c r="CS237" s="220"/>
      <c r="CT237" s="220"/>
      <c r="CU237" s="220"/>
      <c r="CV237" s="220"/>
      <c r="CW237" s="220"/>
      <c r="CX237" s="220"/>
      <c r="CY237" s="220"/>
      <c r="CZ237" s="220"/>
      <c r="DA237" s="220"/>
      <c r="DB237" s="220"/>
      <c r="DC237" s="220"/>
      <c r="DD237" s="220"/>
      <c r="DE237" s="220"/>
      <c r="DF237" s="220"/>
      <c r="DG237" s="220"/>
      <c r="DH237" s="220"/>
      <c r="DI237" s="220"/>
      <c r="DJ237" s="220"/>
      <c r="DK237" s="220"/>
      <c r="DL237" s="220"/>
      <c r="DM237" s="220"/>
      <c r="DN237" s="220"/>
      <c r="DO237" s="220"/>
      <c r="DP237" s="220"/>
      <c r="DQ237" s="220"/>
      <c r="DR237" s="220"/>
      <c r="DS237" s="220"/>
      <c r="DT237" s="220"/>
      <c r="DU237" s="220"/>
      <c r="DV237" s="220"/>
      <c r="DW237" s="220"/>
      <c r="DX237" s="220"/>
      <c r="DY237" s="220">
        <v>-1087697.3799999999</v>
      </c>
    </row>
    <row r="238" spans="4:129">
      <c r="D238" s="175" t="s">
        <v>969</v>
      </c>
      <c r="E238" s="220" t="s">
        <v>986</v>
      </c>
      <c r="F238" s="220" t="s">
        <v>760</v>
      </c>
      <c r="G238" s="220">
        <v>-235932913.44</v>
      </c>
      <c r="H238" s="220"/>
      <c r="I238" s="220"/>
      <c r="J238" s="220">
        <v>150405827.1767886</v>
      </c>
      <c r="K238" s="220"/>
      <c r="L238" s="220"/>
      <c r="M238" s="220"/>
      <c r="N238" s="220"/>
      <c r="O238" s="220">
        <v>-85527086.263211399</v>
      </c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  <c r="AB238" s="220"/>
      <c r="AC238" s="220"/>
      <c r="AD238" s="220"/>
      <c r="AE238" s="220"/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R238" s="220"/>
      <c r="AS238" s="220"/>
      <c r="AT238" s="220"/>
      <c r="AU238" s="220"/>
      <c r="AV238" s="220"/>
      <c r="AW238" s="220"/>
      <c r="AX238" s="220"/>
      <c r="AY238" s="220"/>
      <c r="AZ238" s="220"/>
      <c r="BA238" s="220"/>
      <c r="BB238" s="220"/>
      <c r="BC238" s="220"/>
      <c r="BD238" s="220"/>
      <c r="BE238" s="220"/>
      <c r="BF238" s="220"/>
      <c r="BG238" s="220"/>
      <c r="BH238" s="220"/>
      <c r="BI238" s="220"/>
      <c r="BJ238" s="220"/>
      <c r="BK238" s="220"/>
      <c r="BL238" s="220"/>
      <c r="BM238" s="220"/>
      <c r="BN238" s="220"/>
      <c r="BO238" s="220"/>
      <c r="BP238" s="220"/>
      <c r="BQ238" s="220"/>
      <c r="BR238" s="220"/>
      <c r="BS238" s="220"/>
      <c r="BT238" s="220"/>
      <c r="BU238" s="220"/>
      <c r="BV238" s="220"/>
      <c r="BW238" s="220"/>
      <c r="BX238" s="220"/>
      <c r="BY238" s="220"/>
      <c r="BZ238" s="220"/>
      <c r="CA238" s="220"/>
      <c r="CB238" s="220"/>
      <c r="CC238" s="220"/>
      <c r="CD238" s="220"/>
      <c r="CE238" s="220"/>
      <c r="CF238" s="220"/>
      <c r="CG238" s="220"/>
      <c r="CH238" s="220"/>
      <c r="CI238" s="220"/>
      <c r="CJ238" s="220"/>
      <c r="CK238" s="220"/>
      <c r="CL238" s="220"/>
      <c r="CM238" s="220"/>
      <c r="CN238" s="220"/>
      <c r="CO238" s="220"/>
      <c r="CP238" s="220"/>
      <c r="CQ238" s="220"/>
      <c r="CR238" s="220"/>
      <c r="CS238" s="220"/>
      <c r="CT238" s="220"/>
      <c r="CU238" s="220"/>
      <c r="CV238" s="220"/>
      <c r="CW238" s="220"/>
      <c r="CX238" s="220"/>
      <c r="CY238" s="220"/>
      <c r="CZ238" s="220"/>
      <c r="DA238" s="220"/>
      <c r="DB238" s="220"/>
      <c r="DC238" s="220"/>
      <c r="DD238" s="220"/>
      <c r="DE238" s="220"/>
      <c r="DF238" s="220"/>
      <c r="DG238" s="220"/>
      <c r="DH238" s="220"/>
      <c r="DI238" s="220">
        <v>-1604229438.47</v>
      </c>
      <c r="DJ238" s="220"/>
      <c r="DK238" s="220"/>
      <c r="DL238" s="220"/>
      <c r="DM238" s="220"/>
      <c r="DN238" s="220"/>
      <c r="DO238" s="220">
        <v>42713525.590000004</v>
      </c>
      <c r="DP238" s="220"/>
      <c r="DQ238" s="220"/>
      <c r="DR238" s="220"/>
      <c r="DS238" s="220"/>
      <c r="DT238" s="220"/>
      <c r="DU238" s="220">
        <v>-1561515912.8800001</v>
      </c>
      <c r="DV238" s="220"/>
      <c r="DW238" s="220"/>
      <c r="DX238" s="220"/>
      <c r="DY238" s="220">
        <v>-1647042999.1432114</v>
      </c>
    </row>
    <row r="239" spans="4:129">
      <c r="D239" s="175" t="s">
        <v>972</v>
      </c>
      <c r="E239" s="220" t="s">
        <v>988</v>
      </c>
      <c r="F239" s="220" t="s">
        <v>989</v>
      </c>
      <c r="G239" s="220">
        <v>179112973.72999999</v>
      </c>
      <c r="H239" s="220"/>
      <c r="I239" s="220"/>
      <c r="J239" s="220"/>
      <c r="K239" s="220"/>
      <c r="L239" s="220"/>
      <c r="M239" s="220">
        <v>32841476.920000002</v>
      </c>
      <c r="N239" s="220"/>
      <c r="O239" s="220">
        <v>211954450.65000001</v>
      </c>
      <c r="P239" s="220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  <c r="AB239" s="220"/>
      <c r="AC239" s="220"/>
      <c r="AD239" s="220"/>
      <c r="AE239" s="220"/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R239" s="220"/>
      <c r="AS239" s="220"/>
      <c r="AT239" s="220"/>
      <c r="AU239" s="220"/>
      <c r="AV239" s="220"/>
      <c r="AW239" s="220"/>
      <c r="AX239" s="220"/>
      <c r="AY239" s="220"/>
      <c r="AZ239" s="220"/>
      <c r="BA239" s="220"/>
      <c r="BB239" s="220"/>
      <c r="BC239" s="220"/>
      <c r="BD239" s="220"/>
      <c r="BE239" s="220"/>
      <c r="BF239" s="220"/>
      <c r="BG239" s="220"/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T239" s="220"/>
      <c r="BU239" s="220"/>
      <c r="BV239" s="220"/>
      <c r="BW239" s="220"/>
      <c r="BX239" s="220"/>
      <c r="BY239" s="220"/>
      <c r="BZ239" s="220"/>
      <c r="CA239" s="220"/>
      <c r="CB239" s="220"/>
      <c r="CC239" s="220"/>
      <c r="CD239" s="220"/>
      <c r="CE239" s="220"/>
      <c r="CF239" s="220"/>
      <c r="CG239" s="220"/>
      <c r="CH239" s="220"/>
      <c r="CI239" s="220"/>
      <c r="CJ239" s="220"/>
      <c r="CK239" s="220"/>
      <c r="CL239" s="220"/>
      <c r="CM239" s="220"/>
      <c r="CN239" s="220"/>
      <c r="CO239" s="220"/>
      <c r="CP239" s="220"/>
      <c r="CQ239" s="220"/>
      <c r="CR239" s="220"/>
      <c r="CS239" s="220"/>
      <c r="CT239" s="220"/>
      <c r="CU239" s="220"/>
      <c r="CV239" s="220"/>
      <c r="CW239" s="220"/>
      <c r="CX239" s="220"/>
      <c r="CY239" s="220"/>
      <c r="CZ239" s="220"/>
      <c r="DA239" s="220"/>
      <c r="DB239" s="220"/>
      <c r="DC239" s="220"/>
      <c r="DD239" s="220"/>
      <c r="DE239" s="220"/>
      <c r="DF239" s="220"/>
      <c r="DG239" s="220"/>
      <c r="DH239" s="220"/>
      <c r="DI239" s="220"/>
      <c r="DJ239" s="220"/>
      <c r="DK239" s="220"/>
      <c r="DL239" s="220"/>
      <c r="DM239" s="220"/>
      <c r="DN239" s="220"/>
      <c r="DO239" s="220"/>
      <c r="DP239" s="220"/>
      <c r="DQ239" s="220"/>
      <c r="DR239" s="220"/>
      <c r="DS239" s="220"/>
      <c r="DT239" s="220"/>
      <c r="DU239" s="220"/>
      <c r="DV239" s="220"/>
      <c r="DW239" s="220"/>
      <c r="DX239" s="220"/>
      <c r="DY239" s="220">
        <v>211954450.65000001</v>
      </c>
    </row>
    <row r="240" spans="4:129">
      <c r="D240" s="175" t="s">
        <v>975</v>
      </c>
      <c r="E240" s="222" t="s">
        <v>994</v>
      </c>
      <c r="F240" s="222" t="s">
        <v>217</v>
      </c>
      <c r="G240" s="222">
        <v>-119341364.97</v>
      </c>
      <c r="H240" s="222"/>
      <c r="I240" s="222"/>
      <c r="J240" s="222">
        <v>-802330110.05012071</v>
      </c>
      <c r="K240" s="222"/>
      <c r="L240" s="222"/>
      <c r="M240" s="222">
        <v>-9432159.4800000004</v>
      </c>
      <c r="N240" s="222"/>
      <c r="O240" s="222">
        <v>-931103634.50012076</v>
      </c>
      <c r="P240" s="222"/>
      <c r="Q240" s="222"/>
      <c r="R240" s="222"/>
      <c r="S240" s="222"/>
      <c r="T240" s="222"/>
      <c r="U240" s="222"/>
      <c r="V240" s="222"/>
      <c r="W240" s="222"/>
      <c r="X240" s="222"/>
      <c r="Y240" s="222"/>
      <c r="Z240" s="222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2"/>
      <c r="AL240" s="222"/>
      <c r="AM240" s="222"/>
      <c r="AN240" s="222"/>
      <c r="AO240" s="222"/>
      <c r="AP240" s="222"/>
      <c r="AQ240" s="222"/>
      <c r="AR240" s="222"/>
      <c r="AS240" s="222"/>
      <c r="AT240" s="222"/>
      <c r="AU240" s="222"/>
      <c r="AV240" s="222"/>
      <c r="AW240" s="222"/>
      <c r="AX240" s="222"/>
      <c r="AY240" s="222"/>
      <c r="AZ240" s="222"/>
      <c r="BA240" s="222"/>
      <c r="BB240" s="222"/>
      <c r="BC240" s="222"/>
      <c r="BD240" s="222"/>
      <c r="BE240" s="222"/>
      <c r="BF240" s="222"/>
      <c r="BG240" s="222"/>
      <c r="BH240" s="222"/>
      <c r="BI240" s="222"/>
      <c r="BJ240" s="222"/>
      <c r="BK240" s="222"/>
      <c r="BL240" s="222"/>
      <c r="BM240" s="222"/>
      <c r="BN240" s="222"/>
      <c r="BO240" s="222"/>
      <c r="BP240" s="222"/>
      <c r="BQ240" s="222"/>
      <c r="BR240" s="222"/>
      <c r="BS240" s="222"/>
      <c r="BT240" s="222"/>
      <c r="BU240" s="222"/>
      <c r="BV240" s="222"/>
      <c r="BW240" s="222"/>
      <c r="BX240" s="222"/>
      <c r="BY240" s="222"/>
      <c r="BZ240" s="222"/>
      <c r="CA240" s="222"/>
      <c r="CB240" s="222">
        <v>4545795.5703379</v>
      </c>
      <c r="CC240" s="222"/>
      <c r="CD240" s="222"/>
      <c r="CE240" s="222"/>
      <c r="CF240" s="222"/>
      <c r="CG240" s="222"/>
      <c r="CH240" s="222"/>
      <c r="CI240" s="222"/>
      <c r="CJ240" s="222"/>
      <c r="CK240" s="222"/>
      <c r="CL240" s="222"/>
      <c r="CM240" s="222"/>
      <c r="CN240" s="222"/>
      <c r="CO240" s="222"/>
      <c r="CP240" s="222"/>
      <c r="CQ240" s="222"/>
      <c r="CR240" s="222"/>
      <c r="CS240" s="222"/>
      <c r="CT240" s="222"/>
      <c r="CU240" s="222"/>
      <c r="CV240" s="222"/>
      <c r="CW240" s="222"/>
      <c r="CX240" s="222"/>
      <c r="CY240" s="222"/>
      <c r="CZ240" s="222"/>
      <c r="DA240" s="222"/>
      <c r="DB240" s="222"/>
      <c r="DC240" s="222">
        <v>94119958.113309398</v>
      </c>
      <c r="DD240" s="222">
        <v>-672482.9582472</v>
      </c>
      <c r="DE240" s="222"/>
      <c r="DF240" s="222"/>
      <c r="DG240" s="222"/>
      <c r="DH240" s="222"/>
      <c r="DI240" s="222">
        <v>-1604229438.47</v>
      </c>
      <c r="DJ240" s="222"/>
      <c r="DK240" s="222"/>
      <c r="DL240" s="222"/>
      <c r="DM240" s="222"/>
      <c r="DN240" s="222"/>
      <c r="DO240" s="222">
        <v>42713525.590000004</v>
      </c>
      <c r="DP240" s="222"/>
      <c r="DQ240" s="222"/>
      <c r="DR240" s="222">
        <v>372301699.41000003</v>
      </c>
      <c r="DS240" s="222"/>
      <c r="DT240" s="222"/>
      <c r="DU240" s="222">
        <v>-1091220942.7446001</v>
      </c>
      <c r="DV240" s="222"/>
      <c r="DW240" s="222"/>
      <c r="DX240" s="222"/>
      <c r="DY240" s="222">
        <v>-2022324577.2447207</v>
      </c>
    </row>
    <row r="241" spans="4:129">
      <c r="D241" s="175" t="s">
        <v>978</v>
      </c>
      <c r="E241" s="220" t="s">
        <v>996</v>
      </c>
      <c r="F241" s="220" t="s">
        <v>997</v>
      </c>
      <c r="G241" s="220">
        <v>-555559512.72000003</v>
      </c>
      <c r="H241" s="220"/>
      <c r="I241" s="220"/>
      <c r="J241" s="220"/>
      <c r="K241" s="220"/>
      <c r="L241" s="220">
        <v>-161610576.4574945</v>
      </c>
      <c r="M241" s="220">
        <v>-109738053.15000001</v>
      </c>
      <c r="N241" s="220"/>
      <c r="O241" s="220">
        <v>-826908142.3274945</v>
      </c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  <c r="AB241" s="220"/>
      <c r="AC241" s="220"/>
      <c r="AD241" s="220"/>
      <c r="AE241" s="220"/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>
        <v>-826908142.3274945</v>
      </c>
    </row>
    <row r="242" spans="4:129">
      <c r="D242" s="175" t="s">
        <v>980</v>
      </c>
      <c r="E242" s="220" t="s">
        <v>999</v>
      </c>
      <c r="F242" s="220" t="s">
        <v>1000</v>
      </c>
      <c r="G242" s="220">
        <v>-22535009.039999999</v>
      </c>
      <c r="H242" s="220"/>
      <c r="I242" s="220"/>
      <c r="J242" s="220"/>
      <c r="K242" s="220"/>
      <c r="L242" s="220"/>
      <c r="M242" s="220">
        <v>-6389331.9299999997</v>
      </c>
      <c r="N242" s="220"/>
      <c r="O242" s="220">
        <v>-28924340.969999999</v>
      </c>
      <c r="P242" s="220"/>
      <c r="Q242" s="220"/>
      <c r="R242" s="220"/>
      <c r="S242" s="220"/>
      <c r="T242" s="220"/>
      <c r="U242" s="220"/>
      <c r="V242" s="220"/>
      <c r="W242" s="220"/>
      <c r="X242" s="220"/>
      <c r="Y242" s="220"/>
      <c r="Z242" s="220"/>
      <c r="AA242" s="220"/>
      <c r="AB242" s="220"/>
      <c r="AC242" s="220"/>
      <c r="AD242" s="220"/>
      <c r="AE242" s="220"/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>
        <v>-28924340.969999999</v>
      </c>
    </row>
    <row r="243" spans="4:129">
      <c r="D243" s="175" t="s">
        <v>983</v>
      </c>
      <c r="E243" s="220" t="s">
        <v>1002</v>
      </c>
      <c r="F243" s="220" t="s">
        <v>1003</v>
      </c>
      <c r="G243" s="220"/>
      <c r="H243" s="220"/>
      <c r="I243" s="220"/>
      <c r="J243" s="220">
        <v>-723798395.68259072</v>
      </c>
      <c r="K243" s="220"/>
      <c r="L243" s="220"/>
      <c r="M243" s="220"/>
      <c r="N243" s="220"/>
      <c r="O243" s="220">
        <v>-723798395.68259072</v>
      </c>
      <c r="P243" s="220"/>
      <c r="Q243" s="220"/>
      <c r="R243" s="220"/>
      <c r="S243" s="220"/>
      <c r="T243" s="220"/>
      <c r="U243" s="220"/>
      <c r="V243" s="220"/>
      <c r="W243" s="220"/>
      <c r="X243" s="220"/>
      <c r="Y243" s="220"/>
      <c r="Z243" s="220"/>
      <c r="AA243" s="220"/>
      <c r="AB243" s="220"/>
      <c r="AC243" s="220"/>
      <c r="AD243" s="220"/>
      <c r="AE243" s="220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>
        <v>-723798395.68259072</v>
      </c>
    </row>
    <row r="244" spans="4:129">
      <c r="D244" s="175" t="s">
        <v>985</v>
      </c>
      <c r="E244" s="222" t="s">
        <v>1005</v>
      </c>
      <c r="F244" s="222" t="s">
        <v>1006</v>
      </c>
      <c r="G244" s="222">
        <v>-578094521.75999999</v>
      </c>
      <c r="H244" s="222"/>
      <c r="I244" s="222"/>
      <c r="J244" s="222">
        <v>-723798395.68259072</v>
      </c>
      <c r="K244" s="222"/>
      <c r="L244" s="222">
        <v>-161610576.4574945</v>
      </c>
      <c r="M244" s="222">
        <v>-116127385.08</v>
      </c>
      <c r="N244" s="222"/>
      <c r="O244" s="222">
        <v>-1579630878.9800851</v>
      </c>
      <c r="P244" s="222"/>
      <c r="Q244" s="222"/>
      <c r="R244" s="222"/>
      <c r="S244" s="222"/>
      <c r="T244" s="222"/>
      <c r="U244" s="222"/>
      <c r="V244" s="222"/>
      <c r="W244" s="222"/>
      <c r="X244" s="222"/>
      <c r="Y244" s="222"/>
      <c r="Z244" s="222"/>
      <c r="AA244" s="222"/>
      <c r="AB244" s="222"/>
      <c r="AC244" s="222"/>
      <c r="AD244" s="222"/>
      <c r="AE244" s="222"/>
      <c r="AF244" s="222"/>
      <c r="AG244" s="222"/>
      <c r="AH244" s="222"/>
      <c r="AI244" s="222"/>
      <c r="AJ244" s="222"/>
      <c r="AK244" s="222"/>
      <c r="AL244" s="222"/>
      <c r="AM244" s="222"/>
      <c r="AN244" s="222"/>
      <c r="AO244" s="222"/>
      <c r="AP244" s="222"/>
      <c r="AQ244" s="222"/>
      <c r="AR244" s="222"/>
      <c r="AS244" s="222"/>
      <c r="AT244" s="222"/>
      <c r="AU244" s="222"/>
      <c r="AV244" s="222"/>
      <c r="AW244" s="222"/>
      <c r="AX244" s="222"/>
      <c r="AY244" s="222"/>
      <c r="AZ244" s="222"/>
      <c r="BA244" s="222"/>
      <c r="BB244" s="222"/>
      <c r="BC244" s="222"/>
      <c r="BD244" s="222"/>
      <c r="BE244" s="222"/>
      <c r="BF244" s="222"/>
      <c r="BG244" s="222"/>
      <c r="BH244" s="222"/>
      <c r="BI244" s="222"/>
      <c r="BJ244" s="222"/>
      <c r="BK244" s="222"/>
      <c r="BL244" s="222"/>
      <c r="BM244" s="222"/>
      <c r="BN244" s="222"/>
      <c r="BO244" s="222"/>
      <c r="BP244" s="222"/>
      <c r="BQ244" s="222"/>
      <c r="BR244" s="222"/>
      <c r="BS244" s="222"/>
      <c r="BT244" s="222"/>
      <c r="BU244" s="222"/>
      <c r="BV244" s="222"/>
      <c r="BW244" s="222"/>
      <c r="BX244" s="222"/>
      <c r="BY244" s="222"/>
      <c r="BZ244" s="222"/>
      <c r="CA244" s="222"/>
      <c r="CB244" s="222"/>
      <c r="CC244" s="222"/>
      <c r="CD244" s="222"/>
      <c r="CE244" s="222"/>
      <c r="CF244" s="222"/>
      <c r="CG244" s="222"/>
      <c r="CH244" s="222"/>
      <c r="CI244" s="222"/>
      <c r="CJ244" s="222"/>
      <c r="CK244" s="222"/>
      <c r="CL244" s="222"/>
      <c r="CM244" s="222"/>
      <c r="CN244" s="222"/>
      <c r="CO244" s="222"/>
      <c r="CP244" s="222"/>
      <c r="CQ244" s="222"/>
      <c r="CR244" s="222"/>
      <c r="CS244" s="222"/>
      <c r="CT244" s="222"/>
      <c r="CU244" s="222"/>
      <c r="CV244" s="222"/>
      <c r="CW244" s="222"/>
      <c r="CX244" s="222"/>
      <c r="CY244" s="222"/>
      <c r="CZ244" s="222"/>
      <c r="DA244" s="222"/>
      <c r="DB244" s="222"/>
      <c r="DC244" s="222"/>
      <c r="DD244" s="222"/>
      <c r="DE244" s="222"/>
      <c r="DF244" s="222"/>
      <c r="DG244" s="222"/>
      <c r="DH244" s="222"/>
      <c r="DI244" s="222"/>
      <c r="DJ244" s="222"/>
      <c r="DK244" s="222"/>
      <c r="DL244" s="222"/>
      <c r="DM244" s="222"/>
      <c r="DN244" s="222"/>
      <c r="DO244" s="222"/>
      <c r="DP244" s="222"/>
      <c r="DQ244" s="222"/>
      <c r="DR244" s="222"/>
      <c r="DS244" s="222"/>
      <c r="DT244" s="222"/>
      <c r="DU244" s="222"/>
      <c r="DV244" s="222"/>
      <c r="DW244" s="222"/>
      <c r="DX244" s="222"/>
      <c r="DY244" s="222">
        <v>-1579630878.9800851</v>
      </c>
    </row>
    <row r="245" spans="4:129">
      <c r="D245" s="175" t="s">
        <v>987</v>
      </c>
      <c r="E245" s="220" t="s">
        <v>1008</v>
      </c>
      <c r="F245" s="220" t="s">
        <v>1009</v>
      </c>
      <c r="G245" s="220">
        <v>-1655229.06</v>
      </c>
      <c r="H245" s="220"/>
      <c r="I245" s="220"/>
      <c r="J245" s="220">
        <v>-47153096.784835503</v>
      </c>
      <c r="K245" s="220"/>
      <c r="L245" s="220"/>
      <c r="M245" s="220"/>
      <c r="N245" s="220"/>
      <c r="O245" s="220">
        <v>-48808325.844835497</v>
      </c>
      <c r="P245" s="220"/>
      <c r="Q245" s="220"/>
      <c r="R245" s="220"/>
      <c r="S245" s="220"/>
      <c r="T245" s="220"/>
      <c r="U245" s="220"/>
      <c r="V245" s="220"/>
      <c r="W245" s="220"/>
      <c r="X245" s="220"/>
      <c r="Y245" s="220"/>
      <c r="Z245" s="220"/>
      <c r="AA245" s="220"/>
      <c r="AB245" s="220"/>
      <c r="AC245" s="220"/>
      <c r="AD245" s="220"/>
      <c r="AE245" s="220"/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>
        <v>-48808325.844835497</v>
      </c>
    </row>
    <row r="246" spans="4:129">
      <c r="D246" s="175" t="s">
        <v>990</v>
      </c>
      <c r="E246" s="226" t="s">
        <v>1011</v>
      </c>
      <c r="F246" s="226" t="s">
        <v>1012</v>
      </c>
      <c r="G246" s="226">
        <v>-1655229.06</v>
      </c>
      <c r="H246" s="226"/>
      <c r="I246" s="226"/>
      <c r="J246" s="226">
        <v>-47153096.784835503</v>
      </c>
      <c r="K246" s="226"/>
      <c r="L246" s="226"/>
      <c r="M246" s="226"/>
      <c r="N246" s="226"/>
      <c r="O246" s="226">
        <v>-48808325.844835497</v>
      </c>
      <c r="P246" s="226"/>
      <c r="Q246" s="226"/>
      <c r="R246" s="226"/>
      <c r="S246" s="226"/>
      <c r="T246" s="226"/>
      <c r="U246" s="226"/>
      <c r="V246" s="226"/>
      <c r="W246" s="226"/>
      <c r="X246" s="226"/>
      <c r="Y246" s="226"/>
      <c r="Z246" s="226"/>
      <c r="AA246" s="226"/>
      <c r="AB246" s="226"/>
      <c r="AC246" s="226"/>
      <c r="AD246" s="226"/>
      <c r="AE246" s="226"/>
      <c r="AF246" s="226"/>
      <c r="AG246" s="226"/>
      <c r="AH246" s="226"/>
      <c r="AI246" s="226"/>
      <c r="AJ246" s="226"/>
      <c r="AK246" s="226"/>
      <c r="AL246" s="226"/>
      <c r="AM246" s="226"/>
      <c r="AN246" s="226"/>
      <c r="AO246" s="226"/>
      <c r="AP246" s="226"/>
      <c r="AQ246" s="226"/>
      <c r="AR246" s="226"/>
      <c r="AS246" s="226"/>
      <c r="AT246" s="226"/>
      <c r="AU246" s="226"/>
      <c r="AV246" s="226"/>
      <c r="AW246" s="226"/>
      <c r="AX246" s="226"/>
      <c r="AY246" s="226"/>
      <c r="AZ246" s="226"/>
      <c r="BA246" s="226"/>
      <c r="BB246" s="226"/>
      <c r="BC246" s="226"/>
      <c r="BD246" s="226"/>
      <c r="BE246" s="226"/>
      <c r="BF246" s="226"/>
      <c r="BG246" s="226"/>
      <c r="BH246" s="226"/>
      <c r="BI246" s="226"/>
      <c r="BJ246" s="226"/>
      <c r="BK246" s="226"/>
      <c r="BL246" s="226"/>
      <c r="BM246" s="226"/>
      <c r="BN246" s="226"/>
      <c r="BO246" s="226"/>
      <c r="BP246" s="226"/>
      <c r="BQ246" s="226"/>
      <c r="BR246" s="226"/>
      <c r="BS246" s="226"/>
      <c r="BT246" s="226"/>
      <c r="BU246" s="226"/>
      <c r="BV246" s="226"/>
      <c r="BW246" s="226"/>
      <c r="BX246" s="226"/>
      <c r="BY246" s="226"/>
      <c r="BZ246" s="226"/>
      <c r="CA246" s="226"/>
      <c r="CB246" s="226"/>
      <c r="CC246" s="226"/>
      <c r="CD246" s="226"/>
      <c r="CE246" s="226"/>
      <c r="CF246" s="226"/>
      <c r="CG246" s="226"/>
      <c r="CH246" s="226"/>
      <c r="CI246" s="226"/>
      <c r="CJ246" s="226"/>
      <c r="CK246" s="226"/>
      <c r="CL246" s="226"/>
      <c r="CM246" s="226"/>
      <c r="CN246" s="226"/>
      <c r="CO246" s="226"/>
      <c r="CP246" s="226"/>
      <c r="CQ246" s="226"/>
      <c r="CR246" s="226"/>
      <c r="CS246" s="226"/>
      <c r="CT246" s="226"/>
      <c r="CU246" s="226"/>
      <c r="CV246" s="226"/>
      <c r="CW246" s="226"/>
      <c r="CX246" s="226"/>
      <c r="CY246" s="226"/>
      <c r="CZ246" s="226"/>
      <c r="DA246" s="226"/>
      <c r="DB246" s="226"/>
      <c r="DC246" s="226"/>
      <c r="DD246" s="226"/>
      <c r="DE246" s="226"/>
      <c r="DF246" s="226"/>
      <c r="DG246" s="226"/>
      <c r="DH246" s="226"/>
      <c r="DI246" s="226"/>
      <c r="DJ246" s="226"/>
      <c r="DK246" s="226"/>
      <c r="DL246" s="226"/>
      <c r="DM246" s="226"/>
      <c r="DN246" s="226"/>
      <c r="DO246" s="226"/>
      <c r="DP246" s="226"/>
      <c r="DQ246" s="226"/>
      <c r="DR246" s="226"/>
      <c r="DS246" s="226"/>
      <c r="DT246" s="226"/>
      <c r="DU246" s="226"/>
      <c r="DV246" s="226"/>
      <c r="DW246" s="226"/>
      <c r="DX246" s="226"/>
      <c r="DY246" s="226">
        <v>-48808325.844835497</v>
      </c>
    </row>
    <row r="247" spans="4:129">
      <c r="D247" s="175" t="s">
        <v>993</v>
      </c>
      <c r="E247" s="220" t="s">
        <v>1014</v>
      </c>
      <c r="F247" s="220" t="s">
        <v>1015</v>
      </c>
      <c r="G247" s="220"/>
      <c r="H247" s="220"/>
      <c r="I247" s="220">
        <v>-1106782757.5989797</v>
      </c>
      <c r="J247" s="220"/>
      <c r="K247" s="220"/>
      <c r="L247" s="220"/>
      <c r="M247" s="220"/>
      <c r="N247" s="220"/>
      <c r="O247" s="220">
        <v>-1106782757.5989797</v>
      </c>
      <c r="P247" s="220"/>
      <c r="Q247" s="220"/>
      <c r="R247" s="220"/>
      <c r="S247" s="220"/>
      <c r="T247" s="220"/>
      <c r="U247" s="220"/>
      <c r="V247" s="220"/>
      <c r="W247" s="220"/>
      <c r="X247" s="220"/>
      <c r="Y247" s="220"/>
      <c r="Z247" s="220"/>
      <c r="AA247" s="220"/>
      <c r="AB247" s="220"/>
      <c r="AC247" s="220"/>
      <c r="AD247" s="220"/>
      <c r="AE247" s="220"/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>
        <v>-1106782757.5989797</v>
      </c>
    </row>
    <row r="248" spans="4:129">
      <c r="D248" s="175" t="s">
        <v>995</v>
      </c>
      <c r="E248" s="226" t="s">
        <v>1017</v>
      </c>
      <c r="F248" s="226" t="s">
        <v>1018</v>
      </c>
      <c r="G248" s="226"/>
      <c r="H248" s="226"/>
      <c r="I248" s="226">
        <v>-1106782757.5989797</v>
      </c>
      <c r="J248" s="226"/>
      <c r="K248" s="226"/>
      <c r="L248" s="226"/>
      <c r="M248" s="226"/>
      <c r="N248" s="226"/>
      <c r="O248" s="226">
        <v>-1106782757.5989797</v>
      </c>
      <c r="P248" s="226"/>
      <c r="Q248" s="226"/>
      <c r="R248" s="226"/>
      <c r="S248" s="226"/>
      <c r="T248" s="226"/>
      <c r="U248" s="226"/>
      <c r="V248" s="226"/>
      <c r="W248" s="226"/>
      <c r="X248" s="226"/>
      <c r="Y248" s="226"/>
      <c r="Z248" s="226"/>
      <c r="AA248" s="226"/>
      <c r="AB248" s="226"/>
      <c r="AC248" s="226"/>
      <c r="AD248" s="226"/>
      <c r="AE248" s="226"/>
      <c r="AF248" s="226"/>
      <c r="AG248" s="226"/>
      <c r="AH248" s="226"/>
      <c r="AI248" s="226"/>
      <c r="AJ248" s="226"/>
      <c r="AK248" s="226"/>
      <c r="AL248" s="226"/>
      <c r="AM248" s="226"/>
      <c r="AN248" s="226"/>
      <c r="AO248" s="226"/>
      <c r="AP248" s="226"/>
      <c r="AQ248" s="226"/>
      <c r="AR248" s="226"/>
      <c r="AS248" s="226"/>
      <c r="AT248" s="226"/>
      <c r="AU248" s="226"/>
      <c r="AV248" s="226"/>
      <c r="AW248" s="226"/>
      <c r="AX248" s="226"/>
      <c r="AY248" s="226"/>
      <c r="AZ248" s="226"/>
      <c r="BA248" s="226"/>
      <c r="BB248" s="226"/>
      <c r="BC248" s="226"/>
      <c r="BD248" s="226"/>
      <c r="BE248" s="226"/>
      <c r="BF248" s="226"/>
      <c r="BG248" s="226"/>
      <c r="BH248" s="226"/>
      <c r="BI248" s="226"/>
      <c r="BJ248" s="226"/>
      <c r="BK248" s="226"/>
      <c r="BL248" s="226"/>
      <c r="BM248" s="226"/>
      <c r="BN248" s="226"/>
      <c r="BO248" s="226"/>
      <c r="BP248" s="226"/>
      <c r="BQ248" s="226"/>
      <c r="BR248" s="226"/>
      <c r="BS248" s="226"/>
      <c r="BT248" s="226"/>
      <c r="BU248" s="226"/>
      <c r="BV248" s="226"/>
      <c r="BW248" s="226"/>
      <c r="BX248" s="226"/>
      <c r="BY248" s="226"/>
      <c r="BZ248" s="226"/>
      <c r="CA248" s="226"/>
      <c r="CB248" s="226"/>
      <c r="CC248" s="226"/>
      <c r="CD248" s="226"/>
      <c r="CE248" s="226"/>
      <c r="CF248" s="226"/>
      <c r="CG248" s="226"/>
      <c r="CH248" s="226"/>
      <c r="CI248" s="226"/>
      <c r="CJ248" s="226"/>
      <c r="CK248" s="226"/>
      <c r="CL248" s="226"/>
      <c r="CM248" s="226"/>
      <c r="CN248" s="226"/>
      <c r="CO248" s="226"/>
      <c r="CP248" s="226"/>
      <c r="CQ248" s="226"/>
      <c r="CR248" s="226"/>
      <c r="CS248" s="226"/>
      <c r="CT248" s="226"/>
      <c r="CU248" s="226"/>
      <c r="CV248" s="226"/>
      <c r="CW248" s="226"/>
      <c r="CX248" s="226"/>
      <c r="CY248" s="226"/>
      <c r="CZ248" s="226"/>
      <c r="DA248" s="226"/>
      <c r="DB248" s="226"/>
      <c r="DC248" s="226"/>
      <c r="DD248" s="226"/>
      <c r="DE248" s="226"/>
      <c r="DF248" s="226"/>
      <c r="DG248" s="226"/>
      <c r="DH248" s="226"/>
      <c r="DI248" s="226"/>
      <c r="DJ248" s="226"/>
      <c r="DK248" s="226"/>
      <c r="DL248" s="226"/>
      <c r="DM248" s="226"/>
      <c r="DN248" s="226"/>
      <c r="DO248" s="226"/>
      <c r="DP248" s="226"/>
      <c r="DQ248" s="226"/>
      <c r="DR248" s="226"/>
      <c r="DS248" s="226"/>
      <c r="DT248" s="226"/>
      <c r="DU248" s="226"/>
      <c r="DV248" s="226"/>
      <c r="DW248" s="226"/>
      <c r="DX248" s="226"/>
      <c r="DY248" s="226">
        <v>-1106782757.5989797</v>
      </c>
    </row>
    <row r="249" spans="4:129">
      <c r="D249" s="175" t="s">
        <v>998</v>
      </c>
      <c r="E249" s="222" t="s">
        <v>1020</v>
      </c>
      <c r="F249" s="222" t="s">
        <v>214</v>
      </c>
      <c r="G249" s="222">
        <v>-1655229.06</v>
      </c>
      <c r="H249" s="222"/>
      <c r="I249" s="222">
        <v>-1106782757.5989797</v>
      </c>
      <c r="J249" s="222">
        <v>-47153096.784835503</v>
      </c>
      <c r="K249" s="222"/>
      <c r="L249" s="222"/>
      <c r="M249" s="222"/>
      <c r="N249" s="222"/>
      <c r="O249" s="222">
        <v>-1155591083.443815</v>
      </c>
      <c r="P249" s="222"/>
      <c r="Q249" s="222"/>
      <c r="R249" s="222"/>
      <c r="S249" s="222"/>
      <c r="T249" s="222"/>
      <c r="U249" s="222"/>
      <c r="V249" s="222"/>
      <c r="W249" s="222"/>
      <c r="X249" s="222"/>
      <c r="Y249" s="222"/>
      <c r="Z249" s="222"/>
      <c r="AA249" s="222"/>
      <c r="AB249" s="222"/>
      <c r="AC249" s="222"/>
      <c r="AD249" s="222"/>
      <c r="AE249" s="222"/>
      <c r="AF249" s="222"/>
      <c r="AG249" s="222"/>
      <c r="AH249" s="222"/>
      <c r="AI249" s="222"/>
      <c r="AJ249" s="222"/>
      <c r="AK249" s="222"/>
      <c r="AL249" s="222"/>
      <c r="AM249" s="222"/>
      <c r="AN249" s="222"/>
      <c r="AO249" s="222"/>
      <c r="AP249" s="222"/>
      <c r="AQ249" s="222"/>
      <c r="AR249" s="222"/>
      <c r="AS249" s="222"/>
      <c r="AT249" s="222"/>
      <c r="AU249" s="222"/>
      <c r="AV249" s="222"/>
      <c r="AW249" s="222"/>
      <c r="AX249" s="222"/>
      <c r="AY249" s="222"/>
      <c r="AZ249" s="222"/>
      <c r="BA249" s="222"/>
      <c r="BB249" s="222"/>
      <c r="BC249" s="222"/>
      <c r="BD249" s="222"/>
      <c r="BE249" s="222"/>
      <c r="BF249" s="222"/>
      <c r="BG249" s="222"/>
      <c r="BH249" s="222"/>
      <c r="BI249" s="222"/>
      <c r="BJ249" s="222"/>
      <c r="BK249" s="222"/>
      <c r="BL249" s="222"/>
      <c r="BM249" s="222"/>
      <c r="BN249" s="222"/>
      <c r="BO249" s="222"/>
      <c r="BP249" s="222"/>
      <c r="BQ249" s="222"/>
      <c r="BR249" s="222"/>
      <c r="BS249" s="222"/>
      <c r="BT249" s="222"/>
      <c r="BU249" s="222"/>
      <c r="BV249" s="222"/>
      <c r="BW249" s="222"/>
      <c r="BX249" s="222"/>
      <c r="BY249" s="222"/>
      <c r="BZ249" s="222"/>
      <c r="CA249" s="222"/>
      <c r="CB249" s="222"/>
      <c r="CC249" s="222"/>
      <c r="CD249" s="222"/>
      <c r="CE249" s="222"/>
      <c r="CF249" s="222"/>
      <c r="CG249" s="222"/>
      <c r="CH249" s="222"/>
      <c r="CI249" s="222"/>
      <c r="CJ249" s="222"/>
      <c r="CK249" s="222"/>
      <c r="CL249" s="222"/>
      <c r="CM249" s="222"/>
      <c r="CN249" s="222"/>
      <c r="CO249" s="222"/>
      <c r="CP249" s="222"/>
      <c r="CQ249" s="222"/>
      <c r="CR249" s="222"/>
      <c r="CS249" s="222"/>
      <c r="CT249" s="222"/>
      <c r="CU249" s="222"/>
      <c r="CV249" s="222"/>
      <c r="CW249" s="222"/>
      <c r="CX249" s="222"/>
      <c r="CY249" s="222"/>
      <c r="CZ249" s="222"/>
      <c r="DA249" s="222"/>
      <c r="DB249" s="222"/>
      <c r="DC249" s="222"/>
      <c r="DD249" s="222"/>
      <c r="DE249" s="222"/>
      <c r="DF249" s="222"/>
      <c r="DG249" s="222"/>
      <c r="DH249" s="222"/>
      <c r="DI249" s="222"/>
      <c r="DJ249" s="222"/>
      <c r="DK249" s="222"/>
      <c r="DL249" s="222"/>
      <c r="DM249" s="222"/>
      <c r="DN249" s="222"/>
      <c r="DO249" s="222"/>
      <c r="DP249" s="222"/>
      <c r="DQ249" s="222"/>
      <c r="DR249" s="222"/>
      <c r="DS249" s="222"/>
      <c r="DT249" s="222"/>
      <c r="DU249" s="222"/>
      <c r="DV249" s="222"/>
      <c r="DW249" s="222"/>
      <c r="DX249" s="222"/>
      <c r="DY249" s="222">
        <v>-1155591083.443815</v>
      </c>
    </row>
    <row r="250" spans="4:129">
      <c r="D250" s="175" t="s">
        <v>1001</v>
      </c>
      <c r="E250" s="223" t="s">
        <v>1022</v>
      </c>
      <c r="F250" s="223" t="s">
        <v>1023</v>
      </c>
      <c r="G250" s="223">
        <v>-1239306886.23</v>
      </c>
      <c r="H250" s="223">
        <v>-10128712.41</v>
      </c>
      <c r="I250" s="223">
        <v>-1106782757.5989797</v>
      </c>
      <c r="J250" s="223">
        <v>-7137614867.5979853</v>
      </c>
      <c r="K250" s="223"/>
      <c r="L250" s="223">
        <v>-876820484.6390605</v>
      </c>
      <c r="M250" s="223">
        <v>-140684740.53999999</v>
      </c>
      <c r="N250" s="223">
        <v>-1706519.0051134999</v>
      </c>
      <c r="O250" s="223">
        <v>-10513044968.021139</v>
      </c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  <c r="AM250" s="223"/>
      <c r="AN250" s="223"/>
      <c r="AO250" s="223"/>
      <c r="AP250" s="223"/>
      <c r="AQ250" s="223"/>
      <c r="AR250" s="223"/>
      <c r="AS250" s="223"/>
      <c r="AT250" s="223"/>
      <c r="AU250" s="223"/>
      <c r="AV250" s="223"/>
      <c r="AW250" s="223"/>
      <c r="AX250" s="223"/>
      <c r="AY250" s="223"/>
      <c r="AZ250" s="223"/>
      <c r="BA250" s="223"/>
      <c r="BB250" s="223"/>
      <c r="BC250" s="223"/>
      <c r="BD250" s="223"/>
      <c r="BE250" s="223"/>
      <c r="BF250" s="223"/>
      <c r="BG250" s="223"/>
      <c r="BH250" s="223"/>
      <c r="BI250" s="223"/>
      <c r="BJ250" s="223">
        <v>9089671.0099999998</v>
      </c>
      <c r="BK250" s="223"/>
      <c r="BL250" s="223"/>
      <c r="BM250" s="223"/>
      <c r="BN250" s="223"/>
      <c r="BO250" s="223"/>
      <c r="BP250" s="223"/>
      <c r="BQ250" s="223"/>
      <c r="BR250" s="223"/>
      <c r="BS250" s="223"/>
      <c r="BT250" s="223"/>
      <c r="BU250" s="223"/>
      <c r="BV250" s="223"/>
      <c r="BW250" s="223"/>
      <c r="BX250" s="223"/>
      <c r="BY250" s="223"/>
      <c r="BZ250" s="223"/>
      <c r="CA250" s="223"/>
      <c r="CB250" s="223">
        <v>4545795.5703379</v>
      </c>
      <c r="CC250" s="223"/>
      <c r="CD250" s="223"/>
      <c r="CE250" s="223"/>
      <c r="CF250" s="223"/>
      <c r="CG250" s="223"/>
      <c r="CH250" s="223"/>
      <c r="CI250" s="223"/>
      <c r="CJ250" s="223"/>
      <c r="CK250" s="223"/>
      <c r="CL250" s="223"/>
      <c r="CM250" s="223"/>
      <c r="CN250" s="223"/>
      <c r="CO250" s="223"/>
      <c r="CP250" s="223"/>
      <c r="CQ250" s="223"/>
      <c r="CR250" s="223"/>
      <c r="CS250" s="223"/>
      <c r="CT250" s="223"/>
      <c r="CU250" s="223"/>
      <c r="CV250" s="223"/>
      <c r="CW250" s="223"/>
      <c r="CX250" s="223"/>
      <c r="CY250" s="223"/>
      <c r="CZ250" s="223"/>
      <c r="DA250" s="223"/>
      <c r="DB250" s="223"/>
      <c r="DC250" s="223">
        <v>94119958.113309398</v>
      </c>
      <c r="DD250" s="223">
        <v>-672482.9582472</v>
      </c>
      <c r="DE250" s="223"/>
      <c r="DF250" s="223"/>
      <c r="DG250" s="223"/>
      <c r="DH250" s="223"/>
      <c r="DI250" s="223">
        <v>-1604229438.47</v>
      </c>
      <c r="DJ250" s="223"/>
      <c r="DK250" s="223"/>
      <c r="DL250" s="223"/>
      <c r="DM250" s="223"/>
      <c r="DN250" s="223"/>
      <c r="DO250" s="223">
        <v>42713525.590000004</v>
      </c>
      <c r="DP250" s="223"/>
      <c r="DQ250" s="223"/>
      <c r="DR250" s="223">
        <v>372301699.41000003</v>
      </c>
      <c r="DS250" s="223"/>
      <c r="DT250" s="223"/>
      <c r="DU250" s="223">
        <v>-1082131271.7346001</v>
      </c>
      <c r="DV250" s="223"/>
      <c r="DW250" s="223"/>
      <c r="DX250" s="223"/>
      <c r="DY250" s="223">
        <v>-11595176239.755739</v>
      </c>
    </row>
    <row r="251" spans="4:129">
      <c r="D251" s="175" t="s">
        <v>1004</v>
      </c>
      <c r="E251" s="224" t="s">
        <v>1025</v>
      </c>
      <c r="F251" s="224" t="s">
        <v>1026</v>
      </c>
      <c r="G251" s="224">
        <v>-35004119712.409996</v>
      </c>
      <c r="H251" s="224">
        <v>-296291581.16000003</v>
      </c>
      <c r="I251" s="224">
        <v>-5890225939.5138006</v>
      </c>
      <c r="J251" s="224">
        <v>-17205432774.531025</v>
      </c>
      <c r="K251" s="224">
        <v>-43029.73</v>
      </c>
      <c r="L251" s="224">
        <v>-1639979722.0162721</v>
      </c>
      <c r="M251" s="224">
        <v>-952362893.99000001</v>
      </c>
      <c r="N251" s="224">
        <v>-1887856060.4859569</v>
      </c>
      <c r="O251" s="224">
        <v>-62876311713.837059</v>
      </c>
      <c r="P251" s="224"/>
      <c r="Q251" s="224"/>
      <c r="R251" s="224"/>
      <c r="S251" s="224"/>
      <c r="T251" s="224"/>
      <c r="U251" s="224"/>
      <c r="V251" s="224"/>
      <c r="W251" s="224">
        <v>236003670.20917669</v>
      </c>
      <c r="X251" s="224">
        <v>3408082869.3335776</v>
      </c>
      <c r="Y251" s="224"/>
      <c r="Z251" s="224">
        <v>13775846.370303901</v>
      </c>
      <c r="AA251" s="224"/>
      <c r="AB251" s="224"/>
      <c r="AC251" s="224"/>
      <c r="AD251" s="224"/>
      <c r="AE251" s="224"/>
      <c r="AF251" s="224"/>
      <c r="AG251" s="224"/>
      <c r="AH251" s="224"/>
      <c r="AI251" s="224"/>
      <c r="AJ251" s="224"/>
      <c r="AK251" s="224"/>
      <c r="AL251" s="224"/>
      <c r="AM251" s="224"/>
      <c r="AN251" s="224"/>
      <c r="AO251" s="224"/>
      <c r="AP251" s="224"/>
      <c r="AQ251" s="224"/>
      <c r="AR251" s="224"/>
      <c r="AS251" s="224"/>
      <c r="AT251" s="224"/>
      <c r="AU251" s="224"/>
      <c r="AV251" s="224"/>
      <c r="AW251" s="224"/>
      <c r="AX251" s="224"/>
      <c r="AY251" s="224"/>
      <c r="AZ251" s="224"/>
      <c r="BA251" s="224"/>
      <c r="BB251" s="224"/>
      <c r="BC251" s="224">
        <v>456105506.24557751</v>
      </c>
      <c r="BD251" s="224"/>
      <c r="BE251" s="224"/>
      <c r="BF251" s="224"/>
      <c r="BG251" s="224"/>
      <c r="BH251" s="224"/>
      <c r="BI251" s="224"/>
      <c r="BJ251" s="224">
        <v>11097743.789999999</v>
      </c>
      <c r="BK251" s="224"/>
      <c r="BL251" s="224"/>
      <c r="BM251" s="224"/>
      <c r="BN251" s="224"/>
      <c r="BO251" s="224"/>
      <c r="BP251" s="224"/>
      <c r="BQ251" s="224"/>
      <c r="BR251" s="224"/>
      <c r="BS251" s="224"/>
      <c r="BT251" s="224"/>
      <c r="BU251" s="224"/>
      <c r="BV251" s="224"/>
      <c r="BW251" s="224"/>
      <c r="BX251" s="224"/>
      <c r="BY251" s="224"/>
      <c r="BZ251" s="224"/>
      <c r="CA251" s="224"/>
      <c r="CB251" s="224">
        <v>4545795.5703379</v>
      </c>
      <c r="CC251" s="224"/>
      <c r="CD251" s="224"/>
      <c r="CE251" s="224"/>
      <c r="CF251" s="224"/>
      <c r="CG251" s="224"/>
      <c r="CH251" s="224"/>
      <c r="CI251" s="224"/>
      <c r="CJ251" s="224"/>
      <c r="CK251" s="224"/>
      <c r="CL251" s="224"/>
      <c r="CM251" s="224"/>
      <c r="CN251" s="224"/>
      <c r="CO251" s="224"/>
      <c r="CP251" s="224"/>
      <c r="CQ251" s="224"/>
      <c r="CR251" s="224"/>
      <c r="CS251" s="224"/>
      <c r="CT251" s="224"/>
      <c r="CU251" s="224"/>
      <c r="CV251" s="224"/>
      <c r="CW251" s="224"/>
      <c r="CX251" s="224"/>
      <c r="CY251" s="224"/>
      <c r="CZ251" s="224"/>
      <c r="DA251" s="224"/>
      <c r="DB251" s="224"/>
      <c r="DC251" s="224">
        <v>94119958.113309398</v>
      </c>
      <c r="DD251" s="224">
        <v>-672482.9582472</v>
      </c>
      <c r="DE251" s="224"/>
      <c r="DF251" s="224"/>
      <c r="DG251" s="224"/>
      <c r="DH251" s="224"/>
      <c r="DI251" s="224">
        <v>-1604229438.47</v>
      </c>
      <c r="DJ251" s="224"/>
      <c r="DK251" s="224"/>
      <c r="DL251" s="224"/>
      <c r="DM251" s="224"/>
      <c r="DN251" s="224"/>
      <c r="DO251" s="224">
        <v>42713525.590000004</v>
      </c>
      <c r="DP251" s="224"/>
      <c r="DQ251" s="224">
        <v>-3259.82</v>
      </c>
      <c r="DR251" s="224">
        <v>372301699.41000003</v>
      </c>
      <c r="DS251" s="224"/>
      <c r="DT251" s="224"/>
      <c r="DU251" s="224">
        <v>3033841433.3840356</v>
      </c>
      <c r="DV251" s="224"/>
      <c r="DW251" s="224"/>
      <c r="DX251" s="224">
        <v>-42608644.503881402</v>
      </c>
      <c r="DY251" s="224">
        <v>-59885078924.956902</v>
      </c>
    </row>
    <row r="252" spans="4:129">
      <c r="D252" s="175" t="s">
        <v>1007</v>
      </c>
      <c r="E252" s="220" t="s">
        <v>1028</v>
      </c>
      <c r="F252" s="220" t="s">
        <v>148</v>
      </c>
      <c r="G252" s="220"/>
      <c r="H252" s="220"/>
      <c r="I252" s="220"/>
      <c r="J252" s="220"/>
      <c r="K252" s="220"/>
      <c r="L252" s="220">
        <v>-4102014069.4277401</v>
      </c>
      <c r="M252" s="220"/>
      <c r="N252" s="220"/>
      <c r="O252" s="220">
        <v>-4102014069.4277401</v>
      </c>
      <c r="P252" s="220"/>
      <c r="Q252" s="220"/>
      <c r="R252" s="220"/>
      <c r="S252" s="220"/>
      <c r="T252" s="220"/>
      <c r="U252" s="220"/>
      <c r="V252" s="220"/>
      <c r="W252" s="220"/>
      <c r="X252" s="220"/>
      <c r="Y252" s="220"/>
      <c r="Z252" s="220"/>
      <c r="AA252" s="220"/>
      <c r="AB252" s="220"/>
      <c r="AC252" s="220"/>
      <c r="AD252" s="220"/>
      <c r="AE252" s="220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>
        <v>-4102014069.4277401</v>
      </c>
    </row>
    <row r="253" spans="4:129">
      <c r="D253" s="175" t="s">
        <v>1010</v>
      </c>
      <c r="E253" s="222" t="s">
        <v>1030</v>
      </c>
      <c r="F253" s="222" t="s">
        <v>148</v>
      </c>
      <c r="G253" s="222"/>
      <c r="H253" s="222"/>
      <c r="I253" s="222"/>
      <c r="J253" s="222"/>
      <c r="K253" s="222"/>
      <c r="L253" s="222">
        <v>-4102014069.4277401</v>
      </c>
      <c r="M253" s="222"/>
      <c r="N253" s="222"/>
      <c r="O253" s="222">
        <v>-4102014069.4277401</v>
      </c>
      <c r="P253" s="222"/>
      <c r="Q253" s="222"/>
      <c r="R253" s="222"/>
      <c r="S253" s="222"/>
      <c r="T253" s="222"/>
      <c r="U253" s="222"/>
      <c r="V253" s="222"/>
      <c r="W253" s="222"/>
      <c r="X253" s="222"/>
      <c r="Y253" s="222"/>
      <c r="Z253" s="222"/>
      <c r="AA253" s="222"/>
      <c r="AB253" s="222"/>
      <c r="AC253" s="222"/>
      <c r="AD253" s="222"/>
      <c r="AE253" s="222"/>
      <c r="AF253" s="222"/>
      <c r="AG253" s="222"/>
      <c r="AH253" s="222"/>
      <c r="AI253" s="222"/>
      <c r="AJ253" s="222"/>
      <c r="AK253" s="222"/>
      <c r="AL253" s="222"/>
      <c r="AM253" s="222"/>
      <c r="AN253" s="222"/>
      <c r="AO253" s="222"/>
      <c r="AP253" s="222"/>
      <c r="AQ253" s="222"/>
      <c r="AR253" s="222"/>
      <c r="AS253" s="222"/>
      <c r="AT253" s="222"/>
      <c r="AU253" s="222"/>
      <c r="AV253" s="222"/>
      <c r="AW253" s="222"/>
      <c r="AX253" s="222"/>
      <c r="AY253" s="222"/>
      <c r="AZ253" s="222"/>
      <c r="BA253" s="222"/>
      <c r="BB253" s="222"/>
      <c r="BC253" s="222"/>
      <c r="BD253" s="222"/>
      <c r="BE253" s="222"/>
      <c r="BF253" s="222"/>
      <c r="BG253" s="222"/>
      <c r="BH253" s="222"/>
      <c r="BI253" s="222"/>
      <c r="BJ253" s="222"/>
      <c r="BK253" s="222"/>
      <c r="BL253" s="222"/>
      <c r="BM253" s="222"/>
      <c r="BN253" s="222"/>
      <c r="BO253" s="222"/>
      <c r="BP253" s="222"/>
      <c r="BQ253" s="222"/>
      <c r="BR253" s="222"/>
      <c r="BS253" s="222"/>
      <c r="BT253" s="222"/>
      <c r="BU253" s="222"/>
      <c r="BV253" s="222"/>
      <c r="BW253" s="222"/>
      <c r="BX253" s="222"/>
      <c r="BY253" s="222"/>
      <c r="BZ253" s="222"/>
      <c r="CA253" s="222"/>
      <c r="CB253" s="222"/>
      <c r="CC253" s="222"/>
      <c r="CD253" s="222"/>
      <c r="CE253" s="222"/>
      <c r="CF253" s="222"/>
      <c r="CG253" s="222"/>
      <c r="CH253" s="222"/>
      <c r="CI253" s="222"/>
      <c r="CJ253" s="222"/>
      <c r="CK253" s="222"/>
      <c r="CL253" s="222"/>
      <c r="CM253" s="222"/>
      <c r="CN253" s="222"/>
      <c r="CO253" s="222"/>
      <c r="CP253" s="222"/>
      <c r="CQ253" s="222"/>
      <c r="CR253" s="222"/>
      <c r="CS253" s="222"/>
      <c r="CT253" s="222"/>
      <c r="CU253" s="222"/>
      <c r="CV253" s="222"/>
      <c r="CW253" s="222"/>
      <c r="CX253" s="222"/>
      <c r="CY253" s="222"/>
      <c r="CZ253" s="222"/>
      <c r="DA253" s="222"/>
      <c r="DB253" s="222"/>
      <c r="DC253" s="222"/>
      <c r="DD253" s="222"/>
      <c r="DE253" s="222"/>
      <c r="DF253" s="222"/>
      <c r="DG253" s="222"/>
      <c r="DH253" s="222"/>
      <c r="DI253" s="222"/>
      <c r="DJ253" s="222"/>
      <c r="DK253" s="222"/>
      <c r="DL253" s="222"/>
      <c r="DM253" s="222"/>
      <c r="DN253" s="222"/>
      <c r="DO253" s="222"/>
      <c r="DP253" s="222"/>
      <c r="DQ253" s="222"/>
      <c r="DR253" s="222"/>
      <c r="DS253" s="222"/>
      <c r="DT253" s="222"/>
      <c r="DU253" s="222"/>
      <c r="DV253" s="222"/>
      <c r="DW253" s="222"/>
      <c r="DX253" s="222"/>
      <c r="DY253" s="222">
        <v>-4102014069.4277401</v>
      </c>
    </row>
    <row r="254" spans="4:129">
      <c r="D254" s="175" t="s">
        <v>1013</v>
      </c>
      <c r="E254" s="220" t="s">
        <v>1032</v>
      </c>
      <c r="F254" s="220" t="s">
        <v>149</v>
      </c>
      <c r="G254" s="220">
        <v>-3450000000</v>
      </c>
      <c r="H254" s="220">
        <v>-890000000</v>
      </c>
      <c r="I254" s="220">
        <v>-21735991497.939995</v>
      </c>
      <c r="J254" s="220">
        <v>-2712544855.1300001</v>
      </c>
      <c r="K254" s="220">
        <v>-1000000</v>
      </c>
      <c r="L254" s="220">
        <v>-1465647156.52192</v>
      </c>
      <c r="M254" s="220">
        <v>-3582537210</v>
      </c>
      <c r="N254" s="220">
        <v>-6069471142.8599997</v>
      </c>
      <c r="O254" s="220">
        <v>-39907191862.45192</v>
      </c>
      <c r="P254" s="220"/>
      <c r="Q254" s="220"/>
      <c r="R254" s="220"/>
      <c r="S254" s="220"/>
      <c r="T254" s="220"/>
      <c r="U254" s="220"/>
      <c r="V254" s="220"/>
      <c r="W254" s="220"/>
      <c r="X254" s="220"/>
      <c r="Y254" s="220"/>
      <c r="Z254" s="220"/>
      <c r="AA254" s="220"/>
      <c r="AB254" s="220"/>
      <c r="AC254" s="220"/>
      <c r="AD254" s="220"/>
      <c r="AE254" s="220"/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>
        <v>20161444.939994998</v>
      </c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>
        <v>30498846051.419998</v>
      </c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>
        <v>30519007496.359993</v>
      </c>
      <c r="DV254" s="220"/>
      <c r="DW254" s="220"/>
      <c r="DX254" s="220"/>
      <c r="DY254" s="220">
        <v>-9388184366.0919209</v>
      </c>
    </row>
    <row r="255" spans="4:129">
      <c r="D255" s="175" t="s">
        <v>1016</v>
      </c>
      <c r="E255" s="222" t="s">
        <v>1034</v>
      </c>
      <c r="F255" s="222" t="s">
        <v>149</v>
      </c>
      <c r="G255" s="222">
        <v>-3450000000</v>
      </c>
      <c r="H255" s="222">
        <v>-890000000</v>
      </c>
      <c r="I255" s="222">
        <v>-21735991497.939995</v>
      </c>
      <c r="J255" s="222">
        <v>-2712544855.1300001</v>
      </c>
      <c r="K255" s="222">
        <v>-1000000</v>
      </c>
      <c r="L255" s="222">
        <v>-1465647156.52192</v>
      </c>
      <c r="M255" s="222">
        <v>-3582537210</v>
      </c>
      <c r="N255" s="222">
        <v>-6069471142.8599997</v>
      </c>
      <c r="O255" s="222">
        <v>-39907191862.45192</v>
      </c>
      <c r="P255" s="222"/>
      <c r="Q255" s="222"/>
      <c r="R255" s="222"/>
      <c r="S255" s="222"/>
      <c r="T255" s="222"/>
      <c r="U255" s="222"/>
      <c r="V255" s="222"/>
      <c r="W255" s="222"/>
      <c r="X255" s="222"/>
      <c r="Y255" s="222"/>
      <c r="Z255" s="222"/>
      <c r="AA255" s="222"/>
      <c r="AB255" s="222"/>
      <c r="AC255" s="222"/>
      <c r="AD255" s="222"/>
      <c r="AE255" s="222"/>
      <c r="AF255" s="222"/>
      <c r="AG255" s="222"/>
      <c r="AH255" s="222"/>
      <c r="AI255" s="222"/>
      <c r="AJ255" s="222"/>
      <c r="AK255" s="222"/>
      <c r="AL255" s="222"/>
      <c r="AM255" s="222"/>
      <c r="AN255" s="222"/>
      <c r="AO255" s="222"/>
      <c r="AP255" s="222"/>
      <c r="AQ255" s="222"/>
      <c r="AR255" s="222"/>
      <c r="AS255" s="222"/>
      <c r="AT255" s="222"/>
      <c r="AU255" s="222"/>
      <c r="AV255" s="222"/>
      <c r="AW255" s="222"/>
      <c r="AX255" s="222"/>
      <c r="AY255" s="222"/>
      <c r="AZ255" s="222"/>
      <c r="BA255" s="222"/>
      <c r="BB255" s="222"/>
      <c r="BC255" s="222"/>
      <c r="BD255" s="222"/>
      <c r="BE255" s="222"/>
      <c r="BF255" s="222"/>
      <c r="BG255" s="222"/>
      <c r="BH255" s="222"/>
      <c r="BI255" s="222"/>
      <c r="BJ255" s="222"/>
      <c r="BK255" s="222"/>
      <c r="BL255" s="222"/>
      <c r="BM255" s="222"/>
      <c r="BN255" s="222"/>
      <c r="BO255" s="222"/>
      <c r="BP255" s="222"/>
      <c r="BQ255" s="222"/>
      <c r="BR255" s="222"/>
      <c r="BS255" s="222"/>
      <c r="BT255" s="222"/>
      <c r="BU255" s="222"/>
      <c r="BV255" s="222"/>
      <c r="BW255" s="222"/>
      <c r="BX255" s="222"/>
      <c r="BY255" s="222"/>
      <c r="BZ255" s="222"/>
      <c r="CA255" s="222"/>
      <c r="CB255" s="222"/>
      <c r="CC255" s="222">
        <v>20161444.939994998</v>
      </c>
      <c r="CD255" s="222"/>
      <c r="CE255" s="222"/>
      <c r="CF255" s="222"/>
      <c r="CG255" s="222"/>
      <c r="CH255" s="222"/>
      <c r="CI255" s="222"/>
      <c r="CJ255" s="222"/>
      <c r="CK255" s="222"/>
      <c r="CL255" s="222"/>
      <c r="CM255" s="222"/>
      <c r="CN255" s="222"/>
      <c r="CO255" s="222"/>
      <c r="CP255" s="222"/>
      <c r="CQ255" s="222"/>
      <c r="CR255" s="222"/>
      <c r="CS255" s="222"/>
      <c r="CT255" s="222"/>
      <c r="CU255" s="222"/>
      <c r="CV255" s="222"/>
      <c r="CW255" s="222"/>
      <c r="CX255" s="222"/>
      <c r="CY255" s="222"/>
      <c r="CZ255" s="222"/>
      <c r="DA255" s="222"/>
      <c r="DB255" s="222"/>
      <c r="DC255" s="222"/>
      <c r="DD255" s="222"/>
      <c r="DE255" s="222"/>
      <c r="DF255" s="222"/>
      <c r="DG255" s="222"/>
      <c r="DH255" s="222"/>
      <c r="DI255" s="222">
        <v>30498846051.419998</v>
      </c>
      <c r="DJ255" s="222"/>
      <c r="DK255" s="222"/>
      <c r="DL255" s="222"/>
      <c r="DM255" s="222"/>
      <c r="DN255" s="222"/>
      <c r="DO255" s="222"/>
      <c r="DP255" s="222"/>
      <c r="DQ255" s="222"/>
      <c r="DR255" s="222"/>
      <c r="DS255" s="222"/>
      <c r="DT255" s="222"/>
      <c r="DU255" s="222">
        <v>30519007496.359993</v>
      </c>
      <c r="DV255" s="222"/>
      <c r="DW255" s="222"/>
      <c r="DX255" s="222"/>
      <c r="DY255" s="222">
        <v>-9388184366.0919209</v>
      </c>
    </row>
    <row r="256" spans="4:129">
      <c r="D256" s="175" t="s">
        <v>1019</v>
      </c>
      <c r="E256" s="220" t="s">
        <v>1036</v>
      </c>
      <c r="F256" s="220" t="s">
        <v>150</v>
      </c>
      <c r="G256" s="220"/>
      <c r="H256" s="220"/>
      <c r="I256" s="220"/>
      <c r="J256" s="220"/>
      <c r="K256" s="220"/>
      <c r="L256" s="220">
        <v>-1297266915.6468</v>
      </c>
      <c r="M256" s="220"/>
      <c r="N256" s="220"/>
      <c r="O256" s="220">
        <v>-1297266915.6468</v>
      </c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220"/>
      <c r="AA256" s="220"/>
      <c r="AB256" s="220"/>
      <c r="AC256" s="220"/>
      <c r="AD256" s="220"/>
      <c r="AE256" s="220"/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R256" s="220"/>
      <c r="AS256" s="220"/>
      <c r="AT256" s="220"/>
      <c r="AU256" s="220"/>
      <c r="AV256" s="220"/>
      <c r="AW256" s="220"/>
      <c r="AX256" s="220"/>
      <c r="AY256" s="220"/>
      <c r="AZ256" s="220"/>
      <c r="BA256" s="220"/>
      <c r="BB256" s="220"/>
      <c r="BC256" s="220"/>
      <c r="BD256" s="220"/>
      <c r="BE256" s="220"/>
      <c r="BF256" s="220"/>
      <c r="BG256" s="220"/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T256" s="220"/>
      <c r="BU256" s="220"/>
      <c r="BV256" s="220"/>
      <c r="BW256" s="220"/>
      <c r="BX256" s="220"/>
      <c r="BY256" s="220"/>
      <c r="BZ256" s="220"/>
      <c r="CA256" s="220"/>
      <c r="CB256" s="220"/>
      <c r="CC256" s="220"/>
      <c r="CD256" s="220"/>
      <c r="CE256" s="220"/>
      <c r="CF256" s="220"/>
      <c r="CG256" s="220"/>
      <c r="CH256" s="220"/>
      <c r="CI256" s="220"/>
      <c r="CJ256" s="220"/>
      <c r="CK256" s="220"/>
      <c r="CL256" s="220"/>
      <c r="CM256" s="220"/>
      <c r="CN256" s="220"/>
      <c r="CO256" s="220"/>
      <c r="CP256" s="220"/>
      <c r="CQ256" s="220"/>
      <c r="CR256" s="220"/>
      <c r="CS256" s="220"/>
      <c r="CT256" s="220"/>
      <c r="CU256" s="220"/>
      <c r="CV256" s="220"/>
      <c r="CW256" s="220"/>
      <c r="CX256" s="220"/>
      <c r="CY256" s="220"/>
      <c r="CZ256" s="220"/>
      <c r="DA256" s="220"/>
      <c r="DB256" s="220"/>
      <c r="DC256" s="220"/>
      <c r="DD256" s="220"/>
      <c r="DE256" s="220"/>
      <c r="DF256" s="220"/>
      <c r="DG256" s="220"/>
      <c r="DH256" s="220"/>
      <c r="DI256" s="220"/>
      <c r="DJ256" s="220"/>
      <c r="DK256" s="220"/>
      <c r="DL256" s="220"/>
      <c r="DM256" s="220"/>
      <c r="DN256" s="220"/>
      <c r="DO256" s="220"/>
      <c r="DP256" s="220"/>
      <c r="DQ256" s="220"/>
      <c r="DR256" s="220"/>
      <c r="DS256" s="220"/>
      <c r="DT256" s="220"/>
      <c r="DU256" s="220"/>
      <c r="DV256" s="220"/>
      <c r="DW256" s="220"/>
      <c r="DX256" s="220"/>
      <c r="DY256" s="220">
        <v>-1297266915.6468</v>
      </c>
    </row>
    <row r="257" spans="4:129">
      <c r="D257" s="175" t="s">
        <v>1021</v>
      </c>
      <c r="E257" s="222" t="s">
        <v>1038</v>
      </c>
      <c r="F257" s="222" t="s">
        <v>150</v>
      </c>
      <c r="G257" s="222"/>
      <c r="H257" s="222"/>
      <c r="I257" s="222"/>
      <c r="J257" s="222"/>
      <c r="K257" s="222"/>
      <c r="L257" s="222">
        <v>-1297266915.6468</v>
      </c>
      <c r="M257" s="222"/>
      <c r="N257" s="222"/>
      <c r="O257" s="222">
        <v>-1297266915.6468</v>
      </c>
      <c r="P257" s="222"/>
      <c r="Q257" s="222"/>
      <c r="R257" s="222"/>
      <c r="S257" s="222"/>
      <c r="T257" s="222"/>
      <c r="U257" s="222"/>
      <c r="V257" s="222"/>
      <c r="W257" s="222"/>
      <c r="X257" s="222"/>
      <c r="Y257" s="222"/>
      <c r="Z257" s="222"/>
      <c r="AA257" s="222"/>
      <c r="AB257" s="222"/>
      <c r="AC257" s="222"/>
      <c r="AD257" s="222"/>
      <c r="AE257" s="222"/>
      <c r="AF257" s="222"/>
      <c r="AG257" s="222"/>
      <c r="AH257" s="222"/>
      <c r="AI257" s="222"/>
      <c r="AJ257" s="222"/>
      <c r="AK257" s="222"/>
      <c r="AL257" s="222"/>
      <c r="AM257" s="222"/>
      <c r="AN257" s="222"/>
      <c r="AO257" s="222"/>
      <c r="AP257" s="222"/>
      <c r="AQ257" s="222"/>
      <c r="AR257" s="222"/>
      <c r="AS257" s="222"/>
      <c r="AT257" s="222"/>
      <c r="AU257" s="222"/>
      <c r="AV257" s="222"/>
      <c r="AW257" s="222"/>
      <c r="AX257" s="222"/>
      <c r="AY257" s="222"/>
      <c r="AZ257" s="222"/>
      <c r="BA257" s="222"/>
      <c r="BB257" s="222"/>
      <c r="BC257" s="222"/>
      <c r="BD257" s="222"/>
      <c r="BE257" s="222"/>
      <c r="BF257" s="222"/>
      <c r="BG257" s="222"/>
      <c r="BH257" s="222"/>
      <c r="BI257" s="222"/>
      <c r="BJ257" s="222"/>
      <c r="BK257" s="222"/>
      <c r="BL257" s="222"/>
      <c r="BM257" s="222"/>
      <c r="BN257" s="222"/>
      <c r="BO257" s="222"/>
      <c r="BP257" s="222"/>
      <c r="BQ257" s="222"/>
      <c r="BR257" s="222"/>
      <c r="BS257" s="222"/>
      <c r="BT257" s="222"/>
      <c r="BU257" s="222"/>
      <c r="BV257" s="222"/>
      <c r="BW257" s="222"/>
      <c r="BX257" s="222"/>
      <c r="BY257" s="222"/>
      <c r="BZ257" s="222"/>
      <c r="CA257" s="222"/>
      <c r="CB257" s="222"/>
      <c r="CC257" s="222"/>
      <c r="CD257" s="222"/>
      <c r="CE257" s="222"/>
      <c r="CF257" s="222"/>
      <c r="CG257" s="222"/>
      <c r="CH257" s="222"/>
      <c r="CI257" s="222"/>
      <c r="CJ257" s="222"/>
      <c r="CK257" s="222"/>
      <c r="CL257" s="222"/>
      <c r="CM257" s="222"/>
      <c r="CN257" s="222"/>
      <c r="CO257" s="222"/>
      <c r="CP257" s="222"/>
      <c r="CQ257" s="222"/>
      <c r="CR257" s="222"/>
      <c r="CS257" s="222"/>
      <c r="CT257" s="222"/>
      <c r="CU257" s="222"/>
      <c r="CV257" s="222"/>
      <c r="CW257" s="222"/>
      <c r="CX257" s="222"/>
      <c r="CY257" s="222"/>
      <c r="CZ257" s="222"/>
      <c r="DA257" s="222"/>
      <c r="DB257" s="222"/>
      <c r="DC257" s="222"/>
      <c r="DD257" s="222"/>
      <c r="DE257" s="222"/>
      <c r="DF257" s="222"/>
      <c r="DG257" s="222"/>
      <c r="DH257" s="222"/>
      <c r="DI257" s="222"/>
      <c r="DJ257" s="222"/>
      <c r="DK257" s="222"/>
      <c r="DL257" s="222"/>
      <c r="DM257" s="222"/>
      <c r="DN257" s="222"/>
      <c r="DO257" s="222"/>
      <c r="DP257" s="222"/>
      <c r="DQ257" s="222"/>
      <c r="DR257" s="222"/>
      <c r="DS257" s="222"/>
      <c r="DT257" s="222"/>
      <c r="DU257" s="222"/>
      <c r="DV257" s="222"/>
      <c r="DW257" s="222"/>
      <c r="DX257" s="222"/>
      <c r="DY257" s="222">
        <v>-1297266915.6468</v>
      </c>
    </row>
    <row r="258" spans="4:129">
      <c r="D258" s="175" t="s">
        <v>1024</v>
      </c>
      <c r="E258" s="220" t="s">
        <v>1040</v>
      </c>
      <c r="F258" s="220" t="s">
        <v>151</v>
      </c>
      <c r="G258" s="220"/>
      <c r="H258" s="220"/>
      <c r="I258" s="220"/>
      <c r="J258" s="220">
        <v>-7795857.5</v>
      </c>
      <c r="K258" s="220"/>
      <c r="L258" s="220">
        <v>-1350254152.5448201</v>
      </c>
      <c r="M258" s="220">
        <v>-355000000</v>
      </c>
      <c r="N258" s="220"/>
      <c r="O258" s="220">
        <v>-1713050010.0448201</v>
      </c>
      <c r="P258" s="220"/>
      <c r="Q258" s="220"/>
      <c r="R258" s="220"/>
      <c r="S258" s="220"/>
      <c r="T258" s="220"/>
      <c r="U258" s="220"/>
      <c r="V258" s="220"/>
      <c r="W258" s="220"/>
      <c r="X258" s="220"/>
      <c r="Y258" s="220"/>
      <c r="Z258" s="220"/>
      <c r="AA258" s="220"/>
      <c r="AB258" s="220"/>
      <c r="AC258" s="220"/>
      <c r="AD258" s="220"/>
      <c r="AE258" s="220"/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R258" s="220"/>
      <c r="AS258" s="220"/>
      <c r="AT258" s="220"/>
      <c r="AU258" s="220"/>
      <c r="AV258" s="220"/>
      <c r="AW258" s="220"/>
      <c r="AX258" s="220"/>
      <c r="AY258" s="220"/>
      <c r="AZ258" s="220"/>
      <c r="BA258" s="220"/>
      <c r="BB258" s="220"/>
      <c r="BC258" s="220"/>
      <c r="BD258" s="220"/>
      <c r="BE258" s="220"/>
      <c r="BF258" s="220"/>
      <c r="BG258" s="220"/>
      <c r="BH258" s="220"/>
      <c r="BI258" s="220"/>
      <c r="BJ258" s="220"/>
      <c r="BK258" s="220"/>
      <c r="BL258" s="220"/>
      <c r="BM258" s="220"/>
      <c r="BN258" s="220"/>
      <c r="BO258" s="220"/>
      <c r="BP258" s="220"/>
      <c r="BQ258" s="220"/>
      <c r="BR258" s="220"/>
      <c r="BS258" s="220"/>
      <c r="BT258" s="220"/>
      <c r="BU258" s="220"/>
      <c r="BV258" s="220"/>
      <c r="BW258" s="220"/>
      <c r="BX258" s="220"/>
      <c r="BY258" s="220"/>
      <c r="BZ258" s="220"/>
      <c r="CA258" s="220"/>
      <c r="CB258" s="220"/>
      <c r="CC258" s="220"/>
      <c r="CD258" s="220"/>
      <c r="CE258" s="220"/>
      <c r="CF258" s="220"/>
      <c r="CG258" s="220"/>
      <c r="CH258" s="220"/>
      <c r="CI258" s="220"/>
      <c r="CJ258" s="220"/>
      <c r="CK258" s="220"/>
      <c r="CL258" s="220"/>
      <c r="CM258" s="220"/>
      <c r="CN258" s="220"/>
      <c r="CO258" s="220"/>
      <c r="CP258" s="220"/>
      <c r="CQ258" s="220"/>
      <c r="CR258" s="220"/>
      <c r="CS258" s="220"/>
      <c r="CT258" s="220"/>
      <c r="CU258" s="220"/>
      <c r="CV258" s="220"/>
      <c r="CW258" s="220"/>
      <c r="CX258" s="220"/>
      <c r="CY258" s="220"/>
      <c r="CZ258" s="220"/>
      <c r="DA258" s="220"/>
      <c r="DB258" s="220"/>
      <c r="DC258" s="220"/>
      <c r="DD258" s="220"/>
      <c r="DE258" s="220"/>
      <c r="DF258" s="220"/>
      <c r="DG258" s="220"/>
      <c r="DH258" s="220"/>
      <c r="DI258" s="220">
        <v>-1571039599.8599999</v>
      </c>
      <c r="DJ258" s="220"/>
      <c r="DK258" s="220"/>
      <c r="DL258" s="220"/>
      <c r="DM258" s="220"/>
      <c r="DN258" s="220"/>
      <c r="DO258" s="220"/>
      <c r="DP258" s="220"/>
      <c r="DQ258" s="220"/>
      <c r="DR258" s="220">
        <v>5566716997.6499996</v>
      </c>
      <c r="DS258" s="220"/>
      <c r="DT258" s="220"/>
      <c r="DU258" s="220">
        <v>3995677397.79</v>
      </c>
      <c r="DV258" s="220"/>
      <c r="DW258" s="220"/>
      <c r="DX258" s="220"/>
      <c r="DY258" s="220">
        <v>2282627387.7451801</v>
      </c>
    </row>
    <row r="259" spans="4:129">
      <c r="D259" s="175" t="s">
        <v>1027</v>
      </c>
      <c r="E259" s="222" t="s">
        <v>1042</v>
      </c>
      <c r="F259" s="222" t="s">
        <v>151</v>
      </c>
      <c r="G259" s="222"/>
      <c r="H259" s="222"/>
      <c r="I259" s="222"/>
      <c r="J259" s="222">
        <v>-7795857.5</v>
      </c>
      <c r="K259" s="222"/>
      <c r="L259" s="222">
        <v>-1350254152.5448201</v>
      </c>
      <c r="M259" s="222">
        <v>-355000000</v>
      </c>
      <c r="N259" s="222"/>
      <c r="O259" s="222">
        <v>-1713050010.0448201</v>
      </c>
      <c r="P259" s="222"/>
      <c r="Q259" s="222"/>
      <c r="R259" s="222"/>
      <c r="S259" s="222"/>
      <c r="T259" s="222"/>
      <c r="U259" s="222"/>
      <c r="V259" s="22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222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222"/>
      <c r="BD259" s="222"/>
      <c r="BE259" s="222"/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222"/>
      <c r="BV259" s="222"/>
      <c r="BW259" s="222"/>
      <c r="BX259" s="222"/>
      <c r="BY259" s="222"/>
      <c r="BZ259" s="222"/>
      <c r="CA259" s="222"/>
      <c r="CB259" s="222"/>
      <c r="CC259" s="222"/>
      <c r="CD259" s="222"/>
      <c r="CE259" s="222"/>
      <c r="CF259" s="222"/>
      <c r="CG259" s="222"/>
      <c r="CH259" s="222"/>
      <c r="CI259" s="222"/>
      <c r="CJ259" s="222"/>
      <c r="CK259" s="222"/>
      <c r="CL259" s="222"/>
      <c r="CM259" s="222"/>
      <c r="CN259" s="222"/>
      <c r="CO259" s="222"/>
      <c r="CP259" s="222"/>
      <c r="CQ259" s="222"/>
      <c r="CR259" s="222"/>
      <c r="CS259" s="222"/>
      <c r="CT259" s="222"/>
      <c r="CU259" s="222"/>
      <c r="CV259" s="222"/>
      <c r="CW259" s="222"/>
      <c r="CX259" s="222"/>
      <c r="CY259" s="222"/>
      <c r="CZ259" s="222"/>
      <c r="DA259" s="222"/>
      <c r="DB259" s="222"/>
      <c r="DC259" s="222"/>
      <c r="DD259" s="222"/>
      <c r="DE259" s="222"/>
      <c r="DF259" s="222"/>
      <c r="DG259" s="222"/>
      <c r="DH259" s="222"/>
      <c r="DI259" s="222">
        <v>-1571039599.8599999</v>
      </c>
      <c r="DJ259" s="222"/>
      <c r="DK259" s="222"/>
      <c r="DL259" s="222"/>
      <c r="DM259" s="222"/>
      <c r="DN259" s="222"/>
      <c r="DO259" s="222"/>
      <c r="DP259" s="222"/>
      <c r="DQ259" s="222"/>
      <c r="DR259" s="222">
        <v>5566716997.6499996</v>
      </c>
      <c r="DS259" s="222"/>
      <c r="DT259" s="222"/>
      <c r="DU259" s="222">
        <v>3995677397.79</v>
      </c>
      <c r="DV259" s="222"/>
      <c r="DW259" s="222"/>
      <c r="DX259" s="222"/>
      <c r="DY259" s="222">
        <v>2282627387.7451801</v>
      </c>
    </row>
    <row r="260" spans="4:129">
      <c r="D260" s="175" t="s">
        <v>1029</v>
      </c>
      <c r="E260" s="220" t="s">
        <v>1048</v>
      </c>
      <c r="F260" s="220" t="s">
        <v>157</v>
      </c>
      <c r="G260" s="220">
        <v>-345000000</v>
      </c>
      <c r="H260" s="220"/>
      <c r="I260" s="220"/>
      <c r="J260" s="220">
        <v>-3936080</v>
      </c>
      <c r="K260" s="220"/>
      <c r="L260" s="220"/>
      <c r="M260" s="220">
        <v>-322203140.97000003</v>
      </c>
      <c r="N260" s="220"/>
      <c r="O260" s="220">
        <v>-671139220.97000003</v>
      </c>
      <c r="P260" s="220"/>
      <c r="Q260" s="220"/>
      <c r="R260" s="220"/>
      <c r="S260" s="220"/>
      <c r="T260" s="220"/>
      <c r="U260" s="220"/>
      <c r="V260" s="220"/>
      <c r="W260" s="220"/>
      <c r="X260" s="220"/>
      <c r="Y260" s="220"/>
      <c r="Z260" s="220"/>
      <c r="AA260" s="220"/>
      <c r="AB260" s="220"/>
      <c r="AC260" s="220"/>
      <c r="AD260" s="220"/>
      <c r="AE260" s="220"/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R260" s="220"/>
      <c r="AS260" s="220"/>
      <c r="AT260" s="220"/>
      <c r="AU260" s="220"/>
      <c r="AV260" s="220"/>
      <c r="AW260" s="220"/>
      <c r="AX260" s="220"/>
      <c r="AY260" s="220"/>
      <c r="AZ260" s="220"/>
      <c r="BA260" s="220"/>
      <c r="BB260" s="220"/>
      <c r="BC260" s="220"/>
      <c r="BD260" s="220"/>
      <c r="BE260" s="220"/>
      <c r="BF260" s="220"/>
      <c r="BG260" s="220"/>
      <c r="BH260" s="220"/>
      <c r="BI260" s="220"/>
      <c r="BJ260" s="220"/>
      <c r="BK260" s="220"/>
      <c r="BL260" s="220"/>
      <c r="BM260" s="220"/>
      <c r="BN260" s="220"/>
      <c r="BO260" s="220"/>
      <c r="BP260" s="220"/>
      <c r="BQ260" s="220"/>
      <c r="BR260" s="220"/>
      <c r="BS260" s="220"/>
      <c r="BT260" s="220"/>
      <c r="BU260" s="220"/>
      <c r="BV260" s="220"/>
      <c r="BW260" s="220"/>
      <c r="BX260" s="220"/>
      <c r="BY260" s="220"/>
      <c r="BZ260" s="220"/>
      <c r="CA260" s="220"/>
      <c r="CB260" s="220"/>
      <c r="CC260" s="220"/>
      <c r="CD260" s="220"/>
      <c r="CE260" s="220"/>
      <c r="CF260" s="220"/>
      <c r="CG260" s="220"/>
      <c r="CH260" s="220"/>
      <c r="CI260" s="220"/>
      <c r="CJ260" s="220"/>
      <c r="CK260" s="220"/>
      <c r="CL260" s="220"/>
      <c r="CM260" s="220"/>
      <c r="CN260" s="220"/>
      <c r="CO260" s="220"/>
      <c r="CP260" s="220"/>
      <c r="CQ260" s="220"/>
      <c r="CR260" s="220"/>
      <c r="CS260" s="220"/>
      <c r="CT260" s="220"/>
      <c r="CU260" s="220"/>
      <c r="CV260" s="220"/>
      <c r="CW260" s="220"/>
      <c r="CX260" s="220"/>
      <c r="CY260" s="220"/>
      <c r="CZ260" s="220"/>
      <c r="DA260" s="220"/>
      <c r="DB260" s="220"/>
      <c r="DC260" s="220"/>
      <c r="DD260" s="220"/>
      <c r="DE260" s="220"/>
      <c r="DF260" s="220"/>
      <c r="DG260" s="220"/>
      <c r="DH260" s="220"/>
      <c r="DI260" s="220">
        <v>3065160</v>
      </c>
      <c r="DJ260" s="220"/>
      <c r="DK260" s="220"/>
      <c r="DL260" s="220"/>
      <c r="DM260" s="220"/>
      <c r="DN260" s="220"/>
      <c r="DO260" s="220"/>
      <c r="DP260" s="220"/>
      <c r="DQ260" s="220">
        <v>870920</v>
      </c>
      <c r="DR260" s="220"/>
      <c r="DS260" s="220"/>
      <c r="DT260" s="220"/>
      <c r="DU260" s="220">
        <v>3936080</v>
      </c>
      <c r="DV260" s="220"/>
      <c r="DW260" s="220"/>
      <c r="DX260" s="220"/>
      <c r="DY260" s="220">
        <v>-667203140.97000003</v>
      </c>
    </row>
    <row r="261" spans="4:129">
      <c r="D261" s="175" t="s">
        <v>1031</v>
      </c>
      <c r="E261" s="222" t="s">
        <v>1050</v>
      </c>
      <c r="F261" s="222" t="s">
        <v>157</v>
      </c>
      <c r="G261" s="222">
        <v>-345000000</v>
      </c>
      <c r="H261" s="222"/>
      <c r="I261" s="222"/>
      <c r="J261" s="222">
        <v>-3936080</v>
      </c>
      <c r="K261" s="222"/>
      <c r="L261" s="222"/>
      <c r="M261" s="222">
        <v>-322203140.97000003</v>
      </c>
      <c r="N261" s="222"/>
      <c r="O261" s="222">
        <v>-671139220.97000003</v>
      </c>
      <c r="P261" s="222"/>
      <c r="Q261" s="222"/>
      <c r="R261" s="222"/>
      <c r="S261" s="222"/>
      <c r="T261" s="222"/>
      <c r="U261" s="222"/>
      <c r="V261" s="222"/>
      <c r="W261" s="222"/>
      <c r="X261" s="222"/>
      <c r="Y261" s="222"/>
      <c r="Z261" s="222"/>
      <c r="AA261" s="222"/>
      <c r="AB261" s="222"/>
      <c r="AC261" s="222"/>
      <c r="AD261" s="222"/>
      <c r="AE261" s="222"/>
      <c r="AF261" s="222"/>
      <c r="AG261" s="222"/>
      <c r="AH261" s="222"/>
      <c r="AI261" s="222"/>
      <c r="AJ261" s="222"/>
      <c r="AK261" s="222"/>
      <c r="AL261" s="222"/>
      <c r="AM261" s="222"/>
      <c r="AN261" s="222"/>
      <c r="AO261" s="222"/>
      <c r="AP261" s="222"/>
      <c r="AQ261" s="222"/>
      <c r="AR261" s="222"/>
      <c r="AS261" s="222"/>
      <c r="AT261" s="222"/>
      <c r="AU261" s="222"/>
      <c r="AV261" s="222"/>
      <c r="AW261" s="222"/>
      <c r="AX261" s="222"/>
      <c r="AY261" s="222"/>
      <c r="AZ261" s="222"/>
      <c r="BA261" s="222"/>
      <c r="BB261" s="222"/>
      <c r="BC261" s="222"/>
      <c r="BD261" s="222"/>
      <c r="BE261" s="222"/>
      <c r="BF261" s="222"/>
      <c r="BG261" s="222"/>
      <c r="BH261" s="222"/>
      <c r="BI261" s="222"/>
      <c r="BJ261" s="222"/>
      <c r="BK261" s="222"/>
      <c r="BL261" s="222"/>
      <c r="BM261" s="222"/>
      <c r="BN261" s="222"/>
      <c r="BO261" s="222"/>
      <c r="BP261" s="222"/>
      <c r="BQ261" s="222"/>
      <c r="BR261" s="222"/>
      <c r="BS261" s="222"/>
      <c r="BT261" s="222"/>
      <c r="BU261" s="222"/>
      <c r="BV261" s="222"/>
      <c r="BW261" s="222"/>
      <c r="BX261" s="222"/>
      <c r="BY261" s="222"/>
      <c r="BZ261" s="222"/>
      <c r="CA261" s="222"/>
      <c r="CB261" s="222"/>
      <c r="CC261" s="222"/>
      <c r="CD261" s="222"/>
      <c r="CE261" s="222"/>
      <c r="CF261" s="222"/>
      <c r="CG261" s="222"/>
      <c r="CH261" s="222"/>
      <c r="CI261" s="222"/>
      <c r="CJ261" s="222"/>
      <c r="CK261" s="222"/>
      <c r="CL261" s="222"/>
      <c r="CM261" s="222"/>
      <c r="CN261" s="222"/>
      <c r="CO261" s="222"/>
      <c r="CP261" s="222"/>
      <c r="CQ261" s="222"/>
      <c r="CR261" s="222"/>
      <c r="CS261" s="222"/>
      <c r="CT261" s="222"/>
      <c r="CU261" s="222"/>
      <c r="CV261" s="222"/>
      <c r="CW261" s="222"/>
      <c r="CX261" s="222"/>
      <c r="CY261" s="222"/>
      <c r="CZ261" s="222"/>
      <c r="DA261" s="222"/>
      <c r="DB261" s="222"/>
      <c r="DC261" s="222"/>
      <c r="DD261" s="222"/>
      <c r="DE261" s="222"/>
      <c r="DF261" s="222"/>
      <c r="DG261" s="222"/>
      <c r="DH261" s="222"/>
      <c r="DI261" s="222">
        <v>3065160</v>
      </c>
      <c r="DJ261" s="222"/>
      <c r="DK261" s="222"/>
      <c r="DL261" s="222"/>
      <c r="DM261" s="222"/>
      <c r="DN261" s="222"/>
      <c r="DO261" s="222"/>
      <c r="DP261" s="222"/>
      <c r="DQ261" s="222">
        <v>870920</v>
      </c>
      <c r="DR261" s="222"/>
      <c r="DS261" s="222"/>
      <c r="DT261" s="222"/>
      <c r="DU261" s="222">
        <v>3936080</v>
      </c>
      <c r="DV261" s="222"/>
      <c r="DW261" s="222"/>
      <c r="DX261" s="222"/>
      <c r="DY261" s="222">
        <v>-667203140.97000003</v>
      </c>
    </row>
    <row r="262" spans="4:129">
      <c r="D262" s="175" t="s">
        <v>1033</v>
      </c>
      <c r="E262" s="220" t="s">
        <v>1052</v>
      </c>
      <c r="F262" s="220" t="s">
        <v>1053</v>
      </c>
      <c r="G262" s="220">
        <v>-14226972386.370001</v>
      </c>
      <c r="H262" s="220">
        <v>-600478332.13999999</v>
      </c>
      <c r="I262" s="220">
        <v>-483773415.62788182</v>
      </c>
      <c r="J262" s="220">
        <v>-4623478580.6095343</v>
      </c>
      <c r="K262" s="220">
        <v>122567.9</v>
      </c>
      <c r="L262" s="220">
        <v>966270681.85674596</v>
      </c>
      <c r="M262" s="220">
        <v>-1965532435.96</v>
      </c>
      <c r="N262" s="220">
        <v>-2924227505.3107424</v>
      </c>
      <c r="O262" s="220">
        <v>-23858069406.26141</v>
      </c>
      <c r="P262" s="220"/>
      <c r="Q262" s="220"/>
      <c r="R262" s="220"/>
      <c r="S262" s="220"/>
      <c r="T262" s="220"/>
      <c r="U262" s="220"/>
      <c r="V262" s="220"/>
      <c r="W262" s="220"/>
      <c r="X262" s="220"/>
      <c r="Y262" s="220"/>
      <c r="Z262" s="220"/>
      <c r="AA262" s="220"/>
      <c r="AB262" s="220"/>
      <c r="AC262" s="220"/>
      <c r="AD262" s="220"/>
      <c r="AE262" s="220"/>
      <c r="AF262" s="220"/>
      <c r="AG262" s="220"/>
      <c r="AH262" s="220"/>
      <c r="AI262" s="220"/>
      <c r="AJ262" s="220"/>
      <c r="AK262" s="220"/>
      <c r="AL262" s="220"/>
      <c r="AM262" s="220"/>
      <c r="AN262" s="220"/>
      <c r="AO262" s="220"/>
      <c r="AP262" s="220"/>
      <c r="AQ262" s="220"/>
      <c r="AR262" s="220"/>
      <c r="AS262" s="220"/>
      <c r="AT262" s="220"/>
      <c r="AU262" s="220"/>
      <c r="AV262" s="220"/>
      <c r="AW262" s="220"/>
      <c r="AX262" s="220"/>
      <c r="AY262" s="220"/>
      <c r="AZ262" s="220"/>
      <c r="BA262" s="220"/>
      <c r="BB262" s="220"/>
      <c r="BC262" s="220"/>
      <c r="BD262" s="220"/>
      <c r="BE262" s="220"/>
      <c r="BF262" s="220"/>
      <c r="BG262" s="220"/>
      <c r="BH262" s="220"/>
      <c r="BI262" s="220"/>
      <c r="BJ262" s="220">
        <v>-173651.92</v>
      </c>
      <c r="BK262" s="220"/>
      <c r="BL262" s="220"/>
      <c r="BM262" s="220"/>
      <c r="BN262" s="220">
        <v>321324044.83303827</v>
      </c>
      <c r="BO262" s="220"/>
      <c r="BP262" s="220"/>
      <c r="BQ262" s="220"/>
      <c r="BR262" s="220"/>
      <c r="BS262" s="220"/>
      <c r="BT262" s="220"/>
      <c r="BU262" s="220"/>
      <c r="BV262" s="220">
        <v>438545.65083970001</v>
      </c>
      <c r="BW262" s="220"/>
      <c r="BX262" s="220"/>
      <c r="BY262" s="220"/>
      <c r="BZ262" s="220"/>
      <c r="CA262" s="220"/>
      <c r="CB262" s="220"/>
      <c r="CC262" s="220"/>
      <c r="CD262" s="220"/>
      <c r="CE262" s="220"/>
      <c r="CF262" s="220"/>
      <c r="CG262" s="220"/>
      <c r="CH262" s="220">
        <v>594178152.45959759</v>
      </c>
      <c r="CI262" s="220"/>
      <c r="CJ262" s="220">
        <v>-6918771.1161511997</v>
      </c>
      <c r="CK262" s="220">
        <v>-1165774373.6938839</v>
      </c>
      <c r="CL262" s="220"/>
      <c r="CM262" s="220">
        <v>134287602.182832</v>
      </c>
      <c r="CN262" s="220">
        <v>-112183221.124469</v>
      </c>
      <c r="CO262" s="220">
        <v>667105551.91299498</v>
      </c>
      <c r="CP262" s="220"/>
      <c r="CQ262" s="220"/>
      <c r="CR262" s="220"/>
      <c r="CS262" s="220"/>
      <c r="CT262" s="220"/>
      <c r="CU262" s="220"/>
      <c r="CV262" s="220"/>
      <c r="CW262" s="220"/>
      <c r="CX262" s="220"/>
      <c r="CY262" s="220"/>
      <c r="CZ262" s="220"/>
      <c r="DA262" s="220"/>
      <c r="DB262" s="220">
        <v>34730.383999999998</v>
      </c>
      <c r="DC262" s="220">
        <v>-70691289.863268405</v>
      </c>
      <c r="DD262" s="220"/>
      <c r="DE262" s="220">
        <v>-87709.130167900003</v>
      </c>
      <c r="DF262" s="220"/>
      <c r="DG262" s="220"/>
      <c r="DH262" s="220"/>
      <c r="DI262" s="220">
        <v>5838956024.4200001</v>
      </c>
      <c r="DJ262" s="220"/>
      <c r="DK262" s="220"/>
      <c r="DL262" s="220"/>
      <c r="DM262" s="220">
        <v>3918838.04</v>
      </c>
      <c r="DN262" s="220"/>
      <c r="DO262" s="220">
        <v>128376929.61</v>
      </c>
      <c r="DP262" s="220"/>
      <c r="DQ262" s="220">
        <v>-623701145.17999995</v>
      </c>
      <c r="DR262" s="220">
        <v>-302676324.29000002</v>
      </c>
      <c r="DS262" s="220"/>
      <c r="DT262" s="220"/>
      <c r="DU262" s="220">
        <v>5406413933.1753626</v>
      </c>
      <c r="DV262" s="220"/>
      <c r="DW262" s="220"/>
      <c r="DX262" s="220"/>
      <c r="DY262" s="220">
        <v>-18451655473.086052</v>
      </c>
    </row>
    <row r="263" spans="4:129">
      <c r="D263" s="175" t="s">
        <v>1035</v>
      </c>
      <c r="E263" s="220" t="s">
        <v>1055</v>
      </c>
      <c r="F263" s="220" t="s">
        <v>1056</v>
      </c>
      <c r="G263" s="220"/>
      <c r="H263" s="220"/>
      <c r="I263" s="220"/>
      <c r="J263" s="220">
        <v>-570.21192299999996</v>
      </c>
      <c r="K263" s="220"/>
      <c r="L263" s="220">
        <v>8.3680000000000004E-3</v>
      </c>
      <c r="M263" s="220"/>
      <c r="N263" s="220"/>
      <c r="O263" s="220">
        <v>-570.20355500000005</v>
      </c>
      <c r="P263" s="220"/>
      <c r="Q263" s="220"/>
      <c r="R263" s="220"/>
      <c r="S263" s="220"/>
      <c r="T263" s="220"/>
      <c r="U263" s="220"/>
      <c r="V263" s="220"/>
      <c r="W263" s="220"/>
      <c r="X263" s="220"/>
      <c r="Y263" s="220"/>
      <c r="Z263" s="220"/>
      <c r="AA263" s="220"/>
      <c r="AB263" s="220"/>
      <c r="AC263" s="220"/>
      <c r="AD263" s="220"/>
      <c r="AE263" s="220"/>
      <c r="AF263" s="220"/>
      <c r="AG263" s="220"/>
      <c r="AH263" s="220"/>
      <c r="AI263" s="220"/>
      <c r="AJ263" s="220"/>
      <c r="AK263" s="220"/>
      <c r="AL263" s="220"/>
      <c r="AM263" s="220"/>
      <c r="AN263" s="220"/>
      <c r="AO263" s="220"/>
      <c r="AP263" s="220"/>
      <c r="AQ263" s="220"/>
      <c r="AR263" s="220"/>
      <c r="AS263" s="220"/>
      <c r="AT263" s="220"/>
      <c r="AU263" s="220"/>
      <c r="AV263" s="220"/>
      <c r="AW263" s="220"/>
      <c r="AX263" s="220"/>
      <c r="AY263" s="220"/>
      <c r="AZ263" s="220"/>
      <c r="BA263" s="220"/>
      <c r="BB263" s="220"/>
      <c r="BC263" s="220"/>
      <c r="BD263" s="220"/>
      <c r="BE263" s="220"/>
      <c r="BF263" s="220"/>
      <c r="BG263" s="220"/>
      <c r="BH263" s="220"/>
      <c r="BI263" s="220"/>
      <c r="BJ263" s="220"/>
      <c r="BK263" s="220"/>
      <c r="BL263" s="220"/>
      <c r="BM263" s="220"/>
      <c r="BN263" s="220"/>
      <c r="BO263" s="220"/>
      <c r="BP263" s="220"/>
      <c r="BQ263" s="220"/>
      <c r="BR263" s="220"/>
      <c r="BS263" s="220"/>
      <c r="BT263" s="220"/>
      <c r="BU263" s="220"/>
      <c r="BV263" s="220"/>
      <c r="BW263" s="220"/>
      <c r="BX263" s="220"/>
      <c r="BY263" s="220"/>
      <c r="BZ263" s="220"/>
      <c r="CA263" s="220"/>
      <c r="CB263" s="220"/>
      <c r="CC263" s="220"/>
      <c r="CD263" s="220"/>
      <c r="CE263" s="220"/>
      <c r="CF263" s="220"/>
      <c r="CG263" s="220"/>
      <c r="CH263" s="220"/>
      <c r="CI263" s="220"/>
      <c r="CJ263" s="220"/>
      <c r="CK263" s="220"/>
      <c r="CL263" s="220"/>
      <c r="CM263" s="220"/>
      <c r="CN263" s="220"/>
      <c r="CO263" s="220"/>
      <c r="CP263" s="220"/>
      <c r="CQ263" s="220"/>
      <c r="CR263" s="220"/>
      <c r="CS263" s="220"/>
      <c r="CT263" s="220"/>
      <c r="CU263" s="220"/>
      <c r="CV263" s="220"/>
      <c r="CW263" s="220"/>
      <c r="CX263" s="220"/>
      <c r="CY263" s="220"/>
      <c r="CZ263" s="220"/>
      <c r="DA263" s="220"/>
      <c r="DB263" s="220"/>
      <c r="DC263" s="220"/>
      <c r="DD263" s="220"/>
      <c r="DE263" s="220"/>
      <c r="DF263" s="220"/>
      <c r="DG263" s="220"/>
      <c r="DH263" s="220"/>
      <c r="DI263" s="220"/>
      <c r="DJ263" s="220"/>
      <c r="DK263" s="220"/>
      <c r="DL263" s="220"/>
      <c r="DM263" s="220"/>
      <c r="DN263" s="220"/>
      <c r="DO263" s="220"/>
      <c r="DP263" s="220"/>
      <c r="DQ263" s="220"/>
      <c r="DR263" s="220"/>
      <c r="DS263" s="220"/>
      <c r="DT263" s="220"/>
      <c r="DU263" s="220"/>
      <c r="DV263" s="220"/>
      <c r="DW263" s="220"/>
      <c r="DX263" s="220"/>
      <c r="DY263" s="220">
        <v>-570.20355500000005</v>
      </c>
    </row>
    <row r="264" spans="4:129">
      <c r="D264" s="175" t="s">
        <v>1037</v>
      </c>
      <c r="E264" s="220" t="s">
        <v>1058</v>
      </c>
      <c r="F264" s="220" t="s">
        <v>1059</v>
      </c>
      <c r="G264" s="220">
        <v>-1804850453.97</v>
      </c>
      <c r="H264" s="220">
        <v>-98768113.079999998</v>
      </c>
      <c r="I264" s="220">
        <v>-34284194.208087496</v>
      </c>
      <c r="J264" s="220">
        <v>-530018188.08306581</v>
      </c>
      <c r="K264" s="220">
        <v>43332.81</v>
      </c>
      <c r="L264" s="220">
        <v>-127507207.28114501</v>
      </c>
      <c r="M264" s="220">
        <v>-267831400.66999999</v>
      </c>
      <c r="N264" s="220">
        <v>-466338058.98120952</v>
      </c>
      <c r="O264" s="220">
        <v>-3329554283.4635081</v>
      </c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  <c r="AB264" s="220"/>
      <c r="AC264" s="220"/>
      <c r="AD264" s="220"/>
      <c r="AE264" s="220"/>
      <c r="AF264" s="220"/>
      <c r="AG264" s="220"/>
      <c r="AH264" s="220"/>
      <c r="AI264" s="220"/>
      <c r="AJ264" s="220"/>
      <c r="AK264" s="220"/>
      <c r="AL264" s="220"/>
      <c r="AM264" s="220"/>
      <c r="AN264" s="220"/>
      <c r="AO264" s="220"/>
      <c r="AP264" s="220"/>
      <c r="AQ264" s="220"/>
      <c r="AR264" s="220"/>
      <c r="AS264" s="220"/>
      <c r="AT264" s="220"/>
      <c r="AU264" s="220"/>
      <c r="AV264" s="220"/>
      <c r="AW264" s="220"/>
      <c r="AX264" s="220"/>
      <c r="AY264" s="220"/>
      <c r="AZ264" s="220"/>
      <c r="BA264" s="220"/>
      <c r="BB264" s="220"/>
      <c r="BC264" s="220"/>
      <c r="BD264" s="220"/>
      <c r="BE264" s="220"/>
      <c r="BF264" s="220"/>
      <c r="BG264" s="220"/>
      <c r="BH264" s="220"/>
      <c r="BI264" s="220"/>
      <c r="BJ264" s="220">
        <v>-42861.64</v>
      </c>
      <c r="BK264" s="220"/>
      <c r="BL264" s="220"/>
      <c r="BM264" s="220"/>
      <c r="BN264" s="220">
        <v>106493946.591096</v>
      </c>
      <c r="BO264" s="220"/>
      <c r="BP264" s="220"/>
      <c r="BQ264" s="220"/>
      <c r="BR264" s="220"/>
      <c r="BS264" s="220"/>
      <c r="BT264" s="220"/>
      <c r="BU264" s="220"/>
      <c r="BV264" s="220">
        <v>651967.69705780002</v>
      </c>
      <c r="BW264" s="220"/>
      <c r="BX264" s="220"/>
      <c r="BY264" s="220"/>
      <c r="BZ264" s="220"/>
      <c r="CA264" s="220"/>
      <c r="CB264" s="220"/>
      <c r="CC264" s="220"/>
      <c r="CD264" s="220"/>
      <c r="CE264" s="220"/>
      <c r="CF264" s="220"/>
      <c r="CG264" s="220"/>
      <c r="CH264" s="220">
        <v>409307627.07737398</v>
      </c>
      <c r="CI264" s="220"/>
      <c r="CJ264" s="220"/>
      <c r="CK264" s="220"/>
      <c r="CL264" s="220"/>
      <c r="CM264" s="220"/>
      <c r="CN264" s="220">
        <v>-37180018.5854562</v>
      </c>
      <c r="CO264" s="220">
        <v>328432293.88015199</v>
      </c>
      <c r="CP264" s="220"/>
      <c r="CQ264" s="220"/>
      <c r="CR264" s="220"/>
      <c r="CS264" s="220"/>
      <c r="CT264" s="220"/>
      <c r="CU264" s="220"/>
      <c r="CV264" s="220"/>
      <c r="CW264" s="220"/>
      <c r="CX264" s="220"/>
      <c r="CY264" s="220"/>
      <c r="CZ264" s="220"/>
      <c r="DA264" s="220"/>
      <c r="DB264" s="220">
        <v>8572.3279999999995</v>
      </c>
      <c r="DC264" s="220">
        <v>-23428668.250041001</v>
      </c>
      <c r="DD264" s="220"/>
      <c r="DE264" s="220">
        <v>-130393.5394116</v>
      </c>
      <c r="DF264" s="220"/>
      <c r="DG264" s="220"/>
      <c r="DH264" s="220"/>
      <c r="DI264" s="220"/>
      <c r="DJ264" s="220"/>
      <c r="DK264" s="220"/>
      <c r="DL264" s="220"/>
      <c r="DM264" s="220"/>
      <c r="DN264" s="220"/>
      <c r="DO264" s="220"/>
      <c r="DP264" s="220"/>
      <c r="DQ264" s="220"/>
      <c r="DR264" s="220"/>
      <c r="DS264" s="220"/>
      <c r="DT264" s="220"/>
      <c r="DU264" s="220">
        <v>784112465.55877101</v>
      </c>
      <c r="DV264" s="220"/>
      <c r="DW264" s="220"/>
      <c r="DX264" s="220"/>
      <c r="DY264" s="220">
        <v>-2545441817.904737</v>
      </c>
    </row>
    <row r="265" spans="4:129">
      <c r="D265" s="175" t="s">
        <v>1039</v>
      </c>
      <c r="E265" s="220" t="s">
        <v>1150</v>
      </c>
      <c r="F265" s="220" t="s">
        <v>1151</v>
      </c>
      <c r="G265" s="220">
        <v>1897500000</v>
      </c>
      <c r="H265" s="220"/>
      <c r="I265" s="220"/>
      <c r="J265" s="220">
        <v>375454664.78381401</v>
      </c>
      <c r="K265" s="220"/>
      <c r="L265" s="220"/>
      <c r="M265" s="220">
        <v>1433014884</v>
      </c>
      <c r="N265" s="220">
        <v>172928000</v>
      </c>
      <c r="O265" s="220">
        <v>3878897548.7838144</v>
      </c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220"/>
      <c r="AR265" s="220"/>
      <c r="AS265" s="220"/>
      <c r="AT265" s="220"/>
      <c r="AU265" s="220"/>
      <c r="AV265" s="220"/>
      <c r="AW265" s="220"/>
      <c r="AX265" s="220"/>
      <c r="AY265" s="220"/>
      <c r="AZ265" s="220"/>
      <c r="BA265" s="220"/>
      <c r="BB265" s="220"/>
      <c r="BC265" s="220"/>
      <c r="BD265" s="220"/>
      <c r="BE265" s="220"/>
      <c r="BF265" s="220"/>
      <c r="BG265" s="220"/>
      <c r="BH265" s="220"/>
      <c r="BI265" s="220"/>
      <c r="BJ265" s="220"/>
      <c r="BK265" s="220"/>
      <c r="BL265" s="220"/>
      <c r="BM265" s="220"/>
      <c r="BN265" s="220"/>
      <c r="BO265" s="220"/>
      <c r="BP265" s="220"/>
      <c r="BQ265" s="220"/>
      <c r="BR265" s="220"/>
      <c r="BS265" s="220"/>
      <c r="BT265" s="220"/>
      <c r="BU265" s="220"/>
      <c r="BV265" s="220"/>
      <c r="BW265" s="220"/>
      <c r="BX265" s="220"/>
      <c r="BY265" s="220"/>
      <c r="BZ265" s="220"/>
      <c r="CA265" s="220"/>
      <c r="CB265" s="220"/>
      <c r="CC265" s="220"/>
      <c r="CD265" s="220"/>
      <c r="CE265" s="220"/>
      <c r="CF265" s="220"/>
      <c r="CG265" s="220"/>
      <c r="CH265" s="220"/>
      <c r="CI265" s="220"/>
      <c r="CJ265" s="220"/>
      <c r="CK265" s="220">
        <v>-548382664.78381395</v>
      </c>
      <c r="CL265" s="220"/>
      <c r="CM265" s="220"/>
      <c r="CN265" s="220"/>
      <c r="CO265" s="220"/>
      <c r="CP265" s="220"/>
      <c r="CQ265" s="220"/>
      <c r="CR265" s="220"/>
      <c r="CS265" s="220"/>
      <c r="CT265" s="220"/>
      <c r="CU265" s="220"/>
      <c r="CV265" s="220"/>
      <c r="CW265" s="220"/>
      <c r="CX265" s="220"/>
      <c r="CY265" s="220"/>
      <c r="CZ265" s="220"/>
      <c r="DA265" s="220"/>
      <c r="DB265" s="220"/>
      <c r="DC265" s="220"/>
      <c r="DD265" s="220"/>
      <c r="DE265" s="220"/>
      <c r="DF265" s="220"/>
      <c r="DG265" s="220"/>
      <c r="DH265" s="220"/>
      <c r="DI265" s="220"/>
      <c r="DJ265" s="220"/>
      <c r="DK265" s="220"/>
      <c r="DL265" s="220"/>
      <c r="DM265" s="220"/>
      <c r="DN265" s="220"/>
      <c r="DO265" s="220"/>
      <c r="DP265" s="220"/>
      <c r="DQ265" s="220"/>
      <c r="DR265" s="220"/>
      <c r="DS265" s="220"/>
      <c r="DT265" s="220"/>
      <c r="DU265" s="220">
        <v>-548382664.78381395</v>
      </c>
      <c r="DV265" s="220"/>
      <c r="DW265" s="220"/>
      <c r="DX265" s="220"/>
      <c r="DY265" s="220">
        <v>3330514884</v>
      </c>
    </row>
    <row r="266" spans="4:129">
      <c r="D266" s="175" t="s">
        <v>1041</v>
      </c>
      <c r="E266" s="220" t="s">
        <v>1152</v>
      </c>
      <c r="F266" s="220" t="s">
        <v>1153</v>
      </c>
      <c r="G266" s="220"/>
      <c r="H266" s="220"/>
      <c r="I266" s="220"/>
      <c r="J266" s="220">
        <v>432920</v>
      </c>
      <c r="K266" s="220"/>
      <c r="L266" s="220"/>
      <c r="M266" s="220"/>
      <c r="N266" s="220"/>
      <c r="O266" s="220">
        <v>432920</v>
      </c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  <c r="AB266" s="220"/>
      <c r="AC266" s="220"/>
      <c r="AD266" s="220"/>
      <c r="AE266" s="220"/>
      <c r="AF266" s="220"/>
      <c r="AG266" s="220"/>
      <c r="AH266" s="220"/>
      <c r="AI266" s="220"/>
      <c r="AJ266" s="220"/>
      <c r="AK266" s="220"/>
      <c r="AL266" s="220"/>
      <c r="AM266" s="220"/>
      <c r="AN266" s="220"/>
      <c r="AO266" s="220"/>
      <c r="AP266" s="220"/>
      <c r="AQ266" s="220"/>
      <c r="AR266" s="220"/>
      <c r="AS266" s="220"/>
      <c r="AT266" s="220"/>
      <c r="AU266" s="220"/>
      <c r="AV266" s="220"/>
      <c r="AW266" s="220"/>
      <c r="AX266" s="220"/>
      <c r="AY266" s="220"/>
      <c r="AZ266" s="220"/>
      <c r="BA266" s="220"/>
      <c r="BB266" s="220"/>
      <c r="BC266" s="220"/>
      <c r="BD266" s="220"/>
      <c r="BE266" s="220"/>
      <c r="BF266" s="220"/>
      <c r="BG266" s="220"/>
      <c r="BH266" s="220"/>
      <c r="BI266" s="220"/>
      <c r="BJ266" s="220"/>
      <c r="BK266" s="220"/>
      <c r="BL266" s="220"/>
      <c r="BM266" s="220"/>
      <c r="BN266" s="220"/>
      <c r="BO266" s="220"/>
      <c r="BP266" s="220"/>
      <c r="BQ266" s="220"/>
      <c r="BR266" s="220"/>
      <c r="BS266" s="220"/>
      <c r="BT266" s="220"/>
      <c r="BU266" s="220"/>
      <c r="BV266" s="220"/>
      <c r="BW266" s="220"/>
      <c r="BX266" s="220"/>
      <c r="BY266" s="220"/>
      <c r="BZ266" s="220"/>
      <c r="CA266" s="220"/>
      <c r="CB266" s="220"/>
      <c r="CC266" s="220"/>
      <c r="CD266" s="220"/>
      <c r="CE266" s="220"/>
      <c r="CF266" s="220"/>
      <c r="CG266" s="220"/>
      <c r="CH266" s="220"/>
      <c r="CI266" s="220"/>
      <c r="CJ266" s="220"/>
      <c r="CK266" s="220"/>
      <c r="CL266" s="220"/>
      <c r="CM266" s="220"/>
      <c r="CN266" s="220"/>
      <c r="CO266" s="220"/>
      <c r="CP266" s="220"/>
      <c r="CQ266" s="220"/>
      <c r="CR266" s="220"/>
      <c r="CS266" s="220"/>
      <c r="CT266" s="220"/>
      <c r="CU266" s="220"/>
      <c r="CV266" s="220"/>
      <c r="CW266" s="220"/>
      <c r="CX266" s="220"/>
      <c r="CY266" s="220"/>
      <c r="CZ266" s="220"/>
      <c r="DA266" s="220"/>
      <c r="DB266" s="220"/>
      <c r="DC266" s="220"/>
      <c r="DD266" s="220"/>
      <c r="DE266" s="220"/>
      <c r="DF266" s="220"/>
      <c r="DG266" s="220"/>
      <c r="DH266" s="220"/>
      <c r="DI266" s="220"/>
      <c r="DJ266" s="220"/>
      <c r="DK266" s="220"/>
      <c r="DL266" s="220"/>
      <c r="DM266" s="220"/>
      <c r="DN266" s="220"/>
      <c r="DO266" s="220"/>
      <c r="DP266" s="220"/>
      <c r="DQ266" s="220">
        <v>-432920</v>
      </c>
      <c r="DR266" s="220"/>
      <c r="DS266" s="220"/>
      <c r="DT266" s="220"/>
      <c r="DU266" s="220">
        <v>-432920</v>
      </c>
      <c r="DV266" s="220"/>
      <c r="DW266" s="220"/>
      <c r="DX266" s="220"/>
      <c r="DY266" s="220">
        <v>0</v>
      </c>
    </row>
    <row r="267" spans="4:129">
      <c r="D267" s="175" t="s">
        <v>1043</v>
      </c>
      <c r="E267" s="220" t="s">
        <v>1142</v>
      </c>
      <c r="F267" s="220" t="s">
        <v>1143</v>
      </c>
      <c r="G267" s="220"/>
      <c r="H267" s="220"/>
      <c r="I267" s="220"/>
      <c r="J267" s="220">
        <v>-4792736.8644255996</v>
      </c>
      <c r="K267" s="220"/>
      <c r="L267" s="220">
        <v>23056558</v>
      </c>
      <c r="M267" s="220"/>
      <c r="N267" s="220"/>
      <c r="O267" s="220">
        <v>18263821.1355744</v>
      </c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  <c r="AB267" s="220"/>
      <c r="AC267" s="220"/>
      <c r="AD267" s="220"/>
      <c r="AE267" s="220"/>
      <c r="AF267" s="220"/>
      <c r="AG267" s="220"/>
      <c r="AH267" s="220"/>
      <c r="AI267" s="220"/>
      <c r="AJ267" s="220"/>
      <c r="AK267" s="220"/>
      <c r="AL267" s="220"/>
      <c r="AM267" s="220"/>
      <c r="AN267" s="220"/>
      <c r="AO267" s="220"/>
      <c r="AP267" s="220"/>
      <c r="AQ267" s="220"/>
      <c r="AR267" s="220"/>
      <c r="AS267" s="220"/>
      <c r="AT267" s="220"/>
      <c r="AU267" s="220"/>
      <c r="AV267" s="220"/>
      <c r="AW267" s="220"/>
      <c r="AX267" s="220"/>
      <c r="AY267" s="220"/>
      <c r="AZ267" s="220"/>
      <c r="BA267" s="220"/>
      <c r="BB267" s="220"/>
      <c r="BC267" s="220"/>
      <c r="BD267" s="220"/>
      <c r="BE267" s="220"/>
      <c r="BF267" s="220"/>
      <c r="BG267" s="220"/>
      <c r="BH267" s="220"/>
      <c r="BI267" s="220"/>
      <c r="BJ267" s="220"/>
      <c r="BK267" s="220"/>
      <c r="BL267" s="220"/>
      <c r="BM267" s="220"/>
      <c r="BN267" s="220"/>
      <c r="BO267" s="220"/>
      <c r="BP267" s="220"/>
      <c r="BQ267" s="220"/>
      <c r="BR267" s="220"/>
      <c r="BS267" s="220"/>
      <c r="BT267" s="220"/>
      <c r="BU267" s="220"/>
      <c r="BV267" s="220"/>
      <c r="BW267" s="220"/>
      <c r="BX267" s="220"/>
      <c r="BY267" s="220"/>
      <c r="BZ267" s="220"/>
      <c r="CA267" s="220"/>
      <c r="CB267" s="220"/>
      <c r="CC267" s="220"/>
      <c r="CD267" s="220"/>
      <c r="CE267" s="220"/>
      <c r="CF267" s="220"/>
      <c r="CG267" s="220"/>
      <c r="CH267" s="220"/>
      <c r="CI267" s="220"/>
      <c r="CJ267" s="220">
        <v>-3671940.5628831</v>
      </c>
      <c r="CK267" s="220"/>
      <c r="CL267" s="220"/>
      <c r="CM267" s="220"/>
      <c r="CN267" s="220"/>
      <c r="CO267" s="220"/>
      <c r="CP267" s="220"/>
      <c r="CQ267" s="220"/>
      <c r="CR267" s="220"/>
      <c r="CS267" s="220"/>
      <c r="CT267" s="220"/>
      <c r="CU267" s="220"/>
      <c r="CV267" s="220"/>
      <c r="CW267" s="220"/>
      <c r="CX267" s="220"/>
      <c r="CY267" s="220"/>
      <c r="CZ267" s="220"/>
      <c r="DA267" s="220"/>
      <c r="DB267" s="220"/>
      <c r="DC267" s="220"/>
      <c r="DD267" s="220"/>
      <c r="DE267" s="220"/>
      <c r="DF267" s="220"/>
      <c r="DG267" s="220"/>
      <c r="DH267" s="220"/>
      <c r="DI267" s="220"/>
      <c r="DJ267" s="220"/>
      <c r="DK267" s="220"/>
      <c r="DL267" s="220"/>
      <c r="DM267" s="220"/>
      <c r="DN267" s="220"/>
      <c r="DO267" s="220"/>
      <c r="DP267" s="220"/>
      <c r="DQ267" s="220"/>
      <c r="DR267" s="220"/>
      <c r="DS267" s="220"/>
      <c r="DT267" s="220"/>
      <c r="DU267" s="220">
        <v>-3671940.5628831</v>
      </c>
      <c r="DV267" s="220"/>
      <c r="DW267" s="220"/>
      <c r="DX267" s="220"/>
      <c r="DY267" s="220">
        <v>14591880.572691301</v>
      </c>
    </row>
    <row r="268" spans="4:129">
      <c r="D268" s="175" t="s">
        <v>1045</v>
      </c>
      <c r="E268" s="222" t="s">
        <v>1061</v>
      </c>
      <c r="F268" s="222" t="s">
        <v>158</v>
      </c>
      <c r="G268" s="222">
        <v>-14134322840.34</v>
      </c>
      <c r="H268" s="222">
        <v>-699246445.22000003</v>
      </c>
      <c r="I268" s="222">
        <v>-518057609.83596933</v>
      </c>
      <c r="J268" s="222">
        <v>-4782402490.9851341</v>
      </c>
      <c r="K268" s="222">
        <v>165900.71</v>
      </c>
      <c r="L268" s="222">
        <v>861820032.58396888</v>
      </c>
      <c r="M268" s="222">
        <v>-800348952.63</v>
      </c>
      <c r="N268" s="222">
        <v>-3217637564.2919521</v>
      </c>
      <c r="O268" s="222">
        <v>-23290029970.009087</v>
      </c>
      <c r="P268" s="222"/>
      <c r="Q268" s="222"/>
      <c r="R268" s="222"/>
      <c r="S268" s="222"/>
      <c r="T268" s="222"/>
      <c r="U268" s="222"/>
      <c r="V268" s="222"/>
      <c r="W268" s="222"/>
      <c r="X268" s="222"/>
      <c r="Y268" s="222"/>
      <c r="Z268" s="222"/>
      <c r="AA268" s="222"/>
      <c r="AB268" s="222"/>
      <c r="AC268" s="222"/>
      <c r="AD268" s="222"/>
      <c r="AE268" s="222"/>
      <c r="AF268" s="222"/>
      <c r="AG268" s="222"/>
      <c r="AH268" s="222"/>
      <c r="AI268" s="222"/>
      <c r="AJ268" s="222"/>
      <c r="AK268" s="222"/>
      <c r="AL268" s="222"/>
      <c r="AM268" s="222"/>
      <c r="AN268" s="222"/>
      <c r="AO268" s="222"/>
      <c r="AP268" s="222"/>
      <c r="AQ268" s="222"/>
      <c r="AR268" s="222"/>
      <c r="AS268" s="222"/>
      <c r="AT268" s="222"/>
      <c r="AU268" s="222"/>
      <c r="AV268" s="222"/>
      <c r="AW268" s="222"/>
      <c r="AX268" s="222"/>
      <c r="AY268" s="222"/>
      <c r="AZ268" s="222"/>
      <c r="BA268" s="222"/>
      <c r="BB268" s="222"/>
      <c r="BC268" s="222"/>
      <c r="BD268" s="222"/>
      <c r="BE268" s="222"/>
      <c r="BF268" s="222"/>
      <c r="BG268" s="222"/>
      <c r="BH268" s="222"/>
      <c r="BI268" s="222"/>
      <c r="BJ268" s="222">
        <v>-216513.56</v>
      </c>
      <c r="BK268" s="222"/>
      <c r="BL268" s="222"/>
      <c r="BM268" s="222"/>
      <c r="BN268" s="222">
        <v>427817991.42413431</v>
      </c>
      <c r="BO268" s="222"/>
      <c r="BP268" s="222"/>
      <c r="BQ268" s="222"/>
      <c r="BR268" s="222"/>
      <c r="BS268" s="222"/>
      <c r="BT268" s="222"/>
      <c r="BU268" s="222"/>
      <c r="BV268" s="222">
        <v>1090513.3478975</v>
      </c>
      <c r="BW268" s="222"/>
      <c r="BX268" s="222"/>
      <c r="BY268" s="222"/>
      <c r="BZ268" s="222"/>
      <c r="CA268" s="222"/>
      <c r="CB268" s="222"/>
      <c r="CC268" s="222"/>
      <c r="CD268" s="222"/>
      <c r="CE268" s="222"/>
      <c r="CF268" s="222"/>
      <c r="CG268" s="222"/>
      <c r="CH268" s="222">
        <v>1003485779.5369716</v>
      </c>
      <c r="CI268" s="222"/>
      <c r="CJ268" s="222">
        <v>-10590711.6790343</v>
      </c>
      <c r="CK268" s="222">
        <v>-1714157038.4776981</v>
      </c>
      <c r="CL268" s="222"/>
      <c r="CM268" s="222">
        <v>134287602.182832</v>
      </c>
      <c r="CN268" s="222">
        <v>-149363239.7099252</v>
      </c>
      <c r="CO268" s="222">
        <v>995537845.79314697</v>
      </c>
      <c r="CP268" s="222"/>
      <c r="CQ268" s="222"/>
      <c r="CR268" s="222"/>
      <c r="CS268" s="222"/>
      <c r="CT268" s="222"/>
      <c r="CU268" s="222"/>
      <c r="CV268" s="222"/>
      <c r="CW268" s="222"/>
      <c r="CX268" s="222"/>
      <c r="CY268" s="222"/>
      <c r="CZ268" s="222"/>
      <c r="DA268" s="222"/>
      <c r="DB268" s="222">
        <v>43302.712</v>
      </c>
      <c r="DC268" s="222">
        <v>-94119958.113309398</v>
      </c>
      <c r="DD268" s="222"/>
      <c r="DE268" s="222">
        <v>-218102.66957950001</v>
      </c>
      <c r="DF268" s="222"/>
      <c r="DG268" s="222"/>
      <c r="DH268" s="222"/>
      <c r="DI268" s="222">
        <v>5838956024.4200001</v>
      </c>
      <c r="DJ268" s="222"/>
      <c r="DK268" s="222"/>
      <c r="DL268" s="222"/>
      <c r="DM268" s="222">
        <v>3918838.04</v>
      </c>
      <c r="DN268" s="222"/>
      <c r="DO268" s="222">
        <v>128376929.61</v>
      </c>
      <c r="DP268" s="222"/>
      <c r="DQ268" s="222">
        <v>-624134065.17999995</v>
      </c>
      <c r="DR268" s="222">
        <v>-302676324.29000002</v>
      </c>
      <c r="DS268" s="222"/>
      <c r="DT268" s="222"/>
      <c r="DU268" s="222">
        <v>5638038873.3874359</v>
      </c>
      <c r="DV268" s="222"/>
      <c r="DW268" s="222"/>
      <c r="DX268" s="222"/>
      <c r="DY268" s="222">
        <v>-17651991096.621651</v>
      </c>
    </row>
    <row r="269" spans="4:129">
      <c r="D269" s="175" t="s">
        <v>1047</v>
      </c>
      <c r="E269" s="220" t="s">
        <v>1063</v>
      </c>
      <c r="F269" s="220" t="s">
        <v>1064</v>
      </c>
      <c r="G269" s="220"/>
      <c r="H269" s="220"/>
      <c r="I269" s="220">
        <v>-210198299.67819059</v>
      </c>
      <c r="J269" s="220">
        <v>61113797.165015101</v>
      </c>
      <c r="K269" s="220"/>
      <c r="L269" s="220">
        <v>668353382.16097414</v>
      </c>
      <c r="M269" s="220"/>
      <c r="N269" s="220">
        <v>1496518014.6813467</v>
      </c>
      <c r="O269" s="220">
        <v>2015786894.3291452</v>
      </c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  <c r="AB269" s="220"/>
      <c r="AC269" s="220"/>
      <c r="AD269" s="220"/>
      <c r="AE269" s="220"/>
      <c r="AF269" s="220"/>
      <c r="AG269" s="220"/>
      <c r="AH269" s="220"/>
      <c r="AI269" s="220"/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220"/>
      <c r="AW269" s="220"/>
      <c r="AX269" s="220"/>
      <c r="AY269" s="220"/>
      <c r="AZ269" s="220"/>
      <c r="BA269" s="220"/>
      <c r="BB269" s="220"/>
      <c r="BC269" s="220"/>
      <c r="BD269" s="220"/>
      <c r="BE269" s="220"/>
      <c r="BF269" s="220"/>
      <c r="BG269" s="220"/>
      <c r="BH269" s="220"/>
      <c r="BI269" s="220"/>
      <c r="BJ269" s="220"/>
      <c r="BK269" s="220"/>
      <c r="BL269" s="220"/>
      <c r="BM269" s="220"/>
      <c r="BN269" s="220">
        <v>-3056740.7193053998</v>
      </c>
      <c r="BO269" s="220"/>
      <c r="BP269" s="220"/>
      <c r="BQ269" s="220"/>
      <c r="BR269" s="220"/>
      <c r="BS269" s="220"/>
      <c r="BT269" s="220"/>
      <c r="BU269" s="220"/>
      <c r="BV269" s="220"/>
      <c r="BW269" s="220"/>
      <c r="BX269" s="220"/>
      <c r="BY269" s="220"/>
      <c r="BZ269" s="220"/>
      <c r="CA269" s="220"/>
      <c r="CB269" s="220">
        <v>56490095.480431996</v>
      </c>
      <c r="CC269" s="220"/>
      <c r="CD269" s="220"/>
      <c r="CE269" s="220"/>
      <c r="CF269" s="220">
        <v>308786164.92300171</v>
      </c>
      <c r="CG269" s="220"/>
      <c r="CH269" s="220"/>
      <c r="CI269" s="220"/>
      <c r="CJ269" s="220"/>
      <c r="CK269" s="220"/>
      <c r="CL269" s="220"/>
      <c r="CM269" s="220"/>
      <c r="CN269" s="220"/>
      <c r="CO269" s="220"/>
      <c r="CP269" s="220"/>
      <c r="CQ269" s="220"/>
      <c r="CR269" s="220"/>
      <c r="CS269" s="220"/>
      <c r="CT269" s="220"/>
      <c r="CU269" s="220"/>
      <c r="CV269" s="220"/>
      <c r="CW269" s="220"/>
      <c r="CX269" s="220"/>
      <c r="CY269" s="220"/>
      <c r="CZ269" s="220"/>
      <c r="DA269" s="220"/>
      <c r="DB269" s="220"/>
      <c r="DC269" s="220"/>
      <c r="DD269" s="220">
        <v>672482.9582472</v>
      </c>
      <c r="DE269" s="220"/>
      <c r="DF269" s="220"/>
      <c r="DG269" s="220"/>
      <c r="DH269" s="220"/>
      <c r="DI269" s="220">
        <v>362842848.27999997</v>
      </c>
      <c r="DJ269" s="220"/>
      <c r="DK269" s="220"/>
      <c r="DL269" s="220"/>
      <c r="DM269" s="220"/>
      <c r="DN269" s="220"/>
      <c r="DO269" s="220">
        <v>-236352.82</v>
      </c>
      <c r="DP269" s="220"/>
      <c r="DQ269" s="220"/>
      <c r="DR269" s="220">
        <v>-31827542.149999999</v>
      </c>
      <c r="DS269" s="220"/>
      <c r="DT269" s="220"/>
      <c r="DU269" s="220">
        <v>693670955.95237553</v>
      </c>
      <c r="DV269" s="220"/>
      <c r="DW269" s="220"/>
      <c r="DX269" s="220"/>
      <c r="DY269" s="220">
        <v>2709457850.2815208</v>
      </c>
    </row>
    <row r="270" spans="4:129">
      <c r="D270" s="175" t="s">
        <v>1049</v>
      </c>
      <c r="E270" s="220" t="s">
        <v>1066</v>
      </c>
      <c r="F270" s="220" t="s">
        <v>1067</v>
      </c>
      <c r="G270" s="220"/>
      <c r="H270" s="220"/>
      <c r="I270" s="220"/>
      <c r="J270" s="220"/>
      <c r="K270" s="220"/>
      <c r="L270" s="220"/>
      <c r="M270" s="220"/>
      <c r="N270" s="220"/>
      <c r="O270" s="220"/>
      <c r="P270" s="220"/>
      <c r="Q270" s="220"/>
      <c r="R270" s="220"/>
      <c r="S270" s="220"/>
      <c r="T270" s="220"/>
      <c r="U270" s="220"/>
      <c r="V270" s="220"/>
      <c r="W270" s="220"/>
      <c r="X270" s="220"/>
      <c r="Y270" s="220"/>
      <c r="Z270" s="220"/>
      <c r="AA270" s="220"/>
      <c r="AB270" s="220"/>
      <c r="AC270" s="220"/>
      <c r="AD270" s="220"/>
      <c r="AE270" s="220"/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R270" s="220"/>
      <c r="AS270" s="220"/>
      <c r="AT270" s="220"/>
      <c r="AU270" s="220"/>
      <c r="AV270" s="220"/>
      <c r="AW270" s="220"/>
      <c r="AX270" s="220"/>
      <c r="AY270" s="220"/>
      <c r="AZ270" s="220"/>
      <c r="BA270" s="220"/>
      <c r="BB270" s="220"/>
      <c r="BC270" s="220"/>
      <c r="BD270" s="220"/>
      <c r="BE270" s="220"/>
      <c r="BF270" s="220"/>
      <c r="BG270" s="220"/>
      <c r="BH270" s="220"/>
      <c r="BI270" s="220"/>
      <c r="BJ270" s="220"/>
      <c r="BK270" s="220"/>
      <c r="BL270" s="220"/>
      <c r="BM270" s="220"/>
      <c r="BN270" s="220"/>
      <c r="BO270" s="220"/>
      <c r="BP270" s="220"/>
      <c r="BQ270" s="220"/>
      <c r="BR270" s="220"/>
      <c r="BS270" s="220"/>
      <c r="BT270" s="220"/>
      <c r="BU270" s="220"/>
      <c r="BV270" s="220"/>
      <c r="BW270" s="220"/>
      <c r="BX270" s="220"/>
      <c r="BY270" s="220"/>
      <c r="BZ270" s="220"/>
      <c r="CA270" s="220"/>
      <c r="CB270" s="220"/>
      <c r="CC270" s="220"/>
      <c r="CD270" s="220"/>
      <c r="CE270" s="220"/>
      <c r="CF270" s="220"/>
      <c r="CG270" s="220"/>
      <c r="CH270" s="220"/>
      <c r="CI270" s="220"/>
      <c r="CJ270" s="220">
        <v>134580635.29147729</v>
      </c>
      <c r="CK270" s="220"/>
      <c r="CL270" s="220"/>
      <c r="CM270" s="220">
        <v>113396262.855864</v>
      </c>
      <c r="CN270" s="220">
        <v>-24217772.963191699</v>
      </c>
      <c r="CO270" s="220"/>
      <c r="CP270" s="220"/>
      <c r="CQ270" s="220"/>
      <c r="CR270" s="220"/>
      <c r="CS270" s="220"/>
      <c r="CT270" s="220"/>
      <c r="CU270" s="220"/>
      <c r="CV270" s="220"/>
      <c r="CW270" s="220"/>
      <c r="CX270" s="220"/>
      <c r="CY270" s="220"/>
      <c r="CZ270" s="220"/>
      <c r="DA270" s="220"/>
      <c r="DB270" s="220"/>
      <c r="DC270" s="220"/>
      <c r="DD270" s="220"/>
      <c r="DE270" s="220"/>
      <c r="DF270" s="220"/>
      <c r="DG270" s="220"/>
      <c r="DH270" s="220"/>
      <c r="DI270" s="220">
        <v>-764708.24</v>
      </c>
      <c r="DJ270" s="220"/>
      <c r="DK270" s="220"/>
      <c r="DL270" s="220"/>
      <c r="DM270" s="220"/>
      <c r="DN270" s="220"/>
      <c r="DO270" s="220"/>
      <c r="DP270" s="220"/>
      <c r="DQ270" s="220">
        <v>-289979355.60000002</v>
      </c>
      <c r="DR270" s="220"/>
      <c r="DS270" s="220"/>
      <c r="DT270" s="220"/>
      <c r="DU270" s="220">
        <v>-66984938.655850403</v>
      </c>
      <c r="DV270" s="220"/>
      <c r="DW270" s="220"/>
      <c r="DX270" s="220"/>
      <c r="DY270" s="220">
        <v>-66984938.655850403</v>
      </c>
    </row>
    <row r="271" spans="4:129">
      <c r="D271" s="175" t="s">
        <v>1051</v>
      </c>
      <c r="E271" s="226" t="s">
        <v>1069</v>
      </c>
      <c r="F271" s="226" t="s">
        <v>152</v>
      </c>
      <c r="G271" s="226"/>
      <c r="H271" s="226"/>
      <c r="I271" s="226">
        <v>-210198299.67819059</v>
      </c>
      <c r="J271" s="226">
        <v>61113797.165015101</v>
      </c>
      <c r="K271" s="226"/>
      <c r="L271" s="226">
        <v>668353382.16097414</v>
      </c>
      <c r="M271" s="226"/>
      <c r="N271" s="226">
        <v>1496518014.6813467</v>
      </c>
      <c r="O271" s="226">
        <v>2015786894.3291452</v>
      </c>
      <c r="P271" s="226"/>
      <c r="Q271" s="226"/>
      <c r="R271" s="226"/>
      <c r="S271" s="226"/>
      <c r="T271" s="226"/>
      <c r="U271" s="226"/>
      <c r="V271" s="226"/>
      <c r="W271" s="226"/>
      <c r="X271" s="226"/>
      <c r="Y271" s="226"/>
      <c r="Z271" s="226"/>
      <c r="AA271" s="226"/>
      <c r="AB271" s="226"/>
      <c r="AC271" s="226"/>
      <c r="AD271" s="226"/>
      <c r="AE271" s="226"/>
      <c r="AF271" s="226"/>
      <c r="AG271" s="226"/>
      <c r="AH271" s="226"/>
      <c r="AI271" s="226"/>
      <c r="AJ271" s="226"/>
      <c r="AK271" s="226"/>
      <c r="AL271" s="226"/>
      <c r="AM271" s="226"/>
      <c r="AN271" s="226"/>
      <c r="AO271" s="226"/>
      <c r="AP271" s="226"/>
      <c r="AQ271" s="226"/>
      <c r="AR271" s="226"/>
      <c r="AS271" s="226"/>
      <c r="AT271" s="226"/>
      <c r="AU271" s="226"/>
      <c r="AV271" s="226"/>
      <c r="AW271" s="226"/>
      <c r="AX271" s="226"/>
      <c r="AY271" s="226"/>
      <c r="AZ271" s="226"/>
      <c r="BA271" s="226"/>
      <c r="BB271" s="226"/>
      <c r="BC271" s="226"/>
      <c r="BD271" s="226"/>
      <c r="BE271" s="226"/>
      <c r="BF271" s="226"/>
      <c r="BG271" s="226"/>
      <c r="BH271" s="226"/>
      <c r="BI271" s="226"/>
      <c r="BJ271" s="226"/>
      <c r="BK271" s="226"/>
      <c r="BL271" s="226"/>
      <c r="BM271" s="226"/>
      <c r="BN271" s="226">
        <v>-3056740.7193053998</v>
      </c>
      <c r="BO271" s="226"/>
      <c r="BP271" s="226"/>
      <c r="BQ271" s="226"/>
      <c r="BR271" s="226"/>
      <c r="BS271" s="226"/>
      <c r="BT271" s="226"/>
      <c r="BU271" s="226"/>
      <c r="BV271" s="226"/>
      <c r="BW271" s="226"/>
      <c r="BX271" s="226"/>
      <c r="BY271" s="226"/>
      <c r="BZ271" s="226"/>
      <c r="CA271" s="226"/>
      <c r="CB271" s="226">
        <v>56490095.480431996</v>
      </c>
      <c r="CC271" s="226"/>
      <c r="CD271" s="226"/>
      <c r="CE271" s="226"/>
      <c r="CF271" s="226">
        <v>308786164.92300171</v>
      </c>
      <c r="CG271" s="226"/>
      <c r="CH271" s="226"/>
      <c r="CI271" s="226"/>
      <c r="CJ271" s="226">
        <v>134580635.29147729</v>
      </c>
      <c r="CK271" s="226"/>
      <c r="CL271" s="226"/>
      <c r="CM271" s="226">
        <v>113396262.855864</v>
      </c>
      <c r="CN271" s="226">
        <v>-24217772.963191699</v>
      </c>
      <c r="CO271" s="226"/>
      <c r="CP271" s="226"/>
      <c r="CQ271" s="226"/>
      <c r="CR271" s="226"/>
      <c r="CS271" s="226"/>
      <c r="CT271" s="226"/>
      <c r="CU271" s="226"/>
      <c r="CV271" s="226"/>
      <c r="CW271" s="226"/>
      <c r="CX271" s="226"/>
      <c r="CY271" s="226"/>
      <c r="CZ271" s="226"/>
      <c r="DA271" s="226"/>
      <c r="DB271" s="226"/>
      <c r="DC271" s="226"/>
      <c r="DD271" s="226">
        <v>672482.9582472</v>
      </c>
      <c r="DE271" s="226"/>
      <c r="DF271" s="226"/>
      <c r="DG271" s="226"/>
      <c r="DH271" s="226"/>
      <c r="DI271" s="226">
        <v>362078140.04000002</v>
      </c>
      <c r="DJ271" s="226"/>
      <c r="DK271" s="226"/>
      <c r="DL271" s="226"/>
      <c r="DM271" s="226"/>
      <c r="DN271" s="226"/>
      <c r="DO271" s="226">
        <v>-236352.82</v>
      </c>
      <c r="DP271" s="226"/>
      <c r="DQ271" s="226">
        <v>-289979355.60000002</v>
      </c>
      <c r="DR271" s="226">
        <v>-31827542.149999999</v>
      </c>
      <c r="DS271" s="226"/>
      <c r="DT271" s="226"/>
      <c r="DU271" s="226">
        <v>626686017.29652512</v>
      </c>
      <c r="DV271" s="226"/>
      <c r="DW271" s="226"/>
      <c r="DX271" s="226"/>
      <c r="DY271" s="226">
        <v>2642472911.6256704</v>
      </c>
    </row>
    <row r="272" spans="4:129">
      <c r="D272" s="175" t="s">
        <v>1054</v>
      </c>
      <c r="E272" s="220" t="s">
        <v>1071</v>
      </c>
      <c r="F272" s="220" t="s">
        <v>1072</v>
      </c>
      <c r="G272" s="220">
        <v>-298705824.75</v>
      </c>
      <c r="H272" s="220"/>
      <c r="I272" s="220"/>
      <c r="J272" s="220"/>
      <c r="K272" s="220"/>
      <c r="L272" s="220"/>
      <c r="M272" s="220"/>
      <c r="N272" s="220"/>
      <c r="O272" s="220">
        <v>-298705824.75</v>
      </c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  <c r="AB272" s="220"/>
      <c r="AC272" s="220"/>
      <c r="AD272" s="220"/>
      <c r="AE272" s="220"/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0"/>
      <c r="BA272" s="220"/>
      <c r="BB272" s="220"/>
      <c r="BC272" s="220"/>
      <c r="BD272" s="220"/>
      <c r="BE272" s="220"/>
      <c r="BF272" s="220"/>
      <c r="BG272" s="220"/>
      <c r="BH272" s="220"/>
      <c r="BI272" s="220"/>
      <c r="BJ272" s="220"/>
      <c r="BK272" s="220"/>
      <c r="BL272" s="220"/>
      <c r="BM272" s="220"/>
      <c r="BN272" s="220"/>
      <c r="BO272" s="220"/>
      <c r="BP272" s="220"/>
      <c r="BQ272" s="220"/>
      <c r="BR272" s="220"/>
      <c r="BS272" s="220"/>
      <c r="BT272" s="220"/>
      <c r="BU272" s="220"/>
      <c r="BV272" s="220"/>
      <c r="BW272" s="220"/>
      <c r="BX272" s="220"/>
      <c r="BY272" s="220"/>
      <c r="BZ272" s="220"/>
      <c r="CA272" s="220"/>
      <c r="CB272" s="220"/>
      <c r="CC272" s="220"/>
      <c r="CD272" s="220"/>
      <c r="CE272" s="220"/>
      <c r="CF272" s="220"/>
      <c r="CG272" s="220"/>
      <c r="CH272" s="220"/>
      <c r="CI272" s="220"/>
      <c r="CJ272" s="220"/>
      <c r="CK272" s="220"/>
      <c r="CL272" s="220"/>
      <c r="CM272" s="220"/>
      <c r="CN272" s="220"/>
      <c r="CO272" s="220"/>
      <c r="CP272" s="220"/>
      <c r="CQ272" s="220"/>
      <c r="CR272" s="220"/>
      <c r="CS272" s="220"/>
      <c r="CT272" s="220"/>
      <c r="CU272" s="220"/>
      <c r="CV272" s="220"/>
      <c r="CW272" s="220"/>
      <c r="CX272" s="220"/>
      <c r="CY272" s="220"/>
      <c r="CZ272" s="220"/>
      <c r="DA272" s="220"/>
      <c r="DB272" s="220"/>
      <c r="DC272" s="220"/>
      <c r="DD272" s="220"/>
      <c r="DE272" s="220"/>
      <c r="DF272" s="220"/>
      <c r="DG272" s="220"/>
      <c r="DH272" s="220"/>
      <c r="DI272" s="220"/>
      <c r="DJ272" s="220"/>
      <c r="DK272" s="220"/>
      <c r="DL272" s="220"/>
      <c r="DM272" s="220"/>
      <c r="DN272" s="220"/>
      <c r="DO272" s="220"/>
      <c r="DP272" s="220"/>
      <c r="DQ272" s="220">
        <v>6005400.8799999999</v>
      </c>
      <c r="DR272" s="220">
        <v>298705824.75</v>
      </c>
      <c r="DS272" s="220"/>
      <c r="DT272" s="220"/>
      <c r="DU272" s="220">
        <v>304711225.63</v>
      </c>
      <c r="DV272" s="220"/>
      <c r="DW272" s="220"/>
      <c r="DX272" s="220"/>
      <c r="DY272" s="220">
        <v>6005400.8799999999</v>
      </c>
    </row>
    <row r="273" spans="4:177">
      <c r="D273" s="175" t="s">
        <v>1057</v>
      </c>
      <c r="E273" s="220" t="s">
        <v>1074</v>
      </c>
      <c r="F273" s="220" t="s">
        <v>1075</v>
      </c>
      <c r="G273" s="220">
        <v>59741164.950000003</v>
      </c>
      <c r="H273" s="220"/>
      <c r="I273" s="220"/>
      <c r="J273" s="220"/>
      <c r="K273" s="220"/>
      <c r="L273" s="220"/>
      <c r="M273" s="220"/>
      <c r="N273" s="220"/>
      <c r="O273" s="220">
        <v>59741164.950000003</v>
      </c>
      <c r="P273" s="220"/>
      <c r="Q273" s="220"/>
      <c r="R273" s="220"/>
      <c r="S273" s="220"/>
      <c r="T273" s="220"/>
      <c r="U273" s="220"/>
      <c r="V273" s="220"/>
      <c r="W273" s="220"/>
      <c r="X273" s="220"/>
      <c r="Y273" s="220"/>
      <c r="Z273" s="220"/>
      <c r="AA273" s="220"/>
      <c r="AB273" s="220"/>
      <c r="AC273" s="220"/>
      <c r="AD273" s="220"/>
      <c r="AE273" s="220"/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R273" s="220"/>
      <c r="AS273" s="220"/>
      <c r="AT273" s="220"/>
      <c r="AU273" s="220"/>
      <c r="AV273" s="220"/>
      <c r="AW273" s="220"/>
      <c r="AX273" s="220"/>
      <c r="AY273" s="220"/>
      <c r="AZ273" s="220"/>
      <c r="BA273" s="220"/>
      <c r="BB273" s="220"/>
      <c r="BC273" s="220"/>
      <c r="BD273" s="220"/>
      <c r="BE273" s="220"/>
      <c r="BF273" s="220"/>
      <c r="BG273" s="220"/>
      <c r="BH273" s="220"/>
      <c r="BI273" s="220"/>
      <c r="BJ273" s="220"/>
      <c r="BK273" s="220"/>
      <c r="BL273" s="220"/>
      <c r="BM273" s="220"/>
      <c r="BN273" s="220"/>
      <c r="BO273" s="220"/>
      <c r="BP273" s="220"/>
      <c r="BQ273" s="220"/>
      <c r="BR273" s="220"/>
      <c r="BS273" s="220"/>
      <c r="BT273" s="220"/>
      <c r="BU273" s="220"/>
      <c r="BV273" s="220"/>
      <c r="BW273" s="220"/>
      <c r="BX273" s="220"/>
      <c r="BY273" s="220"/>
      <c r="BZ273" s="220"/>
      <c r="CA273" s="220"/>
      <c r="CB273" s="220"/>
      <c r="CC273" s="220"/>
      <c r="CD273" s="220"/>
      <c r="CE273" s="220"/>
      <c r="CF273" s="220"/>
      <c r="CG273" s="220"/>
      <c r="CH273" s="220"/>
      <c r="CI273" s="220"/>
      <c r="CJ273" s="220"/>
      <c r="CK273" s="220"/>
      <c r="CL273" s="220"/>
      <c r="CM273" s="220"/>
      <c r="CN273" s="220"/>
      <c r="CO273" s="220"/>
      <c r="CP273" s="220"/>
      <c r="CQ273" s="220"/>
      <c r="CR273" s="220"/>
      <c r="CS273" s="220"/>
      <c r="CT273" s="220"/>
      <c r="CU273" s="220"/>
      <c r="CV273" s="220"/>
      <c r="CW273" s="220"/>
      <c r="CX273" s="220"/>
      <c r="CY273" s="220"/>
      <c r="CZ273" s="220"/>
      <c r="DA273" s="220"/>
      <c r="DB273" s="220"/>
      <c r="DC273" s="220"/>
      <c r="DD273" s="220"/>
      <c r="DE273" s="220"/>
      <c r="DF273" s="220"/>
      <c r="DG273" s="220"/>
      <c r="DH273" s="220"/>
      <c r="DI273" s="220"/>
      <c r="DJ273" s="220"/>
      <c r="DK273" s="220"/>
      <c r="DL273" s="220"/>
      <c r="DM273" s="220"/>
      <c r="DN273" s="220"/>
      <c r="DO273" s="220"/>
      <c r="DP273" s="220"/>
      <c r="DQ273" s="220"/>
      <c r="DR273" s="220">
        <v>-59741164.950000003</v>
      </c>
      <c r="DS273" s="220"/>
      <c r="DT273" s="220"/>
      <c r="DU273" s="220">
        <v>-59741164.950000003</v>
      </c>
      <c r="DV273" s="220"/>
      <c r="DW273" s="220"/>
      <c r="DX273" s="220"/>
      <c r="DY273" s="220">
        <v>0</v>
      </c>
    </row>
    <row r="274" spans="4:177">
      <c r="D274" s="175" t="s">
        <v>1060</v>
      </c>
      <c r="E274" s="220" t="s">
        <v>1077</v>
      </c>
      <c r="F274" s="220" t="s">
        <v>1078</v>
      </c>
      <c r="G274" s="220"/>
      <c r="H274" s="220"/>
      <c r="I274" s="220"/>
      <c r="J274" s="220"/>
      <c r="K274" s="220"/>
      <c r="L274" s="220"/>
      <c r="M274" s="220"/>
      <c r="N274" s="220"/>
      <c r="O274" s="220"/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  <c r="AB274" s="220"/>
      <c r="AC274" s="220"/>
      <c r="AD274" s="220"/>
      <c r="AE274" s="220"/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0"/>
      <c r="BA274" s="220"/>
      <c r="BB274" s="220"/>
      <c r="BC274" s="220"/>
      <c r="BD274" s="220"/>
      <c r="BE274" s="220"/>
      <c r="BF274" s="220"/>
      <c r="BG274" s="220"/>
      <c r="BH274" s="220"/>
      <c r="BI274" s="220"/>
      <c r="BJ274" s="220"/>
      <c r="BK274" s="220"/>
      <c r="BL274" s="220"/>
      <c r="BM274" s="220"/>
      <c r="BN274" s="220"/>
      <c r="BO274" s="220"/>
      <c r="BP274" s="220"/>
      <c r="BQ274" s="220"/>
      <c r="BR274" s="220"/>
      <c r="BS274" s="220"/>
      <c r="BT274" s="220"/>
      <c r="BU274" s="220"/>
      <c r="BV274" s="220"/>
      <c r="BW274" s="220"/>
      <c r="BX274" s="220"/>
      <c r="BY274" s="220"/>
      <c r="BZ274" s="220"/>
      <c r="CA274" s="220"/>
      <c r="CB274" s="220"/>
      <c r="CC274" s="220"/>
      <c r="CD274" s="220"/>
      <c r="CE274" s="220"/>
      <c r="CF274" s="220"/>
      <c r="CG274" s="220"/>
      <c r="CH274" s="220"/>
      <c r="CI274" s="220"/>
      <c r="CJ274" s="220"/>
      <c r="CK274" s="220"/>
      <c r="CL274" s="220"/>
      <c r="CM274" s="220"/>
      <c r="CN274" s="220"/>
      <c r="CO274" s="220"/>
      <c r="CP274" s="220"/>
      <c r="CQ274" s="220"/>
      <c r="CR274" s="220"/>
      <c r="CS274" s="220"/>
      <c r="CT274" s="220"/>
      <c r="CU274" s="220"/>
      <c r="CV274" s="220"/>
      <c r="CW274" s="220"/>
      <c r="CX274" s="220"/>
      <c r="CY274" s="220"/>
      <c r="CZ274" s="220"/>
      <c r="DA274" s="220"/>
      <c r="DB274" s="220"/>
      <c r="DC274" s="220"/>
      <c r="DD274" s="220"/>
      <c r="DE274" s="220"/>
      <c r="DF274" s="220"/>
      <c r="DG274" s="220"/>
      <c r="DH274" s="220"/>
      <c r="DI274" s="220"/>
      <c r="DJ274" s="220"/>
      <c r="DK274" s="220"/>
      <c r="DL274" s="220"/>
      <c r="DM274" s="220"/>
      <c r="DN274" s="220"/>
      <c r="DO274" s="220"/>
      <c r="DP274" s="220"/>
      <c r="DQ274" s="220">
        <v>413469.77110000001</v>
      </c>
      <c r="DR274" s="220"/>
      <c r="DS274" s="220"/>
      <c r="DT274" s="220"/>
      <c r="DU274" s="220">
        <v>413469.77110000001</v>
      </c>
      <c r="DV274" s="220"/>
      <c r="DW274" s="220"/>
      <c r="DX274" s="220"/>
      <c r="DY274" s="220">
        <v>413469.77110000001</v>
      </c>
    </row>
    <row r="275" spans="4:177">
      <c r="D275" s="175" t="s">
        <v>1062</v>
      </c>
      <c r="E275" s="226" t="s">
        <v>1080</v>
      </c>
      <c r="F275" s="226" t="s">
        <v>154</v>
      </c>
      <c r="G275" s="226">
        <v>-238964659.80000001</v>
      </c>
      <c r="H275" s="226"/>
      <c r="I275" s="226"/>
      <c r="J275" s="226"/>
      <c r="K275" s="226"/>
      <c r="L275" s="226"/>
      <c r="M275" s="226"/>
      <c r="N275" s="226"/>
      <c r="O275" s="226">
        <v>-238964659.80000001</v>
      </c>
      <c r="P275" s="226"/>
      <c r="Q275" s="226"/>
      <c r="R275" s="226"/>
      <c r="S275" s="226"/>
      <c r="T275" s="226"/>
      <c r="U275" s="226"/>
      <c r="V275" s="226"/>
      <c r="W275" s="226"/>
      <c r="X275" s="226"/>
      <c r="Y275" s="226"/>
      <c r="Z275" s="226"/>
      <c r="AA275" s="226"/>
      <c r="AB275" s="226"/>
      <c r="AC275" s="226"/>
      <c r="AD275" s="226"/>
      <c r="AE275" s="226"/>
      <c r="AF275" s="226"/>
      <c r="AG275" s="226"/>
      <c r="AH275" s="226"/>
      <c r="AI275" s="226"/>
      <c r="AJ275" s="226"/>
      <c r="AK275" s="226"/>
      <c r="AL275" s="226"/>
      <c r="AM275" s="226"/>
      <c r="AN275" s="226"/>
      <c r="AO275" s="226"/>
      <c r="AP275" s="226"/>
      <c r="AQ275" s="226"/>
      <c r="AR275" s="226"/>
      <c r="AS275" s="226"/>
      <c r="AT275" s="226"/>
      <c r="AU275" s="226"/>
      <c r="AV275" s="226"/>
      <c r="AW275" s="226"/>
      <c r="AX275" s="226"/>
      <c r="AY275" s="226"/>
      <c r="AZ275" s="226"/>
      <c r="BA275" s="226"/>
      <c r="BB275" s="226"/>
      <c r="BC275" s="226"/>
      <c r="BD275" s="226"/>
      <c r="BE275" s="226"/>
      <c r="BF275" s="226"/>
      <c r="BG275" s="226"/>
      <c r="BH275" s="226"/>
      <c r="BI275" s="226"/>
      <c r="BJ275" s="226"/>
      <c r="BK275" s="226"/>
      <c r="BL275" s="226"/>
      <c r="BM275" s="226"/>
      <c r="BN275" s="226"/>
      <c r="BO275" s="226"/>
      <c r="BP275" s="226"/>
      <c r="BQ275" s="226"/>
      <c r="BR275" s="226"/>
      <c r="BS275" s="226"/>
      <c r="BT275" s="226"/>
      <c r="BU275" s="226"/>
      <c r="BV275" s="226"/>
      <c r="BW275" s="226"/>
      <c r="BX275" s="226"/>
      <c r="BY275" s="226"/>
      <c r="BZ275" s="226"/>
      <c r="CA275" s="226"/>
      <c r="CB275" s="226"/>
      <c r="CC275" s="226"/>
      <c r="CD275" s="226"/>
      <c r="CE275" s="226"/>
      <c r="CF275" s="226"/>
      <c r="CG275" s="226"/>
      <c r="CH275" s="226"/>
      <c r="CI275" s="226"/>
      <c r="CJ275" s="226"/>
      <c r="CK275" s="226"/>
      <c r="CL275" s="226"/>
      <c r="CM275" s="226"/>
      <c r="CN275" s="226"/>
      <c r="CO275" s="226"/>
      <c r="CP275" s="226"/>
      <c r="CQ275" s="226"/>
      <c r="CR275" s="226"/>
      <c r="CS275" s="226"/>
      <c r="CT275" s="226"/>
      <c r="CU275" s="226"/>
      <c r="CV275" s="226"/>
      <c r="CW275" s="226"/>
      <c r="CX275" s="226"/>
      <c r="CY275" s="226"/>
      <c r="CZ275" s="226"/>
      <c r="DA275" s="226"/>
      <c r="DB275" s="226"/>
      <c r="DC275" s="226"/>
      <c r="DD275" s="226"/>
      <c r="DE275" s="226"/>
      <c r="DF275" s="226"/>
      <c r="DG275" s="226"/>
      <c r="DH275" s="226"/>
      <c r="DI275" s="226"/>
      <c r="DJ275" s="226"/>
      <c r="DK275" s="226"/>
      <c r="DL275" s="226"/>
      <c r="DM275" s="226"/>
      <c r="DN275" s="226"/>
      <c r="DO275" s="226"/>
      <c r="DP275" s="226"/>
      <c r="DQ275" s="226">
        <v>6418870.6511000004</v>
      </c>
      <c r="DR275" s="226">
        <v>238964659.80000001</v>
      </c>
      <c r="DS275" s="226"/>
      <c r="DT275" s="226"/>
      <c r="DU275" s="226">
        <v>245383530.45109999</v>
      </c>
      <c r="DV275" s="226"/>
      <c r="DW275" s="226"/>
      <c r="DX275" s="226"/>
      <c r="DY275" s="226">
        <v>6418870.6511000004</v>
      </c>
    </row>
    <row r="276" spans="4:177">
      <c r="D276" s="175" t="s">
        <v>1065</v>
      </c>
      <c r="E276" s="220" t="s">
        <v>1965</v>
      </c>
      <c r="F276" s="220" t="s">
        <v>153</v>
      </c>
      <c r="G276" s="220"/>
      <c r="H276" s="220"/>
      <c r="I276" s="220"/>
      <c r="J276" s="220"/>
      <c r="K276" s="220"/>
      <c r="L276" s="220"/>
      <c r="M276" s="220"/>
      <c r="N276" s="22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  <c r="AB276" s="220"/>
      <c r="AC276" s="220"/>
      <c r="AD276" s="220"/>
      <c r="AE276" s="220"/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0"/>
      <c r="BA276" s="220"/>
      <c r="BB276" s="220"/>
      <c r="BC276" s="220"/>
      <c r="BD276" s="220"/>
      <c r="BE276" s="220"/>
      <c r="BF276" s="220"/>
      <c r="BG276" s="220"/>
      <c r="BH276" s="220"/>
      <c r="BI276" s="220"/>
      <c r="BJ276" s="220"/>
      <c r="BK276" s="220"/>
      <c r="BL276" s="220"/>
      <c r="BM276" s="220"/>
      <c r="BN276" s="220"/>
      <c r="BO276" s="220"/>
      <c r="BP276" s="220"/>
      <c r="BQ276" s="220"/>
      <c r="BR276" s="220"/>
      <c r="BS276" s="220"/>
      <c r="BT276" s="220"/>
      <c r="BU276" s="220"/>
      <c r="BV276" s="220"/>
      <c r="BW276" s="220"/>
      <c r="BX276" s="220"/>
      <c r="BY276" s="220"/>
      <c r="BZ276" s="220"/>
      <c r="CA276" s="220"/>
      <c r="CB276" s="220"/>
      <c r="CC276" s="220"/>
      <c r="CD276" s="220"/>
      <c r="CE276" s="220"/>
      <c r="CF276" s="220"/>
      <c r="CG276" s="220"/>
      <c r="CH276" s="220"/>
      <c r="CI276" s="220"/>
      <c r="CJ276" s="220"/>
      <c r="CK276" s="220"/>
      <c r="CL276" s="220"/>
      <c r="CM276" s="220"/>
      <c r="CN276" s="220"/>
      <c r="CO276" s="220"/>
      <c r="CP276" s="220"/>
      <c r="CQ276" s="220"/>
      <c r="CR276" s="220"/>
      <c r="CS276" s="220"/>
      <c r="CT276" s="220"/>
      <c r="CU276" s="220"/>
      <c r="CV276" s="220"/>
      <c r="CW276" s="220"/>
      <c r="CX276" s="220"/>
      <c r="CY276" s="220"/>
      <c r="CZ276" s="220"/>
      <c r="DA276" s="220"/>
      <c r="DB276" s="220"/>
      <c r="DC276" s="220"/>
      <c r="DD276" s="220"/>
      <c r="DE276" s="220"/>
      <c r="DF276" s="220"/>
      <c r="DG276" s="220"/>
      <c r="DH276" s="220"/>
      <c r="DI276" s="220"/>
      <c r="DJ276" s="220"/>
      <c r="DK276" s="220"/>
      <c r="DL276" s="220"/>
      <c r="DM276" s="220"/>
      <c r="DN276" s="220"/>
      <c r="DO276" s="220"/>
      <c r="DP276" s="220"/>
      <c r="DQ276" s="220">
        <v>-6005400.8799999999</v>
      </c>
      <c r="DR276" s="220">
        <v>6005400.8799999999</v>
      </c>
      <c r="DS276" s="220"/>
      <c r="DT276" s="220"/>
      <c r="DU276" s="220">
        <v>0</v>
      </c>
      <c r="DV276" s="220"/>
      <c r="DW276" s="220"/>
      <c r="DX276" s="220"/>
      <c r="DY276" s="220">
        <v>0</v>
      </c>
    </row>
    <row r="277" spans="4:177">
      <c r="D277" s="175" t="s">
        <v>1068</v>
      </c>
      <c r="E277" s="220" t="s">
        <v>1082</v>
      </c>
      <c r="F277" s="220" t="s">
        <v>1083</v>
      </c>
      <c r="G277" s="220"/>
      <c r="H277" s="220"/>
      <c r="I277" s="220"/>
      <c r="J277" s="220"/>
      <c r="K277" s="220"/>
      <c r="L277" s="220"/>
      <c r="M277" s="220"/>
      <c r="N277" s="220"/>
      <c r="O277" s="220"/>
      <c r="P277" s="220"/>
      <c r="Q277" s="220"/>
      <c r="R277" s="220"/>
      <c r="S277" s="220"/>
      <c r="T277" s="220"/>
      <c r="U277" s="220"/>
      <c r="V277" s="220"/>
      <c r="W277" s="220"/>
      <c r="X277" s="220"/>
      <c r="Y277" s="220"/>
      <c r="Z277" s="220"/>
      <c r="AA277" s="220"/>
      <c r="AB277" s="220"/>
      <c r="AC277" s="220"/>
      <c r="AD277" s="220"/>
      <c r="AE277" s="220"/>
      <c r="AF277" s="220"/>
      <c r="AG277" s="220"/>
      <c r="AH277" s="220"/>
      <c r="AI277" s="220"/>
      <c r="AJ277" s="220"/>
      <c r="AK277" s="220"/>
      <c r="AL277" s="220"/>
      <c r="AM277" s="220"/>
      <c r="AN277" s="220"/>
      <c r="AO277" s="220"/>
      <c r="AP277" s="220"/>
      <c r="AQ277" s="220"/>
      <c r="AR277" s="220"/>
      <c r="AS277" s="220"/>
      <c r="AT277" s="220"/>
      <c r="AU277" s="220"/>
      <c r="AV277" s="220"/>
      <c r="AW277" s="220"/>
      <c r="AX277" s="220"/>
      <c r="AY277" s="220"/>
      <c r="AZ277" s="220"/>
      <c r="BA277" s="220"/>
      <c r="BB277" s="220"/>
      <c r="BC277" s="220"/>
      <c r="BD277" s="220"/>
      <c r="BE277" s="220"/>
      <c r="BF277" s="220"/>
      <c r="BG277" s="220"/>
      <c r="BH277" s="220"/>
      <c r="BI277" s="220"/>
      <c r="BJ277" s="220"/>
      <c r="BK277" s="220"/>
      <c r="BL277" s="220"/>
      <c r="BM277" s="220"/>
      <c r="BN277" s="220"/>
      <c r="BO277" s="220"/>
      <c r="BP277" s="220"/>
      <c r="BQ277" s="220"/>
      <c r="BR277" s="220"/>
      <c r="BS277" s="220"/>
      <c r="BT277" s="220"/>
      <c r="BU277" s="220"/>
      <c r="BV277" s="220"/>
      <c r="BW277" s="220"/>
      <c r="BX277" s="220"/>
      <c r="BY277" s="220"/>
      <c r="BZ277" s="220"/>
      <c r="CA277" s="220"/>
      <c r="CB277" s="220"/>
      <c r="CC277" s="220"/>
      <c r="CD277" s="220"/>
      <c r="CE277" s="220"/>
      <c r="CF277" s="220"/>
      <c r="CG277" s="220"/>
      <c r="CH277" s="220"/>
      <c r="CI277" s="220"/>
      <c r="CJ277" s="220"/>
      <c r="CK277" s="220"/>
      <c r="CL277" s="220"/>
      <c r="CM277" s="220">
        <v>436678.77114000003</v>
      </c>
      <c r="CN277" s="220"/>
      <c r="CO277" s="220"/>
      <c r="CP277" s="220"/>
      <c r="CQ277" s="220"/>
      <c r="CR277" s="220"/>
      <c r="CS277" s="220"/>
      <c r="CT277" s="220"/>
      <c r="CU277" s="220"/>
      <c r="CV277" s="220"/>
      <c r="CW277" s="220"/>
      <c r="CX277" s="220"/>
      <c r="CY277" s="220"/>
      <c r="CZ277" s="220"/>
      <c r="DA277" s="220"/>
      <c r="DB277" s="220"/>
      <c r="DC277" s="220"/>
      <c r="DD277" s="220"/>
      <c r="DE277" s="220"/>
      <c r="DF277" s="220"/>
      <c r="DG277" s="220"/>
      <c r="DH277" s="220"/>
      <c r="DI277" s="220"/>
      <c r="DJ277" s="220"/>
      <c r="DK277" s="220"/>
      <c r="DL277" s="220"/>
      <c r="DM277" s="220"/>
      <c r="DN277" s="220"/>
      <c r="DO277" s="220"/>
      <c r="DP277" s="220"/>
      <c r="DQ277" s="220">
        <v>-436678.77110000001</v>
      </c>
      <c r="DR277" s="220"/>
      <c r="DS277" s="220"/>
      <c r="DT277" s="220"/>
      <c r="DU277" s="220">
        <v>4.0000000000000003E-5</v>
      </c>
      <c r="DV277" s="220"/>
      <c r="DW277" s="220"/>
      <c r="DX277" s="220"/>
      <c r="DY277" s="220">
        <v>4.0000000000000003E-5</v>
      </c>
    </row>
    <row r="278" spans="4:177">
      <c r="D278" s="175" t="s">
        <v>1070</v>
      </c>
      <c r="E278" s="226" t="s">
        <v>1085</v>
      </c>
      <c r="F278" s="226" t="s">
        <v>1086</v>
      </c>
      <c r="G278" s="226"/>
      <c r="H278" s="226"/>
      <c r="I278" s="226"/>
      <c r="J278" s="226"/>
      <c r="K278" s="226"/>
      <c r="L278" s="226"/>
      <c r="M278" s="226"/>
      <c r="N278" s="226"/>
      <c r="O278" s="226"/>
      <c r="P278" s="226"/>
      <c r="Q278" s="226"/>
      <c r="R278" s="226"/>
      <c r="S278" s="226"/>
      <c r="T278" s="226"/>
      <c r="U278" s="226"/>
      <c r="V278" s="226"/>
      <c r="W278" s="226"/>
      <c r="X278" s="226"/>
      <c r="Y278" s="226"/>
      <c r="Z278" s="226"/>
      <c r="AA278" s="226"/>
      <c r="AB278" s="226"/>
      <c r="AC278" s="226"/>
      <c r="AD278" s="226"/>
      <c r="AE278" s="226"/>
      <c r="AF278" s="226"/>
      <c r="AG278" s="226"/>
      <c r="AH278" s="226"/>
      <c r="AI278" s="226"/>
      <c r="AJ278" s="226"/>
      <c r="AK278" s="226"/>
      <c r="AL278" s="226"/>
      <c r="AM278" s="226"/>
      <c r="AN278" s="226"/>
      <c r="AO278" s="226"/>
      <c r="AP278" s="226"/>
      <c r="AQ278" s="226"/>
      <c r="AR278" s="226"/>
      <c r="AS278" s="226"/>
      <c r="AT278" s="226"/>
      <c r="AU278" s="226"/>
      <c r="AV278" s="226"/>
      <c r="AW278" s="226"/>
      <c r="AX278" s="226"/>
      <c r="AY278" s="226"/>
      <c r="AZ278" s="226"/>
      <c r="BA278" s="226"/>
      <c r="BB278" s="226"/>
      <c r="BC278" s="226"/>
      <c r="BD278" s="226"/>
      <c r="BE278" s="226"/>
      <c r="BF278" s="226"/>
      <c r="BG278" s="226"/>
      <c r="BH278" s="226"/>
      <c r="BI278" s="226"/>
      <c r="BJ278" s="226"/>
      <c r="BK278" s="226"/>
      <c r="BL278" s="226"/>
      <c r="BM278" s="226"/>
      <c r="BN278" s="226"/>
      <c r="BO278" s="226"/>
      <c r="BP278" s="226"/>
      <c r="BQ278" s="226"/>
      <c r="BR278" s="226"/>
      <c r="BS278" s="226"/>
      <c r="BT278" s="226"/>
      <c r="BU278" s="226"/>
      <c r="BV278" s="226"/>
      <c r="BW278" s="226"/>
      <c r="BX278" s="226"/>
      <c r="BY278" s="226"/>
      <c r="BZ278" s="226"/>
      <c r="CA278" s="226"/>
      <c r="CB278" s="226"/>
      <c r="CC278" s="226"/>
      <c r="CD278" s="226"/>
      <c r="CE278" s="226"/>
      <c r="CF278" s="226"/>
      <c r="CG278" s="226"/>
      <c r="CH278" s="226"/>
      <c r="CI278" s="226"/>
      <c r="CJ278" s="226"/>
      <c r="CK278" s="226"/>
      <c r="CL278" s="226"/>
      <c r="CM278" s="226">
        <v>436678.77114000003</v>
      </c>
      <c r="CN278" s="226"/>
      <c r="CO278" s="226"/>
      <c r="CP278" s="226"/>
      <c r="CQ278" s="226"/>
      <c r="CR278" s="226"/>
      <c r="CS278" s="226"/>
      <c r="CT278" s="226"/>
      <c r="CU278" s="226"/>
      <c r="CV278" s="226"/>
      <c r="CW278" s="226"/>
      <c r="CX278" s="226"/>
      <c r="CY278" s="226"/>
      <c r="CZ278" s="226"/>
      <c r="DA278" s="226"/>
      <c r="DB278" s="226"/>
      <c r="DC278" s="226"/>
      <c r="DD278" s="226"/>
      <c r="DE278" s="226"/>
      <c r="DF278" s="226"/>
      <c r="DG278" s="226"/>
      <c r="DH278" s="226"/>
      <c r="DI278" s="226"/>
      <c r="DJ278" s="226"/>
      <c r="DK278" s="226"/>
      <c r="DL278" s="226"/>
      <c r="DM278" s="226"/>
      <c r="DN278" s="226"/>
      <c r="DO278" s="226"/>
      <c r="DP278" s="226"/>
      <c r="DQ278" s="226">
        <v>-6442079.6511000004</v>
      </c>
      <c r="DR278" s="226">
        <v>6005400.8799999999</v>
      </c>
      <c r="DS278" s="226"/>
      <c r="DT278" s="226"/>
      <c r="DU278" s="226">
        <v>4.0000000000000003E-5</v>
      </c>
      <c r="DV278" s="226"/>
      <c r="DW278" s="226"/>
      <c r="DX278" s="226"/>
      <c r="DY278" s="226">
        <v>4.0000000000000003E-5</v>
      </c>
    </row>
    <row r="279" spans="4:177">
      <c r="D279" s="175" t="s">
        <v>1073</v>
      </c>
      <c r="E279" s="220" t="s">
        <v>1088</v>
      </c>
      <c r="F279" s="220" t="s">
        <v>1089</v>
      </c>
      <c r="G279" s="220"/>
      <c r="H279" s="220"/>
      <c r="I279" s="220"/>
      <c r="J279" s="220"/>
      <c r="K279" s="220"/>
      <c r="L279" s="220"/>
      <c r="M279" s="220"/>
      <c r="N279" s="220"/>
      <c r="O279" s="220"/>
      <c r="P279" s="220"/>
      <c r="Q279" s="220"/>
      <c r="R279" s="220"/>
      <c r="S279" s="220"/>
      <c r="T279" s="220"/>
      <c r="U279" s="220"/>
      <c r="V279" s="220"/>
      <c r="W279" s="220"/>
      <c r="X279" s="220"/>
      <c r="Y279" s="220"/>
      <c r="Z279" s="220"/>
      <c r="AA279" s="220"/>
      <c r="AB279" s="220"/>
      <c r="AC279" s="220"/>
      <c r="AD279" s="220"/>
      <c r="AE279" s="220"/>
      <c r="AF279" s="220"/>
      <c r="AG279" s="220"/>
      <c r="AH279" s="220"/>
      <c r="AI279" s="220"/>
      <c r="AJ279" s="220"/>
      <c r="AK279" s="220"/>
      <c r="AL279" s="220"/>
      <c r="AM279" s="220"/>
      <c r="AN279" s="220"/>
      <c r="AO279" s="220"/>
      <c r="AP279" s="220"/>
      <c r="AQ279" s="220"/>
      <c r="AR279" s="220"/>
      <c r="AS279" s="220"/>
      <c r="AT279" s="220"/>
      <c r="AU279" s="220"/>
      <c r="AV279" s="220"/>
      <c r="AW279" s="220"/>
      <c r="AX279" s="220"/>
      <c r="AY279" s="220"/>
      <c r="AZ279" s="220"/>
      <c r="BA279" s="220"/>
      <c r="BB279" s="220"/>
      <c r="BC279" s="220"/>
      <c r="BD279" s="220"/>
      <c r="BE279" s="220"/>
      <c r="BF279" s="220"/>
      <c r="BG279" s="220"/>
      <c r="BH279" s="220"/>
      <c r="BI279" s="220"/>
      <c r="BJ279" s="220"/>
      <c r="BK279" s="220"/>
      <c r="BL279" s="220"/>
      <c r="BM279" s="220"/>
      <c r="BN279" s="220"/>
      <c r="BO279" s="220"/>
      <c r="BP279" s="220"/>
      <c r="BQ279" s="220"/>
      <c r="BR279" s="220"/>
      <c r="BS279" s="220"/>
      <c r="BT279" s="220"/>
      <c r="BU279" s="220"/>
      <c r="BV279" s="220"/>
      <c r="BW279" s="220"/>
      <c r="BX279" s="220"/>
      <c r="BY279" s="220"/>
      <c r="BZ279" s="220"/>
      <c r="CA279" s="220"/>
      <c r="CB279" s="220"/>
      <c r="CC279" s="220"/>
      <c r="CD279" s="220"/>
      <c r="CE279" s="220"/>
      <c r="CF279" s="220"/>
      <c r="CG279" s="220"/>
      <c r="CH279" s="220"/>
      <c r="CI279" s="220"/>
      <c r="CJ279" s="220"/>
      <c r="CK279" s="220"/>
      <c r="CL279" s="220"/>
      <c r="CM279" s="220"/>
      <c r="CN279" s="220"/>
      <c r="CO279" s="220"/>
      <c r="CP279" s="220"/>
      <c r="CQ279" s="220"/>
      <c r="CR279" s="220"/>
      <c r="CS279" s="220"/>
      <c r="CT279" s="220"/>
      <c r="CU279" s="220"/>
      <c r="CV279" s="220"/>
      <c r="CW279" s="220"/>
      <c r="CX279" s="220"/>
      <c r="CY279" s="220"/>
      <c r="CZ279" s="220"/>
      <c r="DA279" s="220"/>
      <c r="DB279" s="220"/>
      <c r="DC279" s="220"/>
      <c r="DD279" s="220"/>
      <c r="DE279" s="220"/>
      <c r="DF279" s="220"/>
      <c r="DG279" s="220"/>
      <c r="DH279" s="220"/>
      <c r="DI279" s="220">
        <v>75215211.260000005</v>
      </c>
      <c r="DJ279" s="220"/>
      <c r="DK279" s="220"/>
      <c r="DL279" s="220"/>
      <c r="DM279" s="220"/>
      <c r="DN279" s="220"/>
      <c r="DO279" s="220"/>
      <c r="DP279" s="220"/>
      <c r="DQ279" s="220"/>
      <c r="DR279" s="220"/>
      <c r="DS279" s="220"/>
      <c r="DT279" s="220"/>
      <c r="DU279" s="220">
        <v>75215211.260000005</v>
      </c>
      <c r="DV279" s="220"/>
      <c r="DW279" s="220"/>
      <c r="DX279" s="220"/>
      <c r="DY279" s="220">
        <v>75215211.260000005</v>
      </c>
    </row>
    <row r="280" spans="4:177">
      <c r="D280" s="175" t="s">
        <v>1076</v>
      </c>
      <c r="E280" s="226" t="s">
        <v>1091</v>
      </c>
      <c r="F280" s="226" t="s">
        <v>156</v>
      </c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226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226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226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226"/>
      <c r="BV280" s="226"/>
      <c r="BW280" s="226"/>
      <c r="BX280" s="226"/>
      <c r="BY280" s="226"/>
      <c r="BZ280" s="226"/>
      <c r="CA280" s="226"/>
      <c r="CB280" s="226"/>
      <c r="CC280" s="226"/>
      <c r="CD280" s="226"/>
      <c r="CE280" s="226"/>
      <c r="CF280" s="226"/>
      <c r="CG280" s="226"/>
      <c r="CH280" s="226"/>
      <c r="CI280" s="226"/>
      <c r="CJ280" s="226"/>
      <c r="CK280" s="226"/>
      <c r="CL280" s="226"/>
      <c r="CM280" s="226"/>
      <c r="CN280" s="226"/>
      <c r="CO280" s="226"/>
      <c r="CP280" s="226"/>
      <c r="CQ280" s="226"/>
      <c r="CR280" s="226"/>
      <c r="CS280" s="226"/>
      <c r="CT280" s="226"/>
      <c r="CU280" s="226"/>
      <c r="CV280" s="226"/>
      <c r="CW280" s="226"/>
      <c r="CX280" s="226"/>
      <c r="CY280" s="226"/>
      <c r="CZ280" s="226"/>
      <c r="DA280" s="226"/>
      <c r="DB280" s="226"/>
      <c r="DC280" s="226"/>
      <c r="DD280" s="226"/>
      <c r="DE280" s="226"/>
      <c r="DF280" s="226"/>
      <c r="DG280" s="226"/>
      <c r="DH280" s="226"/>
      <c r="DI280" s="226">
        <v>75215211.260000005</v>
      </c>
      <c r="DJ280" s="226"/>
      <c r="DK280" s="226"/>
      <c r="DL280" s="226"/>
      <c r="DM280" s="226"/>
      <c r="DN280" s="226"/>
      <c r="DO280" s="226"/>
      <c r="DP280" s="226"/>
      <c r="DQ280" s="226"/>
      <c r="DR280" s="226"/>
      <c r="DS280" s="226"/>
      <c r="DT280" s="226"/>
      <c r="DU280" s="226">
        <v>75215211.260000005</v>
      </c>
      <c r="DV280" s="226"/>
      <c r="DW280" s="226"/>
      <c r="DX280" s="226"/>
      <c r="DY280" s="226">
        <v>75215211.260000005</v>
      </c>
    </row>
    <row r="281" spans="4:177">
      <c r="D281" s="175" t="s">
        <v>1079</v>
      </c>
      <c r="E281" s="222" t="s">
        <v>1093</v>
      </c>
      <c r="F281" s="222" t="s">
        <v>1094</v>
      </c>
      <c r="G281" s="222">
        <v>-238964659.80000001</v>
      </c>
      <c r="H281" s="222"/>
      <c r="I281" s="222">
        <v>-210198299.67819059</v>
      </c>
      <c r="J281" s="222">
        <v>61113797.165015101</v>
      </c>
      <c r="K281" s="222"/>
      <c r="L281" s="222">
        <v>668353382.16097414</v>
      </c>
      <c r="M281" s="222"/>
      <c r="N281" s="222">
        <v>1496518014.6813467</v>
      </c>
      <c r="O281" s="222">
        <v>1776822234.5291452</v>
      </c>
      <c r="P281" s="222"/>
      <c r="Q281" s="222"/>
      <c r="R281" s="222"/>
      <c r="S281" s="222"/>
      <c r="T281" s="222"/>
      <c r="U281" s="222"/>
      <c r="V281" s="222"/>
      <c r="W281" s="222"/>
      <c r="X281" s="222"/>
      <c r="Y281" s="222"/>
      <c r="Z281" s="222"/>
      <c r="AA281" s="222"/>
      <c r="AB281" s="222"/>
      <c r="AC281" s="222"/>
      <c r="AD281" s="222"/>
      <c r="AE281" s="222"/>
      <c r="AF281" s="222"/>
      <c r="AG281" s="222"/>
      <c r="AH281" s="222"/>
      <c r="AI281" s="222"/>
      <c r="AJ281" s="222"/>
      <c r="AK281" s="222"/>
      <c r="AL281" s="222"/>
      <c r="AM281" s="222"/>
      <c r="AN281" s="222"/>
      <c r="AO281" s="222"/>
      <c r="AP281" s="222"/>
      <c r="AQ281" s="222"/>
      <c r="AR281" s="222"/>
      <c r="AS281" s="222"/>
      <c r="AT281" s="222"/>
      <c r="AU281" s="222"/>
      <c r="AV281" s="222"/>
      <c r="AW281" s="222"/>
      <c r="AX281" s="222"/>
      <c r="AY281" s="222"/>
      <c r="AZ281" s="222"/>
      <c r="BA281" s="222"/>
      <c r="BB281" s="222"/>
      <c r="BC281" s="222"/>
      <c r="BD281" s="222"/>
      <c r="BE281" s="222"/>
      <c r="BF281" s="222"/>
      <c r="BG281" s="222"/>
      <c r="BH281" s="222"/>
      <c r="BI281" s="222"/>
      <c r="BJ281" s="222"/>
      <c r="BK281" s="222"/>
      <c r="BL281" s="222"/>
      <c r="BM281" s="222"/>
      <c r="BN281" s="222">
        <v>-3056740.7193053998</v>
      </c>
      <c r="BO281" s="222"/>
      <c r="BP281" s="222"/>
      <c r="BQ281" s="222"/>
      <c r="BR281" s="222"/>
      <c r="BS281" s="222"/>
      <c r="BT281" s="222"/>
      <c r="BU281" s="222"/>
      <c r="BV281" s="222"/>
      <c r="BW281" s="222"/>
      <c r="BX281" s="222"/>
      <c r="BY281" s="222"/>
      <c r="BZ281" s="222"/>
      <c r="CA281" s="222"/>
      <c r="CB281" s="222">
        <v>56490095.480431996</v>
      </c>
      <c r="CC281" s="222"/>
      <c r="CD281" s="222"/>
      <c r="CE281" s="222"/>
      <c r="CF281" s="222">
        <v>308786164.92300171</v>
      </c>
      <c r="CG281" s="222"/>
      <c r="CH281" s="222"/>
      <c r="CI281" s="222"/>
      <c r="CJ281" s="222">
        <v>134580635.29147729</v>
      </c>
      <c r="CK281" s="222"/>
      <c r="CL281" s="222"/>
      <c r="CM281" s="222">
        <v>113832941.627004</v>
      </c>
      <c r="CN281" s="222">
        <v>-24217772.963191699</v>
      </c>
      <c r="CO281" s="222"/>
      <c r="CP281" s="222"/>
      <c r="CQ281" s="222"/>
      <c r="CR281" s="222"/>
      <c r="CS281" s="222"/>
      <c r="CT281" s="222"/>
      <c r="CU281" s="222"/>
      <c r="CV281" s="222"/>
      <c r="CW281" s="222"/>
      <c r="CX281" s="222"/>
      <c r="CY281" s="222"/>
      <c r="CZ281" s="222"/>
      <c r="DA281" s="222"/>
      <c r="DB281" s="222"/>
      <c r="DC281" s="222"/>
      <c r="DD281" s="222">
        <v>672482.9582472</v>
      </c>
      <c r="DE281" s="222"/>
      <c r="DF281" s="222"/>
      <c r="DG281" s="222"/>
      <c r="DH281" s="222"/>
      <c r="DI281" s="222">
        <v>437293351.30000001</v>
      </c>
      <c r="DJ281" s="222"/>
      <c r="DK281" s="222"/>
      <c r="DL281" s="222"/>
      <c r="DM281" s="222">
        <v>0</v>
      </c>
      <c r="DN281" s="222"/>
      <c r="DO281" s="222">
        <v>-236352.82</v>
      </c>
      <c r="DP281" s="222"/>
      <c r="DQ281" s="222">
        <v>-290002564.60000002</v>
      </c>
      <c r="DR281" s="222">
        <v>213142518.53</v>
      </c>
      <c r="DS281" s="222"/>
      <c r="DT281" s="222"/>
      <c r="DU281" s="222">
        <v>947284759.00766516</v>
      </c>
      <c r="DV281" s="222"/>
      <c r="DW281" s="222"/>
      <c r="DX281" s="222"/>
      <c r="DY281" s="222">
        <v>2724106993.5368104</v>
      </c>
    </row>
    <row r="282" spans="4:177">
      <c r="D282" s="175" t="s">
        <v>1081</v>
      </c>
      <c r="E282" s="220" t="s">
        <v>1096</v>
      </c>
      <c r="F282" s="220" t="s">
        <v>1097</v>
      </c>
      <c r="G282" s="220"/>
      <c r="H282" s="220"/>
      <c r="I282" s="220"/>
      <c r="J282" s="220"/>
      <c r="K282" s="220"/>
      <c r="L282" s="220"/>
      <c r="M282" s="220"/>
      <c r="N282" s="220"/>
      <c r="O282" s="220"/>
      <c r="P282" s="220"/>
      <c r="Q282" s="220"/>
      <c r="R282" s="220"/>
      <c r="S282" s="220"/>
      <c r="T282" s="220"/>
      <c r="U282" s="220"/>
      <c r="V282" s="220"/>
      <c r="W282" s="220"/>
      <c r="X282" s="220"/>
      <c r="Y282" s="220"/>
      <c r="Z282" s="220"/>
      <c r="AA282" s="220"/>
      <c r="AB282" s="220"/>
      <c r="AC282" s="220"/>
      <c r="AD282" s="220"/>
      <c r="AE282" s="220"/>
      <c r="AF282" s="220"/>
      <c r="AG282" s="220"/>
      <c r="AH282" s="220"/>
      <c r="AI282" s="220"/>
      <c r="AJ282" s="220"/>
      <c r="AK282" s="220"/>
      <c r="AL282" s="220"/>
      <c r="AM282" s="220"/>
      <c r="AN282" s="220"/>
      <c r="AO282" s="220"/>
      <c r="AP282" s="220"/>
      <c r="AQ282" s="220"/>
      <c r="AR282" s="220"/>
      <c r="AS282" s="220"/>
      <c r="AT282" s="220"/>
      <c r="AU282" s="220"/>
      <c r="AV282" s="220"/>
      <c r="AW282" s="220"/>
      <c r="AX282" s="220"/>
      <c r="AY282" s="220"/>
      <c r="AZ282" s="220"/>
      <c r="BA282" s="220"/>
      <c r="BB282" s="220"/>
      <c r="BC282" s="220"/>
      <c r="BD282" s="220"/>
      <c r="BE282" s="220"/>
      <c r="BF282" s="220"/>
      <c r="BG282" s="220"/>
      <c r="BH282" s="220"/>
      <c r="BI282" s="220"/>
      <c r="BJ282" s="220"/>
      <c r="BK282" s="220"/>
      <c r="BL282" s="220"/>
      <c r="BM282" s="220"/>
      <c r="BN282" s="220"/>
      <c r="BO282" s="220"/>
      <c r="BP282" s="220"/>
      <c r="BQ282" s="220"/>
      <c r="BR282" s="220"/>
      <c r="BS282" s="220"/>
      <c r="BT282" s="220"/>
      <c r="BU282" s="220"/>
      <c r="BV282" s="220"/>
      <c r="BW282" s="220"/>
      <c r="BX282" s="220"/>
      <c r="BY282" s="220"/>
      <c r="BZ282" s="220"/>
      <c r="CA282" s="220"/>
      <c r="CB282" s="220"/>
      <c r="CC282" s="220">
        <v>1053657.7848533001</v>
      </c>
      <c r="CD282" s="220">
        <v>-312936417</v>
      </c>
      <c r="CE282" s="220"/>
      <c r="CF282" s="220"/>
      <c r="CG282" s="220"/>
      <c r="CH282" s="220"/>
      <c r="CI282" s="220"/>
      <c r="CJ282" s="220"/>
      <c r="CK282" s="220"/>
      <c r="CL282" s="220"/>
      <c r="CM282" s="220"/>
      <c r="CN282" s="220"/>
      <c r="CO282" s="220"/>
      <c r="CP282" s="220"/>
      <c r="CQ282" s="220"/>
      <c r="CR282" s="220"/>
      <c r="CS282" s="220"/>
      <c r="CT282" s="220"/>
      <c r="CU282" s="220"/>
      <c r="CV282" s="220"/>
      <c r="CW282" s="220"/>
      <c r="CX282" s="220"/>
      <c r="CY282" s="220"/>
      <c r="CZ282" s="220"/>
      <c r="DA282" s="220"/>
      <c r="DB282" s="220"/>
      <c r="DC282" s="220"/>
      <c r="DD282" s="220"/>
      <c r="DE282" s="220"/>
      <c r="DF282" s="220"/>
      <c r="DG282" s="220"/>
      <c r="DH282" s="220"/>
      <c r="DI282" s="220">
        <v>311882759.22000003</v>
      </c>
      <c r="DJ282" s="220"/>
      <c r="DK282" s="220"/>
      <c r="DL282" s="220"/>
      <c r="DM282" s="220"/>
      <c r="DN282" s="220"/>
      <c r="DO282" s="220"/>
      <c r="DP282" s="220"/>
      <c r="DQ282" s="220"/>
      <c r="DR282" s="220"/>
      <c r="DS282" s="220"/>
      <c r="DT282" s="220"/>
      <c r="DU282" s="220">
        <v>4.8532999999999996E-3</v>
      </c>
      <c r="DV282" s="220"/>
      <c r="DW282" s="220"/>
      <c r="DX282" s="220"/>
      <c r="DY282" s="220">
        <v>4.8532999999999996E-3</v>
      </c>
    </row>
    <row r="283" spans="4:177">
      <c r="D283" s="175" t="s">
        <v>1084</v>
      </c>
      <c r="E283" s="222" t="s">
        <v>1099</v>
      </c>
      <c r="F283" s="222" t="s">
        <v>1100</v>
      </c>
      <c r="G283" s="222"/>
      <c r="H283" s="222"/>
      <c r="I283" s="222"/>
      <c r="J283" s="222"/>
      <c r="K283" s="222"/>
      <c r="L283" s="222"/>
      <c r="M283" s="222"/>
      <c r="N283" s="222"/>
      <c r="O283" s="222"/>
      <c r="P283" s="222"/>
      <c r="Q283" s="222"/>
      <c r="R283" s="222"/>
      <c r="S283" s="222"/>
      <c r="T283" s="222"/>
      <c r="U283" s="222"/>
      <c r="V283" s="222"/>
      <c r="W283" s="222"/>
      <c r="X283" s="222"/>
      <c r="Y283" s="222"/>
      <c r="Z283" s="222"/>
      <c r="AA283" s="222"/>
      <c r="AB283" s="222"/>
      <c r="AC283" s="222"/>
      <c r="AD283" s="222"/>
      <c r="AE283" s="222"/>
      <c r="AF283" s="222"/>
      <c r="AG283" s="222"/>
      <c r="AH283" s="222"/>
      <c r="AI283" s="222"/>
      <c r="AJ283" s="222"/>
      <c r="AK283" s="222"/>
      <c r="AL283" s="222"/>
      <c r="AM283" s="222"/>
      <c r="AN283" s="222"/>
      <c r="AO283" s="222"/>
      <c r="AP283" s="222"/>
      <c r="AQ283" s="222"/>
      <c r="AR283" s="222"/>
      <c r="AS283" s="222"/>
      <c r="AT283" s="222"/>
      <c r="AU283" s="222"/>
      <c r="AV283" s="222"/>
      <c r="AW283" s="222"/>
      <c r="AX283" s="222"/>
      <c r="AY283" s="222"/>
      <c r="AZ283" s="222"/>
      <c r="BA283" s="222"/>
      <c r="BB283" s="222"/>
      <c r="BC283" s="222"/>
      <c r="BD283" s="222"/>
      <c r="BE283" s="222"/>
      <c r="BF283" s="222"/>
      <c r="BG283" s="222"/>
      <c r="BH283" s="222"/>
      <c r="BI283" s="222"/>
      <c r="BJ283" s="222"/>
      <c r="BK283" s="222"/>
      <c r="BL283" s="222"/>
      <c r="BM283" s="222"/>
      <c r="BN283" s="222"/>
      <c r="BO283" s="222"/>
      <c r="BP283" s="222"/>
      <c r="BQ283" s="222"/>
      <c r="BR283" s="222"/>
      <c r="BS283" s="222"/>
      <c r="BT283" s="222"/>
      <c r="BU283" s="222"/>
      <c r="BV283" s="222"/>
      <c r="BW283" s="222"/>
      <c r="BX283" s="222"/>
      <c r="BY283" s="222"/>
      <c r="BZ283" s="222"/>
      <c r="CA283" s="222"/>
      <c r="CB283" s="222"/>
      <c r="CC283" s="222">
        <v>1053657.7848533001</v>
      </c>
      <c r="CD283" s="222">
        <v>-312936417</v>
      </c>
      <c r="CE283" s="222"/>
      <c r="CF283" s="222"/>
      <c r="CG283" s="222"/>
      <c r="CH283" s="222"/>
      <c r="CI283" s="222"/>
      <c r="CJ283" s="222"/>
      <c r="CK283" s="222"/>
      <c r="CL283" s="222"/>
      <c r="CM283" s="222"/>
      <c r="CN283" s="222"/>
      <c r="CO283" s="222"/>
      <c r="CP283" s="222"/>
      <c r="CQ283" s="222"/>
      <c r="CR283" s="222"/>
      <c r="CS283" s="222"/>
      <c r="CT283" s="222"/>
      <c r="CU283" s="222"/>
      <c r="CV283" s="222"/>
      <c r="CW283" s="222"/>
      <c r="CX283" s="222"/>
      <c r="CY283" s="222"/>
      <c r="CZ283" s="222"/>
      <c r="DA283" s="222"/>
      <c r="DB283" s="222"/>
      <c r="DC283" s="222"/>
      <c r="DD283" s="222"/>
      <c r="DE283" s="222"/>
      <c r="DF283" s="222"/>
      <c r="DG283" s="222"/>
      <c r="DH283" s="222"/>
      <c r="DI283" s="222">
        <v>311882759.22000003</v>
      </c>
      <c r="DJ283" s="222"/>
      <c r="DK283" s="222"/>
      <c r="DL283" s="222"/>
      <c r="DM283" s="222"/>
      <c r="DN283" s="222"/>
      <c r="DO283" s="222"/>
      <c r="DP283" s="222"/>
      <c r="DQ283" s="222"/>
      <c r="DR283" s="222"/>
      <c r="DS283" s="222"/>
      <c r="DT283" s="222"/>
      <c r="DU283" s="222">
        <v>4.8532999999999996E-3</v>
      </c>
      <c r="DV283" s="222"/>
      <c r="DW283" s="222"/>
      <c r="DX283" s="222"/>
      <c r="DY283" s="222">
        <v>4.8532999999999996E-3</v>
      </c>
    </row>
    <row r="284" spans="4:177">
      <c r="D284" s="175" t="s">
        <v>1087</v>
      </c>
      <c r="E284" s="223" t="s">
        <v>1102</v>
      </c>
      <c r="F284" s="223" t="s">
        <v>160</v>
      </c>
      <c r="G284" s="223">
        <v>-18168287500.139999</v>
      </c>
      <c r="H284" s="223">
        <v>-1589246445.22</v>
      </c>
      <c r="I284" s="223">
        <v>-22464247407.454155</v>
      </c>
      <c r="J284" s="223">
        <v>-7445565486.45012</v>
      </c>
      <c r="K284" s="223">
        <v>-834099.29</v>
      </c>
      <c r="L284" s="223">
        <v>-6685008879.3963366</v>
      </c>
      <c r="M284" s="223">
        <v>-5060089303.6000004</v>
      </c>
      <c r="N284" s="223">
        <v>-7790590692.4706049</v>
      </c>
      <c r="O284" s="223">
        <v>-69203869814.021225</v>
      </c>
      <c r="P284" s="223"/>
      <c r="Q284" s="223"/>
      <c r="R284" s="223"/>
      <c r="S284" s="223"/>
      <c r="T284" s="223"/>
      <c r="U284" s="223"/>
      <c r="V284" s="223"/>
      <c r="W284" s="223"/>
      <c r="X284" s="223"/>
      <c r="Y284" s="223"/>
      <c r="Z284" s="223"/>
      <c r="AA284" s="223"/>
      <c r="AB284" s="223"/>
      <c r="AC284" s="223"/>
      <c r="AD284" s="223"/>
      <c r="AE284" s="223"/>
      <c r="AF284" s="223"/>
      <c r="AG284" s="223"/>
      <c r="AH284" s="223"/>
      <c r="AI284" s="223"/>
      <c r="AJ284" s="223"/>
      <c r="AK284" s="223"/>
      <c r="AL284" s="223"/>
      <c r="AM284" s="223"/>
      <c r="AN284" s="223"/>
      <c r="AO284" s="223"/>
      <c r="AP284" s="223"/>
      <c r="AQ284" s="223"/>
      <c r="AR284" s="223"/>
      <c r="AS284" s="223"/>
      <c r="AT284" s="223"/>
      <c r="AU284" s="223"/>
      <c r="AV284" s="223"/>
      <c r="AW284" s="223"/>
      <c r="AX284" s="223"/>
      <c r="AY284" s="223"/>
      <c r="AZ284" s="223"/>
      <c r="BA284" s="223"/>
      <c r="BB284" s="223"/>
      <c r="BC284" s="223"/>
      <c r="BD284" s="223"/>
      <c r="BE284" s="223"/>
      <c r="BF284" s="223"/>
      <c r="BG284" s="223"/>
      <c r="BH284" s="223"/>
      <c r="BI284" s="223"/>
      <c r="BJ284" s="223">
        <v>-216513.56</v>
      </c>
      <c r="BK284" s="223"/>
      <c r="BL284" s="223"/>
      <c r="BM284" s="223"/>
      <c r="BN284" s="223">
        <v>424761250.70482892</v>
      </c>
      <c r="BO284" s="223"/>
      <c r="BP284" s="223"/>
      <c r="BQ284" s="223"/>
      <c r="BR284" s="223"/>
      <c r="BS284" s="223"/>
      <c r="BT284" s="223"/>
      <c r="BU284" s="223"/>
      <c r="BV284" s="223">
        <v>1090513.3478975</v>
      </c>
      <c r="BW284" s="223"/>
      <c r="BX284" s="223"/>
      <c r="BY284" s="223"/>
      <c r="BZ284" s="223"/>
      <c r="CA284" s="223"/>
      <c r="CB284" s="223">
        <v>56490095.480431996</v>
      </c>
      <c r="CC284" s="223">
        <v>21215102.7248483</v>
      </c>
      <c r="CD284" s="223">
        <v>-312936417</v>
      </c>
      <c r="CE284" s="223"/>
      <c r="CF284" s="223">
        <v>308786164.92300171</v>
      </c>
      <c r="CG284" s="223"/>
      <c r="CH284" s="223">
        <v>1003485779.5369716</v>
      </c>
      <c r="CI284" s="223"/>
      <c r="CJ284" s="223">
        <v>123989923.612443</v>
      </c>
      <c r="CK284" s="223">
        <v>-1714157038.4776981</v>
      </c>
      <c r="CL284" s="223"/>
      <c r="CM284" s="223">
        <v>248120543.809836</v>
      </c>
      <c r="CN284" s="223">
        <v>-173581012.67311689</v>
      </c>
      <c r="CO284" s="223">
        <v>995537845.79314697</v>
      </c>
      <c r="CP284" s="223"/>
      <c r="CQ284" s="223"/>
      <c r="CR284" s="223"/>
      <c r="CS284" s="223"/>
      <c r="CT284" s="223"/>
      <c r="CU284" s="223"/>
      <c r="CV284" s="223"/>
      <c r="CW284" s="223"/>
      <c r="CX284" s="223"/>
      <c r="CY284" s="223"/>
      <c r="CZ284" s="223"/>
      <c r="DA284" s="223"/>
      <c r="DB284" s="223">
        <v>43302.712</v>
      </c>
      <c r="DC284" s="223">
        <v>-94119958.113309398</v>
      </c>
      <c r="DD284" s="223">
        <v>672482.9582472</v>
      </c>
      <c r="DE284" s="223">
        <v>-218102.66957950001</v>
      </c>
      <c r="DF284" s="223"/>
      <c r="DG284" s="223"/>
      <c r="DH284" s="223"/>
      <c r="DI284" s="223">
        <v>35519003746.5</v>
      </c>
      <c r="DJ284" s="223"/>
      <c r="DK284" s="223"/>
      <c r="DL284" s="223"/>
      <c r="DM284" s="223">
        <v>3918838.04</v>
      </c>
      <c r="DN284" s="223"/>
      <c r="DO284" s="223">
        <v>128140576.79000001</v>
      </c>
      <c r="DP284" s="223"/>
      <c r="DQ284" s="223">
        <v>-913265709.77999997</v>
      </c>
      <c r="DR284" s="223">
        <v>5477183191.8900003</v>
      </c>
      <c r="DS284" s="223"/>
      <c r="DT284" s="223"/>
      <c r="DU284" s="223">
        <v>41103944606.54995</v>
      </c>
      <c r="DV284" s="223"/>
      <c r="DW284" s="223"/>
      <c r="DX284" s="223"/>
      <c r="DY284" s="223">
        <v>-28099925207.471268</v>
      </c>
    </row>
    <row r="285" spans="4:177">
      <c r="D285" s="175" t="s">
        <v>1090</v>
      </c>
      <c r="E285" s="220" t="s">
        <v>1104</v>
      </c>
      <c r="F285" s="220" t="s">
        <v>161</v>
      </c>
      <c r="G285" s="220"/>
      <c r="H285" s="220"/>
      <c r="I285" s="220"/>
      <c r="J285" s="220">
        <v>-273.8598748</v>
      </c>
      <c r="K285" s="220"/>
      <c r="L285" s="220"/>
      <c r="M285" s="220"/>
      <c r="N285" s="220"/>
      <c r="O285" s="220">
        <v>-273.8598748</v>
      </c>
      <c r="P285" s="220"/>
      <c r="Q285" s="220"/>
      <c r="R285" s="220"/>
      <c r="S285" s="220"/>
      <c r="T285" s="220"/>
      <c r="U285" s="220"/>
      <c r="V285" s="220"/>
      <c r="W285" s="220"/>
      <c r="X285" s="220"/>
      <c r="Y285" s="220"/>
      <c r="Z285" s="220"/>
      <c r="AA285" s="220"/>
      <c r="AB285" s="220"/>
      <c r="AC285" s="220"/>
      <c r="AD285" s="220"/>
      <c r="AE285" s="220"/>
      <c r="AF285" s="220"/>
      <c r="AG285" s="220"/>
      <c r="AH285" s="220"/>
      <c r="AI285" s="220"/>
      <c r="AJ285" s="220"/>
      <c r="AK285" s="220"/>
      <c r="AL285" s="220"/>
      <c r="AM285" s="220"/>
      <c r="AN285" s="220"/>
      <c r="AO285" s="220"/>
      <c r="AP285" s="220"/>
      <c r="AQ285" s="220"/>
      <c r="AR285" s="220"/>
      <c r="AS285" s="220"/>
      <c r="AT285" s="220"/>
      <c r="AU285" s="220"/>
      <c r="AV285" s="220"/>
      <c r="AW285" s="220"/>
      <c r="AX285" s="220"/>
      <c r="AY285" s="220"/>
      <c r="AZ285" s="220"/>
      <c r="BA285" s="220"/>
      <c r="BB285" s="220"/>
      <c r="BC285" s="220"/>
      <c r="BD285" s="220"/>
      <c r="BE285" s="220"/>
      <c r="BF285" s="220"/>
      <c r="BG285" s="220"/>
      <c r="BH285" s="220"/>
      <c r="BI285" s="220"/>
      <c r="BJ285" s="220"/>
      <c r="BK285" s="220"/>
      <c r="BL285" s="220"/>
      <c r="BM285" s="220"/>
      <c r="BN285" s="220"/>
      <c r="BO285" s="220"/>
      <c r="BP285" s="220"/>
      <c r="BQ285" s="220"/>
      <c r="BR285" s="220"/>
      <c r="BS285" s="220"/>
      <c r="BT285" s="220"/>
      <c r="BU285" s="220"/>
      <c r="BV285" s="220"/>
      <c r="BW285" s="220"/>
      <c r="BX285" s="220"/>
      <c r="BY285" s="220"/>
      <c r="BZ285" s="220"/>
      <c r="CA285" s="220"/>
      <c r="CB285" s="220"/>
      <c r="CC285" s="220"/>
      <c r="CD285" s="220"/>
      <c r="CE285" s="220"/>
      <c r="CF285" s="220"/>
      <c r="CG285" s="220"/>
      <c r="CH285" s="220"/>
      <c r="CI285" s="220"/>
      <c r="CJ285" s="220">
        <v>205.94519299999999</v>
      </c>
      <c r="CK285" s="220"/>
      <c r="CL285" s="220"/>
      <c r="CM285" s="220"/>
      <c r="CN285" s="220"/>
      <c r="CO285" s="220"/>
      <c r="CP285" s="220"/>
      <c r="CQ285" s="220"/>
      <c r="CR285" s="220"/>
      <c r="CS285" s="220"/>
      <c r="CT285" s="220"/>
      <c r="CU285" s="220"/>
      <c r="CV285" s="220"/>
      <c r="CW285" s="220"/>
      <c r="CX285" s="220"/>
      <c r="CY285" s="220"/>
      <c r="CZ285" s="220"/>
      <c r="DA285" s="220"/>
      <c r="DB285" s="220"/>
      <c r="DC285" s="220"/>
      <c r="DD285" s="220"/>
      <c r="DE285" s="220"/>
      <c r="DF285" s="220"/>
      <c r="DG285" s="220"/>
      <c r="DH285" s="220"/>
      <c r="DI285" s="220">
        <v>-9760556148.6399994</v>
      </c>
      <c r="DJ285" s="220"/>
      <c r="DK285" s="220"/>
      <c r="DL285" s="220"/>
      <c r="DM285" s="220"/>
      <c r="DN285" s="220"/>
      <c r="DO285" s="220"/>
      <c r="DP285" s="220"/>
      <c r="DQ285" s="220">
        <v>605433311.99000001</v>
      </c>
      <c r="DR285" s="220">
        <v>-1811506.36</v>
      </c>
      <c r="DS285" s="220"/>
      <c r="DT285" s="220"/>
      <c r="DU285" s="220">
        <v>-9156934137.064806</v>
      </c>
      <c r="DV285" s="220"/>
      <c r="DW285" s="220"/>
      <c r="DX285" s="220"/>
      <c r="DY285" s="220">
        <v>-9156934410.9246807</v>
      </c>
      <c r="FU285">
        <v>-24000</v>
      </c>
    </row>
    <row r="286" spans="4:177" s="128" customFormat="1">
      <c r="D286" s="203" t="s">
        <v>1092</v>
      </c>
      <c r="E286" s="234" t="s">
        <v>1106</v>
      </c>
      <c r="F286" s="234" t="s">
        <v>161</v>
      </c>
      <c r="G286" s="234"/>
      <c r="H286" s="234"/>
      <c r="I286" s="234"/>
      <c r="J286" s="234">
        <v>-273.8598748</v>
      </c>
      <c r="K286" s="234"/>
      <c r="L286" s="234"/>
      <c r="M286" s="234"/>
      <c r="N286" s="234"/>
      <c r="O286" s="234">
        <v>-273.8598748</v>
      </c>
      <c r="P286" s="234"/>
      <c r="Q286" s="234"/>
      <c r="R286" s="234"/>
      <c r="S286" s="234"/>
      <c r="T286" s="234"/>
      <c r="U286" s="234"/>
      <c r="V286" s="234"/>
      <c r="W286" s="234"/>
      <c r="X286" s="234"/>
      <c r="Y286" s="234"/>
      <c r="Z286" s="234"/>
      <c r="AA286" s="234"/>
      <c r="AB286" s="234"/>
      <c r="AC286" s="234"/>
      <c r="AD286" s="234"/>
      <c r="AE286" s="234"/>
      <c r="AF286" s="234"/>
      <c r="AG286" s="234"/>
      <c r="AH286" s="234"/>
      <c r="AI286" s="234"/>
      <c r="AJ286" s="234"/>
      <c r="AK286" s="234"/>
      <c r="AL286" s="234"/>
      <c r="AM286" s="234"/>
      <c r="AN286" s="234"/>
      <c r="AO286" s="234"/>
      <c r="AP286" s="234"/>
      <c r="AQ286" s="234"/>
      <c r="AR286" s="234"/>
      <c r="AS286" s="234"/>
      <c r="AT286" s="234"/>
      <c r="AU286" s="234"/>
      <c r="AV286" s="234"/>
      <c r="AW286" s="234"/>
      <c r="AX286" s="234"/>
      <c r="AY286" s="234"/>
      <c r="AZ286" s="234"/>
      <c r="BA286" s="234"/>
      <c r="BB286" s="234"/>
      <c r="BC286" s="234"/>
      <c r="BD286" s="234"/>
      <c r="BE286" s="234"/>
      <c r="BF286" s="234"/>
      <c r="BG286" s="234"/>
      <c r="BH286" s="234"/>
      <c r="BI286" s="234"/>
      <c r="BJ286" s="234"/>
      <c r="BK286" s="234"/>
      <c r="BL286" s="234"/>
      <c r="BM286" s="234"/>
      <c r="BN286" s="234"/>
      <c r="BO286" s="234"/>
      <c r="BP286" s="234"/>
      <c r="BQ286" s="234"/>
      <c r="BR286" s="234"/>
      <c r="BS286" s="234"/>
      <c r="BT286" s="234"/>
      <c r="BU286" s="234"/>
      <c r="BV286" s="234"/>
      <c r="BW286" s="234"/>
      <c r="BX286" s="234"/>
      <c r="BY286" s="234"/>
      <c r="BZ286" s="234"/>
      <c r="CA286" s="234"/>
      <c r="CB286" s="234"/>
      <c r="CC286" s="234"/>
      <c r="CD286" s="234"/>
      <c r="CE286" s="234"/>
      <c r="CF286" s="234"/>
      <c r="CG286" s="234"/>
      <c r="CH286" s="234"/>
      <c r="CI286" s="234"/>
      <c r="CJ286" s="234">
        <v>205.94519299999999</v>
      </c>
      <c r="CK286" s="234"/>
      <c r="CL286" s="234"/>
      <c r="CM286" s="234"/>
      <c r="CN286" s="234"/>
      <c r="CO286" s="234"/>
      <c r="CP286" s="234"/>
      <c r="CQ286" s="234"/>
      <c r="CR286" s="234"/>
      <c r="CS286" s="234"/>
      <c r="CT286" s="234"/>
      <c r="CU286" s="234"/>
      <c r="CV286" s="234"/>
      <c r="CW286" s="234"/>
      <c r="CX286" s="234"/>
      <c r="CY286" s="234"/>
      <c r="CZ286" s="234"/>
      <c r="DA286" s="234"/>
      <c r="DB286" s="234"/>
      <c r="DC286" s="234"/>
      <c r="DD286" s="234"/>
      <c r="DE286" s="234"/>
      <c r="DF286" s="234"/>
      <c r="DG286" s="234"/>
      <c r="DH286" s="234"/>
      <c r="DI286" s="234">
        <v>-9760556148.6399994</v>
      </c>
      <c r="DJ286" s="234"/>
      <c r="DK286" s="234"/>
      <c r="DL286" s="234"/>
      <c r="DM286" s="234"/>
      <c r="DN286" s="234"/>
      <c r="DO286" s="234"/>
      <c r="DP286" s="234"/>
      <c r="DQ286" s="234">
        <v>605433311.99000001</v>
      </c>
      <c r="DR286" s="234">
        <v>-1811506.36</v>
      </c>
      <c r="DS286" s="234"/>
      <c r="DT286" s="234"/>
      <c r="DU286" s="234">
        <v>-9156934137.064806</v>
      </c>
      <c r="DV286" s="234"/>
      <c r="DW286" s="234"/>
      <c r="DX286" s="234"/>
      <c r="DY286" s="234">
        <v>-9156934410.9246807</v>
      </c>
    </row>
    <row r="287" spans="4:177">
      <c r="D287" s="175" t="s">
        <v>1095</v>
      </c>
      <c r="E287" s="220" t="s">
        <v>1108</v>
      </c>
      <c r="F287" s="220" t="s">
        <v>162</v>
      </c>
      <c r="G287" s="220"/>
      <c r="H287" s="220"/>
      <c r="I287" s="220"/>
      <c r="J287" s="220"/>
      <c r="K287" s="220"/>
      <c r="L287" s="220"/>
      <c r="M287" s="220"/>
      <c r="N287" s="220"/>
      <c r="O287" s="220"/>
      <c r="P287" s="220"/>
      <c r="Q287" s="220"/>
      <c r="R287" s="220"/>
      <c r="S287" s="220"/>
      <c r="T287" s="220"/>
      <c r="U287" s="220"/>
      <c r="V287" s="220"/>
      <c r="W287" s="220"/>
      <c r="X287" s="220"/>
      <c r="Y287" s="220"/>
      <c r="Z287" s="220"/>
      <c r="AA287" s="220"/>
      <c r="AB287" s="220"/>
      <c r="AC287" s="220"/>
      <c r="AD287" s="220"/>
      <c r="AE287" s="220"/>
      <c r="AF287" s="220"/>
      <c r="AG287" s="220"/>
      <c r="AH287" s="220"/>
      <c r="AI287" s="220"/>
      <c r="AJ287" s="220"/>
      <c r="AK287" s="220"/>
      <c r="AL287" s="220"/>
      <c r="AM287" s="220"/>
      <c r="AN287" s="220"/>
      <c r="AO287" s="220"/>
      <c r="AP287" s="220"/>
      <c r="AQ287" s="220"/>
      <c r="AR287" s="220"/>
      <c r="AS287" s="220"/>
      <c r="AT287" s="220"/>
      <c r="AU287" s="220"/>
      <c r="AV287" s="220"/>
      <c r="AW287" s="220"/>
      <c r="AX287" s="220"/>
      <c r="AY287" s="220"/>
      <c r="AZ287" s="220"/>
      <c r="BA287" s="220"/>
      <c r="BB287" s="220"/>
      <c r="BC287" s="220"/>
      <c r="BD287" s="220"/>
      <c r="BE287" s="220"/>
      <c r="BF287" s="220"/>
      <c r="BG287" s="220"/>
      <c r="BH287" s="220"/>
      <c r="BI287" s="220"/>
      <c r="BJ287" s="220"/>
      <c r="BK287" s="220"/>
      <c r="BL287" s="220"/>
      <c r="BM287" s="220"/>
      <c r="BN287" s="220"/>
      <c r="BO287" s="220"/>
      <c r="BP287" s="220"/>
      <c r="BQ287" s="220"/>
      <c r="BR287" s="220"/>
      <c r="BS287" s="220"/>
      <c r="BT287" s="220"/>
      <c r="BU287" s="220"/>
      <c r="BV287" s="220"/>
      <c r="BW287" s="220"/>
      <c r="BX287" s="220"/>
      <c r="BY287" s="220"/>
      <c r="BZ287" s="220"/>
      <c r="CA287" s="220"/>
      <c r="CB287" s="220"/>
      <c r="CC287" s="220"/>
      <c r="CD287" s="220"/>
      <c r="CE287" s="220"/>
      <c r="CF287" s="220"/>
      <c r="CG287" s="220"/>
      <c r="CH287" s="220">
        <v>-1003485779.5369716</v>
      </c>
      <c r="CI287" s="220"/>
      <c r="CJ287" s="220"/>
      <c r="CK287" s="220"/>
      <c r="CL287" s="220"/>
      <c r="CM287" s="220">
        <v>-134287602.182832</v>
      </c>
      <c r="CN287" s="220">
        <v>149363239.7099252</v>
      </c>
      <c r="CO287" s="220"/>
      <c r="CP287" s="220"/>
      <c r="CQ287" s="220"/>
      <c r="CR287" s="220"/>
      <c r="CS287" s="220"/>
      <c r="CT287" s="220"/>
      <c r="CU287" s="220"/>
      <c r="CV287" s="220"/>
      <c r="CW287" s="220"/>
      <c r="CX287" s="220"/>
      <c r="CY287" s="220"/>
      <c r="CZ287" s="220"/>
      <c r="DA287" s="220"/>
      <c r="DB287" s="220"/>
      <c r="DC287" s="220"/>
      <c r="DD287" s="220"/>
      <c r="DE287" s="220"/>
      <c r="DF287" s="220"/>
      <c r="DG287" s="220"/>
      <c r="DH287" s="220"/>
      <c r="DI287" s="220"/>
      <c r="DJ287" s="220"/>
      <c r="DK287" s="220"/>
      <c r="DL287" s="220"/>
      <c r="DM287" s="220"/>
      <c r="DN287" s="220"/>
      <c r="DO287" s="220"/>
      <c r="DP287" s="220"/>
      <c r="DQ287" s="220">
        <v>12096602.210000001</v>
      </c>
      <c r="DR287" s="220">
        <v>-104</v>
      </c>
      <c r="DS287" s="220"/>
      <c r="DT287" s="220"/>
      <c r="DU287" s="220">
        <v>-976313643.79987836</v>
      </c>
      <c r="DV287" s="220"/>
      <c r="DW287" s="220"/>
      <c r="DX287" s="220"/>
      <c r="DY287" s="220">
        <v>-976313643.79987836</v>
      </c>
    </row>
    <row r="288" spans="4:177" s="128" customFormat="1">
      <c r="D288" s="203" t="s">
        <v>1098</v>
      </c>
      <c r="E288" s="234" t="s">
        <v>1110</v>
      </c>
      <c r="F288" s="234" t="s">
        <v>162</v>
      </c>
      <c r="G288" s="234"/>
      <c r="H288" s="234"/>
      <c r="I288" s="234"/>
      <c r="J288" s="234"/>
      <c r="K288" s="234"/>
      <c r="L288" s="234"/>
      <c r="M288" s="234"/>
      <c r="N288" s="234"/>
      <c r="O288" s="234"/>
      <c r="P288" s="234"/>
      <c r="Q288" s="234"/>
      <c r="R288" s="234"/>
      <c r="S288" s="234"/>
      <c r="T288" s="234"/>
      <c r="U288" s="234"/>
      <c r="V288" s="234"/>
      <c r="W288" s="234"/>
      <c r="X288" s="234"/>
      <c r="Y288" s="234"/>
      <c r="Z288" s="234"/>
      <c r="AA288" s="234"/>
      <c r="AB288" s="234"/>
      <c r="AC288" s="234"/>
      <c r="AD288" s="234"/>
      <c r="AE288" s="234"/>
      <c r="AF288" s="234"/>
      <c r="AG288" s="234"/>
      <c r="AH288" s="234"/>
      <c r="AI288" s="234"/>
      <c r="AJ288" s="234"/>
      <c r="AK288" s="234"/>
      <c r="AL288" s="234"/>
      <c r="AM288" s="234"/>
      <c r="AN288" s="234"/>
      <c r="AO288" s="234"/>
      <c r="AP288" s="234"/>
      <c r="AQ288" s="234"/>
      <c r="AR288" s="234"/>
      <c r="AS288" s="234"/>
      <c r="AT288" s="234"/>
      <c r="AU288" s="234"/>
      <c r="AV288" s="234"/>
      <c r="AW288" s="234"/>
      <c r="AX288" s="234"/>
      <c r="AY288" s="234"/>
      <c r="AZ288" s="234"/>
      <c r="BA288" s="234"/>
      <c r="BB288" s="234"/>
      <c r="BC288" s="234"/>
      <c r="BD288" s="234"/>
      <c r="BE288" s="234"/>
      <c r="BF288" s="234"/>
      <c r="BG288" s="234"/>
      <c r="BH288" s="234"/>
      <c r="BI288" s="234"/>
      <c r="BJ288" s="234"/>
      <c r="BK288" s="234"/>
      <c r="BL288" s="234"/>
      <c r="BM288" s="234"/>
      <c r="BN288" s="234"/>
      <c r="BO288" s="234"/>
      <c r="BP288" s="234"/>
      <c r="BQ288" s="234"/>
      <c r="BR288" s="234"/>
      <c r="BS288" s="234"/>
      <c r="BT288" s="234"/>
      <c r="BU288" s="234"/>
      <c r="BV288" s="234"/>
      <c r="BW288" s="234"/>
      <c r="BX288" s="234"/>
      <c r="BY288" s="234"/>
      <c r="BZ288" s="234"/>
      <c r="CA288" s="234"/>
      <c r="CB288" s="234"/>
      <c r="CC288" s="234"/>
      <c r="CD288" s="234"/>
      <c r="CE288" s="234"/>
      <c r="CF288" s="234"/>
      <c r="CG288" s="234"/>
      <c r="CH288" s="234">
        <v>-1003485779.5369716</v>
      </c>
      <c r="CI288" s="234"/>
      <c r="CJ288" s="234"/>
      <c r="CK288" s="234"/>
      <c r="CL288" s="234"/>
      <c r="CM288" s="234">
        <v>-134287602.182832</v>
      </c>
      <c r="CN288" s="234">
        <v>149363239.7099252</v>
      </c>
      <c r="CO288" s="234"/>
      <c r="CP288" s="234"/>
      <c r="CQ288" s="234"/>
      <c r="CR288" s="234"/>
      <c r="CS288" s="234"/>
      <c r="CT288" s="234"/>
      <c r="CU288" s="234"/>
      <c r="CV288" s="234"/>
      <c r="CW288" s="234"/>
      <c r="CX288" s="234"/>
      <c r="CY288" s="234"/>
      <c r="CZ288" s="234"/>
      <c r="DA288" s="234"/>
      <c r="DB288" s="234"/>
      <c r="DC288" s="234"/>
      <c r="DD288" s="234"/>
      <c r="DE288" s="234"/>
      <c r="DF288" s="234"/>
      <c r="DG288" s="234"/>
      <c r="DH288" s="234"/>
      <c r="DI288" s="234"/>
      <c r="DJ288" s="234"/>
      <c r="DK288" s="234"/>
      <c r="DL288" s="234"/>
      <c r="DM288" s="234"/>
      <c r="DN288" s="234"/>
      <c r="DO288" s="234"/>
      <c r="DP288" s="234"/>
      <c r="DQ288" s="234">
        <v>12096602.210000001</v>
      </c>
      <c r="DR288" s="234">
        <v>-104</v>
      </c>
      <c r="DS288" s="234"/>
      <c r="DT288" s="234"/>
      <c r="DU288" s="234">
        <v>-976313643.79987836</v>
      </c>
      <c r="DV288" s="234"/>
      <c r="DW288" s="234"/>
      <c r="DX288" s="234"/>
      <c r="DY288" s="234">
        <v>-976313643.79987836</v>
      </c>
    </row>
    <row r="289" spans="4:177">
      <c r="D289" s="175" t="s">
        <v>1101</v>
      </c>
      <c r="E289" s="220" t="s">
        <v>1112</v>
      </c>
      <c r="F289" s="220" t="s">
        <v>163</v>
      </c>
      <c r="G289" s="220"/>
      <c r="H289" s="220"/>
      <c r="I289" s="220"/>
      <c r="J289" s="220"/>
      <c r="K289" s="220"/>
      <c r="L289" s="220"/>
      <c r="M289" s="220"/>
      <c r="N289" s="220"/>
      <c r="O289" s="220"/>
      <c r="P289" s="220"/>
      <c r="Q289" s="220"/>
      <c r="R289" s="220"/>
      <c r="S289" s="220"/>
      <c r="T289" s="220"/>
      <c r="U289" s="220"/>
      <c r="V289" s="220"/>
      <c r="W289" s="220"/>
      <c r="X289" s="220"/>
      <c r="Y289" s="220"/>
      <c r="Z289" s="220"/>
      <c r="AA289" s="220"/>
      <c r="AB289" s="220"/>
      <c r="AC289" s="220"/>
      <c r="AD289" s="220"/>
      <c r="AE289" s="220"/>
      <c r="AF289" s="220"/>
      <c r="AG289" s="220"/>
      <c r="AH289" s="220"/>
      <c r="AI289" s="220"/>
      <c r="AJ289" s="220"/>
      <c r="AK289" s="220"/>
      <c r="AL289" s="220"/>
      <c r="AM289" s="220"/>
      <c r="AN289" s="220"/>
      <c r="AO289" s="220"/>
      <c r="AP289" s="220"/>
      <c r="AQ289" s="220"/>
      <c r="AR289" s="220"/>
      <c r="AS289" s="220"/>
      <c r="AT289" s="220"/>
      <c r="AU289" s="220"/>
      <c r="AV289" s="220"/>
      <c r="AW289" s="220"/>
      <c r="AX289" s="220"/>
      <c r="AY289" s="220"/>
      <c r="AZ289" s="220"/>
      <c r="BA289" s="220"/>
      <c r="BB289" s="220"/>
      <c r="BC289" s="220"/>
      <c r="BD289" s="220"/>
      <c r="BE289" s="220"/>
      <c r="BF289" s="220"/>
      <c r="BG289" s="220"/>
      <c r="BH289" s="220"/>
      <c r="BI289" s="220"/>
      <c r="BJ289" s="220"/>
      <c r="BK289" s="220"/>
      <c r="BL289" s="220"/>
      <c r="BM289" s="220"/>
      <c r="BN289" s="220"/>
      <c r="BO289" s="220"/>
      <c r="BP289" s="220"/>
      <c r="BQ289" s="220"/>
      <c r="BR289" s="220"/>
      <c r="BS289" s="220"/>
      <c r="BT289" s="220"/>
      <c r="BU289" s="220"/>
      <c r="BV289" s="220"/>
      <c r="BW289" s="220"/>
      <c r="BX289" s="220"/>
      <c r="BY289" s="220"/>
      <c r="BZ289" s="220"/>
      <c r="CA289" s="220"/>
      <c r="CB289" s="220"/>
      <c r="CC289" s="220"/>
      <c r="CD289" s="220"/>
      <c r="CE289" s="220"/>
      <c r="CF289" s="220"/>
      <c r="CG289" s="220"/>
      <c r="CH289" s="220"/>
      <c r="CI289" s="220"/>
      <c r="CJ289" s="220"/>
      <c r="CK289" s="220">
        <v>1714157038.4776981</v>
      </c>
      <c r="CL289" s="220"/>
      <c r="CM289" s="220"/>
      <c r="CN289" s="220"/>
      <c r="CO289" s="220">
        <v>-995537845.79314697</v>
      </c>
      <c r="CP289" s="220"/>
      <c r="CQ289" s="220"/>
      <c r="CR289" s="220"/>
      <c r="CS289" s="220"/>
      <c r="CT289" s="220"/>
      <c r="CU289" s="220"/>
      <c r="CV289" s="220"/>
      <c r="CW289" s="220"/>
      <c r="CX289" s="220"/>
      <c r="CY289" s="220"/>
      <c r="CZ289" s="220"/>
      <c r="DA289" s="220"/>
      <c r="DB289" s="220"/>
      <c r="DC289" s="220"/>
      <c r="DD289" s="220"/>
      <c r="DE289" s="220"/>
      <c r="DF289" s="220"/>
      <c r="DG289" s="220"/>
      <c r="DH289" s="220"/>
      <c r="DI289" s="220"/>
      <c r="DJ289" s="220"/>
      <c r="DK289" s="220"/>
      <c r="DL289" s="220"/>
      <c r="DM289" s="220"/>
      <c r="DN289" s="220"/>
      <c r="DO289" s="220"/>
      <c r="DP289" s="220"/>
      <c r="DQ289" s="220"/>
      <c r="DR289" s="220">
        <v>10892</v>
      </c>
      <c r="DS289" s="220"/>
      <c r="DT289" s="220"/>
      <c r="DU289" s="220">
        <v>718630084.684551</v>
      </c>
      <c r="DV289" s="220"/>
      <c r="DW289" s="220"/>
      <c r="DX289" s="220"/>
      <c r="DY289" s="220">
        <v>718630084.684551</v>
      </c>
    </row>
    <row r="290" spans="4:177" s="128" customFormat="1">
      <c r="D290" s="203" t="s">
        <v>1103</v>
      </c>
      <c r="E290" s="234" t="s">
        <v>1114</v>
      </c>
      <c r="F290" s="234" t="s">
        <v>163</v>
      </c>
      <c r="G290" s="234"/>
      <c r="H290" s="234"/>
      <c r="I290" s="234"/>
      <c r="J290" s="234"/>
      <c r="K290" s="234"/>
      <c r="L290" s="234"/>
      <c r="M290" s="234"/>
      <c r="N290" s="234"/>
      <c r="O290" s="234"/>
      <c r="P290" s="234"/>
      <c r="Q290" s="234"/>
      <c r="R290" s="234"/>
      <c r="S290" s="234"/>
      <c r="T290" s="234"/>
      <c r="U290" s="234"/>
      <c r="V290" s="234"/>
      <c r="W290" s="234"/>
      <c r="X290" s="234"/>
      <c r="Y290" s="234"/>
      <c r="Z290" s="234"/>
      <c r="AA290" s="234"/>
      <c r="AB290" s="234"/>
      <c r="AC290" s="234"/>
      <c r="AD290" s="234"/>
      <c r="AE290" s="234"/>
      <c r="AF290" s="234"/>
      <c r="AG290" s="234"/>
      <c r="AH290" s="234"/>
      <c r="AI290" s="234"/>
      <c r="AJ290" s="234"/>
      <c r="AK290" s="234"/>
      <c r="AL290" s="234"/>
      <c r="AM290" s="234"/>
      <c r="AN290" s="234"/>
      <c r="AO290" s="234"/>
      <c r="AP290" s="234"/>
      <c r="AQ290" s="234"/>
      <c r="AR290" s="234"/>
      <c r="AS290" s="234"/>
      <c r="AT290" s="234"/>
      <c r="AU290" s="234"/>
      <c r="AV290" s="234"/>
      <c r="AW290" s="234"/>
      <c r="AX290" s="234"/>
      <c r="AY290" s="234"/>
      <c r="AZ290" s="234"/>
      <c r="BA290" s="234"/>
      <c r="BB290" s="234"/>
      <c r="BC290" s="234"/>
      <c r="BD290" s="234"/>
      <c r="BE290" s="234"/>
      <c r="BF290" s="234"/>
      <c r="BG290" s="234"/>
      <c r="BH290" s="234"/>
      <c r="BI290" s="234"/>
      <c r="BJ290" s="234"/>
      <c r="BK290" s="234"/>
      <c r="BL290" s="234"/>
      <c r="BM290" s="234"/>
      <c r="BN290" s="234"/>
      <c r="BO290" s="234"/>
      <c r="BP290" s="234"/>
      <c r="BQ290" s="234"/>
      <c r="BR290" s="234"/>
      <c r="BS290" s="234"/>
      <c r="BT290" s="234"/>
      <c r="BU290" s="234"/>
      <c r="BV290" s="234"/>
      <c r="BW290" s="234"/>
      <c r="BX290" s="234"/>
      <c r="BY290" s="234"/>
      <c r="BZ290" s="234"/>
      <c r="CA290" s="234"/>
      <c r="CB290" s="234"/>
      <c r="CC290" s="234"/>
      <c r="CD290" s="234"/>
      <c r="CE290" s="234"/>
      <c r="CF290" s="234"/>
      <c r="CG290" s="234"/>
      <c r="CH290" s="234"/>
      <c r="CI290" s="234"/>
      <c r="CJ290" s="234"/>
      <c r="CK290" s="234">
        <v>1714157038.4776981</v>
      </c>
      <c r="CL290" s="234"/>
      <c r="CM290" s="234"/>
      <c r="CN290" s="234"/>
      <c r="CO290" s="234">
        <v>-995537845.79314697</v>
      </c>
      <c r="CP290" s="234"/>
      <c r="CQ290" s="234"/>
      <c r="CR290" s="234"/>
      <c r="CS290" s="234"/>
      <c r="CT290" s="234"/>
      <c r="CU290" s="234"/>
      <c r="CV290" s="234"/>
      <c r="CW290" s="234"/>
      <c r="CX290" s="234"/>
      <c r="CY290" s="234"/>
      <c r="CZ290" s="234"/>
      <c r="DA290" s="234"/>
      <c r="DB290" s="234"/>
      <c r="DC290" s="234"/>
      <c r="DD290" s="234"/>
      <c r="DE290" s="234"/>
      <c r="DF290" s="234"/>
      <c r="DG290" s="234"/>
      <c r="DH290" s="234"/>
      <c r="DI290" s="234"/>
      <c r="DJ290" s="234"/>
      <c r="DK290" s="234"/>
      <c r="DL290" s="234"/>
      <c r="DM290" s="234"/>
      <c r="DN290" s="234"/>
      <c r="DO290" s="234"/>
      <c r="DP290" s="234"/>
      <c r="DQ290" s="234"/>
      <c r="DR290" s="234">
        <v>10892</v>
      </c>
      <c r="DS290" s="234"/>
      <c r="DT290" s="234"/>
      <c r="DU290" s="234">
        <v>718630084.684551</v>
      </c>
      <c r="DV290" s="234"/>
      <c r="DW290" s="234"/>
      <c r="DX290" s="234"/>
      <c r="DY290" s="234">
        <v>718630084.684551</v>
      </c>
    </row>
    <row r="291" spans="4:177">
      <c r="D291" s="175" t="s">
        <v>1105</v>
      </c>
      <c r="E291" s="220" t="s">
        <v>1116</v>
      </c>
      <c r="F291" s="220" t="s">
        <v>1117</v>
      </c>
      <c r="G291" s="220"/>
      <c r="H291" s="220"/>
      <c r="I291" s="220"/>
      <c r="J291" s="220"/>
      <c r="K291" s="220"/>
      <c r="L291" s="220"/>
      <c r="M291" s="220"/>
      <c r="N291" s="220"/>
      <c r="O291" s="220"/>
      <c r="P291" s="220"/>
      <c r="Q291" s="220"/>
      <c r="R291" s="220"/>
      <c r="S291" s="220"/>
      <c r="T291" s="220"/>
      <c r="U291" s="220"/>
      <c r="V291" s="220"/>
      <c r="W291" s="220"/>
      <c r="X291" s="220"/>
      <c r="Y291" s="220"/>
      <c r="Z291" s="220"/>
      <c r="AA291" s="220"/>
      <c r="AB291" s="220"/>
      <c r="AC291" s="220"/>
      <c r="AD291" s="220"/>
      <c r="AE291" s="220"/>
      <c r="AF291" s="220"/>
      <c r="AG291" s="220"/>
      <c r="AH291" s="220"/>
      <c r="AI291" s="220"/>
      <c r="AJ291" s="220"/>
      <c r="AK291" s="220"/>
      <c r="AL291" s="220"/>
      <c r="AM291" s="220"/>
      <c r="AN291" s="220"/>
      <c r="AO291" s="220"/>
      <c r="AP291" s="220"/>
      <c r="AQ291" s="220"/>
      <c r="AR291" s="220"/>
      <c r="AS291" s="220"/>
      <c r="AT291" s="220"/>
      <c r="AU291" s="220"/>
      <c r="AV291" s="220"/>
      <c r="AW291" s="220"/>
      <c r="AX291" s="220"/>
      <c r="AY291" s="220"/>
      <c r="AZ291" s="220"/>
      <c r="BA291" s="220"/>
      <c r="BB291" s="220"/>
      <c r="BC291" s="220"/>
      <c r="BD291" s="220"/>
      <c r="BE291" s="220"/>
      <c r="BF291" s="220"/>
      <c r="BG291" s="220"/>
      <c r="BH291" s="220"/>
      <c r="BI291" s="220"/>
      <c r="BJ291" s="220"/>
      <c r="BK291" s="220"/>
      <c r="BL291" s="220"/>
      <c r="BM291" s="220"/>
      <c r="BN291" s="220"/>
      <c r="BO291" s="220"/>
      <c r="BP291" s="220"/>
      <c r="BQ291" s="220"/>
      <c r="BR291" s="220"/>
      <c r="BS291" s="220"/>
      <c r="BT291" s="220"/>
      <c r="BU291" s="220"/>
      <c r="BV291" s="220"/>
      <c r="BW291" s="220"/>
      <c r="BX291" s="220"/>
      <c r="BY291" s="220"/>
      <c r="BZ291" s="220"/>
      <c r="CA291" s="220"/>
      <c r="CB291" s="220"/>
      <c r="CC291" s="220"/>
      <c r="CD291" s="220"/>
      <c r="CE291" s="220"/>
      <c r="CF291" s="220"/>
      <c r="CG291" s="220"/>
      <c r="CH291" s="220"/>
      <c r="CI291" s="220"/>
      <c r="CJ291" s="220">
        <v>-134580635.29147729</v>
      </c>
      <c r="CK291" s="220"/>
      <c r="CL291" s="220"/>
      <c r="CM291" s="220">
        <v>-113396262.855864</v>
      </c>
      <c r="CN291" s="220">
        <v>24217772.963191699</v>
      </c>
      <c r="CO291" s="220"/>
      <c r="CP291" s="220"/>
      <c r="CQ291" s="220"/>
      <c r="CR291" s="220"/>
      <c r="CS291" s="220"/>
      <c r="CT291" s="220"/>
      <c r="CU291" s="220"/>
      <c r="CV291" s="220"/>
      <c r="CW291" s="220"/>
      <c r="CX291" s="220"/>
      <c r="CY291" s="220"/>
      <c r="CZ291" s="220"/>
      <c r="DA291" s="220"/>
      <c r="DB291" s="220"/>
      <c r="DC291" s="220"/>
      <c r="DD291" s="220"/>
      <c r="DE291" s="220"/>
      <c r="DF291" s="220"/>
      <c r="DG291" s="220"/>
      <c r="DH291" s="220"/>
      <c r="DI291" s="220">
        <v>342283.41</v>
      </c>
      <c r="DJ291" s="220"/>
      <c r="DK291" s="220"/>
      <c r="DL291" s="220"/>
      <c r="DM291" s="220"/>
      <c r="DN291" s="220"/>
      <c r="DO291" s="220"/>
      <c r="DP291" s="220"/>
      <c r="DQ291" s="220">
        <v>289969234.60000002</v>
      </c>
      <c r="DR291" s="220"/>
      <c r="DS291" s="220"/>
      <c r="DT291" s="220"/>
      <c r="DU291" s="220">
        <v>66552392.825850397</v>
      </c>
      <c r="DV291" s="220"/>
      <c r="DW291" s="220"/>
      <c r="DX291" s="220"/>
      <c r="DY291" s="220">
        <v>66552392.825850397</v>
      </c>
    </row>
    <row r="292" spans="4:177" s="128" customFormat="1">
      <c r="D292" s="203" t="s">
        <v>1107</v>
      </c>
      <c r="E292" s="234" t="s">
        <v>1119</v>
      </c>
      <c r="F292" s="234" t="s">
        <v>164</v>
      </c>
      <c r="G292" s="234"/>
      <c r="H292" s="234"/>
      <c r="I292" s="234"/>
      <c r="J292" s="234"/>
      <c r="K292" s="234"/>
      <c r="L292" s="234"/>
      <c r="M292" s="234"/>
      <c r="N292" s="234"/>
      <c r="O292" s="234"/>
      <c r="P292" s="234"/>
      <c r="Q292" s="234"/>
      <c r="R292" s="234"/>
      <c r="S292" s="234"/>
      <c r="T292" s="234"/>
      <c r="U292" s="234"/>
      <c r="V292" s="234"/>
      <c r="W292" s="234"/>
      <c r="X292" s="234"/>
      <c r="Y292" s="234"/>
      <c r="Z292" s="234"/>
      <c r="AA292" s="234"/>
      <c r="AB292" s="234"/>
      <c r="AC292" s="234"/>
      <c r="AD292" s="234"/>
      <c r="AE292" s="234"/>
      <c r="AF292" s="234"/>
      <c r="AG292" s="234"/>
      <c r="AH292" s="234"/>
      <c r="AI292" s="234"/>
      <c r="AJ292" s="234"/>
      <c r="AK292" s="234"/>
      <c r="AL292" s="234"/>
      <c r="AM292" s="234"/>
      <c r="AN292" s="234"/>
      <c r="AO292" s="234"/>
      <c r="AP292" s="234"/>
      <c r="AQ292" s="234"/>
      <c r="AR292" s="234"/>
      <c r="AS292" s="234"/>
      <c r="AT292" s="234"/>
      <c r="AU292" s="234"/>
      <c r="AV292" s="234"/>
      <c r="AW292" s="234"/>
      <c r="AX292" s="234"/>
      <c r="AY292" s="234"/>
      <c r="AZ292" s="234"/>
      <c r="BA292" s="234"/>
      <c r="BB292" s="234"/>
      <c r="BC292" s="234"/>
      <c r="BD292" s="234"/>
      <c r="BE292" s="234"/>
      <c r="BF292" s="234"/>
      <c r="BG292" s="234"/>
      <c r="BH292" s="234"/>
      <c r="BI292" s="234"/>
      <c r="BJ292" s="234"/>
      <c r="BK292" s="234"/>
      <c r="BL292" s="234"/>
      <c r="BM292" s="234"/>
      <c r="BN292" s="234"/>
      <c r="BO292" s="234"/>
      <c r="BP292" s="234"/>
      <c r="BQ292" s="234"/>
      <c r="BR292" s="234"/>
      <c r="BS292" s="234"/>
      <c r="BT292" s="234"/>
      <c r="BU292" s="234"/>
      <c r="BV292" s="234"/>
      <c r="BW292" s="234"/>
      <c r="BX292" s="234"/>
      <c r="BY292" s="234"/>
      <c r="BZ292" s="234"/>
      <c r="CA292" s="234"/>
      <c r="CB292" s="234"/>
      <c r="CC292" s="234"/>
      <c r="CD292" s="234"/>
      <c r="CE292" s="234"/>
      <c r="CF292" s="234"/>
      <c r="CG292" s="234"/>
      <c r="CH292" s="234"/>
      <c r="CI292" s="234"/>
      <c r="CJ292" s="234">
        <v>-134580635.29147729</v>
      </c>
      <c r="CK292" s="234"/>
      <c r="CL292" s="234"/>
      <c r="CM292" s="234">
        <v>-113396262.855864</v>
      </c>
      <c r="CN292" s="234">
        <v>24217772.963191699</v>
      </c>
      <c r="CO292" s="234"/>
      <c r="CP292" s="234"/>
      <c r="CQ292" s="234"/>
      <c r="CR292" s="234"/>
      <c r="CS292" s="234"/>
      <c r="CT292" s="234"/>
      <c r="CU292" s="234"/>
      <c r="CV292" s="234"/>
      <c r="CW292" s="234"/>
      <c r="CX292" s="234"/>
      <c r="CY292" s="234"/>
      <c r="CZ292" s="234"/>
      <c r="DA292" s="234"/>
      <c r="DB292" s="234"/>
      <c r="DC292" s="234"/>
      <c r="DD292" s="234"/>
      <c r="DE292" s="234"/>
      <c r="DF292" s="234"/>
      <c r="DG292" s="234"/>
      <c r="DH292" s="234"/>
      <c r="DI292" s="234">
        <v>342283.41</v>
      </c>
      <c r="DJ292" s="234"/>
      <c r="DK292" s="234"/>
      <c r="DL292" s="234"/>
      <c r="DM292" s="234"/>
      <c r="DN292" s="234"/>
      <c r="DO292" s="234"/>
      <c r="DP292" s="234"/>
      <c r="DQ292" s="234">
        <v>289969234.60000002</v>
      </c>
      <c r="DR292" s="234"/>
      <c r="DS292" s="234"/>
      <c r="DT292" s="234"/>
      <c r="DU292" s="234">
        <v>66552392.825850397</v>
      </c>
      <c r="DV292" s="234"/>
      <c r="DW292" s="234"/>
      <c r="DX292" s="234"/>
      <c r="DY292" s="234">
        <v>66552392.825850397</v>
      </c>
    </row>
    <row r="293" spans="4:177">
      <c r="D293" s="175" t="s">
        <v>1109</v>
      </c>
      <c r="E293" s="220" t="s">
        <v>1121</v>
      </c>
      <c r="F293" s="220" t="s">
        <v>1122</v>
      </c>
      <c r="G293" s="220"/>
      <c r="H293" s="220"/>
      <c r="I293" s="220"/>
      <c r="J293" s="220"/>
      <c r="K293" s="220"/>
      <c r="L293" s="220"/>
      <c r="M293" s="220"/>
      <c r="N293" s="22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  <c r="AB293" s="220"/>
      <c r="AC293" s="220"/>
      <c r="AD293" s="220"/>
      <c r="AE293" s="220"/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R293" s="220"/>
      <c r="AS293" s="220"/>
      <c r="AT293" s="220"/>
      <c r="AU293" s="220"/>
      <c r="AV293" s="220"/>
      <c r="AW293" s="220"/>
      <c r="AX293" s="220"/>
      <c r="AY293" s="220"/>
      <c r="AZ293" s="220"/>
      <c r="BA293" s="220"/>
      <c r="BB293" s="220"/>
      <c r="BC293" s="220"/>
      <c r="BD293" s="220"/>
      <c r="BE293" s="220"/>
      <c r="BF293" s="220"/>
      <c r="BG293" s="220"/>
      <c r="BH293" s="220"/>
      <c r="BI293" s="220"/>
      <c r="BJ293" s="220"/>
      <c r="BK293" s="220"/>
      <c r="BL293" s="220"/>
      <c r="BM293" s="220"/>
      <c r="BN293" s="220"/>
      <c r="BO293" s="220"/>
      <c r="BP293" s="220"/>
      <c r="BQ293" s="220"/>
      <c r="BR293" s="220"/>
      <c r="BS293" s="220"/>
      <c r="BT293" s="220"/>
      <c r="BU293" s="220"/>
      <c r="BV293" s="220"/>
      <c r="BW293" s="220"/>
      <c r="BX293" s="220"/>
      <c r="BY293" s="220"/>
      <c r="BZ293" s="220"/>
      <c r="CA293" s="220"/>
      <c r="CB293" s="220"/>
      <c r="CC293" s="220"/>
      <c r="CD293" s="220"/>
      <c r="CE293" s="220"/>
      <c r="CF293" s="220"/>
      <c r="CG293" s="220"/>
      <c r="CH293" s="220"/>
      <c r="CI293" s="220"/>
      <c r="CJ293" s="220"/>
      <c r="CK293" s="220"/>
      <c r="CL293" s="220"/>
      <c r="CM293" s="220"/>
      <c r="CN293" s="220"/>
      <c r="CO293" s="220"/>
      <c r="CP293" s="220"/>
      <c r="CQ293" s="220"/>
      <c r="CR293" s="220"/>
      <c r="CS293" s="220"/>
      <c r="CT293" s="220"/>
      <c r="CU293" s="220"/>
      <c r="CV293" s="220"/>
      <c r="CW293" s="220"/>
      <c r="CX293" s="220"/>
      <c r="CY293" s="220"/>
      <c r="CZ293" s="220"/>
      <c r="DA293" s="220"/>
      <c r="DB293" s="220"/>
      <c r="DC293" s="220"/>
      <c r="DD293" s="220"/>
      <c r="DE293" s="220"/>
      <c r="DF293" s="220"/>
      <c r="DG293" s="220"/>
      <c r="DH293" s="220"/>
      <c r="DI293" s="220"/>
      <c r="DJ293" s="220"/>
      <c r="DK293" s="220"/>
      <c r="DL293" s="220"/>
      <c r="DM293" s="220"/>
      <c r="DN293" s="220"/>
      <c r="DO293" s="220"/>
      <c r="DP293" s="220"/>
      <c r="DQ293" s="220">
        <v>23209</v>
      </c>
      <c r="DR293" s="220"/>
      <c r="DS293" s="220"/>
      <c r="DT293" s="220"/>
      <c r="DU293" s="220">
        <v>23209</v>
      </c>
      <c r="DV293" s="220"/>
      <c r="DW293" s="220"/>
      <c r="DX293" s="220"/>
      <c r="DY293" s="220">
        <v>23209</v>
      </c>
      <c r="FU293">
        <v>153225.84</v>
      </c>
    </row>
    <row r="294" spans="4:177">
      <c r="D294" s="175" t="s">
        <v>1111</v>
      </c>
      <c r="E294" s="220" t="s">
        <v>1124</v>
      </c>
      <c r="F294" s="220" t="s">
        <v>1125</v>
      </c>
      <c r="G294" s="220"/>
      <c r="H294" s="220"/>
      <c r="I294" s="220"/>
      <c r="J294" s="220"/>
      <c r="K294" s="220"/>
      <c r="L294" s="220"/>
      <c r="M294" s="220"/>
      <c r="N294" s="220"/>
      <c r="O294" s="220"/>
      <c r="P294" s="220"/>
      <c r="Q294" s="220"/>
      <c r="R294" s="220"/>
      <c r="S294" s="220"/>
      <c r="T294" s="220"/>
      <c r="U294" s="220"/>
      <c r="V294" s="220"/>
      <c r="W294" s="220"/>
      <c r="X294" s="220"/>
      <c r="Y294" s="220"/>
      <c r="Z294" s="220"/>
      <c r="AA294" s="220"/>
      <c r="AB294" s="220"/>
      <c r="AC294" s="220"/>
      <c r="AD294" s="220"/>
      <c r="AE294" s="220"/>
      <c r="AF294" s="220"/>
      <c r="AG294" s="220"/>
      <c r="AH294" s="220"/>
      <c r="AI294" s="220"/>
      <c r="AJ294" s="220"/>
      <c r="AK294" s="220"/>
      <c r="AL294" s="220"/>
      <c r="AM294" s="220"/>
      <c r="AN294" s="220"/>
      <c r="AO294" s="220"/>
      <c r="AP294" s="220"/>
      <c r="AQ294" s="220"/>
      <c r="AR294" s="220"/>
      <c r="AS294" s="220"/>
      <c r="AT294" s="220"/>
      <c r="AU294" s="220"/>
      <c r="AV294" s="220"/>
      <c r="AW294" s="220"/>
      <c r="AX294" s="220"/>
      <c r="AY294" s="220"/>
      <c r="AZ294" s="220"/>
      <c r="BA294" s="220"/>
      <c r="BB294" s="220"/>
      <c r="BC294" s="220"/>
      <c r="BD294" s="220"/>
      <c r="BE294" s="220"/>
      <c r="BF294" s="220"/>
      <c r="BG294" s="220"/>
      <c r="BH294" s="220"/>
      <c r="BI294" s="220"/>
      <c r="BJ294" s="220"/>
      <c r="BK294" s="220"/>
      <c r="BL294" s="220"/>
      <c r="BM294" s="220"/>
      <c r="BN294" s="220"/>
      <c r="BO294" s="220"/>
      <c r="BP294" s="220"/>
      <c r="BQ294" s="220"/>
      <c r="BR294" s="220"/>
      <c r="BS294" s="220"/>
      <c r="BT294" s="220"/>
      <c r="BU294" s="220"/>
      <c r="BV294" s="220"/>
      <c r="BW294" s="220"/>
      <c r="BX294" s="220"/>
      <c r="BY294" s="220"/>
      <c r="BZ294" s="220"/>
      <c r="CA294" s="220"/>
      <c r="CB294" s="220"/>
      <c r="CC294" s="220"/>
      <c r="CD294" s="220"/>
      <c r="CE294" s="220"/>
      <c r="CF294" s="220"/>
      <c r="CG294" s="220"/>
      <c r="CH294" s="220"/>
      <c r="CI294" s="220"/>
      <c r="CJ294" s="220">
        <v>10590505.7338413</v>
      </c>
      <c r="CK294" s="220"/>
      <c r="CL294" s="220"/>
      <c r="CM294" s="220"/>
      <c r="CN294" s="220"/>
      <c r="CO294" s="220"/>
      <c r="CP294" s="220"/>
      <c r="CQ294" s="220"/>
      <c r="CR294" s="220"/>
      <c r="CS294" s="220"/>
      <c r="CT294" s="220"/>
      <c r="CU294" s="220"/>
      <c r="CV294" s="220"/>
      <c r="CW294" s="220"/>
      <c r="CX294" s="220"/>
      <c r="CY294" s="220"/>
      <c r="CZ294" s="220"/>
      <c r="DA294" s="220"/>
      <c r="DB294" s="220"/>
      <c r="DC294" s="220"/>
      <c r="DD294" s="220"/>
      <c r="DE294" s="220"/>
      <c r="DF294" s="220"/>
      <c r="DG294" s="220"/>
      <c r="DH294" s="220"/>
      <c r="DI294" s="220"/>
      <c r="DJ294" s="220"/>
      <c r="DK294" s="220"/>
      <c r="DL294" s="220"/>
      <c r="DM294" s="220"/>
      <c r="DN294" s="220"/>
      <c r="DO294" s="220"/>
      <c r="DP294" s="220"/>
      <c r="DQ294" s="220">
        <v>5745959.8399999999</v>
      </c>
      <c r="DR294" s="220"/>
      <c r="DS294" s="220"/>
      <c r="DT294" s="220"/>
      <c r="DU294" s="220">
        <v>16336465.5738413</v>
      </c>
      <c r="DV294" s="220"/>
      <c r="DW294" s="220"/>
      <c r="DX294" s="220"/>
      <c r="DY294" s="220">
        <v>16336465.5738413</v>
      </c>
      <c r="FU294">
        <v>-23900</v>
      </c>
    </row>
    <row r="295" spans="4:177">
      <c r="D295" s="175" t="s">
        <v>1113</v>
      </c>
      <c r="E295" s="220" t="s">
        <v>1127</v>
      </c>
      <c r="F295" s="220" t="s">
        <v>1128</v>
      </c>
      <c r="G295" s="220"/>
      <c r="H295" s="220"/>
      <c r="I295" s="220"/>
      <c r="J295" s="220"/>
      <c r="K295" s="220"/>
      <c r="L295" s="220"/>
      <c r="M295" s="220"/>
      <c r="N295" s="220"/>
      <c r="O295" s="220"/>
      <c r="P295" s="220"/>
      <c r="Q295" s="220"/>
      <c r="R295" s="220"/>
      <c r="S295" s="220"/>
      <c r="T295" s="220"/>
      <c r="U295" s="220"/>
      <c r="V295" s="220"/>
      <c r="W295" s="220"/>
      <c r="X295" s="220"/>
      <c r="Y295" s="220"/>
      <c r="Z295" s="220"/>
      <c r="AA295" s="220"/>
      <c r="AB295" s="220"/>
      <c r="AC295" s="220"/>
      <c r="AD295" s="220"/>
      <c r="AE295" s="220"/>
      <c r="AF295" s="220"/>
      <c r="AG295" s="220"/>
      <c r="AH295" s="220"/>
      <c r="AI295" s="220"/>
      <c r="AJ295" s="220"/>
      <c r="AK295" s="220"/>
      <c r="AL295" s="220"/>
      <c r="AM295" s="220"/>
      <c r="AN295" s="220"/>
      <c r="AO295" s="220"/>
      <c r="AP295" s="220"/>
      <c r="AQ295" s="220"/>
      <c r="AR295" s="220"/>
      <c r="AS295" s="220"/>
      <c r="AT295" s="220"/>
      <c r="AU295" s="220"/>
      <c r="AV295" s="220"/>
      <c r="AW295" s="220"/>
      <c r="AX295" s="220"/>
      <c r="AY295" s="220"/>
      <c r="AZ295" s="220"/>
      <c r="BA295" s="220"/>
      <c r="BB295" s="220"/>
      <c r="BC295" s="220"/>
      <c r="BD295" s="220"/>
      <c r="BE295" s="220"/>
      <c r="BF295" s="220"/>
      <c r="BG295" s="220"/>
      <c r="BH295" s="220"/>
      <c r="BI295" s="220"/>
      <c r="BJ295" s="220"/>
      <c r="BK295" s="220"/>
      <c r="BL295" s="220"/>
      <c r="BM295" s="220"/>
      <c r="BN295" s="220"/>
      <c r="BO295" s="220"/>
      <c r="BP295" s="220"/>
      <c r="BQ295" s="220"/>
      <c r="BR295" s="220"/>
      <c r="BS295" s="220"/>
      <c r="BT295" s="220"/>
      <c r="BU295" s="220"/>
      <c r="BV295" s="220"/>
      <c r="BW295" s="220"/>
      <c r="BX295" s="220"/>
      <c r="BY295" s="220"/>
      <c r="BZ295" s="220"/>
      <c r="CA295" s="220"/>
      <c r="CB295" s="220"/>
      <c r="CC295" s="220"/>
      <c r="CD295" s="220"/>
      <c r="CE295" s="220"/>
      <c r="CF295" s="220"/>
      <c r="CG295" s="220"/>
      <c r="CH295" s="220"/>
      <c r="CI295" s="220"/>
      <c r="CJ295" s="220"/>
      <c r="CK295" s="220"/>
      <c r="CL295" s="220"/>
      <c r="CM295" s="220">
        <v>-436678.77114000003</v>
      </c>
      <c r="CN295" s="220"/>
      <c r="CO295" s="220"/>
      <c r="CP295" s="220"/>
      <c r="CQ295" s="220"/>
      <c r="CR295" s="220"/>
      <c r="CS295" s="220"/>
      <c r="CT295" s="220"/>
      <c r="CU295" s="220"/>
      <c r="CV295" s="220"/>
      <c r="CW295" s="220"/>
      <c r="CX295" s="220"/>
      <c r="CY295" s="220"/>
      <c r="CZ295" s="220"/>
      <c r="DA295" s="220"/>
      <c r="DB295" s="220"/>
      <c r="DC295" s="220"/>
      <c r="DD295" s="220"/>
      <c r="DE295" s="220"/>
      <c r="DF295" s="220"/>
      <c r="DG295" s="220"/>
      <c r="DH295" s="220"/>
      <c r="DI295" s="220"/>
      <c r="DJ295" s="220"/>
      <c r="DK295" s="220"/>
      <c r="DL295" s="220"/>
      <c r="DM295" s="220"/>
      <c r="DN295" s="220"/>
      <c r="DO295" s="220"/>
      <c r="DP295" s="220"/>
      <c r="DQ295" s="220"/>
      <c r="DR295" s="220"/>
      <c r="DS295" s="220"/>
      <c r="DT295" s="220"/>
      <c r="DU295" s="220">
        <v>-436678.77114000003</v>
      </c>
      <c r="DV295" s="220"/>
      <c r="DW295" s="220"/>
      <c r="DX295" s="220"/>
      <c r="DY295" s="220">
        <v>-436678.77114000003</v>
      </c>
    </row>
    <row r="296" spans="4:177" s="128" customFormat="1">
      <c r="D296" s="203" t="s">
        <v>1115</v>
      </c>
      <c r="E296" s="234" t="s">
        <v>1130</v>
      </c>
      <c r="F296" s="234" t="s">
        <v>166</v>
      </c>
      <c r="G296" s="234"/>
      <c r="H296" s="234"/>
      <c r="I296" s="234"/>
      <c r="J296" s="234"/>
      <c r="K296" s="234"/>
      <c r="L296" s="234"/>
      <c r="M296" s="234"/>
      <c r="N296" s="234"/>
      <c r="O296" s="234"/>
      <c r="P296" s="234"/>
      <c r="Q296" s="234"/>
      <c r="R296" s="234"/>
      <c r="S296" s="234"/>
      <c r="T296" s="234"/>
      <c r="U296" s="234"/>
      <c r="V296" s="234"/>
      <c r="W296" s="234"/>
      <c r="X296" s="234"/>
      <c r="Y296" s="234"/>
      <c r="Z296" s="234"/>
      <c r="AA296" s="234"/>
      <c r="AB296" s="234"/>
      <c r="AC296" s="234"/>
      <c r="AD296" s="234"/>
      <c r="AE296" s="234"/>
      <c r="AF296" s="234"/>
      <c r="AG296" s="234"/>
      <c r="AH296" s="234"/>
      <c r="AI296" s="234"/>
      <c r="AJ296" s="234"/>
      <c r="AK296" s="234"/>
      <c r="AL296" s="234"/>
      <c r="AM296" s="234"/>
      <c r="AN296" s="234"/>
      <c r="AO296" s="234"/>
      <c r="AP296" s="234"/>
      <c r="AQ296" s="234"/>
      <c r="AR296" s="234"/>
      <c r="AS296" s="234"/>
      <c r="AT296" s="234"/>
      <c r="AU296" s="234"/>
      <c r="AV296" s="234"/>
      <c r="AW296" s="234"/>
      <c r="AX296" s="234"/>
      <c r="AY296" s="234"/>
      <c r="AZ296" s="234"/>
      <c r="BA296" s="234"/>
      <c r="BB296" s="234"/>
      <c r="BC296" s="234"/>
      <c r="BD296" s="234"/>
      <c r="BE296" s="234"/>
      <c r="BF296" s="234"/>
      <c r="BG296" s="234"/>
      <c r="BH296" s="234"/>
      <c r="BI296" s="234"/>
      <c r="BJ296" s="234"/>
      <c r="BK296" s="234"/>
      <c r="BL296" s="234"/>
      <c r="BM296" s="234"/>
      <c r="BN296" s="234"/>
      <c r="BO296" s="234"/>
      <c r="BP296" s="234"/>
      <c r="BQ296" s="234"/>
      <c r="BR296" s="234"/>
      <c r="BS296" s="234"/>
      <c r="BT296" s="234"/>
      <c r="BU296" s="234"/>
      <c r="BV296" s="234"/>
      <c r="BW296" s="234"/>
      <c r="BX296" s="234"/>
      <c r="BY296" s="234"/>
      <c r="BZ296" s="234"/>
      <c r="CA296" s="234"/>
      <c r="CB296" s="234"/>
      <c r="CC296" s="234"/>
      <c r="CD296" s="234"/>
      <c r="CE296" s="234"/>
      <c r="CF296" s="234"/>
      <c r="CG296" s="234"/>
      <c r="CH296" s="234"/>
      <c r="CI296" s="234"/>
      <c r="CJ296" s="234">
        <v>10590505.7338413</v>
      </c>
      <c r="CK296" s="234"/>
      <c r="CL296" s="234"/>
      <c r="CM296" s="234">
        <v>-436678.77114000003</v>
      </c>
      <c r="CN296" s="234"/>
      <c r="CO296" s="234"/>
      <c r="CP296" s="234"/>
      <c r="CQ296" s="234"/>
      <c r="CR296" s="234"/>
      <c r="CS296" s="234"/>
      <c r="CT296" s="234"/>
      <c r="CU296" s="234"/>
      <c r="CV296" s="234"/>
      <c r="CW296" s="234"/>
      <c r="CX296" s="234"/>
      <c r="CY296" s="234"/>
      <c r="CZ296" s="234"/>
      <c r="DA296" s="234"/>
      <c r="DB296" s="234"/>
      <c r="DC296" s="234"/>
      <c r="DD296" s="234"/>
      <c r="DE296" s="234"/>
      <c r="DF296" s="234"/>
      <c r="DG296" s="234"/>
      <c r="DH296" s="234"/>
      <c r="DI296" s="234"/>
      <c r="DJ296" s="234"/>
      <c r="DK296" s="234"/>
      <c r="DL296" s="234"/>
      <c r="DM296" s="234"/>
      <c r="DN296" s="234"/>
      <c r="DO296" s="234"/>
      <c r="DP296" s="234"/>
      <c r="DQ296" s="234">
        <v>5769168.8399999999</v>
      </c>
      <c r="DR296" s="234"/>
      <c r="DS296" s="234"/>
      <c r="DT296" s="234"/>
      <c r="DU296" s="234">
        <v>15922995.8027013</v>
      </c>
      <c r="DV296" s="234"/>
      <c r="DW296" s="234"/>
      <c r="DX296" s="234"/>
      <c r="DY296" s="234">
        <v>15922995.8027013</v>
      </c>
    </row>
    <row r="297" spans="4:177">
      <c r="D297" s="175" t="s">
        <v>1118</v>
      </c>
      <c r="E297" s="222" t="s">
        <v>1131</v>
      </c>
      <c r="F297" s="222" t="s">
        <v>1132</v>
      </c>
      <c r="G297" s="222"/>
      <c r="H297" s="222"/>
      <c r="I297" s="222"/>
      <c r="J297" s="222">
        <v>-273.8598748</v>
      </c>
      <c r="K297" s="222"/>
      <c r="L297" s="222"/>
      <c r="M297" s="222"/>
      <c r="N297" s="222"/>
      <c r="O297" s="222">
        <v>-273.8598748</v>
      </c>
      <c r="P297" s="222"/>
      <c r="Q297" s="222"/>
      <c r="R297" s="222"/>
      <c r="S297" s="222"/>
      <c r="T297" s="222"/>
      <c r="U297" s="222"/>
      <c r="V297" s="222"/>
      <c r="W297" s="222"/>
      <c r="X297" s="222"/>
      <c r="Y297" s="222"/>
      <c r="Z297" s="222"/>
      <c r="AA297" s="222"/>
      <c r="AB297" s="222"/>
      <c r="AC297" s="222"/>
      <c r="AD297" s="222"/>
      <c r="AE297" s="222"/>
      <c r="AF297" s="222"/>
      <c r="AG297" s="222"/>
      <c r="AH297" s="222"/>
      <c r="AI297" s="222"/>
      <c r="AJ297" s="222"/>
      <c r="AK297" s="222"/>
      <c r="AL297" s="222"/>
      <c r="AM297" s="222"/>
      <c r="AN297" s="222"/>
      <c r="AO297" s="222"/>
      <c r="AP297" s="222"/>
      <c r="AQ297" s="222"/>
      <c r="AR297" s="222"/>
      <c r="AS297" s="222"/>
      <c r="AT297" s="222"/>
      <c r="AU297" s="222"/>
      <c r="AV297" s="222"/>
      <c r="AW297" s="222"/>
      <c r="AX297" s="222"/>
      <c r="AY297" s="222"/>
      <c r="AZ297" s="222"/>
      <c r="BA297" s="222"/>
      <c r="BB297" s="222"/>
      <c r="BC297" s="222"/>
      <c r="BD297" s="222"/>
      <c r="BE297" s="222"/>
      <c r="BF297" s="222"/>
      <c r="BG297" s="222"/>
      <c r="BH297" s="222"/>
      <c r="BI297" s="222"/>
      <c r="BJ297" s="222"/>
      <c r="BK297" s="222"/>
      <c r="BL297" s="222"/>
      <c r="BM297" s="222"/>
      <c r="BN297" s="222"/>
      <c r="BO297" s="222"/>
      <c r="BP297" s="222"/>
      <c r="BQ297" s="222"/>
      <c r="BR297" s="222"/>
      <c r="BS297" s="222"/>
      <c r="BT297" s="222"/>
      <c r="BU297" s="222"/>
      <c r="BV297" s="222"/>
      <c r="BW297" s="222"/>
      <c r="BX297" s="222"/>
      <c r="BY297" s="222"/>
      <c r="BZ297" s="222"/>
      <c r="CA297" s="222"/>
      <c r="CB297" s="222"/>
      <c r="CC297" s="222"/>
      <c r="CD297" s="222"/>
      <c r="CE297" s="222"/>
      <c r="CF297" s="222"/>
      <c r="CG297" s="222"/>
      <c r="CH297" s="222">
        <v>-1003485779.5369716</v>
      </c>
      <c r="CI297" s="222"/>
      <c r="CJ297" s="222">
        <v>-123989923.612443</v>
      </c>
      <c r="CK297" s="222">
        <v>1714157038.4776981</v>
      </c>
      <c r="CL297" s="222"/>
      <c r="CM297" s="222">
        <v>-248120543.809836</v>
      </c>
      <c r="CN297" s="222">
        <v>173581012.67311689</v>
      </c>
      <c r="CO297" s="222">
        <v>-995537845.79314697</v>
      </c>
      <c r="CP297" s="222"/>
      <c r="CQ297" s="222"/>
      <c r="CR297" s="222"/>
      <c r="CS297" s="222"/>
      <c r="CT297" s="222"/>
      <c r="CU297" s="222"/>
      <c r="CV297" s="222"/>
      <c r="CW297" s="222"/>
      <c r="CX297" s="222"/>
      <c r="CY297" s="222"/>
      <c r="CZ297" s="222"/>
      <c r="DA297" s="222"/>
      <c r="DB297" s="222"/>
      <c r="DC297" s="222"/>
      <c r="DD297" s="222"/>
      <c r="DE297" s="222"/>
      <c r="DF297" s="222"/>
      <c r="DG297" s="222"/>
      <c r="DH297" s="222"/>
      <c r="DI297" s="222">
        <v>-9760213865.2299995</v>
      </c>
      <c r="DJ297" s="222"/>
      <c r="DK297" s="222"/>
      <c r="DL297" s="222"/>
      <c r="DM297" s="222"/>
      <c r="DN297" s="222"/>
      <c r="DO297" s="222"/>
      <c r="DP297" s="222"/>
      <c r="DQ297" s="222">
        <v>913268317.63999999</v>
      </c>
      <c r="DR297" s="222">
        <v>-1800718.36</v>
      </c>
      <c r="DS297" s="222"/>
      <c r="DT297" s="222"/>
      <c r="DU297" s="222">
        <v>-9332142307.5515823</v>
      </c>
      <c r="DV297" s="222"/>
      <c r="DW297" s="222"/>
      <c r="DX297" s="222"/>
      <c r="DY297" s="222">
        <v>-9332142581.4114571</v>
      </c>
    </row>
    <row r="298" spans="4:177">
      <c r="D298" s="175" t="s">
        <v>1120</v>
      </c>
      <c r="E298" s="223" t="s">
        <v>1133</v>
      </c>
      <c r="F298" s="223" t="s">
        <v>167</v>
      </c>
      <c r="G298" s="223"/>
      <c r="H298" s="223"/>
      <c r="I298" s="223"/>
      <c r="J298" s="223">
        <v>-273.8598748</v>
      </c>
      <c r="K298" s="223"/>
      <c r="L298" s="223"/>
      <c r="M298" s="223"/>
      <c r="N298" s="223"/>
      <c r="O298" s="223">
        <v>-273.8598748</v>
      </c>
      <c r="P298" s="223"/>
      <c r="Q298" s="223"/>
      <c r="R298" s="223"/>
      <c r="S298" s="223"/>
      <c r="T298" s="223"/>
      <c r="U298" s="223"/>
      <c r="V298" s="223"/>
      <c r="W298" s="223"/>
      <c r="X298" s="223"/>
      <c r="Y298" s="223"/>
      <c r="Z298" s="223"/>
      <c r="AA298" s="223"/>
      <c r="AB298" s="223"/>
      <c r="AC298" s="223"/>
      <c r="AD298" s="223"/>
      <c r="AE298" s="223"/>
      <c r="AF298" s="223"/>
      <c r="AG298" s="223"/>
      <c r="AH298" s="223"/>
      <c r="AI298" s="223"/>
      <c r="AJ298" s="223"/>
      <c r="AK298" s="223"/>
      <c r="AL298" s="223"/>
      <c r="AM298" s="223"/>
      <c r="AN298" s="223"/>
      <c r="AO298" s="223"/>
      <c r="AP298" s="223"/>
      <c r="AQ298" s="223"/>
      <c r="AR298" s="223"/>
      <c r="AS298" s="223"/>
      <c r="AT298" s="223"/>
      <c r="AU298" s="223"/>
      <c r="AV298" s="223"/>
      <c r="AW298" s="223"/>
      <c r="AX298" s="223"/>
      <c r="AY298" s="223"/>
      <c r="AZ298" s="223"/>
      <c r="BA298" s="223"/>
      <c r="BB298" s="223"/>
      <c r="BC298" s="223"/>
      <c r="BD298" s="223"/>
      <c r="BE298" s="223"/>
      <c r="BF298" s="223"/>
      <c r="BG298" s="223"/>
      <c r="BH298" s="223"/>
      <c r="BI298" s="223"/>
      <c r="BJ298" s="223"/>
      <c r="BK298" s="223"/>
      <c r="BL298" s="223"/>
      <c r="BM298" s="223"/>
      <c r="BN298" s="223"/>
      <c r="BO298" s="223"/>
      <c r="BP298" s="223"/>
      <c r="BQ298" s="223"/>
      <c r="BR298" s="223"/>
      <c r="BS298" s="223"/>
      <c r="BT298" s="223"/>
      <c r="BU298" s="223"/>
      <c r="BV298" s="223"/>
      <c r="BW298" s="223"/>
      <c r="BX298" s="223"/>
      <c r="BY298" s="223"/>
      <c r="BZ298" s="223"/>
      <c r="CA298" s="223"/>
      <c r="CB298" s="223"/>
      <c r="CC298" s="223"/>
      <c r="CD298" s="223"/>
      <c r="CE298" s="223"/>
      <c r="CF298" s="223"/>
      <c r="CG298" s="223"/>
      <c r="CH298" s="223">
        <v>-1003485779.5369716</v>
      </c>
      <c r="CI298" s="223"/>
      <c r="CJ298" s="223">
        <v>-123989923.612443</v>
      </c>
      <c r="CK298" s="223">
        <v>1714157038.4776981</v>
      </c>
      <c r="CL298" s="223"/>
      <c r="CM298" s="223">
        <v>-248120543.809836</v>
      </c>
      <c r="CN298" s="223">
        <v>173581012.67311689</v>
      </c>
      <c r="CO298" s="223">
        <v>-995537845.79314697</v>
      </c>
      <c r="CP298" s="223"/>
      <c r="CQ298" s="223"/>
      <c r="CR298" s="223"/>
      <c r="CS298" s="223"/>
      <c r="CT298" s="223"/>
      <c r="CU298" s="223"/>
      <c r="CV298" s="223"/>
      <c r="CW298" s="223"/>
      <c r="CX298" s="223"/>
      <c r="CY298" s="223"/>
      <c r="CZ298" s="223"/>
      <c r="DA298" s="223"/>
      <c r="DB298" s="223"/>
      <c r="DC298" s="223"/>
      <c r="DD298" s="223"/>
      <c r="DE298" s="223"/>
      <c r="DF298" s="223"/>
      <c r="DG298" s="223"/>
      <c r="DH298" s="223"/>
      <c r="DI298" s="223">
        <v>-9760213865.2299995</v>
      </c>
      <c r="DJ298" s="223"/>
      <c r="DK298" s="223"/>
      <c r="DL298" s="223"/>
      <c r="DM298" s="223"/>
      <c r="DN298" s="223"/>
      <c r="DO298" s="223"/>
      <c r="DP298" s="223"/>
      <c r="DQ298" s="223">
        <v>913268317.63999999</v>
      </c>
      <c r="DR298" s="223">
        <v>-1800718.36</v>
      </c>
      <c r="DS298" s="223"/>
      <c r="DT298" s="223"/>
      <c r="DU298" s="223">
        <v>-9332142307.5515823</v>
      </c>
      <c r="DV298" s="223"/>
      <c r="DW298" s="223"/>
      <c r="DX298" s="223"/>
      <c r="DY298" s="223">
        <v>-9332142581.4114571</v>
      </c>
    </row>
    <row r="299" spans="4:177">
      <c r="D299" s="175" t="s">
        <v>1123</v>
      </c>
      <c r="E299" s="224" t="s">
        <v>1134</v>
      </c>
      <c r="F299" s="224" t="s">
        <v>168</v>
      </c>
      <c r="G299" s="224">
        <v>-18168287500.139999</v>
      </c>
      <c r="H299" s="224">
        <v>-1589246445.22</v>
      </c>
      <c r="I299" s="224">
        <v>-22464247407.454155</v>
      </c>
      <c r="J299" s="224">
        <v>-7445565760.3099937</v>
      </c>
      <c r="K299" s="224">
        <v>-834099.29</v>
      </c>
      <c r="L299" s="224">
        <v>-6685008879.3963366</v>
      </c>
      <c r="M299" s="224">
        <v>-5060089303.6000004</v>
      </c>
      <c r="N299" s="224">
        <v>-7790590692.4706049</v>
      </c>
      <c r="O299" s="224">
        <v>-69203870087.881088</v>
      </c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224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224"/>
      <c r="BD299" s="224"/>
      <c r="BE299" s="224"/>
      <c r="BF299" s="224"/>
      <c r="BG299" s="224"/>
      <c r="BH299" s="224"/>
      <c r="BI299" s="224"/>
      <c r="BJ299" s="224">
        <v>-216513.56</v>
      </c>
      <c r="BK299" s="224"/>
      <c r="BL299" s="224"/>
      <c r="BM299" s="224"/>
      <c r="BN299" s="224">
        <v>424761250.70482892</v>
      </c>
      <c r="BO299" s="224"/>
      <c r="BP299" s="224"/>
      <c r="BQ299" s="224"/>
      <c r="BR299" s="224"/>
      <c r="BS299" s="224"/>
      <c r="BT299" s="224"/>
      <c r="BU299" s="224"/>
      <c r="BV299" s="224">
        <v>1090513.3478975</v>
      </c>
      <c r="BW299" s="224"/>
      <c r="BX299" s="224"/>
      <c r="BY299" s="224"/>
      <c r="BZ299" s="224"/>
      <c r="CA299" s="224"/>
      <c r="CB299" s="224">
        <v>56490095.480431996</v>
      </c>
      <c r="CC299" s="224">
        <v>21215102.7248483</v>
      </c>
      <c r="CD299" s="224">
        <v>-312936417</v>
      </c>
      <c r="CE299" s="224"/>
      <c r="CF299" s="224">
        <v>308786164.92300171</v>
      </c>
      <c r="CG299" s="224"/>
      <c r="CH299" s="224">
        <v>0</v>
      </c>
      <c r="CI299" s="224"/>
      <c r="CJ299" s="224">
        <v>0</v>
      </c>
      <c r="CK299" s="224">
        <v>0</v>
      </c>
      <c r="CL299" s="224"/>
      <c r="CM299" s="224">
        <v>0</v>
      </c>
      <c r="CN299" s="224">
        <v>0</v>
      </c>
      <c r="CO299" s="224">
        <v>0</v>
      </c>
      <c r="CP299" s="224"/>
      <c r="CQ299" s="224"/>
      <c r="CR299" s="224"/>
      <c r="CS299" s="224"/>
      <c r="CT299" s="224"/>
      <c r="CU299" s="224"/>
      <c r="CV299" s="224"/>
      <c r="CW299" s="224"/>
      <c r="CX299" s="224"/>
      <c r="CY299" s="224"/>
      <c r="CZ299" s="224"/>
      <c r="DA299" s="224"/>
      <c r="DB299" s="224">
        <v>43302.712</v>
      </c>
      <c r="DC299" s="224">
        <v>-94119958.113309398</v>
      </c>
      <c r="DD299" s="224">
        <v>672482.9582472</v>
      </c>
      <c r="DE299" s="224">
        <v>-218102.66957950001</v>
      </c>
      <c r="DF299" s="224"/>
      <c r="DG299" s="224"/>
      <c r="DH299" s="224"/>
      <c r="DI299" s="224">
        <v>25758789881.27</v>
      </c>
      <c r="DJ299" s="224"/>
      <c r="DK299" s="224"/>
      <c r="DL299" s="224"/>
      <c r="DM299" s="224">
        <v>3918838.04</v>
      </c>
      <c r="DN299" s="224"/>
      <c r="DO299" s="224">
        <v>128140576.79000001</v>
      </c>
      <c r="DP299" s="224"/>
      <c r="DQ299" s="224">
        <v>2607.86</v>
      </c>
      <c r="DR299" s="224">
        <v>5475382473.5299997</v>
      </c>
      <c r="DS299" s="224"/>
      <c r="DT299" s="224"/>
      <c r="DU299" s="224">
        <v>31771802298.998367</v>
      </c>
      <c r="DV299" s="224"/>
      <c r="DW299" s="224"/>
      <c r="DX299" s="224"/>
      <c r="DY299" s="224">
        <v>-37432067788.882729</v>
      </c>
    </row>
    <row r="300" spans="4:177">
      <c r="D300" s="175" t="s">
        <v>1126</v>
      </c>
      <c r="E300" s="225" t="s">
        <v>1135</v>
      </c>
      <c r="F300" s="225" t="s">
        <v>1136</v>
      </c>
      <c r="G300" s="225">
        <v>-53172407212.550003</v>
      </c>
      <c r="H300" s="225">
        <v>-1885538026.3800001</v>
      </c>
      <c r="I300" s="225">
        <v>-28354473346.967957</v>
      </c>
      <c r="J300" s="225">
        <v>-24650998534.841019</v>
      </c>
      <c r="K300" s="225">
        <v>-877129.02</v>
      </c>
      <c r="L300" s="225">
        <v>-8324988601.4126101</v>
      </c>
      <c r="M300" s="225">
        <v>-6012452197.5900002</v>
      </c>
      <c r="N300" s="225">
        <v>-9678446752.9565639</v>
      </c>
      <c r="O300" s="225">
        <v>-132080181801.71814</v>
      </c>
      <c r="P300" s="225"/>
      <c r="Q300" s="225"/>
      <c r="R300" s="225"/>
      <c r="S300" s="225"/>
      <c r="T300" s="225"/>
      <c r="U300" s="225"/>
      <c r="V300" s="225"/>
      <c r="W300" s="225">
        <v>236003670.20917669</v>
      </c>
      <c r="X300" s="225">
        <v>3408082869.3335776</v>
      </c>
      <c r="Y300" s="225"/>
      <c r="Z300" s="225">
        <v>13775846.370303901</v>
      </c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225"/>
      <c r="AL300" s="225"/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225">
        <v>456105506.24557751</v>
      </c>
      <c r="BD300" s="225"/>
      <c r="BE300" s="225"/>
      <c r="BF300" s="225"/>
      <c r="BG300" s="225"/>
      <c r="BH300" s="225"/>
      <c r="BI300" s="225"/>
      <c r="BJ300" s="225">
        <v>10881230.23</v>
      </c>
      <c r="BK300" s="225"/>
      <c r="BL300" s="225"/>
      <c r="BM300" s="225"/>
      <c r="BN300" s="225">
        <v>424761250.70482892</v>
      </c>
      <c r="BO300" s="225"/>
      <c r="BP300" s="225"/>
      <c r="BQ300" s="225"/>
      <c r="BR300" s="225"/>
      <c r="BS300" s="225"/>
      <c r="BT300" s="225"/>
      <c r="BU300" s="225"/>
      <c r="BV300" s="225">
        <v>1090513.3478975</v>
      </c>
      <c r="BW300" s="225"/>
      <c r="BX300" s="225"/>
      <c r="BY300" s="225"/>
      <c r="BZ300" s="225"/>
      <c r="CA300" s="225"/>
      <c r="CB300" s="225">
        <v>61035891.050769903</v>
      </c>
      <c r="CC300" s="225">
        <v>21215102.7248483</v>
      </c>
      <c r="CD300" s="225">
        <v>-312936417</v>
      </c>
      <c r="CE300" s="225"/>
      <c r="CF300" s="225">
        <v>308786164.92300171</v>
      </c>
      <c r="CG300" s="225"/>
      <c r="CH300" s="225">
        <v>0</v>
      </c>
      <c r="CI300" s="225"/>
      <c r="CJ300" s="225">
        <v>0</v>
      </c>
      <c r="CK300" s="225">
        <v>0</v>
      </c>
      <c r="CL300" s="225"/>
      <c r="CM300" s="225">
        <v>0</v>
      </c>
      <c r="CN300" s="225">
        <v>0</v>
      </c>
      <c r="CO300" s="225">
        <v>0</v>
      </c>
      <c r="CP300" s="225"/>
      <c r="CQ300" s="225"/>
      <c r="CR300" s="225"/>
      <c r="CS300" s="225"/>
      <c r="CT300" s="225"/>
      <c r="CU300" s="225"/>
      <c r="CV300" s="225"/>
      <c r="CW300" s="225"/>
      <c r="CX300" s="225"/>
      <c r="CY300" s="225"/>
      <c r="CZ300" s="225"/>
      <c r="DA300" s="225"/>
      <c r="DB300" s="225">
        <v>43302.712</v>
      </c>
      <c r="DC300" s="225">
        <v>0</v>
      </c>
      <c r="DD300" s="225">
        <v>0</v>
      </c>
      <c r="DE300" s="225">
        <v>-218102.66957950001</v>
      </c>
      <c r="DF300" s="225"/>
      <c r="DG300" s="225"/>
      <c r="DH300" s="225"/>
      <c r="DI300" s="225">
        <v>24154560442.799999</v>
      </c>
      <c r="DJ300" s="225"/>
      <c r="DK300" s="225"/>
      <c r="DL300" s="225"/>
      <c r="DM300" s="225">
        <v>3918838.04</v>
      </c>
      <c r="DN300" s="225"/>
      <c r="DO300" s="225">
        <v>170854102.38</v>
      </c>
      <c r="DP300" s="225"/>
      <c r="DQ300" s="225">
        <v>-651.96</v>
      </c>
      <c r="DR300" s="225">
        <v>5847684172.9399996</v>
      </c>
      <c r="DS300" s="225"/>
      <c r="DT300" s="225"/>
      <c r="DU300" s="225">
        <v>34805643732.382401</v>
      </c>
      <c r="DV300" s="225"/>
      <c r="DW300" s="225"/>
      <c r="DX300" s="225">
        <v>-42608644.503881402</v>
      </c>
      <c r="DY300" s="225">
        <v>-97317146713.83963</v>
      </c>
    </row>
    <row r="301" spans="4:177">
      <c r="D301" s="175" t="s">
        <v>1129</v>
      </c>
      <c r="E301" s="227" t="s">
        <v>1137</v>
      </c>
      <c r="F301" s="227" t="s">
        <v>1138</v>
      </c>
      <c r="G301" s="227">
        <v>0</v>
      </c>
      <c r="H301" s="227">
        <v>0</v>
      </c>
      <c r="I301" s="227">
        <v>-9.3000000000000007E-6</v>
      </c>
      <c r="J301" s="227">
        <v>-9.4866881999999997</v>
      </c>
      <c r="K301" s="227">
        <v>0</v>
      </c>
      <c r="L301" s="227">
        <v>6.4720999999999997E-3</v>
      </c>
      <c r="M301" s="227">
        <v>0</v>
      </c>
      <c r="N301" s="227">
        <v>0</v>
      </c>
      <c r="O301" s="227">
        <v>-9.4802254000000001</v>
      </c>
      <c r="P301" s="227"/>
      <c r="Q301" s="227"/>
      <c r="R301" s="227"/>
      <c r="S301" s="227"/>
      <c r="T301" s="227"/>
      <c r="U301" s="227"/>
      <c r="V301" s="227"/>
      <c r="W301" s="227">
        <v>0</v>
      </c>
      <c r="X301" s="227">
        <v>0</v>
      </c>
      <c r="Y301" s="227"/>
      <c r="Z301" s="227">
        <v>0</v>
      </c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227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227">
        <v>0</v>
      </c>
      <c r="BD301" s="227"/>
      <c r="BE301" s="227"/>
      <c r="BF301" s="227"/>
      <c r="BG301" s="227"/>
      <c r="BH301" s="227"/>
      <c r="BI301" s="227"/>
      <c r="BJ301" s="227">
        <v>0</v>
      </c>
      <c r="BK301" s="227">
        <v>0</v>
      </c>
      <c r="BL301" s="227"/>
      <c r="BM301" s="227"/>
      <c r="BN301" s="227">
        <v>0</v>
      </c>
      <c r="BO301" s="227"/>
      <c r="BP301" s="227"/>
      <c r="BQ301" s="227"/>
      <c r="BR301" s="227"/>
      <c r="BS301" s="227"/>
      <c r="BT301" s="227"/>
      <c r="BU301" s="227"/>
      <c r="BV301" s="227">
        <v>0</v>
      </c>
      <c r="BW301" s="227"/>
      <c r="BX301" s="227"/>
      <c r="BY301" s="227"/>
      <c r="BZ301" s="227"/>
      <c r="CA301" s="227"/>
      <c r="CB301" s="227">
        <v>0</v>
      </c>
      <c r="CC301" s="227">
        <v>0</v>
      </c>
      <c r="CD301" s="227">
        <v>0</v>
      </c>
      <c r="CE301" s="227"/>
      <c r="CF301" s="227">
        <v>0</v>
      </c>
      <c r="CG301" s="227">
        <v>0</v>
      </c>
      <c r="CH301" s="227">
        <v>0</v>
      </c>
      <c r="CI301" s="227"/>
      <c r="CJ301" s="227">
        <v>0</v>
      </c>
      <c r="CK301" s="227">
        <v>0</v>
      </c>
      <c r="CL301" s="227"/>
      <c r="CM301" s="227">
        <v>0</v>
      </c>
      <c r="CN301" s="227">
        <v>0</v>
      </c>
      <c r="CO301" s="227">
        <v>0</v>
      </c>
      <c r="CP301" s="227"/>
      <c r="CQ301" s="227"/>
      <c r="CR301" s="227"/>
      <c r="CS301" s="227"/>
      <c r="CT301" s="227"/>
      <c r="CU301" s="227"/>
      <c r="CV301" s="227"/>
      <c r="CW301" s="227"/>
      <c r="CX301" s="227"/>
      <c r="CY301" s="227"/>
      <c r="CZ301" s="227"/>
      <c r="DA301" s="227"/>
      <c r="DB301" s="227">
        <v>0</v>
      </c>
      <c r="DC301" s="227">
        <v>0</v>
      </c>
      <c r="DD301" s="227">
        <v>0</v>
      </c>
      <c r="DE301" s="227">
        <v>0</v>
      </c>
      <c r="DF301" s="227"/>
      <c r="DG301" s="227"/>
      <c r="DH301" s="227"/>
      <c r="DI301" s="227">
        <v>0</v>
      </c>
      <c r="DJ301" s="227"/>
      <c r="DK301" s="227"/>
      <c r="DL301" s="227"/>
      <c r="DM301" s="227">
        <v>0</v>
      </c>
      <c r="DN301" s="227"/>
      <c r="DO301" s="227">
        <v>0</v>
      </c>
      <c r="DP301" s="227"/>
      <c r="DQ301" s="227">
        <v>0</v>
      </c>
      <c r="DR301" s="227">
        <v>0</v>
      </c>
      <c r="DS301" s="227"/>
      <c r="DT301" s="227"/>
      <c r="DU301" s="227">
        <v>0</v>
      </c>
      <c r="DV301" s="227"/>
      <c r="DW301" s="227"/>
      <c r="DX301" s="227">
        <v>0</v>
      </c>
      <c r="DY301" s="227">
        <v>-9.4802254000000001</v>
      </c>
    </row>
    <row r="302" spans="4:177">
      <c r="E302" s="196" t="s">
        <v>2173</v>
      </c>
      <c r="F302" s="197"/>
    </row>
    <row r="303" spans="4:177">
      <c r="E303" s="196" t="s">
        <v>1158</v>
      </c>
      <c r="F303" s="197"/>
    </row>
    <row r="304" spans="4:177">
      <c r="E304" s="196" t="s">
        <v>2038</v>
      </c>
      <c r="F304" s="197"/>
    </row>
    <row r="305" spans="61:61">
      <c r="BI305">
        <v>-3100000</v>
      </c>
    </row>
    <row r="308" spans="61:61">
      <c r="BI308">
        <v>-3100000</v>
      </c>
    </row>
    <row r="320" spans="61:61">
      <c r="BI320">
        <v>-2828081.01</v>
      </c>
    </row>
    <row r="325" spans="61:61">
      <c r="BI325">
        <v>-6500143266.6700001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  <row r="661" ht="18" customHeight="1"/>
    <row r="662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O701"/>
  <sheetViews>
    <sheetView topLeftCell="E1" zoomScaleNormal="100" workbookViewId="0">
      <pane xSplit="2" ySplit="4" topLeftCell="BK267" activePane="bottomRight" state="frozen"/>
      <selection pane="topRight" activeCell="CK295" sqref="AJ294:CK295"/>
      <selection pane="bottomLeft" activeCell="CK295" sqref="AJ294:CK295"/>
      <selection pane="bottomRight"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8" width="22.85546875" customWidth="1"/>
    <col min="15" max="15" width="25.85546875" customWidth="1"/>
    <col min="52" max="52" width="22.85546875" customWidth="1"/>
    <col min="73" max="73" width="22.85546875" style="83"/>
  </cols>
  <sheetData>
    <row r="1" spans="1:145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7"/>
      <c r="BO1" s="167"/>
      <c r="BP1" s="167"/>
      <c r="BQ1" s="167"/>
      <c r="BR1" s="167"/>
      <c r="BS1" s="167"/>
      <c r="BT1" s="167"/>
      <c r="BU1" s="228"/>
      <c r="BV1" s="167"/>
      <c r="BW1" s="167"/>
      <c r="BX1" s="167"/>
      <c r="BY1" s="167"/>
      <c r="BZ1" s="167"/>
      <c r="CA1" s="167"/>
      <c r="CB1" s="167"/>
      <c r="CC1" s="167"/>
    </row>
    <row r="2" spans="1:145" ht="15.75" hidden="1">
      <c r="A2" t="s">
        <v>263</v>
      </c>
      <c r="D2" s="164"/>
      <c r="E2" s="164" t="s">
        <v>264</v>
      </c>
      <c r="F2" s="164"/>
      <c r="G2" s="168" t="s">
        <v>1145</v>
      </c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228"/>
      <c r="BV2" s="167"/>
      <c r="BW2" s="167"/>
      <c r="BX2" s="167"/>
      <c r="BY2" s="167"/>
      <c r="BZ2" s="167"/>
      <c r="CA2" s="167"/>
      <c r="CB2" s="167"/>
      <c r="CC2" s="167"/>
    </row>
    <row r="3" spans="1:145" ht="47.25">
      <c r="D3" s="169"/>
      <c r="E3" s="219" t="s">
        <v>266</v>
      </c>
      <c r="F3" s="219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2048</v>
      </c>
      <c r="L3" s="170" t="s">
        <v>271</v>
      </c>
      <c r="M3" s="170" t="s">
        <v>272</v>
      </c>
      <c r="N3" s="170" t="s">
        <v>273</v>
      </c>
      <c r="O3" s="170" t="s">
        <v>274</v>
      </c>
      <c r="P3" s="170" t="s">
        <v>274</v>
      </c>
      <c r="Q3" s="170" t="s">
        <v>274</v>
      </c>
      <c r="R3" s="170" t="s">
        <v>274</v>
      </c>
      <c r="S3" s="170" t="s">
        <v>274</v>
      </c>
      <c r="T3" s="170" t="s">
        <v>274</v>
      </c>
      <c r="U3" s="170" t="s">
        <v>274</v>
      </c>
      <c r="V3" s="170" t="s">
        <v>274</v>
      </c>
      <c r="W3" s="170" t="s">
        <v>274</v>
      </c>
      <c r="X3" s="170" t="s">
        <v>274</v>
      </c>
      <c r="Y3" s="170" t="s">
        <v>274</v>
      </c>
      <c r="Z3" s="170" t="s">
        <v>274</v>
      </c>
      <c r="AA3" s="170" t="s">
        <v>274</v>
      </c>
      <c r="AB3" s="170" t="s">
        <v>274</v>
      </c>
      <c r="AC3" s="170" t="s">
        <v>274</v>
      </c>
      <c r="AD3" s="170" t="s">
        <v>274</v>
      </c>
      <c r="AE3" s="170" t="s">
        <v>274</v>
      </c>
      <c r="AF3" s="170" t="s">
        <v>274</v>
      </c>
      <c r="AG3" s="170" t="s">
        <v>274</v>
      </c>
      <c r="AH3" s="170" t="s">
        <v>274</v>
      </c>
      <c r="AI3" s="170" t="s">
        <v>274</v>
      </c>
      <c r="AJ3" s="170" t="s">
        <v>274</v>
      </c>
      <c r="AK3" s="170" t="s">
        <v>274</v>
      </c>
      <c r="AL3" s="170" t="s">
        <v>274</v>
      </c>
      <c r="AM3" s="170" t="s">
        <v>274</v>
      </c>
      <c r="AN3" s="170" t="s">
        <v>274</v>
      </c>
      <c r="AO3" s="170" t="s">
        <v>274</v>
      </c>
      <c r="AP3" s="170" t="s">
        <v>274</v>
      </c>
      <c r="AQ3" s="170" t="s">
        <v>274</v>
      </c>
      <c r="AR3" s="170" t="s">
        <v>274</v>
      </c>
      <c r="AS3" s="170" t="s">
        <v>274</v>
      </c>
      <c r="AT3" s="170" t="s">
        <v>274</v>
      </c>
      <c r="AU3" s="170" t="s">
        <v>274</v>
      </c>
      <c r="AV3" s="170" t="s">
        <v>274</v>
      </c>
      <c r="AW3" s="170" t="s">
        <v>274</v>
      </c>
      <c r="AX3" s="170" t="s">
        <v>274</v>
      </c>
      <c r="AY3" s="170" t="s">
        <v>274</v>
      </c>
      <c r="AZ3" s="170" t="s">
        <v>274</v>
      </c>
      <c r="BA3" s="170" t="s">
        <v>274</v>
      </c>
      <c r="BB3" s="170" t="s">
        <v>274</v>
      </c>
      <c r="BC3" s="170" t="s">
        <v>274</v>
      </c>
      <c r="BD3" s="170" t="s">
        <v>274</v>
      </c>
      <c r="BE3" s="170" t="s">
        <v>274</v>
      </c>
      <c r="BF3" s="170" t="s">
        <v>274</v>
      </c>
      <c r="BG3" s="170" t="s">
        <v>274</v>
      </c>
      <c r="BH3" s="170" t="s">
        <v>274</v>
      </c>
      <c r="BI3" s="170" t="s">
        <v>274</v>
      </c>
      <c r="BJ3" s="170" t="s">
        <v>274</v>
      </c>
      <c r="BK3" s="170" t="s">
        <v>274</v>
      </c>
      <c r="BL3" s="170" t="s">
        <v>274</v>
      </c>
      <c r="BM3" s="170" t="s">
        <v>274</v>
      </c>
      <c r="BN3" s="170" t="s">
        <v>274</v>
      </c>
      <c r="BO3" s="170" t="s">
        <v>274</v>
      </c>
      <c r="BP3" s="170" t="s">
        <v>274</v>
      </c>
      <c r="BQ3" s="170" t="s">
        <v>274</v>
      </c>
      <c r="BR3" s="170" t="s">
        <v>274</v>
      </c>
      <c r="BS3" s="170" t="s">
        <v>274</v>
      </c>
      <c r="BT3" s="170" t="s">
        <v>274</v>
      </c>
      <c r="BU3" s="229" t="s">
        <v>274</v>
      </c>
      <c r="DP3" s="167"/>
      <c r="DQ3" s="167"/>
      <c r="DR3" s="167"/>
      <c r="DS3" s="167"/>
      <c r="DT3" s="167"/>
      <c r="DU3" s="167"/>
      <c r="DV3" s="167"/>
      <c r="DW3" s="167"/>
      <c r="DX3" s="167"/>
      <c r="DY3" s="167"/>
      <c r="DZ3" s="167"/>
      <c r="EA3" s="167"/>
      <c r="EB3" s="167"/>
      <c r="EC3" s="167"/>
      <c r="ED3" s="167"/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</row>
    <row r="4" spans="1:145" s="174" customFormat="1" ht="63">
      <c r="A4" s="171" t="s">
        <v>275</v>
      </c>
      <c r="B4" s="172"/>
      <c r="C4"/>
      <c r="D4"/>
      <c r="E4" s="219" t="s">
        <v>276</v>
      </c>
      <c r="F4" s="219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278</v>
      </c>
      <c r="O4" s="170" t="s">
        <v>278</v>
      </c>
      <c r="P4" s="170" t="s">
        <v>2174</v>
      </c>
      <c r="Q4" s="170" t="s">
        <v>2055</v>
      </c>
      <c r="R4" s="170" t="s">
        <v>2056</v>
      </c>
      <c r="S4" s="170" t="s">
        <v>2057</v>
      </c>
      <c r="T4" s="170" t="s">
        <v>2058</v>
      </c>
      <c r="U4" s="170" t="s">
        <v>2059</v>
      </c>
      <c r="V4" s="170" t="s">
        <v>2060</v>
      </c>
      <c r="W4" s="170" t="s">
        <v>2061</v>
      </c>
      <c r="X4" s="170" t="s">
        <v>2062</v>
      </c>
      <c r="Y4" s="170" t="s">
        <v>2063</v>
      </c>
      <c r="Z4" s="170" t="s">
        <v>2064</v>
      </c>
      <c r="AA4" s="170" t="s">
        <v>2065</v>
      </c>
      <c r="AB4" s="170" t="s">
        <v>2066</v>
      </c>
      <c r="AC4" s="170" t="s">
        <v>2067</v>
      </c>
      <c r="AD4" s="170" t="s">
        <v>2068</v>
      </c>
      <c r="AE4" s="170" t="s">
        <v>2069</v>
      </c>
      <c r="AF4" s="170" t="s">
        <v>2070</v>
      </c>
      <c r="AG4" s="170" t="s">
        <v>2071</v>
      </c>
      <c r="AH4" s="170" t="s">
        <v>2072</v>
      </c>
      <c r="AI4" s="170" t="s">
        <v>2073</v>
      </c>
      <c r="AJ4" s="170" t="s">
        <v>2074</v>
      </c>
      <c r="AK4" s="170" t="s">
        <v>2075</v>
      </c>
      <c r="AL4" s="170" t="s">
        <v>2076</v>
      </c>
      <c r="AM4" s="170" t="s">
        <v>2077</v>
      </c>
      <c r="AN4" s="170" t="s">
        <v>2078</v>
      </c>
      <c r="AO4" s="170" t="s">
        <v>2079</v>
      </c>
      <c r="AP4" s="170" t="s">
        <v>2080</v>
      </c>
      <c r="AQ4" s="170" t="s">
        <v>2081</v>
      </c>
      <c r="AR4" s="170" t="s">
        <v>2082</v>
      </c>
      <c r="AS4" s="170" t="s">
        <v>2083</v>
      </c>
      <c r="AT4" s="170" t="s">
        <v>2084</v>
      </c>
      <c r="AU4" s="170" t="s">
        <v>2085</v>
      </c>
      <c r="AV4" s="170" t="s">
        <v>2086</v>
      </c>
      <c r="AW4" s="170" t="s">
        <v>2087</v>
      </c>
      <c r="AX4" s="170" t="s">
        <v>2088</v>
      </c>
      <c r="AY4" s="170" t="s">
        <v>2089</v>
      </c>
      <c r="AZ4" s="170" t="s">
        <v>2090</v>
      </c>
      <c r="BA4" s="170" t="s">
        <v>2091</v>
      </c>
      <c r="BB4" s="170" t="s">
        <v>2092</v>
      </c>
      <c r="BC4" s="170" t="s">
        <v>2093</v>
      </c>
      <c r="BD4" s="170" t="s">
        <v>2175</v>
      </c>
      <c r="BE4" s="170" t="s">
        <v>2176</v>
      </c>
      <c r="BF4" s="170" t="s">
        <v>2177</v>
      </c>
      <c r="BG4" s="170" t="s">
        <v>2178</v>
      </c>
      <c r="BH4" s="170" t="s">
        <v>2179</v>
      </c>
      <c r="BI4" s="170" t="s">
        <v>2180</v>
      </c>
      <c r="BJ4" s="170" t="s">
        <v>2181</v>
      </c>
      <c r="BK4" s="170" t="s">
        <v>2182</v>
      </c>
      <c r="BL4" s="170" t="s">
        <v>2183</v>
      </c>
      <c r="BM4" s="170" t="s">
        <v>2184</v>
      </c>
      <c r="BN4" s="170" t="s">
        <v>2185</v>
      </c>
      <c r="BO4" s="170" t="s">
        <v>2186</v>
      </c>
      <c r="BP4" s="170" t="s">
        <v>2187</v>
      </c>
      <c r="BQ4" s="170" t="s">
        <v>2158</v>
      </c>
      <c r="BR4" s="170" t="s">
        <v>2159</v>
      </c>
      <c r="BS4" s="170" t="s">
        <v>2160</v>
      </c>
      <c r="BT4" s="170" t="s">
        <v>2161</v>
      </c>
      <c r="BU4" s="229" t="s">
        <v>279</v>
      </c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 s="173"/>
      <c r="DQ4" s="173"/>
      <c r="DR4" s="173"/>
      <c r="DS4" s="173"/>
      <c r="DT4" s="173"/>
      <c r="DU4" s="173"/>
      <c r="DV4" s="173"/>
      <c r="DW4" s="173"/>
      <c r="DX4" s="173"/>
      <c r="DY4" s="173"/>
      <c r="DZ4" s="173"/>
      <c r="EA4" s="173"/>
      <c r="EB4" s="173"/>
      <c r="EC4" s="173"/>
      <c r="ED4" s="173"/>
      <c r="EE4" s="173"/>
      <c r="EF4" s="173"/>
      <c r="EG4" s="173"/>
      <c r="EH4" s="173"/>
      <c r="EI4" s="173"/>
      <c r="EJ4" s="173"/>
      <c r="EK4" s="173"/>
      <c r="EL4" s="173"/>
      <c r="EM4" s="173"/>
      <c r="EN4" s="173"/>
      <c r="EO4" s="173"/>
    </row>
    <row r="5" spans="1:145">
      <c r="D5" s="175" t="s">
        <v>280</v>
      </c>
      <c r="E5" s="220" t="s">
        <v>281</v>
      </c>
      <c r="F5" s="220" t="s">
        <v>80</v>
      </c>
      <c r="G5" s="220"/>
      <c r="H5" s="220"/>
      <c r="I5" s="220"/>
      <c r="J5" s="220">
        <v>1639863.1618502</v>
      </c>
      <c r="K5" s="220"/>
      <c r="L5" s="220">
        <v>93351287.457728997</v>
      </c>
      <c r="M5" s="220"/>
      <c r="N5" s="220">
        <v>448295.89840000001</v>
      </c>
      <c r="O5" s="220">
        <v>95439446.517979205</v>
      </c>
      <c r="P5" s="220"/>
      <c r="Q5" s="220"/>
      <c r="R5" s="220"/>
      <c r="S5" s="220"/>
      <c r="T5" s="220"/>
      <c r="U5" s="220"/>
      <c r="V5" s="220"/>
      <c r="W5" s="220"/>
      <c r="X5" s="220"/>
      <c r="Y5" s="220"/>
      <c r="Z5" s="220"/>
      <c r="AA5" s="220"/>
      <c r="AB5" s="220"/>
      <c r="AC5" s="220"/>
      <c r="AD5" s="220"/>
      <c r="AE5" s="220"/>
      <c r="AF5" s="220"/>
      <c r="AG5" s="220"/>
      <c r="AH5" s="220"/>
      <c r="AI5" s="220"/>
      <c r="AJ5" s="220"/>
      <c r="AK5" s="220"/>
      <c r="AL5" s="220"/>
      <c r="AM5" s="220"/>
      <c r="AN5" s="220"/>
      <c r="AO5" s="220"/>
      <c r="AP5" s="220"/>
      <c r="AQ5" s="220"/>
      <c r="AR5" s="220"/>
      <c r="AS5" s="220"/>
      <c r="AT5" s="220"/>
      <c r="AU5" s="220"/>
      <c r="AV5" s="220"/>
      <c r="AW5" s="220"/>
      <c r="AX5" s="220"/>
      <c r="AY5" s="220"/>
      <c r="AZ5" s="220"/>
      <c r="BA5" s="220"/>
      <c r="BB5" s="220"/>
      <c r="BC5" s="220"/>
      <c r="BD5" s="220"/>
      <c r="BE5" s="220"/>
      <c r="BF5" s="220"/>
      <c r="BG5" s="220"/>
      <c r="BH5" s="220"/>
      <c r="BI5" s="220"/>
      <c r="BJ5" s="220"/>
      <c r="BK5" s="220"/>
      <c r="BL5" s="220"/>
      <c r="BM5" s="220"/>
      <c r="BN5" s="220"/>
      <c r="BO5" s="220"/>
      <c r="BP5" s="220"/>
      <c r="BQ5" s="220"/>
      <c r="BR5" s="220"/>
      <c r="BS5" s="220"/>
      <c r="BT5" s="220"/>
      <c r="BU5" s="230">
        <v>95439446.517979205</v>
      </c>
    </row>
    <row r="6" spans="1:145">
      <c r="A6" s="99" t="s">
        <v>282</v>
      </c>
      <c r="B6" s="99" t="s">
        <v>283</v>
      </c>
      <c r="D6" s="175" t="s">
        <v>284</v>
      </c>
      <c r="E6" s="220" t="s">
        <v>285</v>
      </c>
      <c r="F6" s="220" t="s">
        <v>286</v>
      </c>
      <c r="G6" s="220">
        <v>55465450.579999998</v>
      </c>
      <c r="H6" s="220">
        <v>78575.41</v>
      </c>
      <c r="I6" s="221">
        <v>763590295.46523571</v>
      </c>
      <c r="J6" s="221">
        <v>306945287.40143663</v>
      </c>
      <c r="K6" s="220"/>
      <c r="L6" s="220">
        <v>71954367.063543007</v>
      </c>
      <c r="M6" s="220">
        <v>17926253.190000001</v>
      </c>
      <c r="N6" s="220">
        <v>388947163.08901602</v>
      </c>
      <c r="O6" s="221">
        <v>1604907392.1992311</v>
      </c>
      <c r="P6" s="220"/>
      <c r="Q6" s="220"/>
      <c r="R6" s="220"/>
      <c r="S6" s="220"/>
      <c r="T6" s="220"/>
      <c r="U6" s="220"/>
      <c r="V6" s="220"/>
      <c r="W6" s="220"/>
      <c r="X6" s="220"/>
      <c r="Y6" s="220"/>
      <c r="Z6" s="220"/>
      <c r="AA6" s="220"/>
      <c r="AB6" s="220"/>
      <c r="AC6" s="220"/>
      <c r="AD6" s="220"/>
      <c r="AE6" s="220"/>
      <c r="AF6" s="220"/>
      <c r="AG6" s="220"/>
      <c r="AH6" s="220"/>
      <c r="AI6" s="220"/>
      <c r="AJ6" s="220"/>
      <c r="AK6" s="220"/>
      <c r="AL6" s="220"/>
      <c r="AM6" s="220"/>
      <c r="AN6" s="220"/>
      <c r="AO6" s="220"/>
      <c r="AP6" s="220"/>
      <c r="AQ6" s="220"/>
      <c r="AR6" s="220"/>
      <c r="AS6" s="220"/>
      <c r="AT6" s="220"/>
      <c r="AU6" s="220"/>
      <c r="AV6" s="220"/>
      <c r="AW6" s="220"/>
      <c r="AX6" s="220"/>
      <c r="AY6" s="220"/>
      <c r="AZ6" s="220"/>
      <c r="BA6" s="220"/>
      <c r="BB6" s="220"/>
      <c r="BC6" s="220"/>
      <c r="BD6" s="220"/>
      <c r="BE6" s="220"/>
      <c r="BF6" s="220"/>
      <c r="BG6" s="220"/>
      <c r="BH6" s="220"/>
      <c r="BI6" s="220"/>
      <c r="BJ6" s="220"/>
      <c r="BK6" s="220"/>
      <c r="BL6" s="220"/>
      <c r="BM6" s="220"/>
      <c r="BN6" s="220"/>
      <c r="BO6" s="220"/>
      <c r="BP6" s="220"/>
      <c r="BQ6" s="220"/>
      <c r="BR6" s="220"/>
      <c r="BS6" s="220"/>
      <c r="BT6" s="220"/>
      <c r="BU6" s="231">
        <v>1604907392.1992311</v>
      </c>
    </row>
    <row r="7" spans="1:145">
      <c r="A7" s="99" t="s">
        <v>287</v>
      </c>
      <c r="B7" s="99" t="s">
        <v>288</v>
      </c>
      <c r="D7" s="175" t="s">
        <v>289</v>
      </c>
      <c r="E7" s="220" t="s">
        <v>290</v>
      </c>
      <c r="F7" s="220" t="s">
        <v>291</v>
      </c>
      <c r="G7" s="220">
        <v>106.62</v>
      </c>
      <c r="H7" s="220"/>
      <c r="I7" s="220"/>
      <c r="J7" s="220"/>
      <c r="K7" s="220"/>
      <c r="L7" s="220">
        <v>67554279.280277997</v>
      </c>
      <c r="M7" s="220">
        <v>1466617056.8099999</v>
      </c>
      <c r="N7" s="220"/>
      <c r="O7" s="221">
        <v>1534171442.710278</v>
      </c>
      <c r="P7" s="220"/>
      <c r="Q7" s="220"/>
      <c r="R7" s="220"/>
      <c r="S7" s="220"/>
      <c r="T7" s="220"/>
      <c r="U7" s="220"/>
      <c r="V7" s="220"/>
      <c r="W7" s="220"/>
      <c r="X7" s="220"/>
      <c r="Y7" s="220"/>
      <c r="Z7" s="220"/>
      <c r="AA7" s="220"/>
      <c r="AB7" s="220"/>
      <c r="AC7" s="220"/>
      <c r="AD7" s="220"/>
      <c r="AE7" s="220"/>
      <c r="AF7" s="220"/>
      <c r="AG7" s="220"/>
      <c r="AH7" s="220"/>
      <c r="AI7" s="220"/>
      <c r="AJ7" s="220"/>
      <c r="AK7" s="220"/>
      <c r="AL7" s="220"/>
      <c r="AM7" s="220"/>
      <c r="AN7" s="220"/>
      <c r="AO7" s="220"/>
      <c r="AP7" s="220"/>
      <c r="AQ7" s="220"/>
      <c r="AR7" s="220"/>
      <c r="AS7" s="220"/>
      <c r="AT7" s="220"/>
      <c r="AU7" s="220"/>
      <c r="AV7" s="220"/>
      <c r="AW7" s="220"/>
      <c r="AX7" s="220"/>
      <c r="AY7" s="220"/>
      <c r="AZ7" s="220"/>
      <c r="BA7" s="220"/>
      <c r="BB7" s="220"/>
      <c r="BC7" s="220"/>
      <c r="BD7" s="220"/>
      <c r="BE7" s="220"/>
      <c r="BF7" s="220"/>
      <c r="BG7" s="220"/>
      <c r="BH7" s="220"/>
      <c r="BI7" s="220"/>
      <c r="BJ7" s="220"/>
      <c r="BK7" s="220"/>
      <c r="BL7" s="220"/>
      <c r="BM7" s="220"/>
      <c r="BN7" s="220"/>
      <c r="BO7" s="220"/>
      <c r="BP7" s="220"/>
      <c r="BQ7" s="220"/>
      <c r="BR7" s="220"/>
      <c r="BS7" s="220"/>
      <c r="BT7" s="220"/>
      <c r="BU7" s="231">
        <v>1534171442.710278</v>
      </c>
    </row>
    <row r="8" spans="1:145">
      <c r="A8" s="99" t="s">
        <v>2188</v>
      </c>
      <c r="B8" s="99" t="s">
        <v>2189</v>
      </c>
      <c r="C8" s="177"/>
      <c r="D8" s="175" t="s">
        <v>294</v>
      </c>
      <c r="E8" s="222" t="s">
        <v>295</v>
      </c>
      <c r="F8" s="222" t="s">
        <v>80</v>
      </c>
      <c r="G8" s="222">
        <v>55465557.200000003</v>
      </c>
      <c r="H8" s="222">
        <v>78575.41</v>
      </c>
      <c r="I8" s="221">
        <v>763590295.46523571</v>
      </c>
      <c r="J8" s="221">
        <v>308585150.56328678</v>
      </c>
      <c r="K8" s="222"/>
      <c r="L8" s="222">
        <v>232859933.80155</v>
      </c>
      <c r="M8" s="222">
        <v>1484543310</v>
      </c>
      <c r="N8" s="222">
        <v>389395458.98741603</v>
      </c>
      <c r="O8" s="221">
        <v>3234518281.4274883</v>
      </c>
      <c r="P8" s="222"/>
      <c r="Q8" s="222"/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22"/>
      <c r="AF8" s="222"/>
      <c r="AG8" s="222"/>
      <c r="AH8" s="222"/>
      <c r="AI8" s="222"/>
      <c r="AJ8" s="222"/>
      <c r="AK8" s="222"/>
      <c r="AL8" s="222"/>
      <c r="AM8" s="222"/>
      <c r="AN8" s="222"/>
      <c r="AO8" s="222"/>
      <c r="AP8" s="222"/>
      <c r="AQ8" s="222"/>
      <c r="AR8" s="222"/>
      <c r="AS8" s="222"/>
      <c r="AT8" s="222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222"/>
      <c r="BP8" s="222"/>
      <c r="BQ8" s="222"/>
      <c r="BR8" s="222"/>
      <c r="BS8" s="222"/>
      <c r="BT8" s="222"/>
      <c r="BU8" s="231">
        <v>3234518281.4274883</v>
      </c>
    </row>
    <row r="9" spans="1:145">
      <c r="A9" s="99" t="s">
        <v>296</v>
      </c>
      <c r="B9" s="99" t="s">
        <v>297</v>
      </c>
      <c r="D9" s="175" t="s">
        <v>298</v>
      </c>
      <c r="E9" s="220" t="s">
        <v>303</v>
      </c>
      <c r="F9" s="220" t="s">
        <v>304</v>
      </c>
      <c r="G9" s="220"/>
      <c r="H9" s="220"/>
      <c r="I9" s="220"/>
      <c r="J9" s="220"/>
      <c r="K9" s="220"/>
      <c r="L9" s="220">
        <v>675471072.45073497</v>
      </c>
      <c r="M9" s="220"/>
      <c r="N9" s="220">
        <v>516040000</v>
      </c>
      <c r="O9" s="221">
        <v>1191511072.4507351</v>
      </c>
      <c r="P9" s="220"/>
      <c r="Q9" s="220"/>
      <c r="R9" s="220"/>
      <c r="S9" s="220"/>
      <c r="T9" s="220"/>
      <c r="U9" s="220"/>
      <c r="V9" s="220"/>
      <c r="W9" s="220"/>
      <c r="X9" s="220"/>
      <c r="Y9" s="220"/>
      <c r="Z9" s="220"/>
      <c r="AA9" s="220"/>
      <c r="AB9" s="220"/>
      <c r="AC9" s="220"/>
      <c r="AD9" s="220"/>
      <c r="AE9" s="220"/>
      <c r="AF9" s="220"/>
      <c r="AG9" s="220"/>
      <c r="AH9" s="220"/>
      <c r="AI9" s="220"/>
      <c r="AJ9" s="220"/>
      <c r="AK9" s="220"/>
      <c r="AL9" s="220"/>
      <c r="AM9" s="220"/>
      <c r="AN9" s="220"/>
      <c r="AO9" s="220"/>
      <c r="AP9" s="220"/>
      <c r="AQ9" s="220"/>
      <c r="AR9" s="220"/>
      <c r="AS9" s="220"/>
      <c r="AT9" s="220"/>
      <c r="AU9" s="220"/>
      <c r="AV9" s="220"/>
      <c r="AW9" s="220"/>
      <c r="AX9" s="220"/>
      <c r="AY9" s="220"/>
      <c r="AZ9" s="220"/>
      <c r="BA9" s="220"/>
      <c r="BB9" s="220"/>
      <c r="BC9" s="220"/>
      <c r="BD9" s="220"/>
      <c r="BE9" s="220"/>
      <c r="BF9" s="220"/>
      <c r="BG9" s="220"/>
      <c r="BH9" s="220"/>
      <c r="BI9" s="220"/>
      <c r="BJ9" s="220"/>
      <c r="BK9" s="220"/>
      <c r="BL9" s="220"/>
      <c r="BM9" s="220"/>
      <c r="BN9" s="220"/>
      <c r="BO9" s="220"/>
      <c r="BP9" s="220"/>
      <c r="BQ9" s="220"/>
      <c r="BR9" s="220"/>
      <c r="BS9" s="220"/>
      <c r="BT9" s="220"/>
      <c r="BU9" s="231">
        <v>1191511072.4507351</v>
      </c>
    </row>
    <row r="10" spans="1:145">
      <c r="A10" s="99" t="s">
        <v>227</v>
      </c>
      <c r="B10" s="99" t="s">
        <v>301</v>
      </c>
      <c r="D10" s="175" t="s">
        <v>302</v>
      </c>
      <c r="E10" s="222" t="s">
        <v>308</v>
      </c>
      <c r="F10" s="222" t="s">
        <v>309</v>
      </c>
      <c r="G10" s="222">
        <v>0</v>
      </c>
      <c r="H10" s="222"/>
      <c r="I10" s="222"/>
      <c r="J10" s="222"/>
      <c r="K10" s="222"/>
      <c r="L10" s="222">
        <v>675471072.45073497</v>
      </c>
      <c r="M10" s="222">
        <v>0</v>
      </c>
      <c r="N10" s="222">
        <v>516040000</v>
      </c>
      <c r="O10" s="221">
        <v>1191511072.4507351</v>
      </c>
      <c r="P10" s="222"/>
      <c r="Q10" s="222"/>
      <c r="R10" s="222"/>
      <c r="S10" s="222"/>
      <c r="T10" s="222"/>
      <c r="U10" s="222"/>
      <c r="V10" s="222"/>
      <c r="W10" s="222"/>
      <c r="X10" s="222"/>
      <c r="Y10" s="222"/>
      <c r="Z10" s="222"/>
      <c r="AA10" s="222"/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22"/>
      <c r="AM10" s="222"/>
      <c r="AN10" s="222"/>
      <c r="AO10" s="222"/>
      <c r="AP10" s="222"/>
      <c r="AQ10" s="222"/>
      <c r="AR10" s="222"/>
      <c r="AS10" s="222"/>
      <c r="AT10" s="222"/>
      <c r="AU10" s="222"/>
      <c r="AV10" s="222"/>
      <c r="AW10" s="222"/>
      <c r="AX10" s="222"/>
      <c r="AY10" s="222"/>
      <c r="AZ10" s="222"/>
      <c r="BA10" s="222"/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22"/>
      <c r="BO10" s="222"/>
      <c r="BP10" s="222"/>
      <c r="BQ10" s="222"/>
      <c r="BR10" s="222"/>
      <c r="BS10" s="222"/>
      <c r="BT10" s="222"/>
      <c r="BU10" s="231">
        <v>1191511072.4507351</v>
      </c>
    </row>
    <row r="11" spans="1:145">
      <c r="A11" s="99" t="s">
        <v>305</v>
      </c>
      <c r="B11" s="99" t="s">
        <v>306</v>
      </c>
      <c r="D11" s="175" t="s">
        <v>307</v>
      </c>
      <c r="E11" s="223" t="s">
        <v>313</v>
      </c>
      <c r="F11" s="223" t="s">
        <v>314</v>
      </c>
      <c r="G11" s="223">
        <v>55465557.200000003</v>
      </c>
      <c r="H11" s="223">
        <v>78575.41</v>
      </c>
      <c r="I11" s="221">
        <v>763590295.46523571</v>
      </c>
      <c r="J11" s="221">
        <v>308585150.56328678</v>
      </c>
      <c r="K11" s="223"/>
      <c r="L11" s="223">
        <v>908331006.252285</v>
      </c>
      <c r="M11" s="223">
        <v>1484543310</v>
      </c>
      <c r="N11" s="223">
        <v>905435458.98741603</v>
      </c>
      <c r="O11" s="221">
        <v>4426029353.8782234</v>
      </c>
      <c r="P11" s="223"/>
      <c r="Q11" s="223"/>
      <c r="R11" s="223"/>
      <c r="S11" s="223"/>
      <c r="T11" s="223"/>
      <c r="U11" s="223"/>
      <c r="V11" s="223"/>
      <c r="W11" s="223"/>
      <c r="X11" s="223"/>
      <c r="Y11" s="223"/>
      <c r="Z11" s="223"/>
      <c r="AA11" s="223"/>
      <c r="AB11" s="223"/>
      <c r="AC11" s="223"/>
      <c r="AD11" s="223"/>
      <c r="AE11" s="223"/>
      <c r="AF11" s="223"/>
      <c r="AG11" s="223"/>
      <c r="AH11" s="223"/>
      <c r="AI11" s="223"/>
      <c r="AJ11" s="223"/>
      <c r="AK11" s="223"/>
      <c r="AL11" s="223"/>
      <c r="AM11" s="223"/>
      <c r="AN11" s="223"/>
      <c r="AO11" s="223"/>
      <c r="AP11" s="223"/>
      <c r="AQ11" s="223"/>
      <c r="AR11" s="223"/>
      <c r="AS11" s="223"/>
      <c r="AT11" s="223"/>
      <c r="AU11" s="223"/>
      <c r="AV11" s="223"/>
      <c r="AW11" s="223"/>
      <c r="AX11" s="223"/>
      <c r="AY11" s="223"/>
      <c r="AZ11" s="223"/>
      <c r="BA11" s="223"/>
      <c r="BB11" s="223"/>
      <c r="BC11" s="223"/>
      <c r="BD11" s="223"/>
      <c r="BE11" s="223"/>
      <c r="BF11" s="223"/>
      <c r="BG11" s="223"/>
      <c r="BH11" s="223"/>
      <c r="BI11" s="223"/>
      <c r="BJ11" s="223"/>
      <c r="BK11" s="223"/>
      <c r="BL11" s="223"/>
      <c r="BM11" s="223"/>
      <c r="BN11" s="223"/>
      <c r="BO11" s="223"/>
      <c r="BP11" s="223"/>
      <c r="BQ11" s="223"/>
      <c r="BR11" s="223"/>
      <c r="BS11" s="223"/>
      <c r="BT11" s="223"/>
      <c r="BU11" s="231">
        <v>4426029353.8782234</v>
      </c>
    </row>
    <row r="12" spans="1:145">
      <c r="A12" s="99" t="s">
        <v>310</v>
      </c>
      <c r="B12" s="99" t="s">
        <v>311</v>
      </c>
      <c r="D12" s="175" t="s">
        <v>312</v>
      </c>
      <c r="E12" s="220" t="s">
        <v>317</v>
      </c>
      <c r="F12" s="220" t="s">
        <v>318</v>
      </c>
      <c r="G12" s="220">
        <v>2267871359.4499998</v>
      </c>
      <c r="H12" s="220">
        <v>7479424.7400000002</v>
      </c>
      <c r="I12" s="220"/>
      <c r="J12" s="221">
        <v>176400338.28588781</v>
      </c>
      <c r="K12" s="220"/>
      <c r="L12" s="220"/>
      <c r="M12" s="220">
        <v>529691065.16000003</v>
      </c>
      <c r="N12" s="220">
        <v>376912419.67268401</v>
      </c>
      <c r="O12" s="221">
        <v>3358354607.3085718</v>
      </c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  <c r="AS12" s="220"/>
      <c r="AT12" s="220"/>
      <c r="AU12" s="220"/>
      <c r="AV12" s="220"/>
      <c r="AW12" s="220"/>
      <c r="AX12" s="220">
        <v>-462098654.51918799</v>
      </c>
      <c r="AY12" s="220"/>
      <c r="AZ12" s="220"/>
      <c r="BA12" s="220"/>
      <c r="BB12" s="220"/>
      <c r="BC12" s="220"/>
      <c r="BD12" s="220">
        <v>-462098654.51918799</v>
      </c>
      <c r="BE12" s="220"/>
      <c r="BF12" s="220"/>
      <c r="BG12" s="220"/>
      <c r="BH12" s="220"/>
      <c r="BI12" s="220"/>
      <c r="BJ12" s="220"/>
      <c r="BK12" s="220"/>
      <c r="BL12" s="220"/>
      <c r="BM12" s="220"/>
      <c r="BN12" s="220"/>
      <c r="BO12" s="220">
        <v>-462098654.51918799</v>
      </c>
      <c r="BP12" s="220"/>
      <c r="BQ12" s="220">
        <v>-462098654.51918799</v>
      </c>
      <c r="BR12" s="220"/>
      <c r="BS12" s="220"/>
      <c r="BT12" s="220"/>
      <c r="BU12" s="231">
        <v>2896255952.7893839</v>
      </c>
    </row>
    <row r="13" spans="1:145">
      <c r="A13" s="99" t="s">
        <v>315</v>
      </c>
      <c r="B13" s="99" t="s">
        <v>283</v>
      </c>
      <c r="D13" s="175" t="s">
        <v>316</v>
      </c>
      <c r="E13" s="220" t="s">
        <v>1182</v>
      </c>
      <c r="F13" s="220" t="s">
        <v>1183</v>
      </c>
      <c r="G13" s="220"/>
      <c r="H13" s="220"/>
      <c r="I13" s="220"/>
      <c r="J13" s="220">
        <v>-1275.1804589999999</v>
      </c>
      <c r="K13" s="220"/>
      <c r="L13" s="220"/>
      <c r="M13" s="220"/>
      <c r="N13" s="220"/>
      <c r="O13" s="220">
        <v>-1275.1804589999999</v>
      </c>
      <c r="P13" s="220"/>
      <c r="Q13" s="220"/>
      <c r="R13" s="220"/>
      <c r="S13" s="220"/>
      <c r="T13" s="220"/>
      <c r="U13" s="220"/>
      <c r="V13" s="220"/>
      <c r="W13" s="220"/>
      <c r="X13" s="220"/>
      <c r="Y13" s="220"/>
      <c r="Z13" s="220"/>
      <c r="AA13" s="220"/>
      <c r="AB13" s="220"/>
      <c r="AC13" s="220"/>
      <c r="AD13" s="220"/>
      <c r="AE13" s="220"/>
      <c r="AF13" s="220"/>
      <c r="AG13" s="220"/>
      <c r="AH13" s="220"/>
      <c r="AI13" s="220"/>
      <c r="AJ13" s="220"/>
      <c r="AK13" s="220"/>
      <c r="AL13" s="220"/>
      <c r="AM13" s="220"/>
      <c r="AN13" s="220"/>
      <c r="AO13" s="220"/>
      <c r="AP13" s="220"/>
      <c r="AQ13" s="220"/>
      <c r="AR13" s="220"/>
      <c r="AS13" s="220"/>
      <c r="AT13" s="220"/>
      <c r="AU13" s="220"/>
      <c r="AV13" s="220"/>
      <c r="AW13" s="220"/>
      <c r="AX13" s="220"/>
      <c r="AY13" s="220"/>
      <c r="AZ13" s="220"/>
      <c r="BA13" s="220"/>
      <c r="BB13" s="220"/>
      <c r="BC13" s="220"/>
      <c r="BD13" s="220"/>
      <c r="BE13" s="220"/>
      <c r="BF13" s="220"/>
      <c r="BG13" s="220"/>
      <c r="BH13" s="220"/>
      <c r="BI13" s="220"/>
      <c r="BJ13" s="220"/>
      <c r="BK13" s="220"/>
      <c r="BL13" s="220"/>
      <c r="BM13" s="220"/>
      <c r="BN13" s="220"/>
      <c r="BO13" s="220"/>
      <c r="BP13" s="220"/>
      <c r="BQ13" s="220"/>
      <c r="BR13" s="220"/>
      <c r="BS13" s="220"/>
      <c r="BT13" s="220"/>
      <c r="BU13" s="230">
        <v>-1275.1804589999999</v>
      </c>
    </row>
    <row r="14" spans="1:145">
      <c r="A14" s="99" t="s">
        <v>319</v>
      </c>
      <c r="B14" s="99" t="s">
        <v>320</v>
      </c>
      <c r="D14" s="175" t="s">
        <v>321</v>
      </c>
      <c r="E14" s="220" t="s">
        <v>322</v>
      </c>
      <c r="F14" s="220" t="s">
        <v>323</v>
      </c>
      <c r="G14" s="220">
        <v>2392279231.1599998</v>
      </c>
      <c r="H14" s="220">
        <v>34332515.969999999</v>
      </c>
      <c r="I14" s="220"/>
      <c r="J14" s="221">
        <v>3831228432.1744328</v>
      </c>
      <c r="K14" s="220"/>
      <c r="L14" s="220">
        <v>532235187.01308602</v>
      </c>
      <c r="M14" s="220">
        <v>472877994.19</v>
      </c>
      <c r="N14" s="220">
        <v>841532641.48622203</v>
      </c>
      <c r="O14" s="221">
        <v>8104486001.993741</v>
      </c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220"/>
      <c r="BH14" s="220"/>
      <c r="BI14" s="220"/>
      <c r="BJ14" s="220"/>
      <c r="BK14" s="220"/>
      <c r="BL14" s="220"/>
      <c r="BM14" s="220"/>
      <c r="BN14" s="220"/>
      <c r="BO14" s="220"/>
      <c r="BP14" s="220"/>
      <c r="BQ14" s="220"/>
      <c r="BR14" s="220"/>
      <c r="BS14" s="220"/>
      <c r="BT14" s="220"/>
      <c r="BU14" s="231">
        <v>8104486001.993741</v>
      </c>
    </row>
    <row r="15" spans="1:145">
      <c r="D15" s="175" t="s">
        <v>324</v>
      </c>
      <c r="E15" s="220" t="s">
        <v>325</v>
      </c>
      <c r="F15" s="220" t="s">
        <v>326</v>
      </c>
      <c r="G15" s="220">
        <v>-75480628.879999995</v>
      </c>
      <c r="H15" s="220"/>
      <c r="I15" s="220"/>
      <c r="J15" s="220">
        <v>-69126.927621499999</v>
      </c>
      <c r="K15" s="220"/>
      <c r="L15" s="220">
        <v>-26493259.884551998</v>
      </c>
      <c r="M15" s="220">
        <v>-4502988.46</v>
      </c>
      <c r="N15" s="220"/>
      <c r="O15" s="221">
        <v>-106546004.1521735</v>
      </c>
      <c r="P15" s="220"/>
      <c r="Q15" s="220"/>
      <c r="R15" s="220"/>
      <c r="S15" s="220"/>
      <c r="T15" s="220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0"/>
      <c r="AI15" s="220"/>
      <c r="AJ15" s="220"/>
      <c r="AK15" s="220"/>
      <c r="AL15" s="220"/>
      <c r="AM15" s="220"/>
      <c r="AN15" s="220"/>
      <c r="AO15" s="220"/>
      <c r="AP15" s="220"/>
      <c r="AQ15" s="220"/>
      <c r="AR15" s="220"/>
      <c r="AS15" s="220"/>
      <c r="AT15" s="220"/>
      <c r="AU15" s="22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220"/>
      <c r="BH15" s="220"/>
      <c r="BI15" s="220"/>
      <c r="BJ15" s="220"/>
      <c r="BK15" s="220"/>
      <c r="BL15" s="220"/>
      <c r="BM15" s="220"/>
      <c r="BN15" s="220"/>
      <c r="BO15" s="220"/>
      <c r="BP15" s="220"/>
      <c r="BQ15" s="220"/>
      <c r="BR15" s="220"/>
      <c r="BS15" s="220"/>
      <c r="BT15" s="220"/>
      <c r="BU15" s="231">
        <v>-106546004.1521735</v>
      </c>
    </row>
    <row r="16" spans="1:145">
      <c r="D16" s="175" t="s">
        <v>327</v>
      </c>
      <c r="E16" s="220" t="s">
        <v>328</v>
      </c>
      <c r="F16" s="220" t="s">
        <v>329</v>
      </c>
      <c r="G16" s="220">
        <v>18440038.760000002</v>
      </c>
      <c r="H16" s="220"/>
      <c r="I16" s="220"/>
      <c r="J16" s="220"/>
      <c r="K16" s="220"/>
      <c r="L16" s="220"/>
      <c r="M16" s="220"/>
      <c r="N16" s="220"/>
      <c r="O16" s="220">
        <v>18440038.760000002</v>
      </c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220"/>
      <c r="BD16" s="220"/>
      <c r="BE16" s="220"/>
      <c r="BF16" s="220"/>
      <c r="BG16" s="220"/>
      <c r="BH16" s="220"/>
      <c r="BI16" s="220"/>
      <c r="BJ16" s="220"/>
      <c r="BK16" s="220"/>
      <c r="BL16" s="220"/>
      <c r="BM16" s="220"/>
      <c r="BN16" s="220"/>
      <c r="BO16" s="220"/>
      <c r="BP16" s="220"/>
      <c r="BQ16" s="220"/>
      <c r="BR16" s="220"/>
      <c r="BS16" s="220"/>
      <c r="BT16" s="220"/>
      <c r="BU16" s="230">
        <v>18440038.760000002</v>
      </c>
    </row>
    <row r="17" spans="1:73">
      <c r="D17" s="175" t="s">
        <v>330</v>
      </c>
      <c r="E17" s="222" t="s">
        <v>331</v>
      </c>
      <c r="F17" s="222" t="s">
        <v>332</v>
      </c>
      <c r="G17" s="222">
        <v>4603110000.4899998</v>
      </c>
      <c r="H17" s="222">
        <v>41811940.710000001</v>
      </c>
      <c r="I17" s="222"/>
      <c r="J17" s="221">
        <v>4007558368.3522401</v>
      </c>
      <c r="K17" s="222"/>
      <c r="L17" s="222">
        <v>505741927.12853402</v>
      </c>
      <c r="M17" s="222">
        <v>998066070.88999999</v>
      </c>
      <c r="N17" s="221">
        <v>1218445061.158906</v>
      </c>
      <c r="O17" s="221">
        <v>11374733368.729679</v>
      </c>
      <c r="P17" s="222"/>
      <c r="Q17" s="222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>
        <v>-462098654.51918799</v>
      </c>
      <c r="AY17" s="222"/>
      <c r="AZ17" s="222"/>
      <c r="BA17" s="222"/>
      <c r="BB17" s="222"/>
      <c r="BC17" s="222"/>
      <c r="BD17" s="222">
        <v>-462098654.51918799</v>
      </c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222">
        <v>-462098654.51918799</v>
      </c>
      <c r="BP17" s="222"/>
      <c r="BQ17" s="222">
        <v>-462098654.51918799</v>
      </c>
      <c r="BR17" s="222"/>
      <c r="BS17" s="222"/>
      <c r="BT17" s="222"/>
      <c r="BU17" s="231">
        <v>10912634714.210493</v>
      </c>
    </row>
    <row r="18" spans="1:73">
      <c r="D18" s="175" t="s">
        <v>333</v>
      </c>
      <c r="E18" s="220" t="s">
        <v>334</v>
      </c>
      <c r="F18" s="220" t="s">
        <v>335</v>
      </c>
      <c r="G18" s="220">
        <v>1101704.49</v>
      </c>
      <c r="H18" s="220">
        <v>54500</v>
      </c>
      <c r="I18" s="220">
        <v>23.224655200000001</v>
      </c>
      <c r="J18" s="220">
        <v>36854.300000000003</v>
      </c>
      <c r="K18" s="220"/>
      <c r="L18" s="220">
        <v>924561.37022399995</v>
      </c>
      <c r="M18" s="220">
        <v>328224.59999999998</v>
      </c>
      <c r="N18" s="220">
        <v>96757.5</v>
      </c>
      <c r="O18" s="220">
        <v>2542625.4848791999</v>
      </c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220"/>
      <c r="BD18" s="220"/>
      <c r="BE18" s="220"/>
      <c r="BF18" s="220"/>
      <c r="BG18" s="220"/>
      <c r="BH18" s="220"/>
      <c r="BI18" s="220"/>
      <c r="BJ18" s="220"/>
      <c r="BK18" s="220"/>
      <c r="BL18" s="220"/>
      <c r="BM18" s="220"/>
      <c r="BN18" s="220"/>
      <c r="BO18" s="220"/>
      <c r="BP18" s="220">
        <v>-24.22</v>
      </c>
      <c r="BQ18" s="220">
        <v>-24.22</v>
      </c>
      <c r="BR18" s="220"/>
      <c r="BS18" s="220"/>
      <c r="BT18" s="220"/>
      <c r="BU18" s="230">
        <v>2542601.2648792001</v>
      </c>
    </row>
    <row r="19" spans="1:73">
      <c r="D19" s="175" t="s">
        <v>336</v>
      </c>
      <c r="E19" s="220" t="s">
        <v>337</v>
      </c>
      <c r="F19" s="220" t="s">
        <v>338</v>
      </c>
      <c r="G19" s="220">
        <v>356500387.02999997</v>
      </c>
      <c r="H19" s="220">
        <v>20367.060000000001</v>
      </c>
      <c r="I19" s="220"/>
      <c r="J19" s="220">
        <v>8602993.6285264995</v>
      </c>
      <c r="K19" s="220"/>
      <c r="L19" s="220">
        <v>2189817.399861</v>
      </c>
      <c r="M19" s="220">
        <v>36258015.5</v>
      </c>
      <c r="N19" s="220">
        <v>1367950.3376</v>
      </c>
      <c r="O19" s="221">
        <v>404939530.95598751</v>
      </c>
      <c r="P19" s="220"/>
      <c r="Q19" s="220"/>
      <c r="R19" s="220">
        <v>-164208374.09691501</v>
      </c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0"/>
      <c r="AI19" s="220"/>
      <c r="AJ19" s="220"/>
      <c r="AK19" s="220"/>
      <c r="AL19" s="220"/>
      <c r="AM19" s="220"/>
      <c r="AN19" s="220"/>
      <c r="AO19" s="220"/>
      <c r="AP19" s="220"/>
      <c r="AQ19" s="220"/>
      <c r="AR19" s="220"/>
      <c r="AS19" s="220"/>
      <c r="AT19" s="220"/>
      <c r="AU19" s="220"/>
      <c r="AV19" s="220"/>
      <c r="AW19" s="220"/>
      <c r="AX19" s="220"/>
      <c r="AY19" s="220"/>
      <c r="AZ19" s="220"/>
      <c r="BA19" s="220"/>
      <c r="BB19" s="220"/>
      <c r="BC19" s="220"/>
      <c r="BD19" s="220">
        <v>-164208374.09691501</v>
      </c>
      <c r="BE19" s="220"/>
      <c r="BF19" s="220"/>
      <c r="BG19" s="220"/>
      <c r="BH19" s="220"/>
      <c r="BI19" s="220"/>
      <c r="BJ19" s="220"/>
      <c r="BK19" s="220"/>
      <c r="BL19" s="220"/>
      <c r="BM19" s="220"/>
      <c r="BN19" s="220"/>
      <c r="BO19" s="220">
        <v>-164208374.09691501</v>
      </c>
      <c r="BP19" s="220">
        <v>0</v>
      </c>
      <c r="BQ19" s="220">
        <v>-164208374.09691501</v>
      </c>
      <c r="BR19" s="220"/>
      <c r="BS19" s="220"/>
      <c r="BT19" s="220"/>
      <c r="BU19" s="231">
        <v>240731156.85907251</v>
      </c>
    </row>
    <row r="20" spans="1:73">
      <c r="D20" s="175" t="s">
        <v>339</v>
      </c>
      <c r="E20" s="220" t="s">
        <v>340</v>
      </c>
      <c r="F20" s="220" t="s">
        <v>341</v>
      </c>
      <c r="G20" s="220">
        <v>-18243446.059999999</v>
      </c>
      <c r="H20" s="220"/>
      <c r="I20" s="220"/>
      <c r="J20" s="220"/>
      <c r="K20" s="220"/>
      <c r="L20" s="220">
        <v>-64530.354915000004</v>
      </c>
      <c r="M20" s="220"/>
      <c r="N20" s="220"/>
      <c r="O20" s="220">
        <v>-18307976.414914999</v>
      </c>
      <c r="P20" s="220"/>
      <c r="Q20" s="220"/>
      <c r="R20" s="220"/>
      <c r="S20" s="220"/>
      <c r="T20" s="220"/>
      <c r="U20" s="220"/>
      <c r="V20" s="220"/>
      <c r="W20" s="220"/>
      <c r="X20" s="220"/>
      <c r="Y20" s="220"/>
      <c r="Z20" s="220"/>
      <c r="AA20" s="220"/>
      <c r="AB20" s="220"/>
      <c r="AC20" s="220"/>
      <c r="AD20" s="220"/>
      <c r="AE20" s="220"/>
      <c r="AF20" s="220"/>
      <c r="AG20" s="220"/>
      <c r="AH20" s="220"/>
      <c r="AI20" s="220"/>
      <c r="AJ20" s="220"/>
      <c r="AK20" s="220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0"/>
      <c r="BB20" s="220"/>
      <c r="BC20" s="220"/>
      <c r="BD20" s="220"/>
      <c r="BE20" s="220"/>
      <c r="BF20" s="220"/>
      <c r="BG20" s="220"/>
      <c r="BH20" s="220"/>
      <c r="BI20" s="220"/>
      <c r="BJ20" s="220"/>
      <c r="BK20" s="220"/>
      <c r="BL20" s="220"/>
      <c r="BM20" s="220"/>
      <c r="BN20" s="220"/>
      <c r="BO20" s="220"/>
      <c r="BP20" s="220"/>
      <c r="BQ20" s="220"/>
      <c r="BR20" s="220"/>
      <c r="BS20" s="220"/>
      <c r="BT20" s="220"/>
      <c r="BU20" s="230">
        <v>-18307976.414914999</v>
      </c>
    </row>
    <row r="21" spans="1:73">
      <c r="A21" s="271" t="s">
        <v>342</v>
      </c>
      <c r="B21" s="272"/>
      <c r="D21" s="175" t="s">
        <v>343</v>
      </c>
      <c r="E21" s="220" t="s">
        <v>344</v>
      </c>
      <c r="F21" s="220" t="s">
        <v>345</v>
      </c>
      <c r="G21" s="220">
        <v>15872499.029999999</v>
      </c>
      <c r="H21" s="220"/>
      <c r="I21" s="220"/>
      <c r="J21" s="220"/>
      <c r="K21" s="220">
        <v>55.33</v>
      </c>
      <c r="L21" s="220">
        <v>24253549.721342999</v>
      </c>
      <c r="M21" s="220">
        <v>1775616.88</v>
      </c>
      <c r="N21" s="220"/>
      <c r="O21" s="220">
        <v>41901720.961342998</v>
      </c>
      <c r="P21" s="220"/>
      <c r="Q21" s="220"/>
      <c r="R21" s="220">
        <v>-15872554.359999999</v>
      </c>
      <c r="S21" s="220"/>
      <c r="T21" s="220"/>
      <c r="U21" s="220"/>
      <c r="V21" s="220"/>
      <c r="W21" s="220"/>
      <c r="X21" s="220"/>
      <c r="Y21" s="220"/>
      <c r="Z21" s="220"/>
      <c r="AA21" s="220"/>
      <c r="AB21" s="220"/>
      <c r="AC21" s="220"/>
      <c r="AD21" s="220"/>
      <c r="AE21" s="220"/>
      <c r="AF21" s="220"/>
      <c r="AG21" s="220"/>
      <c r="AH21" s="220"/>
      <c r="AI21" s="220"/>
      <c r="AJ21" s="220"/>
      <c r="AK21" s="220"/>
      <c r="AL21" s="220"/>
      <c r="AM21" s="220"/>
      <c r="AN21" s="220"/>
      <c r="AO21" s="220"/>
      <c r="AP21" s="220"/>
      <c r="AQ21" s="220"/>
      <c r="AR21" s="220"/>
      <c r="AS21" s="220"/>
      <c r="AT21" s="220"/>
      <c r="AU21" s="220"/>
      <c r="AV21" s="220"/>
      <c r="AW21" s="220"/>
      <c r="AX21" s="220"/>
      <c r="AY21" s="220"/>
      <c r="AZ21" s="220"/>
      <c r="BA21" s="220"/>
      <c r="BB21" s="220"/>
      <c r="BC21" s="220"/>
      <c r="BD21" s="220">
        <v>-15872554.359999999</v>
      </c>
      <c r="BE21" s="220"/>
      <c r="BF21" s="220"/>
      <c r="BG21" s="220"/>
      <c r="BH21" s="220"/>
      <c r="BI21" s="220"/>
      <c r="BJ21" s="220"/>
      <c r="BK21" s="220"/>
      <c r="BL21" s="220"/>
      <c r="BM21" s="220"/>
      <c r="BN21" s="220"/>
      <c r="BO21" s="220">
        <v>-15872554.359999999</v>
      </c>
      <c r="BP21" s="220">
        <v>0</v>
      </c>
      <c r="BQ21" s="220">
        <v>-15872554.359999999</v>
      </c>
      <c r="BR21" s="220"/>
      <c r="BS21" s="220"/>
      <c r="BT21" s="220"/>
      <c r="BU21" s="230">
        <v>26029166.601342998</v>
      </c>
    </row>
    <row r="22" spans="1:73">
      <c r="A22" s="270" t="s">
        <v>346</v>
      </c>
      <c r="B22" s="270"/>
      <c r="D22" s="175" t="s">
        <v>347</v>
      </c>
      <c r="E22" s="220" t="s">
        <v>348</v>
      </c>
      <c r="F22" s="220" t="s">
        <v>349</v>
      </c>
      <c r="G22" s="220">
        <v>13499846.279999999</v>
      </c>
      <c r="H22" s="220"/>
      <c r="I22" s="221">
        <v>164906408.94279641</v>
      </c>
      <c r="J22" s="220"/>
      <c r="K22" s="220"/>
      <c r="L22" s="220"/>
      <c r="M22" s="220">
        <v>438626</v>
      </c>
      <c r="N22" s="220"/>
      <c r="O22" s="221">
        <v>178844881.22279641</v>
      </c>
      <c r="P22" s="220"/>
      <c r="Q22" s="220"/>
      <c r="R22" s="221">
        <v>-165242531.87279639</v>
      </c>
      <c r="S22" s="220"/>
      <c r="T22" s="220"/>
      <c r="U22" s="220"/>
      <c r="V22" s="220"/>
      <c r="W22" s="220"/>
      <c r="X22" s="220"/>
      <c r="Y22" s="220"/>
      <c r="Z22" s="220"/>
      <c r="AA22" s="220"/>
      <c r="AB22" s="220"/>
      <c r="AC22" s="220"/>
      <c r="AD22" s="220"/>
      <c r="AE22" s="220"/>
      <c r="AF22" s="220"/>
      <c r="AG22" s="220"/>
      <c r="AH22" s="220"/>
      <c r="AI22" s="220"/>
      <c r="AJ22" s="220"/>
      <c r="AK22" s="220"/>
      <c r="AL22" s="220"/>
      <c r="AM22" s="220"/>
      <c r="AN22" s="220"/>
      <c r="AO22" s="220"/>
      <c r="AP22" s="220"/>
      <c r="AQ22" s="220"/>
      <c r="AR22" s="220"/>
      <c r="AS22" s="220"/>
      <c r="AT22" s="220"/>
      <c r="AU22" s="220"/>
      <c r="AV22" s="220"/>
      <c r="AW22" s="220"/>
      <c r="AX22" s="220"/>
      <c r="AY22" s="220"/>
      <c r="AZ22" s="220"/>
      <c r="BA22" s="220"/>
      <c r="BB22" s="220"/>
      <c r="BC22" s="220"/>
      <c r="BD22" s="221">
        <v>-165242531.87279639</v>
      </c>
      <c r="BE22" s="220"/>
      <c r="BF22" s="220"/>
      <c r="BG22" s="220"/>
      <c r="BH22" s="220"/>
      <c r="BI22" s="220"/>
      <c r="BJ22" s="220"/>
      <c r="BK22" s="220"/>
      <c r="BL22" s="220"/>
      <c r="BM22" s="220"/>
      <c r="BN22" s="220"/>
      <c r="BO22" s="221">
        <v>-165242531.87279639</v>
      </c>
      <c r="BP22" s="220">
        <v>0</v>
      </c>
      <c r="BQ22" s="221">
        <v>-165242531.87279639</v>
      </c>
      <c r="BR22" s="220"/>
      <c r="BS22" s="220"/>
      <c r="BT22" s="220"/>
      <c r="BU22" s="230">
        <v>13602349.35</v>
      </c>
    </row>
    <row r="23" spans="1:73">
      <c r="A23" s="99" t="s">
        <v>350</v>
      </c>
      <c r="B23" s="99" t="s">
        <v>351</v>
      </c>
      <c r="D23" s="175" t="s">
        <v>352</v>
      </c>
      <c r="E23" s="220" t="s">
        <v>353</v>
      </c>
      <c r="F23" s="220" t="s">
        <v>354</v>
      </c>
      <c r="G23" s="220">
        <v>13291871.279999999</v>
      </c>
      <c r="H23" s="220">
        <v>11000</v>
      </c>
      <c r="I23" s="220"/>
      <c r="J23" s="220"/>
      <c r="K23" s="220"/>
      <c r="L23" s="220"/>
      <c r="M23" s="220">
        <v>3581714.24</v>
      </c>
      <c r="N23" s="220"/>
      <c r="O23" s="220">
        <v>16884585.52</v>
      </c>
      <c r="P23" s="220"/>
      <c r="Q23" s="220"/>
      <c r="R23" s="220"/>
      <c r="S23" s="220"/>
      <c r="T23" s="220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0"/>
      <c r="AI23" s="220"/>
      <c r="AJ23" s="220"/>
      <c r="AK23" s="220"/>
      <c r="AL23" s="220"/>
      <c r="AM23" s="220"/>
      <c r="AN23" s="220"/>
      <c r="AO23" s="220"/>
      <c r="AP23" s="220"/>
      <c r="AQ23" s="220"/>
      <c r="AR23" s="220"/>
      <c r="AS23" s="220"/>
      <c r="AT23" s="220"/>
      <c r="AU23" s="220"/>
      <c r="AV23" s="220"/>
      <c r="AW23" s="220"/>
      <c r="AX23" s="220"/>
      <c r="AY23" s="220"/>
      <c r="AZ23" s="220"/>
      <c r="BA23" s="220"/>
      <c r="BB23" s="220"/>
      <c r="BC23" s="220"/>
      <c r="BD23" s="220"/>
      <c r="BE23" s="220"/>
      <c r="BF23" s="220"/>
      <c r="BG23" s="220"/>
      <c r="BH23" s="220"/>
      <c r="BI23" s="220"/>
      <c r="BJ23" s="220"/>
      <c r="BK23" s="220"/>
      <c r="BL23" s="220"/>
      <c r="BM23" s="220"/>
      <c r="BN23" s="220"/>
      <c r="BO23" s="220"/>
      <c r="BP23" s="220"/>
      <c r="BQ23" s="220"/>
      <c r="BR23" s="220"/>
      <c r="BS23" s="220"/>
      <c r="BT23" s="220"/>
      <c r="BU23" s="230">
        <v>16884585.52</v>
      </c>
    </row>
    <row r="24" spans="1:73">
      <c r="A24" s="99"/>
      <c r="B24" s="99"/>
      <c r="D24" s="175" t="s">
        <v>355</v>
      </c>
      <c r="E24" s="220" t="s">
        <v>356</v>
      </c>
      <c r="F24" s="220" t="s">
        <v>357</v>
      </c>
      <c r="G24" s="220">
        <v>2622.02</v>
      </c>
      <c r="H24" s="220">
        <v>2790.09</v>
      </c>
      <c r="I24" s="220"/>
      <c r="J24" s="220"/>
      <c r="K24" s="220">
        <v>6</v>
      </c>
      <c r="L24" s="220">
        <v>-7298191.767492</v>
      </c>
      <c r="M24" s="220">
        <v>268.8</v>
      </c>
      <c r="N24" s="220"/>
      <c r="O24" s="220">
        <v>-7292504.8574919999</v>
      </c>
      <c r="P24" s="220"/>
      <c r="Q24" s="220"/>
      <c r="R24" s="220"/>
      <c r="S24" s="220"/>
      <c r="T24" s="220"/>
      <c r="U24" s="220"/>
      <c r="V24" s="220"/>
      <c r="W24" s="220"/>
      <c r="X24" s="220"/>
      <c r="Y24" s="220"/>
      <c r="Z24" s="220"/>
      <c r="AA24" s="220"/>
      <c r="AB24" s="220"/>
      <c r="AC24" s="220"/>
      <c r="AD24" s="220"/>
      <c r="AE24" s="220"/>
      <c r="AF24" s="220"/>
      <c r="AG24" s="220"/>
      <c r="AH24" s="220"/>
      <c r="AI24" s="220"/>
      <c r="AJ24" s="220"/>
      <c r="AK24" s="220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0"/>
      <c r="BB24" s="220"/>
      <c r="BC24" s="220"/>
      <c r="BD24" s="220"/>
      <c r="BE24" s="220"/>
      <c r="BF24" s="220"/>
      <c r="BG24" s="220"/>
      <c r="BH24" s="220"/>
      <c r="BI24" s="220"/>
      <c r="BJ24" s="220"/>
      <c r="BK24" s="220"/>
      <c r="BL24" s="220"/>
      <c r="BM24" s="220"/>
      <c r="BN24" s="220"/>
      <c r="BO24" s="220"/>
      <c r="BP24" s="220"/>
      <c r="BQ24" s="220"/>
      <c r="BR24" s="220"/>
      <c r="BS24" s="220"/>
      <c r="BT24" s="220"/>
      <c r="BU24" s="230">
        <v>-7292504.8574919999</v>
      </c>
    </row>
    <row r="25" spans="1:73">
      <c r="A25" s="99"/>
      <c r="B25" s="99"/>
      <c r="D25" s="175" t="s">
        <v>358</v>
      </c>
      <c r="E25" s="220" t="s">
        <v>359</v>
      </c>
      <c r="F25" s="220" t="s">
        <v>360</v>
      </c>
      <c r="G25" s="220">
        <v>311180.95</v>
      </c>
      <c r="H25" s="220"/>
      <c r="I25" s="220"/>
      <c r="J25" s="220">
        <v>17768885.915167101</v>
      </c>
      <c r="K25" s="220"/>
      <c r="L25" s="220"/>
      <c r="M25" s="220">
        <v>106031.97</v>
      </c>
      <c r="N25" s="220"/>
      <c r="O25" s="220">
        <v>18186098.835167099</v>
      </c>
      <c r="P25" s="220"/>
      <c r="Q25" s="220"/>
      <c r="R25" s="220"/>
      <c r="S25" s="220"/>
      <c r="T25" s="220"/>
      <c r="U25" s="220"/>
      <c r="V25" s="220"/>
      <c r="W25" s="220"/>
      <c r="X25" s="220"/>
      <c r="Y25" s="220"/>
      <c r="Z25" s="220"/>
      <c r="AA25" s="220"/>
      <c r="AB25" s="220"/>
      <c r="AC25" s="220"/>
      <c r="AD25" s="220"/>
      <c r="AE25" s="220"/>
      <c r="AF25" s="220"/>
      <c r="AG25" s="220"/>
      <c r="AH25" s="220"/>
      <c r="AI25" s="220"/>
      <c r="AJ25" s="220"/>
      <c r="AK25" s="220"/>
      <c r="AL25" s="220"/>
      <c r="AM25" s="220"/>
      <c r="AN25" s="220"/>
      <c r="AO25" s="220"/>
      <c r="AP25" s="220"/>
      <c r="AQ25" s="220"/>
      <c r="AR25" s="220"/>
      <c r="AS25" s="220"/>
      <c r="AT25" s="220"/>
      <c r="AU25" s="220"/>
      <c r="AV25" s="220"/>
      <c r="AW25" s="220"/>
      <c r="AX25" s="220"/>
      <c r="AY25" s="220"/>
      <c r="AZ25" s="220"/>
      <c r="BA25" s="220"/>
      <c r="BB25" s="220"/>
      <c r="BC25" s="220"/>
      <c r="BD25" s="220"/>
      <c r="BE25" s="220"/>
      <c r="BF25" s="220"/>
      <c r="BG25" s="220"/>
      <c r="BH25" s="220"/>
      <c r="BI25" s="220"/>
      <c r="BJ25" s="220"/>
      <c r="BK25" s="220"/>
      <c r="BL25" s="220"/>
      <c r="BM25" s="220"/>
      <c r="BN25" s="220"/>
      <c r="BO25" s="220"/>
      <c r="BP25" s="220"/>
      <c r="BQ25" s="220"/>
      <c r="BR25" s="220"/>
      <c r="BS25" s="220"/>
      <c r="BT25" s="220"/>
      <c r="BU25" s="230">
        <v>18186098.835167099</v>
      </c>
    </row>
    <row r="26" spans="1:73">
      <c r="A26" s="99"/>
      <c r="B26" s="99"/>
      <c r="D26" s="175" t="s">
        <v>361</v>
      </c>
      <c r="E26" s="220" t="s">
        <v>362</v>
      </c>
      <c r="F26" s="220" t="s">
        <v>363</v>
      </c>
      <c r="G26" s="220">
        <v>53642559.5</v>
      </c>
      <c r="H26" s="220">
        <v>1427923.33</v>
      </c>
      <c r="I26" s="220"/>
      <c r="J26" s="220">
        <v>4012415.2631822</v>
      </c>
      <c r="K26" s="220"/>
      <c r="L26" s="220">
        <v>17998901.848205999</v>
      </c>
      <c r="M26" s="220">
        <v>8584461.1300000008</v>
      </c>
      <c r="N26" s="220">
        <v>6725933.1111700004</v>
      </c>
      <c r="O26" s="220">
        <v>92392194.182558194</v>
      </c>
      <c r="P26" s="220"/>
      <c r="Q26" s="220"/>
      <c r="R26" s="220"/>
      <c r="S26" s="220"/>
      <c r="T26" s="220"/>
      <c r="U26" s="220"/>
      <c r="V26" s="220"/>
      <c r="W26" s="220"/>
      <c r="X26" s="220"/>
      <c r="Y26" s="220"/>
      <c r="Z26" s="220"/>
      <c r="AA26" s="220"/>
      <c r="AB26" s="220"/>
      <c r="AC26" s="220"/>
      <c r="AD26" s="220"/>
      <c r="AE26" s="220"/>
      <c r="AF26" s="220"/>
      <c r="AG26" s="220"/>
      <c r="AH26" s="220"/>
      <c r="AI26" s="220"/>
      <c r="AJ26" s="220"/>
      <c r="AK26" s="220"/>
      <c r="AL26" s="220"/>
      <c r="AM26" s="220"/>
      <c r="AN26" s="220"/>
      <c r="AO26" s="220"/>
      <c r="AP26" s="220"/>
      <c r="AQ26" s="220"/>
      <c r="AR26" s="220"/>
      <c r="AS26" s="220"/>
      <c r="AT26" s="220"/>
      <c r="AU26" s="22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/>
      <c r="BF26" s="220"/>
      <c r="BG26" s="220"/>
      <c r="BH26" s="220"/>
      <c r="BI26" s="220"/>
      <c r="BJ26" s="220"/>
      <c r="BK26" s="220"/>
      <c r="BL26" s="220"/>
      <c r="BM26" s="220"/>
      <c r="BN26" s="220"/>
      <c r="BO26" s="220"/>
      <c r="BP26" s="220"/>
      <c r="BQ26" s="220"/>
      <c r="BR26" s="220"/>
      <c r="BS26" s="220"/>
      <c r="BT26" s="220"/>
      <c r="BU26" s="230">
        <v>92392194.182558194</v>
      </c>
    </row>
    <row r="27" spans="1:73">
      <c r="D27" s="175" t="s">
        <v>364</v>
      </c>
      <c r="E27" s="220" t="s">
        <v>365</v>
      </c>
      <c r="F27" s="220" t="s">
        <v>366</v>
      </c>
      <c r="G27" s="220">
        <v>1798558.52</v>
      </c>
      <c r="H27" s="220">
        <v>65387.41</v>
      </c>
      <c r="I27" s="220"/>
      <c r="J27" s="220"/>
      <c r="K27" s="220"/>
      <c r="L27" s="220"/>
      <c r="M27" s="220">
        <v>1708752.49</v>
      </c>
      <c r="N27" s="220">
        <v>10086036.104437999</v>
      </c>
      <c r="O27" s="220">
        <v>13658734.524437999</v>
      </c>
      <c r="P27" s="220"/>
      <c r="Q27" s="220"/>
      <c r="R27" s="220"/>
      <c r="S27" s="220"/>
      <c r="T27" s="220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0"/>
      <c r="AI27" s="220"/>
      <c r="AJ27" s="220"/>
      <c r="AK27" s="220"/>
      <c r="AL27" s="220"/>
      <c r="AM27" s="220"/>
      <c r="AN27" s="220"/>
      <c r="AO27" s="220"/>
      <c r="AP27" s="220"/>
      <c r="AQ27" s="220"/>
      <c r="AR27" s="220"/>
      <c r="AS27" s="220"/>
      <c r="AT27" s="220"/>
      <c r="AU27" s="22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/>
      <c r="BG27" s="220"/>
      <c r="BH27" s="220"/>
      <c r="BI27" s="220"/>
      <c r="BJ27" s="220"/>
      <c r="BK27" s="220"/>
      <c r="BL27" s="220"/>
      <c r="BM27" s="220"/>
      <c r="BN27" s="220"/>
      <c r="BO27" s="220"/>
      <c r="BP27" s="220"/>
      <c r="BQ27" s="220"/>
      <c r="BR27" s="220"/>
      <c r="BS27" s="220"/>
      <c r="BT27" s="220"/>
      <c r="BU27" s="230">
        <v>13658734.524437999</v>
      </c>
    </row>
    <row r="28" spans="1:73">
      <c r="D28" s="175" t="s">
        <v>367</v>
      </c>
      <c r="E28" s="220" t="s">
        <v>368</v>
      </c>
      <c r="F28" s="220" t="s">
        <v>369</v>
      </c>
      <c r="G28" s="220">
        <v>53191647.909999996</v>
      </c>
      <c r="H28" s="220">
        <v>-11666</v>
      </c>
      <c r="I28" s="220"/>
      <c r="J28" s="221">
        <v>114765094.08116689</v>
      </c>
      <c r="K28" s="220"/>
      <c r="L28" s="220">
        <v>127308940.996788</v>
      </c>
      <c r="M28" s="220">
        <v>2607285.5699999998</v>
      </c>
      <c r="N28" s="220">
        <v>33808308.835755996</v>
      </c>
      <c r="O28" s="221">
        <v>331669611.39371091</v>
      </c>
      <c r="P28" s="220"/>
      <c r="Q28" s="220"/>
      <c r="R28" s="220"/>
      <c r="S28" s="220"/>
      <c r="T28" s="220"/>
      <c r="U28" s="220"/>
      <c r="V28" s="220"/>
      <c r="W28" s="220"/>
      <c r="X28" s="220"/>
      <c r="Y28" s="220"/>
      <c r="Z28" s="220"/>
      <c r="AA28" s="220"/>
      <c r="AB28" s="220"/>
      <c r="AC28" s="220"/>
      <c r="AD28" s="220"/>
      <c r="AE28" s="220"/>
      <c r="AF28" s="220"/>
      <c r="AG28" s="220"/>
      <c r="AH28" s="220"/>
      <c r="AI28" s="220"/>
      <c r="AJ28" s="220"/>
      <c r="AK28" s="220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220"/>
      <c r="BH28" s="220"/>
      <c r="BI28" s="220"/>
      <c r="BJ28" s="220"/>
      <c r="BK28" s="220"/>
      <c r="BL28" s="220"/>
      <c r="BM28" s="220"/>
      <c r="BN28" s="220"/>
      <c r="BO28" s="220"/>
      <c r="BP28" s="220"/>
      <c r="BQ28" s="220"/>
      <c r="BR28" s="220"/>
      <c r="BS28" s="220"/>
      <c r="BT28" s="220"/>
      <c r="BU28" s="231">
        <v>331669611.39371091</v>
      </c>
    </row>
    <row r="29" spans="1:73">
      <c r="A29" s="271" t="s">
        <v>370</v>
      </c>
      <c r="B29" s="272"/>
      <c r="D29" s="175" t="s">
        <v>371</v>
      </c>
      <c r="E29" s="220" t="s">
        <v>372</v>
      </c>
      <c r="F29" s="220" t="s">
        <v>373</v>
      </c>
      <c r="G29" s="220"/>
      <c r="H29" s="220"/>
      <c r="I29" s="220"/>
      <c r="J29" s="220">
        <v>5011914.9029537002</v>
      </c>
      <c r="K29" s="220"/>
      <c r="L29" s="220"/>
      <c r="M29" s="220"/>
      <c r="N29" s="220"/>
      <c r="O29" s="220">
        <v>5011914.9029537002</v>
      </c>
      <c r="P29" s="220"/>
      <c r="Q29" s="220"/>
      <c r="R29" s="220"/>
      <c r="S29" s="220"/>
      <c r="T29" s="220"/>
      <c r="U29" s="220"/>
      <c r="V29" s="220"/>
      <c r="W29" s="220"/>
      <c r="X29" s="220"/>
      <c r="Y29" s="220"/>
      <c r="Z29" s="220"/>
      <c r="AA29" s="220"/>
      <c r="AB29" s="220"/>
      <c r="AC29" s="220"/>
      <c r="AD29" s="220"/>
      <c r="AE29" s="220"/>
      <c r="AF29" s="220"/>
      <c r="AG29" s="220"/>
      <c r="AH29" s="220"/>
      <c r="AI29" s="220"/>
      <c r="AJ29" s="220"/>
      <c r="AK29" s="220"/>
      <c r="AL29" s="220"/>
      <c r="AM29" s="220"/>
      <c r="AN29" s="220"/>
      <c r="AO29" s="220"/>
      <c r="AP29" s="220"/>
      <c r="AQ29" s="220"/>
      <c r="AR29" s="220"/>
      <c r="AS29" s="220"/>
      <c r="AT29" s="220"/>
      <c r="AU29" s="22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220"/>
      <c r="BH29" s="220"/>
      <c r="BI29" s="220"/>
      <c r="BJ29" s="220"/>
      <c r="BK29" s="220"/>
      <c r="BL29" s="220"/>
      <c r="BM29" s="220"/>
      <c r="BN29" s="220"/>
      <c r="BO29" s="220"/>
      <c r="BP29" s="220"/>
      <c r="BQ29" s="220"/>
      <c r="BR29" s="220"/>
      <c r="BS29" s="220"/>
      <c r="BT29" s="220"/>
      <c r="BU29" s="230">
        <v>5011914.9029537002</v>
      </c>
    </row>
    <row r="30" spans="1:73">
      <c r="A30" s="270" t="s">
        <v>374</v>
      </c>
      <c r="B30" s="270"/>
      <c r="D30" s="175" t="s">
        <v>375</v>
      </c>
      <c r="E30" s="220" t="s">
        <v>376</v>
      </c>
      <c r="F30" s="220" t="s">
        <v>377</v>
      </c>
      <c r="G30" s="220">
        <v>341900</v>
      </c>
      <c r="H30" s="220"/>
      <c r="I30" s="220"/>
      <c r="J30" s="220"/>
      <c r="K30" s="220"/>
      <c r="L30" s="220"/>
      <c r="M30" s="220">
        <v>6000</v>
      </c>
      <c r="N30" s="220"/>
      <c r="O30" s="220">
        <v>347900</v>
      </c>
      <c r="P30" s="220"/>
      <c r="Q30" s="220"/>
      <c r="R30" s="220"/>
      <c r="S30" s="220"/>
      <c r="T30" s="220"/>
      <c r="U30" s="220"/>
      <c r="V30" s="220"/>
      <c r="W30" s="220"/>
      <c r="X30" s="220"/>
      <c r="Y30" s="220"/>
      <c r="Z30" s="220"/>
      <c r="AA30" s="220"/>
      <c r="AB30" s="220"/>
      <c r="AC30" s="220"/>
      <c r="AD30" s="220"/>
      <c r="AE30" s="220"/>
      <c r="AF30" s="220"/>
      <c r="AG30" s="220"/>
      <c r="AH30" s="220"/>
      <c r="AI30" s="220"/>
      <c r="AJ30" s="220"/>
      <c r="AK30" s="220"/>
      <c r="AL30" s="220"/>
      <c r="AM30" s="220"/>
      <c r="AN30" s="220"/>
      <c r="AO30" s="220"/>
      <c r="AP30" s="220"/>
      <c r="AQ30" s="220"/>
      <c r="AR30" s="220"/>
      <c r="AS30" s="220"/>
      <c r="AT30" s="220"/>
      <c r="AU30" s="220"/>
      <c r="AV30" s="220"/>
      <c r="AW30" s="220"/>
      <c r="AX30" s="220"/>
      <c r="AY30" s="220"/>
      <c r="AZ30" s="220"/>
      <c r="BA30" s="220"/>
      <c r="BB30" s="220"/>
      <c r="BC30" s="220"/>
      <c r="BD30" s="220"/>
      <c r="BE30" s="220"/>
      <c r="BF30" s="220"/>
      <c r="BG30" s="220"/>
      <c r="BH30" s="220"/>
      <c r="BI30" s="220"/>
      <c r="BJ30" s="220"/>
      <c r="BK30" s="220"/>
      <c r="BL30" s="220"/>
      <c r="BM30" s="220"/>
      <c r="BN30" s="220"/>
      <c r="BO30" s="220"/>
      <c r="BP30" s="220"/>
      <c r="BQ30" s="220"/>
      <c r="BR30" s="220"/>
      <c r="BS30" s="220"/>
      <c r="BT30" s="220"/>
      <c r="BU30" s="230">
        <v>347900</v>
      </c>
    </row>
    <row r="31" spans="1:73">
      <c r="A31" s="99" t="s">
        <v>378</v>
      </c>
      <c r="B31" s="185" t="s">
        <v>379</v>
      </c>
      <c r="D31" s="175" t="s">
        <v>380</v>
      </c>
      <c r="E31" s="220" t="s">
        <v>381</v>
      </c>
      <c r="F31" s="220" t="s">
        <v>382</v>
      </c>
      <c r="G31" s="220">
        <v>1115744.6200000001</v>
      </c>
      <c r="H31" s="220"/>
      <c r="I31" s="220"/>
      <c r="J31" s="220"/>
      <c r="K31" s="220"/>
      <c r="L31" s="220"/>
      <c r="M31" s="220"/>
      <c r="N31" s="220"/>
      <c r="O31" s="220">
        <v>1115744.6200000001</v>
      </c>
      <c r="P31" s="220"/>
      <c r="Q31" s="220"/>
      <c r="R31" s="220"/>
      <c r="S31" s="220"/>
      <c r="T31" s="220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0"/>
      <c r="AI31" s="220"/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220"/>
      <c r="AW31" s="220"/>
      <c r="AX31" s="220"/>
      <c r="AY31" s="220"/>
      <c r="AZ31" s="220"/>
      <c r="BA31" s="220"/>
      <c r="BB31" s="220"/>
      <c r="BC31" s="220"/>
      <c r="BD31" s="220"/>
      <c r="BE31" s="220"/>
      <c r="BF31" s="220"/>
      <c r="BG31" s="220"/>
      <c r="BH31" s="220"/>
      <c r="BI31" s="220"/>
      <c r="BJ31" s="220"/>
      <c r="BK31" s="220"/>
      <c r="BL31" s="220"/>
      <c r="BM31" s="220"/>
      <c r="BN31" s="220"/>
      <c r="BO31" s="220"/>
      <c r="BP31" s="220"/>
      <c r="BQ31" s="220"/>
      <c r="BR31" s="220"/>
      <c r="BS31" s="220"/>
      <c r="BT31" s="220"/>
      <c r="BU31" s="230">
        <v>1115744.6200000001</v>
      </c>
    </row>
    <row r="32" spans="1:73">
      <c r="A32" s="99" t="s">
        <v>383</v>
      </c>
      <c r="B32" s="185" t="s">
        <v>384</v>
      </c>
      <c r="D32" s="175" t="s">
        <v>385</v>
      </c>
      <c r="E32" s="220" t="s">
        <v>386</v>
      </c>
      <c r="F32" s="220" t="s">
        <v>387</v>
      </c>
      <c r="G32" s="220">
        <v>0</v>
      </c>
      <c r="H32" s="220">
        <v>0</v>
      </c>
      <c r="I32" s="220"/>
      <c r="J32" s="220"/>
      <c r="K32" s="220"/>
      <c r="L32" s="221">
        <v>381708161.10429293</v>
      </c>
      <c r="M32" s="220">
        <v>0</v>
      </c>
      <c r="N32" s="220">
        <v>198188780.49963999</v>
      </c>
      <c r="O32" s="221">
        <v>579896941.60393286</v>
      </c>
      <c r="P32" s="220"/>
      <c r="Q32" s="220"/>
      <c r="R32" s="220"/>
      <c r="S32" s="220"/>
      <c r="T32" s="220"/>
      <c r="U32" s="220"/>
      <c r="V32" s="220"/>
      <c r="W32" s="220"/>
      <c r="X32" s="220"/>
      <c r="Y32" s="220"/>
      <c r="Z32" s="220"/>
      <c r="AA32" s="220"/>
      <c r="AB32" s="220"/>
      <c r="AC32" s="220"/>
      <c r="AD32" s="220"/>
      <c r="AE32" s="220"/>
      <c r="AF32" s="220"/>
      <c r="AG32" s="220"/>
      <c r="AH32" s="220"/>
      <c r="AI32" s="220"/>
      <c r="AJ32" s="220"/>
      <c r="AK32" s="220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20"/>
      <c r="BC32" s="220"/>
      <c r="BD32" s="220"/>
      <c r="BE32" s="220"/>
      <c r="BF32" s="220"/>
      <c r="BG32" s="220"/>
      <c r="BH32" s="220"/>
      <c r="BI32" s="220"/>
      <c r="BJ32" s="220"/>
      <c r="BK32" s="220"/>
      <c r="BL32" s="220"/>
      <c r="BM32" s="220"/>
      <c r="BN32" s="220"/>
      <c r="BO32" s="220"/>
      <c r="BP32" s="220"/>
      <c r="BQ32" s="220"/>
      <c r="BR32" s="220"/>
      <c r="BS32" s="220"/>
      <c r="BT32" s="220"/>
      <c r="BU32" s="231">
        <v>579896941.60393286</v>
      </c>
    </row>
    <row r="33" spans="1:73">
      <c r="A33" s="99"/>
      <c r="B33" s="185"/>
      <c r="D33" s="175" t="s">
        <v>388</v>
      </c>
      <c r="E33" s="220" t="s">
        <v>389</v>
      </c>
      <c r="F33" s="220" t="s">
        <v>390</v>
      </c>
      <c r="G33" s="220">
        <v>10772536.289999999</v>
      </c>
      <c r="H33" s="220">
        <v>2352436.9300000002</v>
      </c>
      <c r="I33" s="220"/>
      <c r="J33" s="221">
        <v>347456943.12678719</v>
      </c>
      <c r="K33" s="220"/>
      <c r="L33" s="220">
        <v>1493601.6101579999</v>
      </c>
      <c r="M33" s="220">
        <v>571786.56999999995</v>
      </c>
      <c r="N33" s="220">
        <v>1265769.29794</v>
      </c>
      <c r="O33" s="221">
        <v>363913073.82488519</v>
      </c>
      <c r="P33" s="220"/>
      <c r="Q33" s="220"/>
      <c r="R33" s="220"/>
      <c r="S33" s="220"/>
      <c r="T33" s="220"/>
      <c r="U33" s="220"/>
      <c r="V33" s="220"/>
      <c r="W33" s="220"/>
      <c r="X33" s="220"/>
      <c r="Y33" s="220"/>
      <c r="Z33" s="220"/>
      <c r="AA33" s="220"/>
      <c r="AB33" s="220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220"/>
      <c r="AW33" s="220"/>
      <c r="AX33" s="220"/>
      <c r="AY33" s="220"/>
      <c r="AZ33" s="220"/>
      <c r="BA33" s="220"/>
      <c r="BB33" s="220"/>
      <c r="BC33" s="220"/>
      <c r="BD33" s="220"/>
      <c r="BE33" s="220"/>
      <c r="BF33" s="220"/>
      <c r="BG33" s="220"/>
      <c r="BH33" s="220"/>
      <c r="BI33" s="220"/>
      <c r="BJ33" s="220"/>
      <c r="BK33" s="220"/>
      <c r="BL33" s="220"/>
      <c r="BM33" s="220"/>
      <c r="BN33" s="220"/>
      <c r="BO33" s="220"/>
      <c r="BP33" s="220"/>
      <c r="BQ33" s="220"/>
      <c r="BR33" s="220"/>
      <c r="BS33" s="220"/>
      <c r="BT33" s="220"/>
      <c r="BU33" s="231">
        <v>363913073.82488519</v>
      </c>
    </row>
    <row r="34" spans="1:73">
      <c r="A34" s="99"/>
      <c r="B34" s="185"/>
      <c r="D34" s="175" t="s">
        <v>391</v>
      </c>
      <c r="E34" s="220" t="s">
        <v>392</v>
      </c>
      <c r="F34" s="220" t="s">
        <v>393</v>
      </c>
      <c r="G34" s="220"/>
      <c r="H34" s="220"/>
      <c r="I34" s="220"/>
      <c r="J34" s="220"/>
      <c r="K34" s="220"/>
      <c r="L34" s="220"/>
      <c r="M34" s="220"/>
      <c r="N34" s="220">
        <v>272922.12978800002</v>
      </c>
      <c r="O34" s="220">
        <v>272922.12978800002</v>
      </c>
      <c r="P34" s="220"/>
      <c r="Q34" s="220"/>
      <c r="R34" s="220"/>
      <c r="S34" s="220"/>
      <c r="T34" s="220"/>
      <c r="U34" s="220"/>
      <c r="V34" s="220"/>
      <c r="W34" s="220"/>
      <c r="X34" s="220"/>
      <c r="Y34" s="220"/>
      <c r="Z34" s="220"/>
      <c r="AA34" s="220"/>
      <c r="AB34" s="220"/>
      <c r="AC34" s="220"/>
      <c r="AD34" s="220"/>
      <c r="AE34" s="220"/>
      <c r="AF34" s="220"/>
      <c r="AG34" s="220"/>
      <c r="AH34" s="220"/>
      <c r="AI34" s="220"/>
      <c r="AJ34" s="220"/>
      <c r="AK34" s="220"/>
      <c r="AL34" s="220"/>
      <c r="AM34" s="220"/>
      <c r="AN34" s="220"/>
      <c r="AO34" s="220"/>
      <c r="AP34" s="220"/>
      <c r="AQ34" s="220"/>
      <c r="AR34" s="220"/>
      <c r="AS34" s="220"/>
      <c r="AT34" s="220"/>
      <c r="AU34" s="220"/>
      <c r="AV34" s="220"/>
      <c r="AW34" s="220"/>
      <c r="AX34" s="220"/>
      <c r="AY34" s="220"/>
      <c r="AZ34" s="220"/>
      <c r="BA34" s="220"/>
      <c r="BB34" s="220"/>
      <c r="BC34" s="220"/>
      <c r="BD34" s="220"/>
      <c r="BE34" s="220"/>
      <c r="BF34" s="220"/>
      <c r="BG34" s="220"/>
      <c r="BH34" s="220"/>
      <c r="BI34" s="220"/>
      <c r="BJ34" s="220"/>
      <c r="BK34" s="220"/>
      <c r="BL34" s="220"/>
      <c r="BM34" s="220"/>
      <c r="BN34" s="220"/>
      <c r="BO34" s="220"/>
      <c r="BP34" s="220"/>
      <c r="BQ34" s="220"/>
      <c r="BR34" s="220"/>
      <c r="BS34" s="220"/>
      <c r="BT34" s="220"/>
      <c r="BU34" s="230">
        <v>272922.12978800002</v>
      </c>
    </row>
    <row r="35" spans="1:73">
      <c r="D35" s="175" t="s">
        <v>394</v>
      </c>
      <c r="E35" s="220" t="s">
        <v>395</v>
      </c>
      <c r="F35" s="220" t="s">
        <v>396</v>
      </c>
      <c r="G35" s="220">
        <v>3174381.96</v>
      </c>
      <c r="H35" s="220"/>
      <c r="I35" s="220"/>
      <c r="J35" s="220"/>
      <c r="K35" s="220"/>
      <c r="L35" s="220"/>
      <c r="M35" s="220"/>
      <c r="N35" s="220"/>
      <c r="O35" s="220">
        <v>3174381.96</v>
      </c>
      <c r="P35" s="220"/>
      <c r="Q35" s="220"/>
      <c r="R35" s="220"/>
      <c r="S35" s="220"/>
      <c r="T35" s="220"/>
      <c r="U35" s="220"/>
      <c r="V35" s="220"/>
      <c r="W35" s="220"/>
      <c r="X35" s="220"/>
      <c r="Y35" s="220"/>
      <c r="Z35" s="220"/>
      <c r="AA35" s="220"/>
      <c r="AB35" s="220"/>
      <c r="AC35" s="220"/>
      <c r="AD35" s="220"/>
      <c r="AE35" s="220"/>
      <c r="AF35" s="220"/>
      <c r="AG35" s="220"/>
      <c r="AH35" s="220"/>
      <c r="AI35" s="220"/>
      <c r="AJ35" s="220"/>
      <c r="AK35" s="220"/>
      <c r="AL35" s="220"/>
      <c r="AM35" s="220"/>
      <c r="AN35" s="220"/>
      <c r="AO35" s="220"/>
      <c r="AP35" s="220"/>
      <c r="AQ35" s="220"/>
      <c r="AR35" s="220"/>
      <c r="AS35" s="220"/>
      <c r="AT35" s="220"/>
      <c r="AU35" s="220"/>
      <c r="AV35" s="220"/>
      <c r="AW35" s="220"/>
      <c r="AX35" s="220"/>
      <c r="AY35" s="220"/>
      <c r="AZ35" s="220"/>
      <c r="BA35" s="220"/>
      <c r="BB35" s="220"/>
      <c r="BC35" s="220"/>
      <c r="BD35" s="220"/>
      <c r="BE35" s="220"/>
      <c r="BF35" s="220"/>
      <c r="BG35" s="220"/>
      <c r="BH35" s="220"/>
      <c r="BI35" s="220"/>
      <c r="BJ35" s="220"/>
      <c r="BK35" s="220"/>
      <c r="BL35" s="220"/>
      <c r="BM35" s="220"/>
      <c r="BN35" s="220"/>
      <c r="BO35" s="220"/>
      <c r="BP35" s="220"/>
      <c r="BQ35" s="220"/>
      <c r="BR35" s="220"/>
      <c r="BS35" s="220"/>
      <c r="BT35" s="220"/>
      <c r="BU35" s="230">
        <v>3174381.96</v>
      </c>
    </row>
    <row r="36" spans="1:73">
      <c r="D36" s="175" t="s">
        <v>397</v>
      </c>
      <c r="E36" s="222" t="s">
        <v>398</v>
      </c>
      <c r="F36" s="222" t="s">
        <v>399</v>
      </c>
      <c r="G36" s="222">
        <v>506373993.81999999</v>
      </c>
      <c r="H36" s="222">
        <v>3922738.82</v>
      </c>
      <c r="I36" s="221">
        <v>164906432.16745159</v>
      </c>
      <c r="J36" s="221">
        <v>497655101.21778357</v>
      </c>
      <c r="K36" s="222">
        <v>61.33</v>
      </c>
      <c r="L36" s="221">
        <v>548514811.92846584</v>
      </c>
      <c r="M36" s="222">
        <v>55966783.75</v>
      </c>
      <c r="N36" s="222">
        <v>251812457.81633201</v>
      </c>
      <c r="O36" s="221">
        <v>2029152380.8500333</v>
      </c>
      <c r="P36" s="222"/>
      <c r="Q36" s="222"/>
      <c r="R36" s="221">
        <v>-345323460.32971138</v>
      </c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2"/>
      <c r="AE36" s="222"/>
      <c r="AF36" s="222"/>
      <c r="AG36" s="222"/>
      <c r="AH36" s="222"/>
      <c r="AI36" s="222"/>
      <c r="AJ36" s="222"/>
      <c r="AK36" s="222"/>
      <c r="AL36" s="222"/>
      <c r="AM36" s="222"/>
      <c r="AN36" s="222"/>
      <c r="AO36" s="222"/>
      <c r="AP36" s="222"/>
      <c r="AQ36" s="222"/>
      <c r="AR36" s="222"/>
      <c r="AS36" s="222"/>
      <c r="AT36" s="222"/>
      <c r="AU36" s="222"/>
      <c r="AV36" s="222"/>
      <c r="AW36" s="222"/>
      <c r="AX36" s="222"/>
      <c r="AY36" s="222"/>
      <c r="AZ36" s="222"/>
      <c r="BA36" s="222"/>
      <c r="BB36" s="222"/>
      <c r="BC36" s="222"/>
      <c r="BD36" s="221">
        <v>-345323460.32971138</v>
      </c>
      <c r="BE36" s="222"/>
      <c r="BF36" s="222"/>
      <c r="BG36" s="222"/>
      <c r="BH36" s="222"/>
      <c r="BI36" s="222"/>
      <c r="BJ36" s="222"/>
      <c r="BK36" s="222"/>
      <c r="BL36" s="222"/>
      <c r="BM36" s="222"/>
      <c r="BN36" s="222"/>
      <c r="BO36" s="221">
        <v>-345323460.32971138</v>
      </c>
      <c r="BP36" s="222">
        <v>-24.22</v>
      </c>
      <c r="BQ36" s="221">
        <v>-345323484.54971141</v>
      </c>
      <c r="BR36" s="222"/>
      <c r="BS36" s="222"/>
      <c r="BT36" s="222"/>
      <c r="BU36" s="231">
        <v>1683828896.3003216</v>
      </c>
    </row>
    <row r="37" spans="1:73">
      <c r="D37" s="175" t="s">
        <v>400</v>
      </c>
      <c r="E37" s="220" t="s">
        <v>401</v>
      </c>
      <c r="F37" s="220" t="s">
        <v>402</v>
      </c>
      <c r="G37" s="220">
        <v>6848911.2800000003</v>
      </c>
      <c r="H37" s="220">
        <v>39671889.159999996</v>
      </c>
      <c r="I37" s="220"/>
      <c r="J37" s="220"/>
      <c r="K37" s="220"/>
      <c r="L37" s="220"/>
      <c r="M37" s="220">
        <v>13302519.43</v>
      </c>
      <c r="N37" s="220"/>
      <c r="O37" s="220">
        <v>59823319.869999997</v>
      </c>
      <c r="P37" s="220"/>
      <c r="Q37" s="220"/>
      <c r="R37" s="220"/>
      <c r="S37" s="220"/>
      <c r="T37" s="220"/>
      <c r="U37" s="220">
        <v>-4670919</v>
      </c>
      <c r="V37" s="220"/>
      <c r="W37" s="220"/>
      <c r="X37" s="220"/>
      <c r="Y37" s="220"/>
      <c r="Z37" s="220"/>
      <c r="AA37" s="220"/>
      <c r="AB37" s="220"/>
      <c r="AC37" s="220"/>
      <c r="AD37" s="220"/>
      <c r="AE37" s="220"/>
      <c r="AF37" s="220"/>
      <c r="AG37" s="220"/>
      <c r="AH37" s="220"/>
      <c r="AI37" s="220"/>
      <c r="AJ37" s="220"/>
      <c r="AK37" s="220"/>
      <c r="AL37" s="220"/>
      <c r="AM37" s="220"/>
      <c r="AN37" s="220"/>
      <c r="AO37" s="220"/>
      <c r="AP37" s="220"/>
      <c r="AQ37" s="220"/>
      <c r="AR37" s="220"/>
      <c r="AS37" s="220"/>
      <c r="AT37" s="220"/>
      <c r="AU37" s="220"/>
      <c r="AV37" s="220"/>
      <c r="AW37" s="220"/>
      <c r="AX37" s="220"/>
      <c r="AY37" s="220"/>
      <c r="AZ37" s="220"/>
      <c r="BA37" s="220"/>
      <c r="BB37" s="220"/>
      <c r="BC37" s="220"/>
      <c r="BD37" s="220">
        <v>-4670919</v>
      </c>
      <c r="BE37" s="220"/>
      <c r="BF37" s="220"/>
      <c r="BG37" s="220"/>
      <c r="BH37" s="220"/>
      <c r="BI37" s="220"/>
      <c r="BJ37" s="220"/>
      <c r="BK37" s="220"/>
      <c r="BL37" s="220"/>
      <c r="BM37" s="220"/>
      <c r="BN37" s="220"/>
      <c r="BO37" s="220">
        <v>-4670919</v>
      </c>
      <c r="BP37" s="220">
        <v>0</v>
      </c>
      <c r="BQ37" s="220">
        <v>-4670919</v>
      </c>
      <c r="BR37" s="220"/>
      <c r="BS37" s="220"/>
      <c r="BT37" s="220"/>
      <c r="BU37" s="230">
        <v>55152400.869999997</v>
      </c>
    </row>
    <row r="38" spans="1:73">
      <c r="A38" s="271" t="s">
        <v>403</v>
      </c>
      <c r="B38" s="272"/>
      <c r="D38" s="175" t="s">
        <v>404</v>
      </c>
      <c r="E38" s="222" t="s">
        <v>405</v>
      </c>
      <c r="F38" s="222" t="s">
        <v>406</v>
      </c>
      <c r="G38" s="222">
        <v>6848911.2800000003</v>
      </c>
      <c r="H38" s="222">
        <v>39671889.159999996</v>
      </c>
      <c r="I38" s="222"/>
      <c r="J38" s="222"/>
      <c r="K38" s="222"/>
      <c r="L38" s="222"/>
      <c r="M38" s="222">
        <v>13302519.43</v>
      </c>
      <c r="N38" s="222"/>
      <c r="O38" s="222">
        <v>59823319.869999997</v>
      </c>
      <c r="P38" s="222"/>
      <c r="Q38" s="222"/>
      <c r="R38" s="222"/>
      <c r="S38" s="222"/>
      <c r="T38" s="222"/>
      <c r="U38" s="222">
        <v>-4670919</v>
      </c>
      <c r="V38" s="222"/>
      <c r="W38" s="222"/>
      <c r="X38" s="222"/>
      <c r="Y38" s="222"/>
      <c r="Z38" s="222"/>
      <c r="AA38" s="222"/>
      <c r="AB38" s="222"/>
      <c r="AC38" s="222"/>
      <c r="AD38" s="222"/>
      <c r="AE38" s="222"/>
      <c r="AF38" s="222"/>
      <c r="AG38" s="222"/>
      <c r="AH38" s="222"/>
      <c r="AI38" s="222"/>
      <c r="AJ38" s="222"/>
      <c r="AK38" s="222"/>
      <c r="AL38" s="222"/>
      <c r="AM38" s="222"/>
      <c r="AN38" s="222"/>
      <c r="AO38" s="222"/>
      <c r="AP38" s="222"/>
      <c r="AQ38" s="222"/>
      <c r="AR38" s="222"/>
      <c r="AS38" s="222"/>
      <c r="AT38" s="222"/>
      <c r="AU38" s="222"/>
      <c r="AV38" s="222"/>
      <c r="AW38" s="222"/>
      <c r="AX38" s="222"/>
      <c r="AY38" s="222"/>
      <c r="AZ38" s="222"/>
      <c r="BA38" s="222"/>
      <c r="BB38" s="222"/>
      <c r="BC38" s="222"/>
      <c r="BD38" s="222">
        <v>-4670919</v>
      </c>
      <c r="BE38" s="222"/>
      <c r="BF38" s="222"/>
      <c r="BG38" s="222"/>
      <c r="BH38" s="222"/>
      <c r="BI38" s="222"/>
      <c r="BJ38" s="222"/>
      <c r="BK38" s="222"/>
      <c r="BL38" s="222"/>
      <c r="BM38" s="222"/>
      <c r="BN38" s="222"/>
      <c r="BO38" s="222">
        <v>-4670919</v>
      </c>
      <c r="BP38" s="222">
        <v>0</v>
      </c>
      <c r="BQ38" s="222">
        <v>-4670919</v>
      </c>
      <c r="BR38" s="222"/>
      <c r="BS38" s="222"/>
      <c r="BT38" s="222"/>
      <c r="BU38" s="232">
        <v>55152400.869999997</v>
      </c>
    </row>
    <row r="39" spans="1:73">
      <c r="A39" s="270" t="s">
        <v>374</v>
      </c>
      <c r="B39" s="270"/>
      <c r="D39" s="175" t="s">
        <v>407</v>
      </c>
      <c r="E39" s="223" t="s">
        <v>408</v>
      </c>
      <c r="F39" s="223" t="s">
        <v>409</v>
      </c>
      <c r="G39" s="223">
        <v>5116332905.5900002</v>
      </c>
      <c r="H39" s="223">
        <v>85406568.689999998</v>
      </c>
      <c r="I39" s="221">
        <v>164906432.16745159</v>
      </c>
      <c r="J39" s="221">
        <v>4505213469.5700235</v>
      </c>
      <c r="K39" s="223">
        <v>61.33</v>
      </c>
      <c r="L39" s="221">
        <v>1054256739.057</v>
      </c>
      <c r="M39" s="223">
        <v>1067335374.0700001</v>
      </c>
      <c r="N39" s="221">
        <v>1470257518.9752381</v>
      </c>
      <c r="O39" s="221">
        <v>13463709069.449713</v>
      </c>
      <c r="P39" s="223"/>
      <c r="Q39" s="223"/>
      <c r="R39" s="221">
        <v>-345323460.32971138</v>
      </c>
      <c r="S39" s="223"/>
      <c r="T39" s="223"/>
      <c r="U39" s="223">
        <v>-4670919</v>
      </c>
      <c r="V39" s="223"/>
      <c r="W39" s="223"/>
      <c r="X39" s="223"/>
      <c r="Y39" s="223"/>
      <c r="Z39" s="223"/>
      <c r="AA39" s="223"/>
      <c r="AB39" s="223"/>
      <c r="AC39" s="223"/>
      <c r="AD39" s="223"/>
      <c r="AE39" s="223"/>
      <c r="AF39" s="223"/>
      <c r="AG39" s="223"/>
      <c r="AH39" s="223"/>
      <c r="AI39" s="223"/>
      <c r="AJ39" s="223"/>
      <c r="AK39" s="223"/>
      <c r="AL39" s="223"/>
      <c r="AM39" s="223"/>
      <c r="AN39" s="223"/>
      <c r="AO39" s="223"/>
      <c r="AP39" s="223"/>
      <c r="AQ39" s="223"/>
      <c r="AR39" s="223"/>
      <c r="AS39" s="223"/>
      <c r="AT39" s="223"/>
      <c r="AU39" s="223"/>
      <c r="AV39" s="223"/>
      <c r="AW39" s="223"/>
      <c r="AX39" s="223">
        <v>-462098654.51918799</v>
      </c>
      <c r="AY39" s="223"/>
      <c r="AZ39" s="223"/>
      <c r="BA39" s="223"/>
      <c r="BB39" s="223"/>
      <c r="BC39" s="223"/>
      <c r="BD39" s="221">
        <v>-812093033.84889936</v>
      </c>
      <c r="BE39" s="223"/>
      <c r="BF39" s="223"/>
      <c r="BG39" s="223"/>
      <c r="BH39" s="223"/>
      <c r="BI39" s="223"/>
      <c r="BJ39" s="223"/>
      <c r="BK39" s="223"/>
      <c r="BL39" s="223"/>
      <c r="BM39" s="223"/>
      <c r="BN39" s="223"/>
      <c r="BO39" s="221">
        <v>-812093033.84889936</v>
      </c>
      <c r="BP39" s="223">
        <v>-24.22</v>
      </c>
      <c r="BQ39" s="221">
        <v>-812093058.06889939</v>
      </c>
      <c r="BR39" s="223"/>
      <c r="BS39" s="223"/>
      <c r="BT39" s="223"/>
      <c r="BU39" s="231">
        <v>12651616011.380814</v>
      </c>
    </row>
    <row r="40" spans="1:73">
      <c r="A40" s="99" t="s">
        <v>378</v>
      </c>
      <c r="B40" s="185" t="s">
        <v>410</v>
      </c>
      <c r="D40" s="175" t="s">
        <v>411</v>
      </c>
      <c r="E40" s="220" t="s">
        <v>412</v>
      </c>
      <c r="F40" s="220" t="s">
        <v>413</v>
      </c>
      <c r="G40" s="220">
        <v>3323845200</v>
      </c>
      <c r="H40" s="220"/>
      <c r="I40" s="220"/>
      <c r="J40" s="220"/>
      <c r="K40" s="220">
        <v>897689.3</v>
      </c>
      <c r="L40" s="220"/>
      <c r="M40" s="220"/>
      <c r="N40" s="220"/>
      <c r="O40" s="220">
        <v>3324742889.3000002</v>
      </c>
      <c r="P40" s="220"/>
      <c r="Q40" s="220"/>
      <c r="R40" s="220"/>
      <c r="S40" s="220">
        <v>-3324742889.3000002</v>
      </c>
      <c r="T40" s="220"/>
      <c r="U40" s="220"/>
      <c r="V40" s="220"/>
      <c r="W40" s="220"/>
      <c r="X40" s="220"/>
      <c r="Y40" s="220"/>
      <c r="Z40" s="220"/>
      <c r="AA40" s="220"/>
      <c r="AB40" s="220"/>
      <c r="AC40" s="220"/>
      <c r="AD40" s="220"/>
      <c r="AE40" s="220"/>
      <c r="AF40" s="220"/>
      <c r="AG40" s="220"/>
      <c r="AH40" s="220"/>
      <c r="AI40" s="220"/>
      <c r="AJ40" s="220"/>
      <c r="AK40" s="220"/>
      <c r="AL40" s="220"/>
      <c r="AM40" s="220"/>
      <c r="AN40" s="220"/>
      <c r="AO40" s="220"/>
      <c r="AP40" s="220"/>
      <c r="AQ40" s="220"/>
      <c r="AR40" s="220"/>
      <c r="AS40" s="220"/>
      <c r="AT40" s="220"/>
      <c r="AU40" s="220"/>
      <c r="AV40" s="220"/>
      <c r="AW40" s="220"/>
      <c r="AX40" s="220"/>
      <c r="AY40" s="220"/>
      <c r="AZ40" s="220"/>
      <c r="BA40" s="220"/>
      <c r="BB40" s="220"/>
      <c r="BC40" s="220"/>
      <c r="BD40" s="220">
        <v>-3324742889.3000002</v>
      </c>
      <c r="BE40" s="220"/>
      <c r="BF40" s="220"/>
      <c r="BG40" s="220"/>
      <c r="BH40" s="220"/>
      <c r="BI40" s="220"/>
      <c r="BJ40" s="220"/>
      <c r="BK40" s="220"/>
      <c r="BL40" s="220"/>
      <c r="BM40" s="220"/>
      <c r="BN40" s="220"/>
      <c r="BO40" s="220">
        <v>-3324742889.3000002</v>
      </c>
      <c r="BP40" s="220">
        <v>0</v>
      </c>
      <c r="BQ40" s="220">
        <v>-3324742889.3000002</v>
      </c>
      <c r="BR40" s="220"/>
      <c r="BS40" s="220"/>
      <c r="BT40" s="220"/>
      <c r="BU40" s="230">
        <v>0</v>
      </c>
    </row>
    <row r="41" spans="1:73">
      <c r="A41" s="99" t="s">
        <v>383</v>
      </c>
      <c r="B41" s="185" t="s">
        <v>414</v>
      </c>
      <c r="D41" s="175" t="s">
        <v>415</v>
      </c>
      <c r="E41" s="222" t="s">
        <v>416</v>
      </c>
      <c r="F41" s="222" t="s">
        <v>417</v>
      </c>
      <c r="G41" s="222">
        <v>3323845200</v>
      </c>
      <c r="H41" s="222"/>
      <c r="I41" s="222"/>
      <c r="J41" s="222"/>
      <c r="K41" s="222">
        <v>897689.3</v>
      </c>
      <c r="L41" s="222"/>
      <c r="M41" s="222"/>
      <c r="N41" s="222"/>
      <c r="O41" s="222">
        <v>3324742889.3000002</v>
      </c>
      <c r="P41" s="222"/>
      <c r="Q41" s="222"/>
      <c r="R41" s="222"/>
      <c r="S41" s="222">
        <v>-3324742889.3000002</v>
      </c>
      <c r="T41" s="222"/>
      <c r="U41" s="222"/>
      <c r="V41" s="222"/>
      <c r="W41" s="222"/>
      <c r="X41" s="222"/>
      <c r="Y41" s="222"/>
      <c r="Z41" s="222"/>
      <c r="AA41" s="222"/>
      <c r="AB41" s="222"/>
      <c r="AC41" s="222"/>
      <c r="AD41" s="222"/>
      <c r="AE41" s="222"/>
      <c r="AF41" s="222"/>
      <c r="AG41" s="222"/>
      <c r="AH41" s="222"/>
      <c r="AI41" s="222"/>
      <c r="AJ41" s="222"/>
      <c r="AK41" s="222"/>
      <c r="AL41" s="222"/>
      <c r="AM41" s="222"/>
      <c r="AN41" s="222"/>
      <c r="AO41" s="222"/>
      <c r="AP41" s="222"/>
      <c r="AQ41" s="222"/>
      <c r="AR41" s="222"/>
      <c r="AS41" s="222"/>
      <c r="AT41" s="222"/>
      <c r="AU41" s="222"/>
      <c r="AV41" s="222"/>
      <c r="AW41" s="222"/>
      <c r="AX41" s="222"/>
      <c r="AY41" s="222"/>
      <c r="AZ41" s="222"/>
      <c r="BA41" s="222"/>
      <c r="BB41" s="222"/>
      <c r="BC41" s="222"/>
      <c r="BD41" s="222">
        <v>-3324742889.3000002</v>
      </c>
      <c r="BE41" s="222"/>
      <c r="BF41" s="222"/>
      <c r="BG41" s="222"/>
      <c r="BH41" s="222"/>
      <c r="BI41" s="222"/>
      <c r="BJ41" s="222"/>
      <c r="BK41" s="222"/>
      <c r="BL41" s="222"/>
      <c r="BM41" s="222"/>
      <c r="BN41" s="222"/>
      <c r="BO41" s="222">
        <v>-3324742889.3000002</v>
      </c>
      <c r="BP41" s="222">
        <v>0</v>
      </c>
      <c r="BQ41" s="222">
        <v>-3324742889.3000002</v>
      </c>
      <c r="BR41" s="222"/>
      <c r="BS41" s="222"/>
      <c r="BT41" s="222"/>
      <c r="BU41" s="232">
        <v>0</v>
      </c>
    </row>
    <row r="42" spans="1:73">
      <c r="A42" s="99"/>
      <c r="B42" s="185"/>
      <c r="D42" s="175" t="s">
        <v>418</v>
      </c>
      <c r="E42" s="223" t="s">
        <v>419</v>
      </c>
      <c r="F42" s="223" t="s">
        <v>420</v>
      </c>
      <c r="G42" s="223">
        <v>3323845200</v>
      </c>
      <c r="H42" s="223"/>
      <c r="I42" s="223"/>
      <c r="J42" s="223"/>
      <c r="K42" s="223">
        <v>897689.3</v>
      </c>
      <c r="L42" s="223"/>
      <c r="M42" s="223"/>
      <c r="N42" s="223"/>
      <c r="O42" s="223">
        <v>3324742889.3000002</v>
      </c>
      <c r="P42" s="223"/>
      <c r="Q42" s="223"/>
      <c r="R42" s="223"/>
      <c r="S42" s="223">
        <v>-3324742889.3000002</v>
      </c>
      <c r="T42" s="223"/>
      <c r="U42" s="223"/>
      <c r="V42" s="223"/>
      <c r="W42" s="223"/>
      <c r="X42" s="223"/>
      <c r="Y42" s="223"/>
      <c r="Z42" s="223"/>
      <c r="AA42" s="223"/>
      <c r="AB42" s="223"/>
      <c r="AC42" s="223"/>
      <c r="AD42" s="223"/>
      <c r="AE42" s="223"/>
      <c r="AF42" s="223"/>
      <c r="AG42" s="223"/>
      <c r="AH42" s="223"/>
      <c r="AI42" s="223"/>
      <c r="AJ42" s="223"/>
      <c r="AK42" s="223"/>
      <c r="AL42" s="223"/>
      <c r="AM42" s="223"/>
      <c r="AN42" s="223"/>
      <c r="AO42" s="223"/>
      <c r="AP42" s="223"/>
      <c r="AQ42" s="223"/>
      <c r="AR42" s="223"/>
      <c r="AS42" s="223"/>
      <c r="AT42" s="223"/>
      <c r="AU42" s="223"/>
      <c r="AV42" s="223"/>
      <c r="AW42" s="223"/>
      <c r="AX42" s="223"/>
      <c r="AY42" s="223"/>
      <c r="AZ42" s="223"/>
      <c r="BA42" s="223"/>
      <c r="BB42" s="223"/>
      <c r="BC42" s="223"/>
      <c r="BD42" s="223">
        <v>-3324742889.3000002</v>
      </c>
      <c r="BE42" s="223"/>
      <c r="BF42" s="223"/>
      <c r="BG42" s="223"/>
      <c r="BH42" s="223"/>
      <c r="BI42" s="223"/>
      <c r="BJ42" s="223"/>
      <c r="BK42" s="223"/>
      <c r="BL42" s="223"/>
      <c r="BM42" s="223"/>
      <c r="BN42" s="223"/>
      <c r="BO42" s="223">
        <v>-3324742889.3000002</v>
      </c>
      <c r="BP42" s="223">
        <v>0</v>
      </c>
      <c r="BQ42" s="223">
        <v>-3324742889.3000002</v>
      </c>
      <c r="BR42" s="223"/>
      <c r="BS42" s="223"/>
      <c r="BT42" s="223"/>
      <c r="BU42" s="232">
        <v>0</v>
      </c>
    </row>
    <row r="43" spans="1:73">
      <c r="A43" s="99"/>
      <c r="B43" s="185"/>
      <c r="D43" s="175" t="s">
        <v>421</v>
      </c>
      <c r="E43" s="220" t="s">
        <v>422</v>
      </c>
      <c r="F43" s="220" t="s">
        <v>423</v>
      </c>
      <c r="G43" s="220">
        <v>949874980.53999996</v>
      </c>
      <c r="H43" s="220"/>
      <c r="I43" s="220"/>
      <c r="J43" s="221">
        <v>433861300.08973712</v>
      </c>
      <c r="K43" s="220"/>
      <c r="L43" s="220">
        <v>9260313.8556420002</v>
      </c>
      <c r="M43" s="220">
        <v>200303369.88999999</v>
      </c>
      <c r="N43" s="220">
        <v>217207625.82320201</v>
      </c>
      <c r="O43" s="221">
        <v>1810507590.1985812</v>
      </c>
      <c r="P43" s="220"/>
      <c r="Q43" s="220"/>
      <c r="R43" s="220"/>
      <c r="S43" s="220"/>
      <c r="T43" s="220"/>
      <c r="U43" s="220"/>
      <c r="V43" s="220"/>
      <c r="W43" s="220"/>
      <c r="X43" s="220"/>
      <c r="Y43" s="220"/>
      <c r="Z43" s="220"/>
      <c r="AA43" s="220"/>
      <c r="AB43" s="220"/>
      <c r="AC43" s="220"/>
      <c r="AD43" s="220"/>
      <c r="AE43" s="220"/>
      <c r="AF43" s="220"/>
      <c r="AG43" s="220"/>
      <c r="AH43" s="220"/>
      <c r="AI43" s="220"/>
      <c r="AJ43" s="220"/>
      <c r="AK43" s="220"/>
      <c r="AL43" s="220"/>
      <c r="AM43" s="220"/>
      <c r="AN43" s="220"/>
      <c r="AO43" s="220"/>
      <c r="AP43" s="220"/>
      <c r="AQ43" s="220"/>
      <c r="AR43" s="220"/>
      <c r="AS43" s="220"/>
      <c r="AT43" s="220"/>
      <c r="AU43" s="220"/>
      <c r="AV43" s="220"/>
      <c r="AW43" s="220"/>
      <c r="AX43" s="220"/>
      <c r="AY43" s="220"/>
      <c r="AZ43" s="220"/>
      <c r="BA43" s="220"/>
      <c r="BB43" s="220"/>
      <c r="BC43" s="220"/>
      <c r="BD43" s="220"/>
      <c r="BE43" s="220"/>
      <c r="BF43" s="220"/>
      <c r="BG43" s="220"/>
      <c r="BH43" s="220"/>
      <c r="BI43" s="220"/>
      <c r="BJ43" s="220"/>
      <c r="BK43" s="220"/>
      <c r="BL43" s="220"/>
      <c r="BM43" s="220"/>
      <c r="BN43" s="220"/>
      <c r="BO43" s="220"/>
      <c r="BP43" s="220"/>
      <c r="BQ43" s="220"/>
      <c r="BR43" s="220"/>
      <c r="BS43" s="220"/>
      <c r="BT43" s="220"/>
      <c r="BU43" s="231">
        <v>1810507590.1985812</v>
      </c>
    </row>
    <row r="44" spans="1:73">
      <c r="D44" s="175" t="s">
        <v>424</v>
      </c>
      <c r="E44" s="220" t="s">
        <v>425</v>
      </c>
      <c r="F44" s="220" t="s">
        <v>426</v>
      </c>
      <c r="G44" s="220">
        <v>-3124184.98</v>
      </c>
      <c r="H44" s="220"/>
      <c r="I44" s="220"/>
      <c r="J44" s="220">
        <v>-9123824.3432294</v>
      </c>
      <c r="K44" s="220"/>
      <c r="L44" s="220"/>
      <c r="M44" s="220">
        <v>-1151772.5</v>
      </c>
      <c r="N44" s="220"/>
      <c r="O44" s="220">
        <v>-13399781.8232294</v>
      </c>
      <c r="P44" s="220"/>
      <c r="Q44" s="220"/>
      <c r="R44" s="220"/>
      <c r="S44" s="220"/>
      <c r="T44" s="220"/>
      <c r="U44" s="220"/>
      <c r="V44" s="220"/>
      <c r="W44" s="220"/>
      <c r="X44" s="220"/>
      <c r="Y44" s="220"/>
      <c r="Z44" s="220"/>
      <c r="AA44" s="220"/>
      <c r="AB44" s="220"/>
      <c r="AC44" s="220"/>
      <c r="AD44" s="220"/>
      <c r="AE44" s="220"/>
      <c r="AF44" s="220"/>
      <c r="AG44" s="220"/>
      <c r="AH44" s="220"/>
      <c r="AI44" s="220"/>
      <c r="AJ44" s="220"/>
      <c r="AK44" s="220"/>
      <c r="AL44" s="220"/>
      <c r="AM44" s="220"/>
      <c r="AN44" s="220"/>
      <c r="AO44" s="220"/>
      <c r="AP44" s="220"/>
      <c r="AQ44" s="220"/>
      <c r="AR44" s="220"/>
      <c r="AS44" s="220"/>
      <c r="AT44" s="220"/>
      <c r="AU44" s="220"/>
      <c r="AV44" s="220"/>
      <c r="AW44" s="220"/>
      <c r="AX44" s="220"/>
      <c r="AY44" s="220"/>
      <c r="AZ44" s="220"/>
      <c r="BA44" s="220"/>
      <c r="BB44" s="220"/>
      <c r="BC44" s="220"/>
      <c r="BD44" s="220"/>
      <c r="BE44" s="220"/>
      <c r="BF44" s="220"/>
      <c r="BG44" s="220"/>
      <c r="BH44" s="220"/>
      <c r="BI44" s="220"/>
      <c r="BJ44" s="220"/>
      <c r="BK44" s="220"/>
      <c r="BL44" s="220"/>
      <c r="BM44" s="220"/>
      <c r="BN44" s="220"/>
      <c r="BO44" s="220"/>
      <c r="BP44" s="220"/>
      <c r="BQ44" s="220"/>
      <c r="BR44" s="220"/>
      <c r="BS44" s="220"/>
      <c r="BT44" s="220"/>
      <c r="BU44" s="230">
        <v>-13399781.8232294</v>
      </c>
    </row>
    <row r="45" spans="1:73">
      <c r="D45" s="175" t="s">
        <v>427</v>
      </c>
      <c r="E45" s="222" t="s">
        <v>428</v>
      </c>
      <c r="F45" s="222" t="s">
        <v>423</v>
      </c>
      <c r="G45" s="222">
        <v>946750795.55999994</v>
      </c>
      <c r="H45" s="222"/>
      <c r="I45" s="222"/>
      <c r="J45" s="221">
        <v>424737475.7465077</v>
      </c>
      <c r="K45" s="222"/>
      <c r="L45" s="222">
        <v>9260313.8556420002</v>
      </c>
      <c r="M45" s="222">
        <v>199151597.38999999</v>
      </c>
      <c r="N45" s="222">
        <v>217207625.82320201</v>
      </c>
      <c r="O45" s="221">
        <v>1797107808.3753517</v>
      </c>
      <c r="P45" s="222"/>
      <c r="Q45" s="222"/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22"/>
      <c r="AF45" s="222"/>
      <c r="AG45" s="222"/>
      <c r="AH45" s="222"/>
      <c r="AI45" s="222"/>
      <c r="AJ45" s="222"/>
      <c r="AK45" s="222"/>
      <c r="AL45" s="222"/>
      <c r="AM45" s="222"/>
      <c r="AN45" s="222"/>
      <c r="AO45" s="222"/>
      <c r="AP45" s="222"/>
      <c r="AQ45" s="222"/>
      <c r="AR45" s="222"/>
      <c r="AS45" s="222"/>
      <c r="AT45" s="222"/>
      <c r="AU45" s="222"/>
      <c r="AV45" s="222"/>
      <c r="AW45" s="222"/>
      <c r="AX45" s="222"/>
      <c r="AY45" s="222"/>
      <c r="AZ45" s="222"/>
      <c r="BA45" s="222"/>
      <c r="BB45" s="222"/>
      <c r="BC45" s="222"/>
      <c r="BD45" s="222"/>
      <c r="BE45" s="222"/>
      <c r="BF45" s="222"/>
      <c r="BG45" s="222"/>
      <c r="BH45" s="222"/>
      <c r="BI45" s="222"/>
      <c r="BJ45" s="222"/>
      <c r="BK45" s="222"/>
      <c r="BL45" s="222"/>
      <c r="BM45" s="222"/>
      <c r="BN45" s="222"/>
      <c r="BO45" s="222"/>
      <c r="BP45" s="222"/>
      <c r="BQ45" s="222"/>
      <c r="BR45" s="222"/>
      <c r="BS45" s="222"/>
      <c r="BT45" s="222"/>
      <c r="BU45" s="231">
        <v>1797107808.3753517</v>
      </c>
    </row>
    <row r="46" spans="1:73">
      <c r="D46" s="175" t="s">
        <v>429</v>
      </c>
      <c r="E46" s="220" t="s">
        <v>430</v>
      </c>
      <c r="F46" s="220" t="s">
        <v>431</v>
      </c>
      <c r="G46" s="220">
        <v>145546395.34</v>
      </c>
      <c r="H46" s="220"/>
      <c r="I46" s="220"/>
      <c r="J46" s="220">
        <v>13409539.6920576</v>
      </c>
      <c r="K46" s="220"/>
      <c r="L46" s="220">
        <v>83124608.265296996</v>
      </c>
      <c r="M46" s="220">
        <v>1349841.04</v>
      </c>
      <c r="N46" s="220">
        <v>6676542.1392040001</v>
      </c>
      <c r="O46" s="221">
        <v>250106926.4765586</v>
      </c>
      <c r="P46" s="220"/>
      <c r="Q46" s="220"/>
      <c r="R46" s="220"/>
      <c r="S46" s="220"/>
      <c r="T46" s="220"/>
      <c r="U46" s="220"/>
      <c r="V46" s="220"/>
      <c r="W46" s="220"/>
      <c r="X46" s="220"/>
      <c r="Y46" s="220"/>
      <c r="Z46" s="220"/>
      <c r="AA46" s="220"/>
      <c r="AB46" s="220"/>
      <c r="AC46" s="220"/>
      <c r="AD46" s="220"/>
      <c r="AE46" s="220"/>
      <c r="AF46" s="220"/>
      <c r="AG46" s="220"/>
      <c r="AH46" s="220"/>
      <c r="AI46" s="220"/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220"/>
      <c r="AW46" s="220"/>
      <c r="AX46" s="220"/>
      <c r="AY46" s="220"/>
      <c r="AZ46" s="220"/>
      <c r="BA46" s="220"/>
      <c r="BB46" s="220"/>
      <c r="BC46" s="220"/>
      <c r="BD46" s="220"/>
      <c r="BE46" s="220"/>
      <c r="BF46" s="220"/>
      <c r="BG46" s="220"/>
      <c r="BH46" s="220"/>
      <c r="BI46" s="220"/>
      <c r="BJ46" s="220"/>
      <c r="BK46" s="220"/>
      <c r="BL46" s="220"/>
      <c r="BM46" s="220"/>
      <c r="BN46" s="220"/>
      <c r="BO46" s="220"/>
      <c r="BP46" s="220"/>
      <c r="BQ46" s="220"/>
      <c r="BR46" s="220"/>
      <c r="BS46" s="220"/>
      <c r="BT46" s="220"/>
      <c r="BU46" s="231">
        <v>250106926.4765586</v>
      </c>
    </row>
    <row r="47" spans="1:73">
      <c r="D47" s="175" t="s">
        <v>432</v>
      </c>
      <c r="E47" s="220" t="s">
        <v>433</v>
      </c>
      <c r="F47" s="220" t="s">
        <v>434</v>
      </c>
      <c r="G47" s="220">
        <v>-759066.89</v>
      </c>
      <c r="H47" s="220"/>
      <c r="I47" s="220"/>
      <c r="J47" s="220"/>
      <c r="K47" s="220"/>
      <c r="L47" s="220"/>
      <c r="M47" s="220">
        <v>-57129.57</v>
      </c>
      <c r="N47" s="220"/>
      <c r="O47" s="220">
        <v>-816196.46</v>
      </c>
      <c r="P47" s="220"/>
      <c r="Q47" s="220"/>
      <c r="R47" s="220"/>
      <c r="S47" s="220"/>
      <c r="T47" s="220"/>
      <c r="U47" s="220"/>
      <c r="V47" s="220"/>
      <c r="W47" s="220"/>
      <c r="X47" s="220"/>
      <c r="Y47" s="220"/>
      <c r="Z47" s="220"/>
      <c r="AA47" s="220"/>
      <c r="AB47" s="220"/>
      <c r="AC47" s="220"/>
      <c r="AD47" s="220"/>
      <c r="AE47" s="220"/>
      <c r="AF47" s="220"/>
      <c r="AG47" s="220"/>
      <c r="AH47" s="220"/>
      <c r="AI47" s="220"/>
      <c r="AJ47" s="220"/>
      <c r="AK47" s="220"/>
      <c r="AL47" s="220"/>
      <c r="AM47" s="220"/>
      <c r="AN47" s="220"/>
      <c r="AO47" s="220"/>
      <c r="AP47" s="220"/>
      <c r="AQ47" s="220"/>
      <c r="AR47" s="220"/>
      <c r="AS47" s="220"/>
      <c r="AT47" s="220"/>
      <c r="AU47" s="220"/>
      <c r="AV47" s="220"/>
      <c r="AW47" s="220"/>
      <c r="AX47" s="220"/>
      <c r="AY47" s="220"/>
      <c r="AZ47" s="220"/>
      <c r="BA47" s="220"/>
      <c r="BB47" s="220"/>
      <c r="BC47" s="220"/>
      <c r="BD47" s="220"/>
      <c r="BE47" s="220"/>
      <c r="BF47" s="220"/>
      <c r="BG47" s="220"/>
      <c r="BH47" s="220"/>
      <c r="BI47" s="220"/>
      <c r="BJ47" s="220"/>
      <c r="BK47" s="220"/>
      <c r="BL47" s="220"/>
      <c r="BM47" s="220"/>
      <c r="BN47" s="220"/>
      <c r="BO47" s="220"/>
      <c r="BP47" s="220"/>
      <c r="BQ47" s="220"/>
      <c r="BR47" s="220"/>
      <c r="BS47" s="220"/>
      <c r="BT47" s="220"/>
      <c r="BU47" s="230">
        <v>-816196.46</v>
      </c>
    </row>
    <row r="48" spans="1:73">
      <c r="D48" s="175" t="s">
        <v>435</v>
      </c>
      <c r="E48" s="222" t="s">
        <v>436</v>
      </c>
      <c r="F48" s="222" t="s">
        <v>431</v>
      </c>
      <c r="G48" s="222">
        <v>144787328.44999999</v>
      </c>
      <c r="H48" s="222"/>
      <c r="I48" s="222"/>
      <c r="J48" s="222">
        <v>13409539.6920576</v>
      </c>
      <c r="K48" s="222"/>
      <c r="L48" s="222">
        <v>83124608.265296996</v>
      </c>
      <c r="M48" s="222">
        <v>1292711.47</v>
      </c>
      <c r="N48" s="222">
        <v>6676542.1392040001</v>
      </c>
      <c r="O48" s="221">
        <v>249290730.01655859</v>
      </c>
      <c r="P48" s="222"/>
      <c r="Q48" s="222"/>
      <c r="R48" s="222"/>
      <c r="S48" s="222"/>
      <c r="T48" s="222"/>
      <c r="U48" s="222"/>
      <c r="V48" s="222"/>
      <c r="W48" s="222"/>
      <c r="X48" s="222"/>
      <c r="Y48" s="222"/>
      <c r="Z48" s="222"/>
      <c r="AA48" s="222"/>
      <c r="AB48" s="222"/>
      <c r="AC48" s="222"/>
      <c r="AD48" s="222"/>
      <c r="AE48" s="222"/>
      <c r="AF48" s="222"/>
      <c r="AG48" s="222"/>
      <c r="AH48" s="222"/>
      <c r="AI48" s="222"/>
      <c r="AJ48" s="222"/>
      <c r="AK48" s="222"/>
      <c r="AL48" s="222"/>
      <c r="AM48" s="222"/>
      <c r="AN48" s="222"/>
      <c r="AO48" s="222"/>
      <c r="AP48" s="222"/>
      <c r="AQ48" s="222"/>
      <c r="AR48" s="222"/>
      <c r="AS48" s="222"/>
      <c r="AT48" s="222"/>
      <c r="AU48" s="222"/>
      <c r="AV48" s="222"/>
      <c r="AW48" s="222"/>
      <c r="AX48" s="222"/>
      <c r="AY48" s="222"/>
      <c r="AZ48" s="222"/>
      <c r="BA48" s="222"/>
      <c r="BB48" s="222"/>
      <c r="BC48" s="222"/>
      <c r="BD48" s="222"/>
      <c r="BE48" s="222"/>
      <c r="BF48" s="222"/>
      <c r="BG48" s="222"/>
      <c r="BH48" s="222"/>
      <c r="BI48" s="222"/>
      <c r="BJ48" s="222"/>
      <c r="BK48" s="222"/>
      <c r="BL48" s="222"/>
      <c r="BM48" s="222"/>
      <c r="BN48" s="222"/>
      <c r="BO48" s="222"/>
      <c r="BP48" s="222"/>
      <c r="BQ48" s="222"/>
      <c r="BR48" s="222"/>
      <c r="BS48" s="222"/>
      <c r="BT48" s="222"/>
      <c r="BU48" s="231">
        <v>249290730.01655859</v>
      </c>
    </row>
    <row r="49" spans="4:75">
      <c r="D49" s="175" t="s">
        <v>437</v>
      </c>
      <c r="E49" s="220" t="s">
        <v>438</v>
      </c>
      <c r="F49" s="220" t="s">
        <v>439</v>
      </c>
      <c r="G49" s="220">
        <v>809203790.09000003</v>
      </c>
      <c r="H49" s="220"/>
      <c r="I49" s="220"/>
      <c r="J49" s="221">
        <v>1131268153.5894873</v>
      </c>
      <c r="K49" s="220"/>
      <c r="L49" s="220">
        <v>79861503.474378005</v>
      </c>
      <c r="M49" s="220">
        <v>254214124.77000001</v>
      </c>
      <c r="N49" s="220">
        <v>318051605.25111401</v>
      </c>
      <c r="O49" s="221">
        <v>2592599177.1749792</v>
      </c>
      <c r="P49" s="220"/>
      <c r="Q49" s="220"/>
      <c r="R49" s="220"/>
      <c r="S49" s="220"/>
      <c r="T49" s="220"/>
      <c r="U49" s="220"/>
      <c r="V49" s="220"/>
      <c r="W49" s="220"/>
      <c r="X49" s="220"/>
      <c r="Y49" s="220"/>
      <c r="Z49" s="220"/>
      <c r="AA49" s="220"/>
      <c r="AB49" s="220"/>
      <c r="AC49" s="220"/>
      <c r="AD49" s="220"/>
      <c r="AE49" s="220"/>
      <c r="AF49" s="220"/>
      <c r="AG49" s="220"/>
      <c r="AH49" s="220"/>
      <c r="AI49" s="220"/>
      <c r="AJ49" s="220"/>
      <c r="AK49" s="220"/>
      <c r="AL49" s="220"/>
      <c r="AM49" s="220"/>
      <c r="AN49" s="220"/>
      <c r="AO49" s="220"/>
      <c r="AP49" s="220"/>
      <c r="AQ49" s="220"/>
      <c r="AR49" s="220"/>
      <c r="AS49" s="220"/>
      <c r="AT49" s="220"/>
      <c r="AU49" s="220"/>
      <c r="AV49" s="220"/>
      <c r="AW49" s="220"/>
      <c r="AX49" s="220"/>
      <c r="AY49" s="220"/>
      <c r="AZ49" s="220"/>
      <c r="BA49" s="220"/>
      <c r="BB49" s="220"/>
      <c r="BC49" s="220"/>
      <c r="BD49" s="220"/>
      <c r="BE49" s="220"/>
      <c r="BF49" s="220"/>
      <c r="BG49" s="220">
        <v>-35110.559999999998</v>
      </c>
      <c r="BH49" s="220"/>
      <c r="BI49" s="220">
        <v>-35110.559999999998</v>
      </c>
      <c r="BJ49" s="220"/>
      <c r="BK49" s="220"/>
      <c r="BL49" s="220"/>
      <c r="BM49" s="220"/>
      <c r="BN49" s="220"/>
      <c r="BO49" s="220">
        <v>-35110.559999999998</v>
      </c>
      <c r="BP49" s="220">
        <v>-1245489.57</v>
      </c>
      <c r="BQ49" s="220">
        <v>-1280600.1299999999</v>
      </c>
      <c r="BR49" s="220"/>
      <c r="BS49" s="220"/>
      <c r="BT49" s="220"/>
      <c r="BU49" s="231">
        <v>2591318577.0449791</v>
      </c>
    </row>
    <row r="50" spans="4:75">
      <c r="D50" s="175" t="s">
        <v>440</v>
      </c>
      <c r="E50" s="220" t="s">
        <v>441</v>
      </c>
      <c r="F50" s="220" t="s">
        <v>442</v>
      </c>
      <c r="G50" s="220">
        <v>-2153307.85</v>
      </c>
      <c r="H50" s="220"/>
      <c r="I50" s="220"/>
      <c r="J50" s="220">
        <v>-2101314.0506253</v>
      </c>
      <c r="K50" s="220"/>
      <c r="L50" s="220">
        <v>-232183.54744200001</v>
      </c>
      <c r="M50" s="220">
        <v>-2388754.48</v>
      </c>
      <c r="N50" s="220"/>
      <c r="O50" s="220">
        <v>-6875559.9280672995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0"/>
      <c r="AA50" s="220"/>
      <c r="AB50" s="220"/>
      <c r="AC50" s="220"/>
      <c r="AD50" s="220"/>
      <c r="AE50" s="220"/>
      <c r="AF50" s="220"/>
      <c r="AG50" s="220"/>
      <c r="AH50" s="220"/>
      <c r="AI50" s="220"/>
      <c r="AJ50" s="220"/>
      <c r="AK50" s="220"/>
      <c r="AL50" s="220"/>
      <c r="AM50" s="220"/>
      <c r="AN50" s="220"/>
      <c r="AO50" s="220"/>
      <c r="AP50" s="220"/>
      <c r="AQ50" s="220"/>
      <c r="AR50" s="220"/>
      <c r="AS50" s="220"/>
      <c r="AT50" s="220"/>
      <c r="AU50" s="220"/>
      <c r="AV50" s="220"/>
      <c r="AW50" s="220"/>
      <c r="AX50" s="220"/>
      <c r="AY50" s="220"/>
      <c r="AZ50" s="220"/>
      <c r="BA50" s="220"/>
      <c r="BB50" s="220"/>
      <c r="BC50" s="220"/>
      <c r="BD50" s="220"/>
      <c r="BE50" s="220"/>
      <c r="BF50" s="220"/>
      <c r="BG50" s="220"/>
      <c r="BH50" s="220"/>
      <c r="BI50" s="220"/>
      <c r="BJ50" s="220"/>
      <c r="BK50" s="220"/>
      <c r="BL50" s="220"/>
      <c r="BM50" s="220"/>
      <c r="BN50" s="220"/>
      <c r="BO50" s="220"/>
      <c r="BP50" s="220"/>
      <c r="BQ50" s="220"/>
      <c r="BR50" s="220"/>
      <c r="BS50" s="220"/>
      <c r="BT50" s="220"/>
      <c r="BU50" s="230">
        <v>-6875559.9280672995</v>
      </c>
    </row>
    <row r="51" spans="4:75">
      <c r="D51" s="175" t="s">
        <v>443</v>
      </c>
      <c r="E51" s="222" t="s">
        <v>444</v>
      </c>
      <c r="F51" s="222" t="s">
        <v>439</v>
      </c>
      <c r="G51" s="222">
        <v>807050482.24000001</v>
      </c>
      <c r="H51" s="222"/>
      <c r="I51" s="222"/>
      <c r="J51" s="221">
        <v>1129166839.538862</v>
      </c>
      <c r="K51" s="222"/>
      <c r="L51" s="222">
        <v>79629319.926936001</v>
      </c>
      <c r="M51" s="222">
        <v>251825370.28999999</v>
      </c>
      <c r="N51" s="222">
        <v>318051605.25111401</v>
      </c>
      <c r="O51" s="221">
        <v>2585723617.246912</v>
      </c>
      <c r="P51" s="222"/>
      <c r="Q51" s="222"/>
      <c r="R51" s="222"/>
      <c r="S51" s="222"/>
      <c r="T51" s="222"/>
      <c r="U51" s="222"/>
      <c r="V51" s="222"/>
      <c r="W51" s="222"/>
      <c r="X51" s="222"/>
      <c r="Y51" s="222"/>
      <c r="Z51" s="222"/>
      <c r="AA51" s="222"/>
      <c r="AB51" s="222"/>
      <c r="AC51" s="222"/>
      <c r="AD51" s="222"/>
      <c r="AE51" s="222"/>
      <c r="AF51" s="222"/>
      <c r="AG51" s="222"/>
      <c r="AH51" s="222"/>
      <c r="AI51" s="222"/>
      <c r="AJ51" s="222"/>
      <c r="AK51" s="222"/>
      <c r="AL51" s="222"/>
      <c r="AM51" s="222"/>
      <c r="AN51" s="222"/>
      <c r="AO51" s="222"/>
      <c r="AP51" s="222"/>
      <c r="AQ51" s="222"/>
      <c r="AR51" s="222"/>
      <c r="AS51" s="222"/>
      <c r="AT51" s="222"/>
      <c r="AU51" s="222"/>
      <c r="AV51" s="222"/>
      <c r="AW51" s="222"/>
      <c r="AX51" s="222"/>
      <c r="AY51" s="222"/>
      <c r="AZ51" s="222"/>
      <c r="BA51" s="222"/>
      <c r="BB51" s="222"/>
      <c r="BC51" s="222"/>
      <c r="BD51" s="222"/>
      <c r="BE51" s="222"/>
      <c r="BF51" s="222"/>
      <c r="BG51" s="222">
        <v>-35110.559999999998</v>
      </c>
      <c r="BH51" s="222"/>
      <c r="BI51" s="222">
        <v>-35110.559999999998</v>
      </c>
      <c r="BJ51" s="222"/>
      <c r="BK51" s="222"/>
      <c r="BL51" s="222"/>
      <c r="BM51" s="222"/>
      <c r="BN51" s="222"/>
      <c r="BO51" s="222">
        <v>-35110.559999999998</v>
      </c>
      <c r="BP51" s="222">
        <v>-1245489.57</v>
      </c>
      <c r="BQ51" s="222">
        <v>-1280600.1299999999</v>
      </c>
      <c r="BR51" s="222"/>
      <c r="BS51" s="222"/>
      <c r="BT51" s="222"/>
      <c r="BU51" s="231">
        <v>2584443017.1169119</v>
      </c>
    </row>
    <row r="52" spans="4:75">
      <c r="D52" s="175" t="s">
        <v>445</v>
      </c>
      <c r="E52" s="220" t="s">
        <v>446</v>
      </c>
      <c r="F52" s="220" t="s">
        <v>447</v>
      </c>
      <c r="G52" s="220">
        <v>313406555.62</v>
      </c>
      <c r="H52" s="220">
        <v>33943838.649999999</v>
      </c>
      <c r="I52" s="220"/>
      <c r="J52" s="220">
        <v>461055158.46638501</v>
      </c>
      <c r="K52" s="220"/>
      <c r="L52" s="220">
        <v>120615837.392061</v>
      </c>
      <c r="M52" s="220">
        <v>88871256.620000005</v>
      </c>
      <c r="N52" s="220">
        <v>242282556.50708199</v>
      </c>
      <c r="O52" s="221">
        <v>1260175203.255528</v>
      </c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  <c r="AA52" s="220"/>
      <c r="AB52" s="220"/>
      <c r="AC52" s="220"/>
      <c r="AD52" s="220"/>
      <c r="AE52" s="220"/>
      <c r="AF52" s="220"/>
      <c r="AG52" s="220"/>
      <c r="AH52" s="220"/>
      <c r="AI52" s="220"/>
      <c r="AJ52" s="220"/>
      <c r="AK52" s="220"/>
      <c r="AL52" s="220"/>
      <c r="AM52" s="220"/>
      <c r="AN52" s="220"/>
      <c r="AO52" s="220"/>
      <c r="AP52" s="220"/>
      <c r="AQ52" s="220"/>
      <c r="AR52" s="220"/>
      <c r="AS52" s="220"/>
      <c r="AT52" s="220"/>
      <c r="AU52" s="220"/>
      <c r="AV52" s="220"/>
      <c r="AW52" s="220"/>
      <c r="AX52" s="220"/>
      <c r="AY52" s="220"/>
      <c r="AZ52" s="220"/>
      <c r="BA52" s="220"/>
      <c r="BB52" s="220"/>
      <c r="BC52" s="220"/>
      <c r="BD52" s="220"/>
      <c r="BE52" s="220"/>
      <c r="BF52" s="220"/>
      <c r="BG52" s="220"/>
      <c r="BH52" s="220"/>
      <c r="BI52" s="220"/>
      <c r="BJ52" s="220"/>
      <c r="BK52" s="220"/>
      <c r="BL52" s="220"/>
      <c r="BM52" s="220"/>
      <c r="BN52" s="220"/>
      <c r="BO52" s="220"/>
      <c r="BP52" s="220"/>
      <c r="BQ52" s="220"/>
      <c r="BR52" s="220"/>
      <c r="BS52" s="220"/>
      <c r="BT52" s="220"/>
      <c r="BU52" s="231">
        <v>1260175203.255528</v>
      </c>
    </row>
    <row r="53" spans="4:75">
      <c r="D53" s="175" t="s">
        <v>448</v>
      </c>
      <c r="E53" s="220" t="s">
        <v>449</v>
      </c>
      <c r="F53" s="220" t="s">
        <v>450</v>
      </c>
      <c r="G53" s="220">
        <v>-23313302.390000001</v>
      </c>
      <c r="H53" s="220"/>
      <c r="I53" s="220"/>
      <c r="J53" s="220"/>
      <c r="K53" s="220"/>
      <c r="L53" s="220"/>
      <c r="M53" s="220">
        <v>-7030943.7199999997</v>
      </c>
      <c r="N53" s="220"/>
      <c r="O53" s="220">
        <v>-30344246.109999999</v>
      </c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  <c r="AA53" s="220"/>
      <c r="AB53" s="220"/>
      <c r="AC53" s="220"/>
      <c r="AD53" s="220"/>
      <c r="AE53" s="220"/>
      <c r="AF53" s="220"/>
      <c r="AG53" s="220"/>
      <c r="AH53" s="220"/>
      <c r="AI53" s="220"/>
      <c r="AJ53" s="220"/>
      <c r="AK53" s="220"/>
      <c r="AL53" s="220"/>
      <c r="AM53" s="220"/>
      <c r="AN53" s="220"/>
      <c r="AO53" s="220"/>
      <c r="AP53" s="220"/>
      <c r="AQ53" s="220"/>
      <c r="AR53" s="220"/>
      <c r="AS53" s="220"/>
      <c r="AT53" s="220"/>
      <c r="AU53" s="220"/>
      <c r="AV53" s="220"/>
      <c r="AW53" s="220"/>
      <c r="AX53" s="220"/>
      <c r="AY53" s="220"/>
      <c r="AZ53" s="220"/>
      <c r="BA53" s="220"/>
      <c r="BB53" s="220"/>
      <c r="BC53" s="220"/>
      <c r="BD53" s="220"/>
      <c r="BE53" s="220"/>
      <c r="BF53" s="220"/>
      <c r="BG53" s="220"/>
      <c r="BH53" s="220"/>
      <c r="BI53" s="220"/>
      <c r="BJ53" s="220"/>
      <c r="BK53" s="220"/>
      <c r="BL53" s="220"/>
      <c r="BM53" s="220"/>
      <c r="BN53" s="220"/>
      <c r="BO53" s="220"/>
      <c r="BP53" s="220"/>
      <c r="BQ53" s="220"/>
      <c r="BR53" s="220"/>
      <c r="BS53" s="220"/>
      <c r="BT53" s="220"/>
      <c r="BU53" s="230">
        <v>-30344246.109999999</v>
      </c>
    </row>
    <row r="54" spans="4:75">
      <c r="D54" s="175" t="s">
        <v>451</v>
      </c>
      <c r="E54" s="222" t="s">
        <v>452</v>
      </c>
      <c r="F54" s="222" t="s">
        <v>447</v>
      </c>
      <c r="G54" s="222">
        <v>290093253.23000002</v>
      </c>
      <c r="H54" s="222">
        <v>33943838.649999999</v>
      </c>
      <c r="I54" s="222"/>
      <c r="J54" s="222">
        <v>461055158.46638501</v>
      </c>
      <c r="K54" s="222"/>
      <c r="L54" s="222">
        <v>120615837.392061</v>
      </c>
      <c r="M54" s="222">
        <v>81840312.900000006</v>
      </c>
      <c r="N54" s="222">
        <v>242282556.50708199</v>
      </c>
      <c r="O54" s="221">
        <v>1229830957.1455281</v>
      </c>
      <c r="P54" s="222"/>
      <c r="Q54" s="222"/>
      <c r="R54" s="222"/>
      <c r="S54" s="222"/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2"/>
      <c r="AZ54" s="222"/>
      <c r="BA54" s="222"/>
      <c r="BB54" s="222"/>
      <c r="BC54" s="222"/>
      <c r="BD54" s="222"/>
      <c r="BE54" s="222"/>
      <c r="BF54" s="222"/>
      <c r="BG54" s="222"/>
      <c r="BH54" s="222"/>
      <c r="BI54" s="222"/>
      <c r="BJ54" s="222"/>
      <c r="BK54" s="222"/>
      <c r="BL54" s="222"/>
      <c r="BM54" s="222"/>
      <c r="BN54" s="222"/>
      <c r="BO54" s="222"/>
      <c r="BP54" s="222"/>
      <c r="BQ54" s="222"/>
      <c r="BR54" s="222"/>
      <c r="BS54" s="222"/>
      <c r="BT54" s="222"/>
      <c r="BU54" s="231">
        <v>1229830957.1455281</v>
      </c>
    </row>
    <row r="55" spans="4:75">
      <c r="D55" s="175" t="s">
        <v>453</v>
      </c>
      <c r="E55" s="220" t="s">
        <v>454</v>
      </c>
      <c r="F55" s="220" t="s">
        <v>455</v>
      </c>
      <c r="G55" s="220">
        <v>325403036.24000001</v>
      </c>
      <c r="H55" s="220"/>
      <c r="I55" s="220"/>
      <c r="J55" s="220">
        <v>41979176.911656603</v>
      </c>
      <c r="K55" s="220"/>
      <c r="L55" s="220">
        <v>84680431.508295</v>
      </c>
      <c r="M55" s="220">
        <v>64018335.149999999</v>
      </c>
      <c r="N55" s="220">
        <v>125325469.369968</v>
      </c>
      <c r="O55" s="221">
        <v>641406449.1799196</v>
      </c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  <c r="AA55" s="220"/>
      <c r="AB55" s="220"/>
      <c r="AC55" s="220"/>
      <c r="AD55" s="220"/>
      <c r="AE55" s="220"/>
      <c r="AF55" s="220"/>
      <c r="AG55" s="220"/>
      <c r="AH55" s="220"/>
      <c r="AI55" s="220"/>
      <c r="AJ55" s="220"/>
      <c r="AK55" s="220"/>
      <c r="AL55" s="220"/>
      <c r="AM55" s="220"/>
      <c r="AN55" s="220"/>
      <c r="AO55" s="220"/>
      <c r="AP55" s="220"/>
      <c r="AQ55" s="220"/>
      <c r="AR55" s="220"/>
      <c r="AS55" s="220"/>
      <c r="AT55" s="220"/>
      <c r="AU55" s="220"/>
      <c r="AV55" s="220"/>
      <c r="AW55" s="220"/>
      <c r="AX55" s="220"/>
      <c r="AY55" s="220"/>
      <c r="AZ55" s="220"/>
      <c r="BA55" s="220"/>
      <c r="BB55" s="220"/>
      <c r="BC55" s="220"/>
      <c r="BD55" s="220"/>
      <c r="BE55" s="220"/>
      <c r="BF55" s="220"/>
      <c r="BG55" s="220"/>
      <c r="BH55" s="220"/>
      <c r="BI55" s="220"/>
      <c r="BJ55" s="220"/>
      <c r="BK55" s="220"/>
      <c r="BL55" s="220"/>
      <c r="BM55" s="220"/>
      <c r="BN55" s="220"/>
      <c r="BO55" s="220"/>
      <c r="BP55" s="220"/>
      <c r="BQ55" s="220"/>
      <c r="BR55" s="220"/>
      <c r="BS55" s="220"/>
      <c r="BT55" s="220"/>
      <c r="BU55" s="231">
        <v>641406449.1799196</v>
      </c>
      <c r="BW55">
        <v>780478.08</v>
      </c>
    </row>
    <row r="56" spans="4:75">
      <c r="D56" s="175" t="s">
        <v>456</v>
      </c>
      <c r="E56" s="220" t="s">
        <v>457</v>
      </c>
      <c r="F56" s="220" t="s">
        <v>458</v>
      </c>
      <c r="G56" s="220"/>
      <c r="H56" s="220"/>
      <c r="I56" s="220"/>
      <c r="J56" s="220"/>
      <c r="K56" s="220"/>
      <c r="L56" s="220">
        <v>-443101.14304200001</v>
      </c>
      <c r="M56" s="220"/>
      <c r="N56" s="220"/>
      <c r="O56" s="220">
        <v>-443101.14304200001</v>
      </c>
      <c r="P56" s="220"/>
      <c r="Q56" s="220"/>
      <c r="R56" s="220"/>
      <c r="S56" s="220"/>
      <c r="T56" s="220"/>
      <c r="U56" s="220"/>
      <c r="V56" s="220"/>
      <c r="W56" s="220"/>
      <c r="X56" s="220"/>
      <c r="Y56" s="220"/>
      <c r="Z56" s="220"/>
      <c r="AA56" s="220"/>
      <c r="AB56" s="220"/>
      <c r="AC56" s="220"/>
      <c r="AD56" s="220"/>
      <c r="AE56" s="220"/>
      <c r="AF56" s="220"/>
      <c r="AG56" s="220"/>
      <c r="AH56" s="220"/>
      <c r="AI56" s="220"/>
      <c r="AJ56" s="220"/>
      <c r="AK56" s="220"/>
      <c r="AL56" s="220"/>
      <c r="AM56" s="220"/>
      <c r="AN56" s="220"/>
      <c r="AO56" s="220"/>
      <c r="AP56" s="220"/>
      <c r="AQ56" s="220"/>
      <c r="AR56" s="220"/>
      <c r="AS56" s="220"/>
      <c r="AT56" s="220"/>
      <c r="AU56" s="220"/>
      <c r="AV56" s="220"/>
      <c r="AW56" s="220"/>
      <c r="AX56" s="220"/>
      <c r="AY56" s="220"/>
      <c r="AZ56" s="220"/>
      <c r="BA56" s="220"/>
      <c r="BB56" s="220"/>
      <c r="BC56" s="220"/>
      <c r="BD56" s="220"/>
      <c r="BE56" s="220"/>
      <c r="BF56" s="220"/>
      <c r="BG56" s="220"/>
      <c r="BH56" s="220"/>
      <c r="BI56" s="220"/>
      <c r="BJ56" s="220"/>
      <c r="BK56" s="220"/>
      <c r="BL56" s="220"/>
      <c r="BM56" s="220"/>
      <c r="BN56" s="220"/>
      <c r="BO56" s="220"/>
      <c r="BP56" s="220"/>
      <c r="BQ56" s="220"/>
      <c r="BR56" s="220"/>
      <c r="BS56" s="220"/>
      <c r="BT56" s="220"/>
      <c r="BU56" s="230">
        <v>-443101.14304200001</v>
      </c>
    </row>
    <row r="57" spans="4:75">
      <c r="D57" s="175" t="s">
        <v>459</v>
      </c>
      <c r="E57" s="220" t="s">
        <v>460</v>
      </c>
      <c r="F57" s="220" t="s">
        <v>461</v>
      </c>
      <c r="G57" s="220">
        <v>-220748.67</v>
      </c>
      <c r="H57" s="220"/>
      <c r="I57" s="220"/>
      <c r="J57" s="220"/>
      <c r="K57" s="220"/>
      <c r="L57" s="220"/>
      <c r="M57" s="220">
        <v>-97946.69</v>
      </c>
      <c r="N57" s="220"/>
      <c r="O57" s="220">
        <v>-318695.36</v>
      </c>
      <c r="P57" s="220"/>
      <c r="Q57" s="220"/>
      <c r="R57" s="220"/>
      <c r="S57" s="220"/>
      <c r="T57" s="220"/>
      <c r="U57" s="220"/>
      <c r="V57" s="220"/>
      <c r="W57" s="220"/>
      <c r="X57" s="220"/>
      <c r="Y57" s="220"/>
      <c r="Z57" s="220"/>
      <c r="AA57" s="220"/>
      <c r="AB57" s="220"/>
      <c r="AC57" s="220"/>
      <c r="AD57" s="220"/>
      <c r="AE57" s="220"/>
      <c r="AF57" s="220"/>
      <c r="AG57" s="220"/>
      <c r="AH57" s="220"/>
      <c r="AI57" s="220"/>
      <c r="AJ57" s="220"/>
      <c r="AK57" s="220"/>
      <c r="AL57" s="220"/>
      <c r="AM57" s="220"/>
      <c r="AN57" s="220"/>
      <c r="AO57" s="220"/>
      <c r="AP57" s="220"/>
      <c r="AQ57" s="220"/>
      <c r="AR57" s="220"/>
      <c r="AS57" s="220"/>
      <c r="AT57" s="220"/>
      <c r="AU57" s="220"/>
      <c r="AV57" s="220"/>
      <c r="AW57" s="220"/>
      <c r="AX57" s="220"/>
      <c r="AY57" s="220"/>
      <c r="AZ57" s="220"/>
      <c r="BA57" s="220"/>
      <c r="BB57" s="220"/>
      <c r="BC57" s="220"/>
      <c r="BD57" s="220"/>
      <c r="BE57" s="220"/>
      <c r="BF57" s="220"/>
      <c r="BG57" s="220"/>
      <c r="BH57" s="220"/>
      <c r="BI57" s="220"/>
      <c r="BJ57" s="220"/>
      <c r="BK57" s="220"/>
      <c r="BL57" s="220"/>
      <c r="BM57" s="220"/>
      <c r="BN57" s="220"/>
      <c r="BO57" s="220"/>
      <c r="BP57" s="220"/>
      <c r="BQ57" s="220"/>
      <c r="BR57" s="220"/>
      <c r="BS57" s="220"/>
      <c r="BT57" s="220"/>
      <c r="BU57" s="230">
        <v>-318695.36</v>
      </c>
      <c r="BW57">
        <v>781774.08</v>
      </c>
    </row>
    <row r="58" spans="4:75">
      <c r="D58" s="175" t="s">
        <v>462</v>
      </c>
      <c r="E58" s="222" t="s">
        <v>463</v>
      </c>
      <c r="F58" s="222" t="s">
        <v>455</v>
      </c>
      <c r="G58" s="222">
        <v>325182287.56999999</v>
      </c>
      <c r="H58" s="222"/>
      <c r="I58" s="222"/>
      <c r="J58" s="222">
        <v>41979176.911656603</v>
      </c>
      <c r="K58" s="222"/>
      <c r="L58" s="222">
        <v>84237330.365253001</v>
      </c>
      <c r="M58" s="222">
        <v>63920388.460000001</v>
      </c>
      <c r="N58" s="222">
        <v>125325469.369968</v>
      </c>
      <c r="O58" s="221">
        <v>640644652.67687762</v>
      </c>
      <c r="P58" s="222"/>
      <c r="Q58" s="222"/>
      <c r="R58" s="222"/>
      <c r="S58" s="222"/>
      <c r="T58" s="222"/>
      <c r="U58" s="222"/>
      <c r="V58" s="222"/>
      <c r="W58" s="222"/>
      <c r="X58" s="222"/>
      <c r="Y58" s="222"/>
      <c r="Z58" s="222"/>
      <c r="AA58" s="222"/>
      <c r="AB58" s="222"/>
      <c r="AC58" s="222"/>
      <c r="AD58" s="222"/>
      <c r="AE58" s="222"/>
      <c r="AF58" s="222"/>
      <c r="AG58" s="222"/>
      <c r="AH58" s="222"/>
      <c r="AI58" s="222"/>
      <c r="AJ58" s="222"/>
      <c r="AK58" s="222"/>
      <c r="AL58" s="222"/>
      <c r="AM58" s="222"/>
      <c r="AN58" s="222"/>
      <c r="AO58" s="222"/>
      <c r="AP58" s="222"/>
      <c r="AQ58" s="222"/>
      <c r="AR58" s="222"/>
      <c r="AS58" s="222"/>
      <c r="AT58" s="222"/>
      <c r="AU58" s="222"/>
      <c r="AV58" s="222"/>
      <c r="AW58" s="222"/>
      <c r="AX58" s="222"/>
      <c r="AY58" s="222"/>
      <c r="AZ58" s="222"/>
      <c r="BA58" s="222"/>
      <c r="BB58" s="222"/>
      <c r="BC58" s="222"/>
      <c r="BD58" s="222"/>
      <c r="BE58" s="222"/>
      <c r="BF58" s="222"/>
      <c r="BG58" s="222"/>
      <c r="BH58" s="222"/>
      <c r="BI58" s="222"/>
      <c r="BJ58" s="222"/>
      <c r="BK58" s="222"/>
      <c r="BL58" s="222"/>
      <c r="BM58" s="222"/>
      <c r="BN58" s="222"/>
      <c r="BO58" s="222"/>
      <c r="BP58" s="222"/>
      <c r="BQ58" s="222"/>
      <c r="BR58" s="222"/>
      <c r="BS58" s="222"/>
      <c r="BT58" s="222"/>
      <c r="BU58" s="231">
        <v>640644652.67687762</v>
      </c>
    </row>
    <row r="59" spans="4:75">
      <c r="D59" s="175" t="s">
        <v>464</v>
      </c>
      <c r="E59" s="220" t="s">
        <v>465</v>
      </c>
      <c r="F59" s="220" t="s">
        <v>466</v>
      </c>
      <c r="G59" s="220">
        <v>772771210.11000001</v>
      </c>
      <c r="H59" s="220"/>
      <c r="I59" s="220"/>
      <c r="J59" s="221">
        <v>874653380.81093836</v>
      </c>
      <c r="K59" s="220"/>
      <c r="L59" s="220">
        <v>13167216.949572001</v>
      </c>
      <c r="M59" s="220">
        <v>76119702.799999997</v>
      </c>
      <c r="N59" s="220">
        <v>356046989.14512002</v>
      </c>
      <c r="O59" s="221">
        <v>2092758499.8156304</v>
      </c>
      <c r="P59" s="220"/>
      <c r="Q59" s="220"/>
      <c r="R59" s="220"/>
      <c r="S59" s="220"/>
      <c r="T59" s="220"/>
      <c r="U59" s="220"/>
      <c r="V59" s="220"/>
      <c r="W59" s="220"/>
      <c r="X59" s="220"/>
      <c r="Y59" s="220"/>
      <c r="Z59" s="220"/>
      <c r="AA59" s="220"/>
      <c r="AB59" s="220"/>
      <c r="AC59" s="220"/>
      <c r="AD59" s="220"/>
      <c r="AE59" s="220"/>
      <c r="AF59" s="220"/>
      <c r="AG59" s="220"/>
      <c r="AH59" s="220"/>
      <c r="AI59" s="220"/>
      <c r="AJ59" s="220"/>
      <c r="AK59" s="220"/>
      <c r="AL59" s="220"/>
      <c r="AM59" s="220"/>
      <c r="AN59" s="220"/>
      <c r="AO59" s="220"/>
      <c r="AP59" s="220"/>
      <c r="AQ59" s="220"/>
      <c r="AR59" s="220"/>
      <c r="AS59" s="220"/>
      <c r="AT59" s="220"/>
      <c r="AU59" s="220"/>
      <c r="AV59" s="220"/>
      <c r="AW59" s="220"/>
      <c r="AX59" s="220"/>
      <c r="AY59" s="220"/>
      <c r="AZ59" s="220"/>
      <c r="BA59" s="220"/>
      <c r="BB59" s="220"/>
      <c r="BC59" s="220"/>
      <c r="BD59" s="220"/>
      <c r="BE59" s="220"/>
      <c r="BF59" s="220"/>
      <c r="BG59" s="220"/>
      <c r="BH59" s="220"/>
      <c r="BI59" s="220"/>
      <c r="BJ59" s="220"/>
      <c r="BK59" s="220"/>
      <c r="BL59" s="220"/>
      <c r="BM59" s="220"/>
      <c r="BN59" s="220"/>
      <c r="BO59" s="220"/>
      <c r="BP59" s="220"/>
      <c r="BQ59" s="220"/>
      <c r="BR59" s="220"/>
      <c r="BS59" s="220"/>
      <c r="BT59" s="220"/>
      <c r="BU59" s="231">
        <v>2092758499.8156304</v>
      </c>
    </row>
    <row r="60" spans="4:75">
      <c r="D60" s="175" t="s">
        <v>467</v>
      </c>
      <c r="E60" s="222" t="s">
        <v>468</v>
      </c>
      <c r="F60" s="222" t="s">
        <v>466</v>
      </c>
      <c r="G60" s="222">
        <v>772771210.11000001</v>
      </c>
      <c r="H60" s="222"/>
      <c r="I60" s="222"/>
      <c r="J60" s="221">
        <v>874653380.81093836</v>
      </c>
      <c r="K60" s="222"/>
      <c r="L60" s="222">
        <v>13167216.949572001</v>
      </c>
      <c r="M60" s="222">
        <v>76119702.799999997</v>
      </c>
      <c r="N60" s="222">
        <v>356046989.14512002</v>
      </c>
      <c r="O60" s="221">
        <v>2092758499.8156304</v>
      </c>
      <c r="P60" s="222"/>
      <c r="Q60" s="222"/>
      <c r="R60" s="222"/>
      <c r="S60" s="222"/>
      <c r="T60" s="222"/>
      <c r="U60" s="222"/>
      <c r="V60" s="222"/>
      <c r="W60" s="222"/>
      <c r="X60" s="222"/>
      <c r="Y60" s="222"/>
      <c r="Z60" s="222"/>
      <c r="AA60" s="222"/>
      <c r="AB60" s="222"/>
      <c r="AC60" s="222"/>
      <c r="AD60" s="222"/>
      <c r="AE60" s="222"/>
      <c r="AF60" s="222"/>
      <c r="AG60" s="222"/>
      <c r="AH60" s="222"/>
      <c r="AI60" s="222"/>
      <c r="AJ60" s="222"/>
      <c r="AK60" s="222"/>
      <c r="AL60" s="222"/>
      <c r="AM60" s="222"/>
      <c r="AN60" s="222"/>
      <c r="AO60" s="222"/>
      <c r="AP60" s="222"/>
      <c r="AQ60" s="222"/>
      <c r="AR60" s="222"/>
      <c r="AS60" s="222"/>
      <c r="AT60" s="222"/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2"/>
      <c r="BK60" s="222"/>
      <c r="BL60" s="222"/>
      <c r="BM60" s="222"/>
      <c r="BN60" s="222"/>
      <c r="BO60" s="222"/>
      <c r="BP60" s="222"/>
      <c r="BQ60" s="222"/>
      <c r="BR60" s="222"/>
      <c r="BS60" s="222"/>
      <c r="BT60" s="222"/>
      <c r="BU60" s="231">
        <v>2092758499.8156304</v>
      </c>
    </row>
    <row r="61" spans="4:75">
      <c r="D61" s="175" t="s">
        <v>469</v>
      </c>
      <c r="E61" s="223" t="s">
        <v>470</v>
      </c>
      <c r="F61" s="223" t="s">
        <v>471</v>
      </c>
      <c r="G61" s="223">
        <v>3286635357.1599998</v>
      </c>
      <c r="H61" s="223">
        <v>33943838.649999999</v>
      </c>
      <c r="I61" s="223"/>
      <c r="J61" s="221">
        <v>2945001571.1664071</v>
      </c>
      <c r="K61" s="223"/>
      <c r="L61" s="223">
        <v>390034626.75476098</v>
      </c>
      <c r="M61" s="223">
        <v>674150083.30999994</v>
      </c>
      <c r="N61" s="223">
        <v>1265590788.2356901</v>
      </c>
      <c r="O61" s="221">
        <v>8595356265.2768574</v>
      </c>
      <c r="P61" s="223"/>
      <c r="Q61" s="223"/>
      <c r="R61" s="223"/>
      <c r="S61" s="223"/>
      <c r="T61" s="223"/>
      <c r="U61" s="223"/>
      <c r="V61" s="223"/>
      <c r="W61" s="223"/>
      <c r="X61" s="223"/>
      <c r="Y61" s="223"/>
      <c r="Z61" s="223"/>
      <c r="AA61" s="223"/>
      <c r="AB61" s="223"/>
      <c r="AC61" s="223"/>
      <c r="AD61" s="223"/>
      <c r="AE61" s="223"/>
      <c r="AF61" s="223"/>
      <c r="AG61" s="223"/>
      <c r="AH61" s="223"/>
      <c r="AI61" s="223"/>
      <c r="AJ61" s="223"/>
      <c r="AK61" s="223"/>
      <c r="AL61" s="223"/>
      <c r="AM61" s="223"/>
      <c r="AN61" s="223"/>
      <c r="AO61" s="223"/>
      <c r="AP61" s="223"/>
      <c r="AQ61" s="223"/>
      <c r="AR61" s="223"/>
      <c r="AS61" s="223"/>
      <c r="AT61" s="223"/>
      <c r="AU61" s="223"/>
      <c r="AV61" s="223"/>
      <c r="AW61" s="223"/>
      <c r="AX61" s="223"/>
      <c r="AY61" s="223"/>
      <c r="AZ61" s="223"/>
      <c r="BA61" s="223"/>
      <c r="BB61" s="223"/>
      <c r="BC61" s="223"/>
      <c r="BD61" s="223"/>
      <c r="BE61" s="223"/>
      <c r="BF61" s="223"/>
      <c r="BG61" s="223">
        <v>-35110.559999999998</v>
      </c>
      <c r="BH61" s="223"/>
      <c r="BI61" s="223">
        <v>-35110.559999999998</v>
      </c>
      <c r="BJ61" s="223"/>
      <c r="BK61" s="223"/>
      <c r="BL61" s="223"/>
      <c r="BM61" s="223"/>
      <c r="BN61" s="223"/>
      <c r="BO61" s="223">
        <v>-35110.559999999998</v>
      </c>
      <c r="BP61" s="223">
        <v>-1245489.57</v>
      </c>
      <c r="BQ61" s="223">
        <v>-1280600.1299999999</v>
      </c>
      <c r="BR61" s="223"/>
      <c r="BS61" s="223"/>
      <c r="BT61" s="223"/>
      <c r="BU61" s="231">
        <v>8594075665.1468582</v>
      </c>
    </row>
    <row r="62" spans="4:75">
      <c r="D62" s="175" t="s">
        <v>472</v>
      </c>
      <c r="E62" s="220" t="s">
        <v>473</v>
      </c>
      <c r="F62" s="220" t="s">
        <v>474</v>
      </c>
      <c r="G62" s="220"/>
      <c r="H62" s="220"/>
      <c r="I62" s="220"/>
      <c r="J62" s="220"/>
      <c r="K62" s="220"/>
      <c r="L62" s="220">
        <v>709830000</v>
      </c>
      <c r="M62" s="220"/>
      <c r="N62" s="220">
        <v>1930261200</v>
      </c>
      <c r="O62" s="220">
        <v>2640091200</v>
      </c>
      <c r="P62" s="220"/>
      <c r="Q62" s="220"/>
      <c r="R62" s="220"/>
      <c r="S62" s="220"/>
      <c r="T62" s="220"/>
      <c r="U62" s="220"/>
      <c r="V62" s="220"/>
      <c r="W62" s="220"/>
      <c r="X62" s="220"/>
      <c r="Y62" s="220"/>
      <c r="Z62" s="220"/>
      <c r="AA62" s="220"/>
      <c r="AB62" s="220"/>
      <c r="AC62" s="220"/>
      <c r="AD62" s="220"/>
      <c r="AE62" s="220"/>
      <c r="AF62" s="220"/>
      <c r="AG62" s="220"/>
      <c r="AH62" s="220"/>
      <c r="AI62" s="220"/>
      <c r="AJ62" s="220"/>
      <c r="AK62" s="220"/>
      <c r="AL62" s="220"/>
      <c r="AM62" s="220"/>
      <c r="AN62" s="220"/>
      <c r="AO62" s="220"/>
      <c r="AP62" s="220"/>
      <c r="AQ62" s="220"/>
      <c r="AR62" s="220"/>
      <c r="AS62" s="220"/>
      <c r="AT62" s="220"/>
      <c r="AU62" s="220"/>
      <c r="AV62" s="220"/>
      <c r="AW62" s="220"/>
      <c r="AX62" s="220"/>
      <c r="AY62" s="220"/>
      <c r="AZ62" s="220"/>
      <c r="BA62" s="220"/>
      <c r="BB62" s="220"/>
      <c r="BC62" s="220"/>
      <c r="BD62" s="220"/>
      <c r="BE62" s="220"/>
      <c r="BF62" s="220"/>
      <c r="BG62" s="220"/>
      <c r="BH62" s="220"/>
      <c r="BI62" s="220"/>
      <c r="BJ62" s="220"/>
      <c r="BK62" s="220"/>
      <c r="BL62" s="220"/>
      <c r="BM62" s="220"/>
      <c r="BN62" s="220"/>
      <c r="BO62" s="220"/>
      <c r="BP62" s="220"/>
      <c r="BQ62" s="220"/>
      <c r="BR62" s="220"/>
      <c r="BS62" s="220"/>
      <c r="BT62" s="220"/>
      <c r="BU62" s="230">
        <v>2640091200</v>
      </c>
    </row>
    <row r="63" spans="4:75">
      <c r="D63" s="175" t="s">
        <v>475</v>
      </c>
      <c r="E63" s="222" t="s">
        <v>476</v>
      </c>
      <c r="F63" s="222" t="s">
        <v>474</v>
      </c>
      <c r="G63" s="222"/>
      <c r="H63" s="222"/>
      <c r="I63" s="222"/>
      <c r="J63" s="222"/>
      <c r="K63" s="222"/>
      <c r="L63" s="222">
        <v>709830000</v>
      </c>
      <c r="M63" s="222"/>
      <c r="N63" s="222">
        <v>1930261200</v>
      </c>
      <c r="O63" s="222">
        <v>2640091200</v>
      </c>
      <c r="P63" s="222"/>
      <c r="Q63" s="222"/>
      <c r="R63" s="222"/>
      <c r="S63" s="222"/>
      <c r="T63" s="222"/>
      <c r="U63" s="222"/>
      <c r="V63" s="222"/>
      <c r="W63" s="222"/>
      <c r="X63" s="222"/>
      <c r="Y63" s="222"/>
      <c r="Z63" s="222"/>
      <c r="AA63" s="222"/>
      <c r="AB63" s="222"/>
      <c r="AC63" s="222"/>
      <c r="AD63" s="222"/>
      <c r="AE63" s="222"/>
      <c r="AF63" s="222"/>
      <c r="AG63" s="222"/>
      <c r="AH63" s="222"/>
      <c r="AI63" s="222"/>
      <c r="AJ63" s="222"/>
      <c r="AK63" s="222"/>
      <c r="AL63" s="222"/>
      <c r="AM63" s="222"/>
      <c r="AN63" s="222"/>
      <c r="AO63" s="222"/>
      <c r="AP63" s="222"/>
      <c r="AQ63" s="222"/>
      <c r="AR63" s="222"/>
      <c r="AS63" s="222"/>
      <c r="AT63" s="222"/>
      <c r="AU63" s="222"/>
      <c r="AV63" s="222"/>
      <c r="AW63" s="222"/>
      <c r="AX63" s="222"/>
      <c r="AY63" s="222"/>
      <c r="AZ63" s="222"/>
      <c r="BA63" s="222"/>
      <c r="BB63" s="222"/>
      <c r="BC63" s="222"/>
      <c r="BD63" s="222"/>
      <c r="BE63" s="222"/>
      <c r="BF63" s="222"/>
      <c r="BG63" s="222"/>
      <c r="BH63" s="222"/>
      <c r="BI63" s="222"/>
      <c r="BJ63" s="222"/>
      <c r="BK63" s="222"/>
      <c r="BL63" s="222"/>
      <c r="BM63" s="222"/>
      <c r="BN63" s="222"/>
      <c r="BO63" s="222"/>
      <c r="BP63" s="222"/>
      <c r="BQ63" s="222"/>
      <c r="BR63" s="222"/>
      <c r="BS63" s="222"/>
      <c r="BT63" s="222"/>
      <c r="BU63" s="232">
        <v>2640091200</v>
      </c>
    </row>
    <row r="64" spans="4:75">
      <c r="D64" s="175" t="s">
        <v>477</v>
      </c>
      <c r="E64" s="220" t="s">
        <v>478</v>
      </c>
      <c r="F64" s="220" t="s">
        <v>479</v>
      </c>
      <c r="G64" s="220">
        <v>2623917.15</v>
      </c>
      <c r="H64" s="220"/>
      <c r="I64" s="220"/>
      <c r="J64" s="220">
        <v>17403354.280020099</v>
      </c>
      <c r="K64" s="220"/>
      <c r="L64" s="220">
        <v>9884185.2107640002</v>
      </c>
      <c r="M64" s="220">
        <v>716519.29</v>
      </c>
      <c r="N64" s="220"/>
      <c r="O64" s="220">
        <v>30627975.930784099</v>
      </c>
      <c r="P64" s="220"/>
      <c r="Q64" s="220"/>
      <c r="R64" s="220"/>
      <c r="S64" s="220"/>
      <c r="T64" s="220"/>
      <c r="U64" s="220"/>
      <c r="V64" s="220"/>
      <c r="W64" s="220"/>
      <c r="X64" s="220"/>
      <c r="Y64" s="220"/>
      <c r="Z64" s="220"/>
      <c r="AA64" s="220"/>
      <c r="AB64" s="220"/>
      <c r="AC64" s="220"/>
      <c r="AD64" s="220"/>
      <c r="AE64" s="220"/>
      <c r="AF64" s="220"/>
      <c r="AG64" s="220"/>
      <c r="AH64" s="220"/>
      <c r="AI64" s="220"/>
      <c r="AJ64" s="220"/>
      <c r="AK64" s="220"/>
      <c r="AL64" s="220"/>
      <c r="AM64" s="220"/>
      <c r="AN64" s="220"/>
      <c r="AO64" s="220"/>
      <c r="AP64" s="220"/>
      <c r="AQ64" s="220"/>
      <c r="AR64" s="220"/>
      <c r="AS64" s="220"/>
      <c r="AT64" s="220"/>
      <c r="AU64" s="220"/>
      <c r="AV64" s="220"/>
      <c r="AW64" s="220"/>
      <c r="AX64" s="220"/>
      <c r="AY64" s="220"/>
      <c r="AZ64" s="220"/>
      <c r="BA64" s="220"/>
      <c r="BB64" s="220"/>
      <c r="BC64" s="220"/>
      <c r="BD64" s="220"/>
      <c r="BE64" s="220"/>
      <c r="BF64" s="220"/>
      <c r="BG64" s="220"/>
      <c r="BH64" s="220"/>
      <c r="BI64" s="220"/>
      <c r="BJ64" s="220"/>
      <c r="BK64" s="220"/>
      <c r="BL64" s="220"/>
      <c r="BM64" s="220"/>
      <c r="BN64" s="220"/>
      <c r="BO64" s="220"/>
      <c r="BP64" s="220"/>
      <c r="BQ64" s="220"/>
      <c r="BR64" s="220"/>
      <c r="BS64" s="220"/>
      <c r="BT64" s="220"/>
      <c r="BU64" s="230">
        <v>30627975.930784099</v>
      </c>
      <c r="BW64">
        <v>6592901702.2600002</v>
      </c>
    </row>
    <row r="65" spans="4:75">
      <c r="D65" s="175" t="s">
        <v>480</v>
      </c>
      <c r="E65" s="222" t="s">
        <v>484</v>
      </c>
      <c r="F65" s="222" t="s">
        <v>485</v>
      </c>
      <c r="G65" s="222">
        <v>2623917.15</v>
      </c>
      <c r="H65" s="222"/>
      <c r="I65" s="222"/>
      <c r="J65" s="222">
        <v>17403354.280020099</v>
      </c>
      <c r="K65" s="222"/>
      <c r="L65" s="222">
        <v>9884185.2107640002</v>
      </c>
      <c r="M65" s="222">
        <v>716519.29</v>
      </c>
      <c r="N65" s="222"/>
      <c r="O65" s="222">
        <v>30627975.930784099</v>
      </c>
      <c r="P65" s="222"/>
      <c r="Q65" s="222"/>
      <c r="R65" s="222"/>
      <c r="S65" s="222"/>
      <c r="T65" s="222"/>
      <c r="U65" s="222"/>
      <c r="V65" s="222"/>
      <c r="W65" s="222"/>
      <c r="X65" s="222"/>
      <c r="Y65" s="222"/>
      <c r="Z65" s="222"/>
      <c r="AA65" s="222"/>
      <c r="AB65" s="222"/>
      <c r="AC65" s="222"/>
      <c r="AD65" s="222"/>
      <c r="AE65" s="222"/>
      <c r="AF65" s="222"/>
      <c r="AG65" s="222"/>
      <c r="AH65" s="222"/>
      <c r="AI65" s="222"/>
      <c r="AJ65" s="222"/>
      <c r="AK65" s="222"/>
      <c r="AL65" s="222"/>
      <c r="AM65" s="222"/>
      <c r="AN65" s="222"/>
      <c r="AO65" s="222"/>
      <c r="AP65" s="222"/>
      <c r="AQ65" s="222"/>
      <c r="AR65" s="222"/>
      <c r="AS65" s="222"/>
      <c r="AT65" s="222"/>
      <c r="AU65" s="222"/>
      <c r="AV65" s="222"/>
      <c r="AW65" s="222"/>
      <c r="AX65" s="222"/>
      <c r="AY65" s="222"/>
      <c r="AZ65" s="222"/>
      <c r="BA65" s="222"/>
      <c r="BB65" s="222"/>
      <c r="BC65" s="222"/>
      <c r="BD65" s="222"/>
      <c r="BE65" s="222"/>
      <c r="BF65" s="222"/>
      <c r="BG65" s="222"/>
      <c r="BH65" s="222"/>
      <c r="BI65" s="222"/>
      <c r="BJ65" s="222"/>
      <c r="BK65" s="222"/>
      <c r="BL65" s="222"/>
      <c r="BM65" s="222"/>
      <c r="BN65" s="222"/>
      <c r="BO65" s="222"/>
      <c r="BP65" s="222"/>
      <c r="BQ65" s="222"/>
      <c r="BR65" s="222"/>
      <c r="BS65" s="222"/>
      <c r="BT65" s="222"/>
      <c r="BU65" s="232">
        <v>30627975.930784099</v>
      </c>
      <c r="BW65">
        <v>48949946.780000001</v>
      </c>
    </row>
    <row r="66" spans="4:75">
      <c r="D66" s="175" t="s">
        <v>483</v>
      </c>
      <c r="E66" s="223" t="s">
        <v>487</v>
      </c>
      <c r="F66" s="223" t="s">
        <v>488</v>
      </c>
      <c r="G66" s="223">
        <v>2623917.15</v>
      </c>
      <c r="H66" s="223"/>
      <c r="I66" s="223"/>
      <c r="J66" s="223">
        <v>17403354.280020099</v>
      </c>
      <c r="K66" s="223"/>
      <c r="L66" s="223">
        <v>719714185.21076405</v>
      </c>
      <c r="M66" s="223">
        <v>716519.29</v>
      </c>
      <c r="N66" s="223">
        <v>1930261200</v>
      </c>
      <c r="O66" s="221">
        <v>2670719175.9307842</v>
      </c>
      <c r="P66" s="223"/>
      <c r="Q66" s="223"/>
      <c r="R66" s="223"/>
      <c r="S66" s="223"/>
      <c r="T66" s="223"/>
      <c r="U66" s="223"/>
      <c r="V66" s="223"/>
      <c r="W66" s="223"/>
      <c r="X66" s="223"/>
      <c r="Y66" s="223"/>
      <c r="Z66" s="223"/>
      <c r="AA66" s="223"/>
      <c r="AB66" s="223"/>
      <c r="AC66" s="223"/>
      <c r="AD66" s="223"/>
      <c r="AE66" s="223"/>
      <c r="AF66" s="223"/>
      <c r="AG66" s="223"/>
      <c r="AH66" s="223"/>
      <c r="AI66" s="223"/>
      <c r="AJ66" s="223"/>
      <c r="AK66" s="223"/>
      <c r="AL66" s="223"/>
      <c r="AM66" s="223"/>
      <c r="AN66" s="223"/>
      <c r="AO66" s="223"/>
      <c r="AP66" s="223"/>
      <c r="AQ66" s="223"/>
      <c r="AR66" s="223"/>
      <c r="AS66" s="223"/>
      <c r="AT66" s="223"/>
      <c r="AU66" s="223"/>
      <c r="AV66" s="223"/>
      <c r="AW66" s="223"/>
      <c r="AX66" s="223"/>
      <c r="AY66" s="223"/>
      <c r="AZ66" s="223"/>
      <c r="BA66" s="223"/>
      <c r="BB66" s="223"/>
      <c r="BC66" s="223"/>
      <c r="BD66" s="223"/>
      <c r="BE66" s="223"/>
      <c r="BF66" s="223"/>
      <c r="BG66" s="223"/>
      <c r="BH66" s="223"/>
      <c r="BI66" s="223"/>
      <c r="BJ66" s="223"/>
      <c r="BK66" s="223"/>
      <c r="BL66" s="223"/>
      <c r="BM66" s="223"/>
      <c r="BN66" s="223"/>
      <c r="BO66" s="223"/>
      <c r="BP66" s="223"/>
      <c r="BQ66" s="223"/>
      <c r="BR66" s="223"/>
      <c r="BS66" s="223"/>
      <c r="BT66" s="223"/>
      <c r="BU66" s="231">
        <v>2670719175.9307842</v>
      </c>
      <c r="BW66">
        <v>-420062.2</v>
      </c>
    </row>
    <row r="67" spans="4:75">
      <c r="D67" s="175" t="s">
        <v>486</v>
      </c>
      <c r="E67" s="220" t="s">
        <v>490</v>
      </c>
      <c r="F67" s="220" t="s">
        <v>491</v>
      </c>
      <c r="G67" s="220">
        <v>0</v>
      </c>
      <c r="H67" s="220">
        <v>0</v>
      </c>
      <c r="I67" s="220"/>
      <c r="J67" s="220"/>
      <c r="K67" s="220">
        <v>5.54</v>
      </c>
      <c r="L67" s="220">
        <v>7102382.909895</v>
      </c>
      <c r="M67" s="220">
        <v>0</v>
      </c>
      <c r="N67" s="220"/>
      <c r="O67" s="220">
        <v>7102388.4498950001</v>
      </c>
      <c r="P67" s="220"/>
      <c r="Q67" s="220"/>
      <c r="R67" s="220"/>
      <c r="S67" s="220"/>
      <c r="T67" s="220"/>
      <c r="U67" s="220"/>
      <c r="V67" s="220"/>
      <c r="W67" s="220"/>
      <c r="X67" s="220"/>
      <c r="Y67" s="220"/>
      <c r="Z67" s="220"/>
      <c r="AA67" s="220"/>
      <c r="AB67" s="220"/>
      <c r="AC67" s="220"/>
      <c r="AD67" s="220"/>
      <c r="AE67" s="220"/>
      <c r="AF67" s="220"/>
      <c r="AG67" s="220"/>
      <c r="AH67" s="220"/>
      <c r="AI67" s="220"/>
      <c r="AJ67" s="220"/>
      <c r="AK67" s="220"/>
      <c r="AL67" s="220"/>
      <c r="AM67" s="220"/>
      <c r="AN67" s="220"/>
      <c r="AO67" s="220"/>
      <c r="AP67" s="220"/>
      <c r="AQ67" s="220"/>
      <c r="AR67" s="220"/>
      <c r="AS67" s="220"/>
      <c r="AT67" s="220"/>
      <c r="AU67" s="220"/>
      <c r="AV67" s="220"/>
      <c r="AW67" s="220"/>
      <c r="AX67" s="220"/>
      <c r="AY67" s="220"/>
      <c r="AZ67" s="220"/>
      <c r="BA67" s="220"/>
      <c r="BB67" s="220"/>
      <c r="BC67" s="220"/>
      <c r="BD67" s="220"/>
      <c r="BE67" s="220"/>
      <c r="BF67" s="220"/>
      <c r="BG67" s="220"/>
      <c r="BH67" s="220"/>
      <c r="BI67" s="220"/>
      <c r="BJ67" s="220"/>
      <c r="BK67" s="220"/>
      <c r="BL67" s="220"/>
      <c r="BM67" s="220"/>
      <c r="BN67" s="220"/>
      <c r="BO67" s="220"/>
      <c r="BP67" s="220"/>
      <c r="BQ67" s="220"/>
      <c r="BR67" s="220"/>
      <c r="BS67" s="220"/>
      <c r="BT67" s="220"/>
      <c r="BU67" s="230">
        <v>7102388.4498950001</v>
      </c>
    </row>
    <row r="68" spans="4:75">
      <c r="D68" s="175" t="s">
        <v>489</v>
      </c>
      <c r="E68" s="220" t="s">
        <v>493</v>
      </c>
      <c r="F68" s="220" t="s">
        <v>494</v>
      </c>
      <c r="G68" s="220"/>
      <c r="H68" s="220"/>
      <c r="I68" s="220"/>
      <c r="J68" s="220">
        <v>1299970.3955000001</v>
      </c>
      <c r="K68" s="220">
        <v>31.32</v>
      </c>
      <c r="L68" s="220"/>
      <c r="M68" s="220"/>
      <c r="N68" s="220"/>
      <c r="O68" s="220">
        <v>1300001.7154999999</v>
      </c>
      <c r="P68" s="220"/>
      <c r="Q68" s="220"/>
      <c r="R68" s="220"/>
      <c r="S68" s="220"/>
      <c r="T68" s="220"/>
      <c r="U68" s="220"/>
      <c r="V68" s="220"/>
      <c r="W68" s="220"/>
      <c r="X68" s="220"/>
      <c r="Y68" s="220"/>
      <c r="Z68" s="220"/>
      <c r="AA68" s="220"/>
      <c r="AB68" s="220"/>
      <c r="AC68" s="220"/>
      <c r="AD68" s="220"/>
      <c r="AE68" s="220"/>
      <c r="AF68" s="220"/>
      <c r="AG68" s="220"/>
      <c r="AH68" s="220"/>
      <c r="AI68" s="220"/>
      <c r="AJ68" s="220"/>
      <c r="AK68" s="220"/>
      <c r="AL68" s="220"/>
      <c r="AM68" s="220"/>
      <c r="AN68" s="220"/>
      <c r="AO68" s="220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/>
      <c r="BE68" s="220"/>
      <c r="BF68" s="220"/>
      <c r="BG68" s="220"/>
      <c r="BH68" s="220"/>
      <c r="BI68" s="220"/>
      <c r="BJ68" s="220"/>
      <c r="BK68" s="220"/>
      <c r="BL68" s="220"/>
      <c r="BM68" s="220"/>
      <c r="BN68" s="220"/>
      <c r="BO68" s="220"/>
      <c r="BP68" s="220"/>
      <c r="BQ68" s="220"/>
      <c r="BR68" s="220"/>
      <c r="BS68" s="220"/>
      <c r="BT68" s="220"/>
      <c r="BU68" s="230">
        <v>1300001.7154999999</v>
      </c>
    </row>
    <row r="69" spans="4:75">
      <c r="D69" s="175" t="s">
        <v>492</v>
      </c>
      <c r="E69" s="222" t="s">
        <v>496</v>
      </c>
      <c r="F69" s="222" t="s">
        <v>497</v>
      </c>
      <c r="G69" s="222">
        <v>0</v>
      </c>
      <c r="H69" s="222">
        <v>0</v>
      </c>
      <c r="I69" s="222"/>
      <c r="J69" s="222">
        <v>1299970.3955000001</v>
      </c>
      <c r="K69" s="222">
        <v>36.86</v>
      </c>
      <c r="L69" s="222">
        <v>7102382.909895</v>
      </c>
      <c r="M69" s="222">
        <v>0</v>
      </c>
      <c r="N69" s="222"/>
      <c r="O69" s="222">
        <v>8402390.1653949991</v>
      </c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22"/>
      <c r="AA69" s="222"/>
      <c r="AB69" s="222"/>
      <c r="AC69" s="222"/>
      <c r="AD69" s="222"/>
      <c r="AE69" s="222"/>
      <c r="AF69" s="222"/>
      <c r="AG69" s="222"/>
      <c r="AH69" s="222"/>
      <c r="AI69" s="222"/>
      <c r="AJ69" s="222"/>
      <c r="AK69" s="222"/>
      <c r="AL69" s="222"/>
      <c r="AM69" s="222"/>
      <c r="AN69" s="222"/>
      <c r="AO69" s="222"/>
      <c r="AP69" s="222"/>
      <c r="AQ69" s="222"/>
      <c r="AR69" s="222"/>
      <c r="AS69" s="222"/>
      <c r="AT69" s="222"/>
      <c r="AU69" s="222"/>
      <c r="AV69" s="222"/>
      <c r="AW69" s="222"/>
      <c r="AX69" s="222"/>
      <c r="AY69" s="222"/>
      <c r="AZ69" s="222"/>
      <c r="BA69" s="222"/>
      <c r="BB69" s="222"/>
      <c r="BC69" s="222"/>
      <c r="BD69" s="222"/>
      <c r="BE69" s="222"/>
      <c r="BF69" s="222"/>
      <c r="BG69" s="222"/>
      <c r="BH69" s="222"/>
      <c r="BI69" s="222"/>
      <c r="BJ69" s="222"/>
      <c r="BK69" s="222"/>
      <c r="BL69" s="222"/>
      <c r="BM69" s="222"/>
      <c r="BN69" s="222"/>
      <c r="BO69" s="222"/>
      <c r="BP69" s="222"/>
      <c r="BQ69" s="222"/>
      <c r="BR69" s="222"/>
      <c r="BS69" s="222"/>
      <c r="BT69" s="222"/>
      <c r="BU69" s="232">
        <v>8402390.1653949991</v>
      </c>
      <c r="BW69">
        <v>48535894.579999998</v>
      </c>
    </row>
    <row r="70" spans="4:75">
      <c r="D70" s="175" t="s">
        <v>495</v>
      </c>
      <c r="E70" s="223" t="s">
        <v>499</v>
      </c>
      <c r="F70" s="223" t="s">
        <v>500</v>
      </c>
      <c r="G70" s="223">
        <v>0</v>
      </c>
      <c r="H70" s="223">
        <v>0</v>
      </c>
      <c r="I70" s="223"/>
      <c r="J70" s="223">
        <v>1299970.3955000001</v>
      </c>
      <c r="K70" s="223">
        <v>36.86</v>
      </c>
      <c r="L70" s="223">
        <v>7102382.909895</v>
      </c>
      <c r="M70" s="223">
        <v>0</v>
      </c>
      <c r="N70" s="223"/>
      <c r="O70" s="223">
        <v>8402390.1653949991</v>
      </c>
      <c r="P70" s="223"/>
      <c r="Q70" s="223"/>
      <c r="R70" s="223"/>
      <c r="S70" s="223"/>
      <c r="T70" s="223"/>
      <c r="U70" s="223"/>
      <c r="V70" s="223"/>
      <c r="W70" s="223"/>
      <c r="X70" s="223"/>
      <c r="Y70" s="223"/>
      <c r="Z70" s="223"/>
      <c r="AA70" s="223"/>
      <c r="AB70" s="223"/>
      <c r="AC70" s="223"/>
      <c r="AD70" s="223"/>
      <c r="AE70" s="223"/>
      <c r="AF70" s="223"/>
      <c r="AG70" s="223"/>
      <c r="AH70" s="223"/>
      <c r="AI70" s="223"/>
      <c r="AJ70" s="223"/>
      <c r="AK70" s="223"/>
      <c r="AL70" s="223"/>
      <c r="AM70" s="223"/>
      <c r="AN70" s="223"/>
      <c r="AO70" s="223"/>
      <c r="AP70" s="223"/>
      <c r="AQ70" s="223"/>
      <c r="AR70" s="223"/>
      <c r="AS70" s="223"/>
      <c r="AT70" s="223"/>
      <c r="AU70" s="223"/>
      <c r="AV70" s="223"/>
      <c r="AW70" s="223"/>
      <c r="AX70" s="223"/>
      <c r="AY70" s="223"/>
      <c r="AZ70" s="223"/>
      <c r="BA70" s="223"/>
      <c r="BB70" s="223"/>
      <c r="BC70" s="223"/>
      <c r="BD70" s="223"/>
      <c r="BE70" s="223"/>
      <c r="BF70" s="223"/>
      <c r="BG70" s="223"/>
      <c r="BH70" s="223"/>
      <c r="BI70" s="223"/>
      <c r="BJ70" s="223"/>
      <c r="BK70" s="223"/>
      <c r="BL70" s="223"/>
      <c r="BM70" s="223"/>
      <c r="BN70" s="223"/>
      <c r="BO70" s="223"/>
      <c r="BP70" s="223"/>
      <c r="BQ70" s="223"/>
      <c r="BR70" s="223"/>
      <c r="BS70" s="223"/>
      <c r="BT70" s="223"/>
      <c r="BU70" s="232">
        <v>8402390.1653949991</v>
      </c>
      <c r="BW70">
        <v>-42116121.969999999</v>
      </c>
    </row>
    <row r="71" spans="4:75">
      <c r="D71" s="175" t="s">
        <v>498</v>
      </c>
      <c r="E71" s="220" t="s">
        <v>502</v>
      </c>
      <c r="F71" s="220" t="s">
        <v>503</v>
      </c>
      <c r="G71" s="220"/>
      <c r="H71" s="220"/>
      <c r="I71" s="220"/>
      <c r="J71" s="220"/>
      <c r="K71" s="220"/>
      <c r="L71" s="220"/>
      <c r="M71" s="220"/>
      <c r="N71" s="220"/>
      <c r="O71" s="220"/>
      <c r="P71" s="220"/>
      <c r="Q71" s="220"/>
      <c r="R71" s="220">
        <v>3037330.0552781001</v>
      </c>
      <c r="S71" s="220"/>
      <c r="T71" s="220"/>
      <c r="U71" s="220"/>
      <c r="V71" s="220"/>
      <c r="W71" s="220"/>
      <c r="X71" s="220"/>
      <c r="Y71" s="220"/>
      <c r="Z71" s="220"/>
      <c r="AA71" s="220"/>
      <c r="AB71" s="220"/>
      <c r="AC71" s="220"/>
      <c r="AD71" s="220"/>
      <c r="AE71" s="220"/>
      <c r="AF71" s="220"/>
      <c r="AG71" s="220"/>
      <c r="AH71" s="220"/>
      <c r="AI71" s="220"/>
      <c r="AJ71" s="220"/>
      <c r="AK71" s="220"/>
      <c r="AL71" s="220"/>
      <c r="AM71" s="220"/>
      <c r="AN71" s="220"/>
      <c r="AO71" s="220"/>
      <c r="AP71" s="220"/>
      <c r="AQ71" s="220"/>
      <c r="AR71" s="220"/>
      <c r="AS71" s="220"/>
      <c r="AT71" s="220"/>
      <c r="AU71" s="220"/>
      <c r="AV71" s="220"/>
      <c r="AW71" s="220"/>
      <c r="AX71" s="220">
        <v>-45370648.207198001</v>
      </c>
      <c r="AY71" s="220"/>
      <c r="AZ71" s="220"/>
      <c r="BA71" s="220"/>
      <c r="BB71" s="220"/>
      <c r="BC71" s="220"/>
      <c r="BD71" s="220">
        <v>-42333318.151919901</v>
      </c>
      <c r="BE71" s="220"/>
      <c r="BF71" s="220"/>
      <c r="BG71" s="220"/>
      <c r="BH71" s="220"/>
      <c r="BI71" s="220"/>
      <c r="BJ71" s="220"/>
      <c r="BK71" s="220"/>
      <c r="BL71" s="220"/>
      <c r="BM71" s="220"/>
      <c r="BN71" s="220"/>
      <c r="BO71" s="220">
        <v>-42333318.151919901</v>
      </c>
      <c r="BP71" s="220">
        <v>0</v>
      </c>
      <c r="BQ71" s="220">
        <v>-42333318.151919901</v>
      </c>
      <c r="BR71" s="220"/>
      <c r="BS71" s="220"/>
      <c r="BT71" s="220">
        <v>42333318.151919901</v>
      </c>
      <c r="BU71" s="230">
        <v>0</v>
      </c>
      <c r="BW71">
        <v>-42116121.969999999</v>
      </c>
    </row>
    <row r="72" spans="4:75">
      <c r="D72" s="175" t="s">
        <v>501</v>
      </c>
      <c r="E72" s="220" t="s">
        <v>508</v>
      </c>
      <c r="F72" s="220" t="s">
        <v>509</v>
      </c>
      <c r="G72" s="220"/>
      <c r="H72" s="220"/>
      <c r="I72" s="220"/>
      <c r="J72" s="220"/>
      <c r="K72" s="220"/>
      <c r="L72" s="220"/>
      <c r="M72" s="220"/>
      <c r="N72" s="220"/>
      <c r="O72" s="220"/>
      <c r="P72" s="220"/>
      <c r="Q72" s="220"/>
      <c r="R72" s="220"/>
      <c r="S72" s="220"/>
      <c r="T72" s="220"/>
      <c r="U72" s="220">
        <v>-5469023.7148511</v>
      </c>
      <c r="V72" s="220"/>
      <c r="W72" s="220"/>
      <c r="X72" s="220"/>
      <c r="Y72" s="220"/>
      <c r="Z72" s="220"/>
      <c r="AA72" s="220"/>
      <c r="AB72" s="220"/>
      <c r="AC72" s="220"/>
      <c r="AD72" s="220"/>
      <c r="AE72" s="220"/>
      <c r="AF72" s="220"/>
      <c r="AG72" s="220"/>
      <c r="AH72" s="220"/>
      <c r="AI72" s="220"/>
      <c r="AJ72" s="220"/>
      <c r="AK72" s="220"/>
      <c r="AL72" s="220"/>
      <c r="AM72" s="220"/>
      <c r="AN72" s="220"/>
      <c r="AO72" s="220"/>
      <c r="AP72" s="220"/>
      <c r="AQ72" s="220"/>
      <c r="AR72" s="220"/>
      <c r="AS72" s="220"/>
      <c r="AT72" s="220"/>
      <c r="AU72" s="220"/>
      <c r="AV72" s="220"/>
      <c r="AW72" s="220"/>
      <c r="AX72" s="220"/>
      <c r="AY72" s="220"/>
      <c r="AZ72" s="220"/>
      <c r="BA72" s="220"/>
      <c r="BB72" s="220"/>
      <c r="BC72" s="220"/>
      <c r="BD72" s="220">
        <v>-5469023.7148511</v>
      </c>
      <c r="BE72" s="220"/>
      <c r="BF72" s="220"/>
      <c r="BG72" s="220"/>
      <c r="BH72" s="220"/>
      <c r="BI72" s="220"/>
      <c r="BJ72" s="220"/>
      <c r="BK72" s="220"/>
      <c r="BL72" s="220"/>
      <c r="BM72" s="220"/>
      <c r="BN72" s="220"/>
      <c r="BO72" s="220">
        <v>-5469023.7148511</v>
      </c>
      <c r="BP72" s="220"/>
      <c r="BQ72" s="220">
        <v>-5469023.7148511</v>
      </c>
      <c r="BR72" s="220"/>
      <c r="BS72" s="220"/>
      <c r="BT72" s="220">
        <v>5469023.7148511</v>
      </c>
      <c r="BU72" s="230">
        <v>0</v>
      </c>
      <c r="BW72">
        <v>-174955.49</v>
      </c>
    </row>
    <row r="73" spans="4:75">
      <c r="D73" s="175" t="s">
        <v>504</v>
      </c>
      <c r="E73" s="220" t="s">
        <v>511</v>
      </c>
      <c r="F73" s="220" t="s">
        <v>512</v>
      </c>
      <c r="G73" s="220"/>
      <c r="H73" s="220"/>
      <c r="I73" s="220"/>
      <c r="J73" s="220"/>
      <c r="K73" s="220"/>
      <c r="L73" s="220"/>
      <c r="M73" s="220"/>
      <c r="N73" s="220"/>
      <c r="O73" s="220"/>
      <c r="P73" s="220"/>
      <c r="Q73" s="220"/>
      <c r="R73" s="220"/>
      <c r="S73" s="220">
        <v>-31486328.4690485</v>
      </c>
      <c r="T73" s="220"/>
      <c r="U73" s="220"/>
      <c r="V73" s="220"/>
      <c r="W73" s="220"/>
      <c r="X73" s="220"/>
      <c r="Y73" s="220"/>
      <c r="Z73" s="220"/>
      <c r="AA73" s="220"/>
      <c r="AB73" s="220"/>
      <c r="AC73" s="220"/>
      <c r="AD73" s="220"/>
      <c r="AE73" s="220"/>
      <c r="AF73" s="220"/>
      <c r="AG73" s="220"/>
      <c r="AH73" s="220"/>
      <c r="AI73" s="220"/>
      <c r="AJ73" s="220"/>
      <c r="AK73" s="220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0"/>
      <c r="BB73" s="220"/>
      <c r="BC73" s="220"/>
      <c r="BD73" s="220">
        <v>-31486328.4690485</v>
      </c>
      <c r="BE73" s="220"/>
      <c r="BF73" s="220"/>
      <c r="BG73" s="220"/>
      <c r="BH73" s="220"/>
      <c r="BI73" s="220"/>
      <c r="BJ73" s="220"/>
      <c r="BK73" s="220"/>
      <c r="BL73" s="220"/>
      <c r="BM73" s="220"/>
      <c r="BN73" s="220"/>
      <c r="BO73" s="220">
        <v>-31486328.4690485</v>
      </c>
      <c r="BP73" s="220">
        <v>0</v>
      </c>
      <c r="BQ73" s="220">
        <v>-31486328.4690485</v>
      </c>
      <c r="BR73" s="220"/>
      <c r="BS73" s="220"/>
      <c r="BT73" s="220">
        <v>31486328.4690485</v>
      </c>
      <c r="BU73" s="230">
        <v>0</v>
      </c>
      <c r="BW73">
        <v>48529884.579999998</v>
      </c>
    </row>
    <row r="74" spans="4:75">
      <c r="D74" s="175" t="s">
        <v>507</v>
      </c>
      <c r="E74" s="223" t="s">
        <v>514</v>
      </c>
      <c r="F74" s="223" t="s">
        <v>515</v>
      </c>
      <c r="G74" s="223"/>
      <c r="H74" s="223"/>
      <c r="I74" s="223"/>
      <c r="J74" s="223"/>
      <c r="K74" s="223"/>
      <c r="L74" s="223"/>
      <c r="M74" s="223"/>
      <c r="N74" s="223"/>
      <c r="O74" s="223"/>
      <c r="P74" s="223"/>
      <c r="Q74" s="223"/>
      <c r="R74" s="223">
        <v>3037330.0552781001</v>
      </c>
      <c r="S74" s="223">
        <v>-31486328.4690485</v>
      </c>
      <c r="T74" s="223"/>
      <c r="U74" s="223">
        <v>-5469023.7148511</v>
      </c>
      <c r="V74" s="223"/>
      <c r="W74" s="223"/>
      <c r="X74" s="223"/>
      <c r="Y74" s="223"/>
      <c r="Z74" s="223"/>
      <c r="AA74" s="223"/>
      <c r="AB74" s="223"/>
      <c r="AC74" s="223"/>
      <c r="AD74" s="223"/>
      <c r="AE74" s="223"/>
      <c r="AF74" s="223"/>
      <c r="AG74" s="223"/>
      <c r="AH74" s="223"/>
      <c r="AI74" s="223"/>
      <c r="AJ74" s="223"/>
      <c r="AK74" s="223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>
        <v>-45370648.207198001</v>
      </c>
      <c r="AY74" s="223"/>
      <c r="AZ74" s="223"/>
      <c r="BA74" s="223"/>
      <c r="BB74" s="223"/>
      <c r="BC74" s="223"/>
      <c r="BD74" s="223">
        <v>-79288670.335819498</v>
      </c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>
        <v>-79288670.335819498</v>
      </c>
      <c r="BP74" s="223">
        <v>0</v>
      </c>
      <c r="BQ74" s="223">
        <v>-79288670.335819498</v>
      </c>
      <c r="BR74" s="223"/>
      <c r="BS74" s="223"/>
      <c r="BT74" s="223">
        <v>79288670.335819498</v>
      </c>
      <c r="BU74" s="232">
        <v>0</v>
      </c>
      <c r="BW74">
        <v>-174955.49</v>
      </c>
    </row>
    <row r="75" spans="4:75">
      <c r="D75" s="175" t="s">
        <v>510</v>
      </c>
      <c r="E75" s="224" t="s">
        <v>517</v>
      </c>
      <c r="F75" s="224" t="s">
        <v>518</v>
      </c>
      <c r="G75" s="224">
        <v>11784902937.1</v>
      </c>
      <c r="H75" s="224">
        <v>119428982.75</v>
      </c>
      <c r="I75" s="221">
        <v>928496727.63268721</v>
      </c>
      <c r="J75" s="221">
        <v>7777503515.9752388</v>
      </c>
      <c r="K75" s="224">
        <v>897787.49</v>
      </c>
      <c r="L75" s="221">
        <v>3079438940.1847048</v>
      </c>
      <c r="M75" s="224">
        <v>3226745286.6700001</v>
      </c>
      <c r="N75" s="221">
        <v>5571544966.1983442</v>
      </c>
      <c r="O75" s="221">
        <v>32488959144.000973</v>
      </c>
      <c r="P75" s="224"/>
      <c r="Q75" s="224"/>
      <c r="R75" s="221">
        <v>-342286130.27443331</v>
      </c>
      <c r="S75" s="221">
        <v>-3356229217.7690482</v>
      </c>
      <c r="T75" s="224"/>
      <c r="U75" s="224">
        <v>-10139942.7148511</v>
      </c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>
        <v>-507469302.72638601</v>
      </c>
      <c r="AY75" s="224"/>
      <c r="AZ75" s="224"/>
      <c r="BA75" s="224"/>
      <c r="BB75" s="224"/>
      <c r="BC75" s="224"/>
      <c r="BD75" s="221">
        <v>-4216124593.4847193</v>
      </c>
      <c r="BE75" s="224"/>
      <c r="BF75" s="224"/>
      <c r="BG75" s="224">
        <v>-35110.559999999998</v>
      </c>
      <c r="BH75" s="224"/>
      <c r="BI75" s="224">
        <v>-35110.559999999998</v>
      </c>
      <c r="BJ75" s="224"/>
      <c r="BK75" s="224"/>
      <c r="BL75" s="224"/>
      <c r="BM75" s="224"/>
      <c r="BN75" s="224"/>
      <c r="BO75" s="221">
        <v>-4216159704.0447192</v>
      </c>
      <c r="BP75" s="224">
        <v>-1245513.79</v>
      </c>
      <c r="BQ75" s="221">
        <v>-4217405217.8347192</v>
      </c>
      <c r="BR75" s="224"/>
      <c r="BS75" s="224"/>
      <c r="BT75" s="224">
        <v>79288670.335819498</v>
      </c>
      <c r="BU75" s="231">
        <v>28350842596.502075</v>
      </c>
    </row>
    <row r="76" spans="4:75">
      <c r="D76" s="175" t="s">
        <v>513</v>
      </c>
      <c r="E76" s="220" t="s">
        <v>520</v>
      </c>
      <c r="F76" s="220" t="s">
        <v>521</v>
      </c>
      <c r="G76" s="220">
        <v>806957866.96000004</v>
      </c>
      <c r="H76" s="220"/>
      <c r="I76" s="220"/>
      <c r="J76" s="220"/>
      <c r="K76" s="220"/>
      <c r="L76" s="220">
        <v>14252450.166494999</v>
      </c>
      <c r="M76" s="220"/>
      <c r="N76" s="220"/>
      <c r="O76" s="220">
        <v>821210317.126495</v>
      </c>
      <c r="P76" s="220"/>
      <c r="Q76" s="220"/>
      <c r="R76" s="220"/>
      <c r="S76" s="220"/>
      <c r="T76" s="220"/>
      <c r="U76" s="220"/>
      <c r="V76" s="220"/>
      <c r="W76" s="220"/>
      <c r="X76" s="220"/>
      <c r="Y76" s="220"/>
      <c r="Z76" s="220"/>
      <c r="AA76" s="220"/>
      <c r="AB76" s="220"/>
      <c r="AC76" s="220"/>
      <c r="AD76" s="220"/>
      <c r="AE76" s="220"/>
      <c r="AF76" s="220"/>
      <c r="AG76" s="220"/>
      <c r="AH76" s="220"/>
      <c r="AI76" s="220"/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0"/>
      <c r="BB76" s="220"/>
      <c r="BC76" s="220"/>
      <c r="BD76" s="220"/>
      <c r="BE76" s="220"/>
      <c r="BF76" s="220"/>
      <c r="BG76" s="220"/>
      <c r="BH76" s="220"/>
      <c r="BI76" s="220"/>
      <c r="BJ76" s="220"/>
      <c r="BK76" s="220">
        <v>-806957866.96000004</v>
      </c>
      <c r="BL76" s="220"/>
      <c r="BM76" s="220"/>
      <c r="BN76" s="220"/>
      <c r="BO76" s="220">
        <v>-806957866.96000004</v>
      </c>
      <c r="BP76" s="220">
        <v>-7736192.6799999997</v>
      </c>
      <c r="BQ76" s="220">
        <v>-814694059.63999999</v>
      </c>
      <c r="BR76" s="220"/>
      <c r="BS76" s="220"/>
      <c r="BT76" s="220"/>
      <c r="BU76" s="230">
        <v>6516257.4864950003</v>
      </c>
    </row>
    <row r="77" spans="4:75">
      <c r="D77" s="175" t="s">
        <v>516</v>
      </c>
      <c r="E77" s="220" t="s">
        <v>523</v>
      </c>
      <c r="F77" s="220" t="s">
        <v>524</v>
      </c>
      <c r="G77" s="220">
        <v>298705824.75</v>
      </c>
      <c r="H77" s="220"/>
      <c r="I77" s="220"/>
      <c r="J77" s="220"/>
      <c r="K77" s="220"/>
      <c r="L77" s="220"/>
      <c r="M77" s="220"/>
      <c r="N77" s="220"/>
      <c r="O77" s="220">
        <v>298705824.75</v>
      </c>
      <c r="P77" s="220"/>
      <c r="Q77" s="220"/>
      <c r="R77" s="220"/>
      <c r="S77" s="220"/>
      <c r="T77" s="220"/>
      <c r="U77" s="220"/>
      <c r="V77" s="220"/>
      <c r="W77" s="220"/>
      <c r="X77" s="220"/>
      <c r="Y77" s="220"/>
      <c r="Z77" s="220"/>
      <c r="AA77" s="220"/>
      <c r="AB77" s="220"/>
      <c r="AC77" s="220"/>
      <c r="AD77" s="220"/>
      <c r="AE77" s="220"/>
      <c r="AF77" s="220"/>
      <c r="AG77" s="220"/>
      <c r="AH77" s="220"/>
      <c r="AI77" s="220"/>
      <c r="AJ77" s="220"/>
      <c r="AK77" s="220"/>
      <c r="AL77" s="220"/>
      <c r="AM77" s="220"/>
      <c r="AN77" s="220"/>
      <c r="AO77" s="220"/>
      <c r="AP77" s="220"/>
      <c r="AQ77" s="220"/>
      <c r="AR77" s="220"/>
      <c r="AS77" s="220"/>
      <c r="AT77" s="220"/>
      <c r="AU77" s="220"/>
      <c r="AV77" s="220"/>
      <c r="AW77" s="220"/>
      <c r="AX77" s="220"/>
      <c r="AY77" s="220"/>
      <c r="AZ77" s="220"/>
      <c r="BA77" s="220"/>
      <c r="BB77" s="220"/>
      <c r="BC77" s="220"/>
      <c r="BD77" s="220"/>
      <c r="BE77" s="220"/>
      <c r="BF77" s="220"/>
      <c r="BG77" s="220"/>
      <c r="BH77" s="220"/>
      <c r="BI77" s="220"/>
      <c r="BJ77" s="220"/>
      <c r="BK77" s="220">
        <v>-298705824.75</v>
      </c>
      <c r="BL77" s="220"/>
      <c r="BM77" s="220"/>
      <c r="BN77" s="220"/>
      <c r="BO77" s="220">
        <v>-298705824.75</v>
      </c>
      <c r="BP77" s="220"/>
      <c r="BQ77" s="220">
        <v>-298705824.75</v>
      </c>
      <c r="BR77" s="220"/>
      <c r="BS77" s="220"/>
      <c r="BT77" s="220"/>
      <c r="BU77" s="230">
        <v>0</v>
      </c>
    </row>
    <row r="78" spans="4:75">
      <c r="D78" s="175" t="s">
        <v>519</v>
      </c>
      <c r="E78" s="222" t="s">
        <v>526</v>
      </c>
      <c r="F78" s="222" t="s">
        <v>521</v>
      </c>
      <c r="G78" s="222">
        <v>1105663691.71</v>
      </c>
      <c r="H78" s="222"/>
      <c r="I78" s="222"/>
      <c r="J78" s="222"/>
      <c r="K78" s="222"/>
      <c r="L78" s="222">
        <v>14252450.166494999</v>
      </c>
      <c r="M78" s="222"/>
      <c r="N78" s="222"/>
      <c r="O78" s="221">
        <v>1119916141.8764949</v>
      </c>
      <c r="P78" s="222"/>
      <c r="Q78" s="222"/>
      <c r="R78" s="222"/>
      <c r="S78" s="222"/>
      <c r="T78" s="222"/>
      <c r="U78" s="222"/>
      <c r="V78" s="222"/>
      <c r="W78" s="222"/>
      <c r="X78" s="222"/>
      <c r="Y78" s="222"/>
      <c r="Z78" s="222"/>
      <c r="AA78" s="222"/>
      <c r="AB78" s="222"/>
      <c r="AC78" s="222"/>
      <c r="AD78" s="222"/>
      <c r="AE78" s="222"/>
      <c r="AF78" s="222"/>
      <c r="AG78" s="222"/>
      <c r="AH78" s="222"/>
      <c r="AI78" s="222"/>
      <c r="AJ78" s="222"/>
      <c r="AK78" s="222"/>
      <c r="AL78" s="222"/>
      <c r="AM78" s="222"/>
      <c r="AN78" s="222"/>
      <c r="AO78" s="222"/>
      <c r="AP78" s="222"/>
      <c r="AQ78" s="222"/>
      <c r="AR78" s="222"/>
      <c r="AS78" s="222"/>
      <c r="AT78" s="222"/>
      <c r="AU78" s="222"/>
      <c r="AV78" s="222"/>
      <c r="AW78" s="222"/>
      <c r="AX78" s="222"/>
      <c r="AY78" s="222"/>
      <c r="AZ78" s="222"/>
      <c r="BA78" s="222"/>
      <c r="BB78" s="222"/>
      <c r="BC78" s="222"/>
      <c r="BD78" s="222"/>
      <c r="BE78" s="222"/>
      <c r="BF78" s="222"/>
      <c r="BG78" s="222"/>
      <c r="BH78" s="222"/>
      <c r="BI78" s="222"/>
      <c r="BJ78" s="222"/>
      <c r="BK78" s="222">
        <v>-1105663691.71</v>
      </c>
      <c r="BL78" s="222"/>
      <c r="BM78" s="222"/>
      <c r="BN78" s="222"/>
      <c r="BO78" s="222">
        <v>-1105663691.71</v>
      </c>
      <c r="BP78" s="222">
        <v>-7736192.6799999997</v>
      </c>
      <c r="BQ78" s="222">
        <v>-1113399884.3900001</v>
      </c>
      <c r="BR78" s="222"/>
      <c r="BS78" s="222"/>
      <c r="BT78" s="222"/>
      <c r="BU78" s="232">
        <v>6516257.4864950003</v>
      </c>
    </row>
    <row r="79" spans="4:75">
      <c r="D79" s="175" t="s">
        <v>522</v>
      </c>
      <c r="E79" s="220" t="s">
        <v>1168</v>
      </c>
      <c r="F79" s="220" t="s">
        <v>1169</v>
      </c>
      <c r="G79" s="220"/>
      <c r="H79" s="220"/>
      <c r="I79" s="220"/>
      <c r="J79" s="220">
        <v>26931403.1197001</v>
      </c>
      <c r="K79" s="220"/>
      <c r="L79" s="220"/>
      <c r="M79" s="220"/>
      <c r="N79" s="220"/>
      <c r="O79" s="220">
        <v>26931403.1197001</v>
      </c>
      <c r="P79" s="220"/>
      <c r="Q79" s="220"/>
      <c r="R79" s="220"/>
      <c r="S79" s="220"/>
      <c r="T79" s="220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0"/>
      <c r="AI79" s="220"/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220"/>
      <c r="AW79" s="220"/>
      <c r="AX79" s="220"/>
      <c r="AY79" s="220"/>
      <c r="AZ79" s="220"/>
      <c r="BA79" s="220"/>
      <c r="BB79" s="220"/>
      <c r="BC79" s="220"/>
      <c r="BD79" s="220"/>
      <c r="BE79" s="220"/>
      <c r="BF79" s="220"/>
      <c r="BG79" s="220"/>
      <c r="BH79" s="220"/>
      <c r="BI79" s="220"/>
      <c r="BJ79" s="220"/>
      <c r="BK79" s="220"/>
      <c r="BL79" s="220"/>
      <c r="BM79" s="220"/>
      <c r="BN79" s="220"/>
      <c r="BO79" s="220"/>
      <c r="BP79" s="220"/>
      <c r="BQ79" s="220"/>
      <c r="BR79" s="220"/>
      <c r="BS79" s="220"/>
      <c r="BT79" s="220"/>
      <c r="BU79" s="230">
        <v>26931403.1197001</v>
      </c>
    </row>
    <row r="80" spans="4:75">
      <c r="D80" s="175" t="s">
        <v>525</v>
      </c>
      <c r="E80" s="222" t="s">
        <v>531</v>
      </c>
      <c r="F80" s="222" t="s">
        <v>532</v>
      </c>
      <c r="G80" s="222"/>
      <c r="H80" s="222"/>
      <c r="I80" s="222"/>
      <c r="J80" s="222">
        <v>26931403.1197001</v>
      </c>
      <c r="K80" s="222"/>
      <c r="L80" s="222"/>
      <c r="M80" s="222"/>
      <c r="N80" s="222"/>
      <c r="O80" s="222">
        <v>26931403.1197001</v>
      </c>
      <c r="P80" s="222"/>
      <c r="Q80" s="222"/>
      <c r="R80" s="222"/>
      <c r="S80" s="222"/>
      <c r="T80" s="222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222"/>
      <c r="AI80" s="222"/>
      <c r="AJ80" s="222"/>
      <c r="AK80" s="222"/>
      <c r="AL80" s="222"/>
      <c r="AM80" s="222"/>
      <c r="AN80" s="222"/>
      <c r="AO80" s="222"/>
      <c r="AP80" s="222"/>
      <c r="AQ80" s="222"/>
      <c r="AR80" s="222"/>
      <c r="AS80" s="222"/>
      <c r="AT80" s="222"/>
      <c r="AU80" s="222"/>
      <c r="AV80" s="222"/>
      <c r="AW80" s="222"/>
      <c r="AX80" s="222"/>
      <c r="AY80" s="222"/>
      <c r="AZ80" s="222"/>
      <c r="BA80" s="222"/>
      <c r="BB80" s="222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2"/>
      <c r="BS80" s="222"/>
      <c r="BT80" s="222"/>
      <c r="BU80" s="232">
        <v>26931403.1197001</v>
      </c>
    </row>
    <row r="81" spans="4:73">
      <c r="D81" s="175" t="s">
        <v>527</v>
      </c>
      <c r="E81" s="223" t="s">
        <v>534</v>
      </c>
      <c r="F81" s="223" t="s">
        <v>535</v>
      </c>
      <c r="G81" s="223">
        <v>1105663691.71</v>
      </c>
      <c r="H81" s="223"/>
      <c r="I81" s="223"/>
      <c r="J81" s="223">
        <v>26931403.1197001</v>
      </c>
      <c r="K81" s="223"/>
      <c r="L81" s="223">
        <v>14252450.166494999</v>
      </c>
      <c r="M81" s="223"/>
      <c r="N81" s="223"/>
      <c r="O81" s="221">
        <v>1146847544.9961953</v>
      </c>
      <c r="P81" s="223"/>
      <c r="Q81" s="223"/>
      <c r="R81" s="223"/>
      <c r="S81" s="223"/>
      <c r="T81" s="223"/>
      <c r="U81" s="223"/>
      <c r="V81" s="223"/>
      <c r="W81" s="223"/>
      <c r="X81" s="223"/>
      <c r="Y81" s="223"/>
      <c r="Z81" s="223"/>
      <c r="AA81" s="223"/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3"/>
      <c r="AM81" s="223"/>
      <c r="AN81" s="223"/>
      <c r="AO81" s="223"/>
      <c r="AP81" s="223"/>
      <c r="AQ81" s="223"/>
      <c r="AR81" s="223"/>
      <c r="AS81" s="223"/>
      <c r="AT81" s="223"/>
      <c r="AU81" s="223"/>
      <c r="AV81" s="223"/>
      <c r="AW81" s="223"/>
      <c r="AX81" s="223"/>
      <c r="AY81" s="223"/>
      <c r="AZ81" s="223"/>
      <c r="BA81" s="223"/>
      <c r="BB81" s="223"/>
      <c r="BC81" s="223"/>
      <c r="BD81" s="223"/>
      <c r="BE81" s="223"/>
      <c r="BF81" s="223"/>
      <c r="BG81" s="223"/>
      <c r="BH81" s="223"/>
      <c r="BI81" s="223"/>
      <c r="BJ81" s="223"/>
      <c r="BK81" s="223">
        <v>-1105663691.71</v>
      </c>
      <c r="BL81" s="223"/>
      <c r="BM81" s="223"/>
      <c r="BN81" s="223"/>
      <c r="BO81" s="223">
        <v>-1105663691.71</v>
      </c>
      <c r="BP81" s="223">
        <v>-7736192.6799999997</v>
      </c>
      <c r="BQ81" s="223">
        <v>-1113399884.3900001</v>
      </c>
      <c r="BR81" s="223"/>
      <c r="BS81" s="223"/>
      <c r="BT81" s="223"/>
      <c r="BU81" s="232">
        <v>33447660.6061951</v>
      </c>
    </row>
    <row r="82" spans="4:73">
      <c r="D82" s="175" t="s">
        <v>530</v>
      </c>
      <c r="E82" s="220" t="s">
        <v>537</v>
      </c>
      <c r="F82" s="220" t="s">
        <v>538</v>
      </c>
      <c r="G82" s="220">
        <v>23660679688.91</v>
      </c>
      <c r="H82" s="220"/>
      <c r="I82" s="221">
        <v>27576889312.401016</v>
      </c>
      <c r="J82" s="220"/>
      <c r="K82" s="220"/>
      <c r="L82" s="220"/>
      <c r="M82" s="220"/>
      <c r="N82" s="220"/>
      <c r="O82" s="221">
        <v>51237569001.31102</v>
      </c>
      <c r="P82" s="220"/>
      <c r="Q82" s="220"/>
      <c r="R82" s="220"/>
      <c r="S82" s="220"/>
      <c r="T82" s="220"/>
      <c r="U82" s="220"/>
      <c r="V82" s="220"/>
      <c r="W82" s="220"/>
      <c r="X82" s="220"/>
      <c r="Y82" s="220"/>
      <c r="Z82" s="220"/>
      <c r="AA82" s="220"/>
      <c r="AB82" s="220"/>
      <c r="AC82" s="220"/>
      <c r="AD82" s="220"/>
      <c r="AE82" s="220"/>
      <c r="AF82" s="220"/>
      <c r="AG82" s="220"/>
      <c r="AH82" s="220"/>
      <c r="AI82" s="220"/>
      <c r="AJ82" s="220"/>
      <c r="AK82" s="220"/>
      <c r="AL82" s="220"/>
      <c r="AM82" s="220"/>
      <c r="AN82" s="220"/>
      <c r="AO82" s="220"/>
      <c r="AP82" s="220"/>
      <c r="AQ82" s="220"/>
      <c r="AR82" s="220"/>
      <c r="AS82" s="220"/>
      <c r="AT82" s="220"/>
      <c r="AU82" s="220"/>
      <c r="AV82" s="220"/>
      <c r="AW82" s="220"/>
      <c r="AX82" s="220"/>
      <c r="AY82" s="220"/>
      <c r="AZ82" s="220"/>
      <c r="BA82" s="220"/>
      <c r="BB82" s="220"/>
      <c r="BC82" s="220"/>
      <c r="BD82" s="220"/>
      <c r="BE82" s="220"/>
      <c r="BF82" s="220"/>
      <c r="BG82" s="220"/>
      <c r="BH82" s="220"/>
      <c r="BI82" s="220"/>
      <c r="BJ82" s="220"/>
      <c r="BK82" s="221">
        <v>991597983.04995966</v>
      </c>
      <c r="BL82" s="220"/>
      <c r="BM82" s="220"/>
      <c r="BN82" s="220"/>
      <c r="BO82" s="221">
        <v>991597983.04995966</v>
      </c>
      <c r="BP82" s="220">
        <v>-51422209117.580002</v>
      </c>
      <c r="BQ82" s="221">
        <v>-50430611134.530045</v>
      </c>
      <c r="BR82" s="220"/>
      <c r="BS82" s="220"/>
      <c r="BT82" s="220"/>
      <c r="BU82" s="231">
        <v>806957866.78097868</v>
      </c>
    </row>
    <row r="83" spans="4:73">
      <c r="D83" s="175" t="s">
        <v>533</v>
      </c>
      <c r="E83" s="222" t="s">
        <v>540</v>
      </c>
      <c r="F83" s="222" t="s">
        <v>541</v>
      </c>
      <c r="G83" s="222">
        <v>23660679688.91</v>
      </c>
      <c r="H83" s="222"/>
      <c r="I83" s="221">
        <v>27576889312.401016</v>
      </c>
      <c r="J83" s="222"/>
      <c r="K83" s="222"/>
      <c r="L83" s="222"/>
      <c r="M83" s="222"/>
      <c r="N83" s="222"/>
      <c r="O83" s="221">
        <v>51237569001.31102</v>
      </c>
      <c r="P83" s="222"/>
      <c r="Q83" s="222"/>
      <c r="R83" s="222"/>
      <c r="S83" s="222"/>
      <c r="T83" s="222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222"/>
      <c r="AI83" s="222"/>
      <c r="AJ83" s="222"/>
      <c r="AK83" s="222"/>
      <c r="AL83" s="222"/>
      <c r="AM83" s="222"/>
      <c r="AN83" s="222"/>
      <c r="AO83" s="222"/>
      <c r="AP83" s="222"/>
      <c r="AQ83" s="222"/>
      <c r="AR83" s="222"/>
      <c r="AS83" s="222"/>
      <c r="AT83" s="222"/>
      <c r="AU83" s="222"/>
      <c r="AV83" s="222"/>
      <c r="AW83" s="222"/>
      <c r="AX83" s="222"/>
      <c r="AY83" s="222"/>
      <c r="AZ83" s="222"/>
      <c r="BA83" s="222"/>
      <c r="BB83" s="222"/>
      <c r="BC83" s="222"/>
      <c r="BD83" s="222"/>
      <c r="BE83" s="222"/>
      <c r="BF83" s="222"/>
      <c r="BG83" s="222"/>
      <c r="BH83" s="222"/>
      <c r="BI83" s="222"/>
      <c r="BJ83" s="222"/>
      <c r="BK83" s="221">
        <v>991597983.04995966</v>
      </c>
      <c r="BL83" s="222"/>
      <c r="BM83" s="222"/>
      <c r="BN83" s="222"/>
      <c r="BO83" s="221">
        <v>991597983.04995966</v>
      </c>
      <c r="BP83" s="222">
        <v>-51422209117.580002</v>
      </c>
      <c r="BQ83" s="221">
        <v>-50430611134.530045</v>
      </c>
      <c r="BR83" s="222"/>
      <c r="BS83" s="222"/>
      <c r="BT83" s="222"/>
      <c r="BU83" s="231">
        <v>806957866.78097868</v>
      </c>
    </row>
    <row r="84" spans="4:73">
      <c r="D84" s="175" t="s">
        <v>536</v>
      </c>
      <c r="E84" s="223" t="s">
        <v>543</v>
      </c>
      <c r="F84" s="223" t="s">
        <v>544</v>
      </c>
      <c r="G84" s="223">
        <v>23660679688.91</v>
      </c>
      <c r="H84" s="223"/>
      <c r="I84" s="221">
        <v>27576889312.401016</v>
      </c>
      <c r="J84" s="223"/>
      <c r="K84" s="223"/>
      <c r="L84" s="223"/>
      <c r="M84" s="223"/>
      <c r="N84" s="223"/>
      <c r="O84" s="221">
        <v>51237569001.31102</v>
      </c>
      <c r="P84" s="223"/>
      <c r="Q84" s="223"/>
      <c r="R84" s="223"/>
      <c r="S84" s="223"/>
      <c r="T84" s="223"/>
      <c r="U84" s="223"/>
      <c r="V84" s="223"/>
      <c r="W84" s="223"/>
      <c r="X84" s="223"/>
      <c r="Y84" s="223"/>
      <c r="Z84" s="223"/>
      <c r="AA84" s="223"/>
      <c r="AB84" s="223"/>
      <c r="AC84" s="223"/>
      <c r="AD84" s="223"/>
      <c r="AE84" s="223"/>
      <c r="AF84" s="223"/>
      <c r="AG84" s="223"/>
      <c r="AH84" s="223"/>
      <c r="AI84" s="223"/>
      <c r="AJ84" s="223"/>
      <c r="AK84" s="223"/>
      <c r="AL84" s="223"/>
      <c r="AM84" s="223"/>
      <c r="AN84" s="223"/>
      <c r="AO84" s="223"/>
      <c r="AP84" s="223"/>
      <c r="AQ84" s="223"/>
      <c r="AR84" s="223"/>
      <c r="AS84" s="223"/>
      <c r="AT84" s="223"/>
      <c r="AU84" s="223"/>
      <c r="AV84" s="223"/>
      <c r="AW84" s="223"/>
      <c r="AX84" s="223"/>
      <c r="AY84" s="223"/>
      <c r="AZ84" s="223"/>
      <c r="BA84" s="223"/>
      <c r="BB84" s="223"/>
      <c r="BC84" s="223"/>
      <c r="BD84" s="223"/>
      <c r="BE84" s="223"/>
      <c r="BF84" s="223"/>
      <c r="BG84" s="223"/>
      <c r="BH84" s="223"/>
      <c r="BI84" s="223"/>
      <c r="BJ84" s="223"/>
      <c r="BK84" s="221">
        <v>991597983.04995966</v>
      </c>
      <c r="BL84" s="223"/>
      <c r="BM84" s="223"/>
      <c r="BN84" s="223"/>
      <c r="BO84" s="221">
        <v>991597983.04995966</v>
      </c>
      <c r="BP84" s="223">
        <v>-51422209117.580002</v>
      </c>
      <c r="BQ84" s="221">
        <v>-50430611134.530045</v>
      </c>
      <c r="BR84" s="223"/>
      <c r="BS84" s="223"/>
      <c r="BT84" s="223"/>
      <c r="BU84" s="231">
        <v>806957866.78097868</v>
      </c>
    </row>
    <row r="85" spans="4:73">
      <c r="D85" s="175" t="s">
        <v>539</v>
      </c>
      <c r="E85" s="220" t="s">
        <v>546</v>
      </c>
      <c r="F85" s="220" t="s">
        <v>547</v>
      </c>
      <c r="G85" s="220"/>
      <c r="H85" s="220"/>
      <c r="I85" s="220"/>
      <c r="J85" s="220"/>
      <c r="K85" s="220"/>
      <c r="L85" s="220">
        <v>83243700</v>
      </c>
      <c r="M85" s="220"/>
      <c r="N85" s="220"/>
      <c r="O85" s="220">
        <v>83243700</v>
      </c>
      <c r="P85" s="220"/>
      <c r="Q85" s="220"/>
      <c r="R85" s="220"/>
      <c r="S85" s="220"/>
      <c r="T85" s="220"/>
      <c r="U85" s="220"/>
      <c r="V85" s="220"/>
      <c r="W85" s="220"/>
      <c r="X85" s="220"/>
      <c r="Y85" s="220"/>
      <c r="Z85" s="220"/>
      <c r="AA85" s="220"/>
      <c r="AB85" s="220"/>
      <c r="AC85" s="220"/>
      <c r="AD85" s="220"/>
      <c r="AE85" s="220"/>
      <c r="AF85" s="220"/>
      <c r="AG85" s="220"/>
      <c r="AH85" s="220"/>
      <c r="AI85" s="220"/>
      <c r="AJ85" s="220"/>
      <c r="AK85" s="220"/>
      <c r="AL85" s="220"/>
      <c r="AM85" s="220"/>
      <c r="AN85" s="220"/>
      <c r="AO85" s="220"/>
      <c r="AP85" s="220"/>
      <c r="AQ85" s="220"/>
      <c r="AR85" s="220"/>
      <c r="AS85" s="220"/>
      <c r="AT85" s="220"/>
      <c r="AU85" s="220"/>
      <c r="AV85" s="220"/>
      <c r="AW85" s="220"/>
      <c r="AX85" s="220"/>
      <c r="AY85" s="220"/>
      <c r="AZ85" s="220"/>
      <c r="BA85" s="220"/>
      <c r="BB85" s="220"/>
      <c r="BC85" s="220"/>
      <c r="BD85" s="220"/>
      <c r="BE85" s="220"/>
      <c r="BF85" s="220"/>
      <c r="BG85" s="220"/>
      <c r="BH85" s="220"/>
      <c r="BI85" s="220"/>
      <c r="BJ85" s="220"/>
      <c r="BK85" s="220"/>
      <c r="BL85" s="220"/>
      <c r="BM85" s="220"/>
      <c r="BN85" s="220"/>
      <c r="BO85" s="220"/>
      <c r="BP85" s="220"/>
      <c r="BQ85" s="220"/>
      <c r="BR85" s="220"/>
      <c r="BS85" s="220"/>
      <c r="BT85" s="220"/>
      <c r="BU85" s="230">
        <v>83243700</v>
      </c>
    </row>
    <row r="86" spans="4:73">
      <c r="D86" s="175" t="s">
        <v>542</v>
      </c>
      <c r="E86" s="220" t="s">
        <v>549</v>
      </c>
      <c r="F86" s="220" t="s">
        <v>550</v>
      </c>
      <c r="G86" s="220">
        <v>53755031.310000002</v>
      </c>
      <c r="H86" s="220"/>
      <c r="I86" s="220"/>
      <c r="J86" s="220"/>
      <c r="K86" s="220"/>
      <c r="L86" s="220"/>
      <c r="M86" s="220">
        <v>13946337.52</v>
      </c>
      <c r="N86" s="220"/>
      <c r="O86" s="220">
        <v>67701368.829999998</v>
      </c>
      <c r="P86" s="220"/>
      <c r="Q86" s="220"/>
      <c r="R86" s="220"/>
      <c r="S86" s="220"/>
      <c r="T86" s="220"/>
      <c r="U86" s="220"/>
      <c r="V86" s="220"/>
      <c r="W86" s="220"/>
      <c r="X86" s="220"/>
      <c r="Y86" s="220"/>
      <c r="Z86" s="220"/>
      <c r="AA86" s="220"/>
      <c r="AB86" s="220"/>
      <c r="AC86" s="220"/>
      <c r="AD86" s="220"/>
      <c r="AE86" s="220"/>
      <c r="AF86" s="220"/>
      <c r="AG86" s="220"/>
      <c r="AH86" s="220"/>
      <c r="AI86" s="220"/>
      <c r="AJ86" s="220"/>
      <c r="AK86" s="220"/>
      <c r="AL86" s="220"/>
      <c r="AM86" s="220"/>
      <c r="AN86" s="220"/>
      <c r="AO86" s="220"/>
      <c r="AP86" s="220"/>
      <c r="AQ86" s="220"/>
      <c r="AR86" s="220"/>
      <c r="AS86" s="220"/>
      <c r="AT86" s="220"/>
      <c r="AU86" s="220"/>
      <c r="AV86" s="220"/>
      <c r="AW86" s="220"/>
      <c r="AX86" s="220"/>
      <c r="AY86" s="220"/>
      <c r="AZ86" s="220"/>
      <c r="BA86" s="220"/>
      <c r="BB86" s="220"/>
      <c r="BC86" s="220"/>
      <c r="BD86" s="220"/>
      <c r="BE86" s="220"/>
      <c r="BF86" s="220"/>
      <c r="BG86" s="220"/>
      <c r="BH86" s="220"/>
      <c r="BI86" s="220"/>
      <c r="BJ86" s="220"/>
      <c r="BK86" s="220"/>
      <c r="BL86" s="220"/>
      <c r="BM86" s="220"/>
      <c r="BN86" s="220"/>
      <c r="BO86" s="220"/>
      <c r="BP86" s="220"/>
      <c r="BQ86" s="220"/>
      <c r="BR86" s="220"/>
      <c r="BS86" s="220"/>
      <c r="BT86" s="220"/>
      <c r="BU86" s="230">
        <v>67701368.829999998</v>
      </c>
    </row>
    <row r="87" spans="4:73">
      <c r="D87" s="175" t="s">
        <v>545</v>
      </c>
      <c r="E87" s="220" t="s">
        <v>552</v>
      </c>
      <c r="F87" s="220" t="s">
        <v>553</v>
      </c>
      <c r="G87" s="220"/>
      <c r="H87" s="220"/>
      <c r="I87" s="220"/>
      <c r="J87" s="220">
        <v>392997.66209340002</v>
      </c>
      <c r="K87" s="220"/>
      <c r="L87" s="220"/>
      <c r="M87" s="220"/>
      <c r="N87" s="220"/>
      <c r="O87" s="220">
        <v>392997.66209340002</v>
      </c>
      <c r="P87" s="220"/>
      <c r="Q87" s="220"/>
      <c r="R87" s="220"/>
      <c r="S87" s="220"/>
      <c r="T87" s="220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0"/>
      <c r="AI87" s="220"/>
      <c r="AJ87" s="220"/>
      <c r="AK87" s="220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0"/>
      <c r="BB87" s="220"/>
      <c r="BC87" s="220"/>
      <c r="BD87" s="220"/>
      <c r="BE87" s="220"/>
      <c r="BF87" s="220"/>
      <c r="BG87" s="220"/>
      <c r="BH87" s="220"/>
      <c r="BI87" s="220"/>
      <c r="BJ87" s="220"/>
      <c r="BK87" s="220"/>
      <c r="BL87" s="220"/>
      <c r="BM87" s="220"/>
      <c r="BN87" s="220"/>
      <c r="BO87" s="220"/>
      <c r="BP87" s="220"/>
      <c r="BQ87" s="220"/>
      <c r="BR87" s="220"/>
      <c r="BS87" s="220"/>
      <c r="BT87" s="220"/>
      <c r="BU87" s="230">
        <v>392997.66209340002</v>
      </c>
    </row>
    <row r="88" spans="4:73">
      <c r="D88" s="175" t="s">
        <v>548</v>
      </c>
      <c r="E88" s="220" t="s">
        <v>555</v>
      </c>
      <c r="F88" s="220" t="s">
        <v>556</v>
      </c>
      <c r="G88" s="220"/>
      <c r="H88" s="220"/>
      <c r="I88" s="220"/>
      <c r="J88" s="220"/>
      <c r="K88" s="220"/>
      <c r="L88" s="220">
        <v>8815500.0993060004</v>
      </c>
      <c r="M88" s="220"/>
      <c r="N88" s="220">
        <v>120123350.419002</v>
      </c>
      <c r="O88" s="220">
        <v>128938850.518308</v>
      </c>
      <c r="P88" s="220"/>
      <c r="Q88" s="220"/>
      <c r="R88" s="220"/>
      <c r="S88" s="220"/>
      <c r="T88" s="220"/>
      <c r="U88" s="220"/>
      <c r="V88" s="220"/>
      <c r="W88" s="220"/>
      <c r="X88" s="220"/>
      <c r="Y88" s="220"/>
      <c r="Z88" s="220"/>
      <c r="AA88" s="220"/>
      <c r="AB88" s="220"/>
      <c r="AC88" s="220"/>
      <c r="AD88" s="220"/>
      <c r="AE88" s="220"/>
      <c r="AF88" s="220"/>
      <c r="AG88" s="220"/>
      <c r="AH88" s="220"/>
      <c r="AI88" s="220"/>
      <c r="AJ88" s="220"/>
      <c r="AK88" s="220"/>
      <c r="AL88" s="220"/>
      <c r="AM88" s="220"/>
      <c r="AN88" s="220"/>
      <c r="AO88" s="220"/>
      <c r="AP88" s="220"/>
      <c r="AQ88" s="220"/>
      <c r="AR88" s="220"/>
      <c r="AS88" s="220"/>
      <c r="AT88" s="220"/>
      <c r="AU88" s="220"/>
      <c r="AV88" s="220"/>
      <c r="AW88" s="220"/>
      <c r="AX88" s="220"/>
      <c r="AY88" s="220"/>
      <c r="AZ88" s="220"/>
      <c r="BA88" s="220"/>
      <c r="BB88" s="220"/>
      <c r="BC88" s="220"/>
      <c r="BD88" s="220"/>
      <c r="BE88" s="220"/>
      <c r="BF88" s="220"/>
      <c r="BG88" s="220"/>
      <c r="BH88" s="220"/>
      <c r="BI88" s="220"/>
      <c r="BJ88" s="220"/>
      <c r="BK88" s="220"/>
      <c r="BL88" s="220"/>
      <c r="BM88" s="220"/>
      <c r="BN88" s="220"/>
      <c r="BO88" s="220"/>
      <c r="BP88" s="220"/>
      <c r="BQ88" s="220"/>
      <c r="BR88" s="220"/>
      <c r="BS88" s="220"/>
      <c r="BT88" s="220"/>
      <c r="BU88" s="230">
        <v>128938850.518308</v>
      </c>
    </row>
    <row r="89" spans="4:73">
      <c r="D89" s="175" t="s">
        <v>551</v>
      </c>
      <c r="E89" s="220" t="s">
        <v>558</v>
      </c>
      <c r="F89" s="220" t="s">
        <v>559</v>
      </c>
      <c r="G89" s="220"/>
      <c r="H89" s="220">
        <v>556304</v>
      </c>
      <c r="I89" s="220"/>
      <c r="J89" s="220"/>
      <c r="K89" s="220"/>
      <c r="L89" s="220"/>
      <c r="M89" s="220"/>
      <c r="N89" s="220"/>
      <c r="O89" s="220">
        <v>556304</v>
      </c>
      <c r="P89" s="220"/>
      <c r="Q89" s="220"/>
      <c r="R89" s="220"/>
      <c r="S89" s="220"/>
      <c r="T89" s="220"/>
      <c r="U89" s="220"/>
      <c r="V89" s="220"/>
      <c r="W89" s="220"/>
      <c r="X89" s="220"/>
      <c r="Y89" s="220"/>
      <c r="Z89" s="220"/>
      <c r="AA89" s="220"/>
      <c r="AB89" s="220"/>
      <c r="AC89" s="220"/>
      <c r="AD89" s="220"/>
      <c r="AE89" s="220"/>
      <c r="AF89" s="220"/>
      <c r="AG89" s="220"/>
      <c r="AH89" s="220"/>
      <c r="AI89" s="220"/>
      <c r="AJ89" s="220"/>
      <c r="AK89" s="220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0"/>
      <c r="BB89" s="220"/>
      <c r="BC89" s="220"/>
      <c r="BD89" s="220"/>
      <c r="BE89" s="220"/>
      <c r="BF89" s="220"/>
      <c r="BG89" s="220"/>
      <c r="BH89" s="220"/>
      <c r="BI89" s="220"/>
      <c r="BJ89" s="220"/>
      <c r="BK89" s="220"/>
      <c r="BL89" s="220"/>
      <c r="BM89" s="220"/>
      <c r="BN89" s="220"/>
      <c r="BO89" s="220"/>
      <c r="BP89" s="220"/>
      <c r="BQ89" s="220"/>
      <c r="BR89" s="220"/>
      <c r="BS89" s="220"/>
      <c r="BT89" s="220"/>
      <c r="BU89" s="230">
        <v>556304</v>
      </c>
    </row>
    <row r="90" spans="4:73">
      <c r="D90" s="175" t="s">
        <v>554</v>
      </c>
      <c r="E90" s="220" t="s">
        <v>561</v>
      </c>
      <c r="F90" s="220" t="s">
        <v>562</v>
      </c>
      <c r="G90" s="220">
        <v>1795052.73</v>
      </c>
      <c r="H90" s="220"/>
      <c r="I90" s="220">
        <v>113384.04486140001</v>
      </c>
      <c r="J90" s="220">
        <v>50962410.25169</v>
      </c>
      <c r="K90" s="220"/>
      <c r="L90" s="220">
        <v>45632051.711262003</v>
      </c>
      <c r="M90" s="220">
        <v>45480</v>
      </c>
      <c r="N90" s="220">
        <v>2862750.5657100002</v>
      </c>
      <c r="O90" s="221">
        <v>101411129.30352341</v>
      </c>
      <c r="P90" s="220"/>
      <c r="Q90" s="220"/>
      <c r="R90" s="220"/>
      <c r="S90" s="220"/>
      <c r="T90" s="220"/>
      <c r="U90" s="220"/>
      <c r="V90" s="220"/>
      <c r="W90" s="220"/>
      <c r="X90" s="220"/>
      <c r="Y90" s="220"/>
      <c r="Z90" s="220"/>
      <c r="AA90" s="220"/>
      <c r="AB90" s="220"/>
      <c r="AC90" s="220"/>
      <c r="AD90" s="220"/>
      <c r="AE90" s="220"/>
      <c r="AF90" s="220"/>
      <c r="AG90" s="220"/>
      <c r="AH90" s="220"/>
      <c r="AI90" s="220"/>
      <c r="AJ90" s="220"/>
      <c r="AK90" s="220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0"/>
      <c r="BB90" s="220"/>
      <c r="BC90" s="220"/>
      <c r="BD90" s="220"/>
      <c r="BE90" s="220"/>
      <c r="BF90" s="220"/>
      <c r="BG90" s="220"/>
      <c r="BH90" s="220"/>
      <c r="BI90" s="220"/>
      <c r="BJ90" s="220"/>
      <c r="BK90" s="220"/>
      <c r="BL90" s="220"/>
      <c r="BM90" s="220"/>
      <c r="BN90" s="220"/>
      <c r="BO90" s="220"/>
      <c r="BP90" s="220"/>
      <c r="BQ90" s="220"/>
      <c r="BR90" s="220"/>
      <c r="BS90" s="220"/>
      <c r="BT90" s="220"/>
      <c r="BU90" s="231">
        <v>101411129.30352341</v>
      </c>
    </row>
    <row r="91" spans="4:73">
      <c r="D91" s="175" t="s">
        <v>557</v>
      </c>
      <c r="E91" s="220" t="s">
        <v>564</v>
      </c>
      <c r="F91" s="220" t="s">
        <v>565</v>
      </c>
      <c r="G91" s="220"/>
      <c r="H91" s="220">
        <v>3863.4</v>
      </c>
      <c r="I91" s="220"/>
      <c r="J91" s="220"/>
      <c r="K91" s="220"/>
      <c r="L91" s="220"/>
      <c r="M91" s="220"/>
      <c r="N91" s="220"/>
      <c r="O91" s="220">
        <v>3863.4</v>
      </c>
      <c r="P91" s="220"/>
      <c r="Q91" s="220"/>
      <c r="R91" s="220"/>
      <c r="S91" s="220"/>
      <c r="T91" s="220"/>
      <c r="U91" s="220"/>
      <c r="V91" s="220"/>
      <c r="W91" s="220"/>
      <c r="X91" s="220"/>
      <c r="Y91" s="220"/>
      <c r="Z91" s="220"/>
      <c r="AA91" s="220"/>
      <c r="AB91" s="220"/>
      <c r="AC91" s="220"/>
      <c r="AD91" s="220"/>
      <c r="AE91" s="220"/>
      <c r="AF91" s="220"/>
      <c r="AG91" s="220"/>
      <c r="AH91" s="220"/>
      <c r="AI91" s="220"/>
      <c r="AJ91" s="220"/>
      <c r="AK91" s="220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0"/>
      <c r="BB91" s="220"/>
      <c r="BC91" s="220"/>
      <c r="BD91" s="220"/>
      <c r="BE91" s="220"/>
      <c r="BF91" s="220"/>
      <c r="BG91" s="220"/>
      <c r="BH91" s="220"/>
      <c r="BI91" s="220"/>
      <c r="BJ91" s="220"/>
      <c r="BK91" s="220"/>
      <c r="BL91" s="220"/>
      <c r="BM91" s="220"/>
      <c r="BN91" s="220"/>
      <c r="BO91" s="220"/>
      <c r="BP91" s="220"/>
      <c r="BQ91" s="220"/>
      <c r="BR91" s="220"/>
      <c r="BS91" s="220"/>
      <c r="BT91" s="220"/>
      <c r="BU91" s="230">
        <v>3863.4</v>
      </c>
    </row>
    <row r="92" spans="4:73">
      <c r="D92" s="175" t="s">
        <v>560</v>
      </c>
      <c r="E92" s="222" t="s">
        <v>567</v>
      </c>
      <c r="F92" s="222" t="s">
        <v>568</v>
      </c>
      <c r="G92" s="222">
        <v>55550084.039999999</v>
      </c>
      <c r="H92" s="222">
        <v>560167.4</v>
      </c>
      <c r="I92" s="222">
        <v>113384.04486140001</v>
      </c>
      <c r="J92" s="222">
        <v>51355407.913783401</v>
      </c>
      <c r="K92" s="222"/>
      <c r="L92" s="222">
        <v>137691251.810568</v>
      </c>
      <c r="M92" s="222">
        <v>13991817.52</v>
      </c>
      <c r="N92" s="222">
        <v>122986100.984712</v>
      </c>
      <c r="O92" s="221">
        <v>382248213.71392483</v>
      </c>
      <c r="P92" s="222"/>
      <c r="Q92" s="222"/>
      <c r="R92" s="222"/>
      <c r="S92" s="222"/>
      <c r="T92" s="222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222"/>
      <c r="AI92" s="222"/>
      <c r="AJ92" s="222"/>
      <c r="AK92" s="222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2"/>
      <c r="BB92" s="222"/>
      <c r="BC92" s="222"/>
      <c r="BD92" s="222"/>
      <c r="BE92" s="222"/>
      <c r="BF92" s="222"/>
      <c r="BG92" s="222"/>
      <c r="BH92" s="222"/>
      <c r="BI92" s="222"/>
      <c r="BJ92" s="222"/>
      <c r="BK92" s="222"/>
      <c r="BL92" s="222"/>
      <c r="BM92" s="222"/>
      <c r="BN92" s="222"/>
      <c r="BO92" s="222"/>
      <c r="BP92" s="222"/>
      <c r="BQ92" s="222"/>
      <c r="BR92" s="222"/>
      <c r="BS92" s="222"/>
      <c r="BT92" s="222"/>
      <c r="BU92" s="231">
        <v>382248213.71392483</v>
      </c>
    </row>
    <row r="93" spans="4:73">
      <c r="D93" s="175" t="s">
        <v>563</v>
      </c>
      <c r="E93" s="223" t="s">
        <v>570</v>
      </c>
      <c r="F93" s="223" t="s">
        <v>571</v>
      </c>
      <c r="G93" s="223">
        <v>55550084.039999999</v>
      </c>
      <c r="H93" s="223">
        <v>560167.4</v>
      </c>
      <c r="I93" s="223">
        <v>113384.04486140001</v>
      </c>
      <c r="J93" s="223">
        <v>51355407.913783401</v>
      </c>
      <c r="K93" s="223"/>
      <c r="L93" s="223">
        <v>137691251.810568</v>
      </c>
      <c r="M93" s="223">
        <v>13991817.52</v>
      </c>
      <c r="N93" s="223">
        <v>122986100.984712</v>
      </c>
      <c r="O93" s="221">
        <v>382248213.71392483</v>
      </c>
      <c r="P93" s="223"/>
      <c r="Q93" s="223"/>
      <c r="R93" s="223"/>
      <c r="S93" s="223"/>
      <c r="T93" s="223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3"/>
      <c r="AI93" s="223"/>
      <c r="AJ93" s="223"/>
      <c r="AK93" s="223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3"/>
      <c r="BB93" s="223"/>
      <c r="BC93" s="223"/>
      <c r="BD93" s="223"/>
      <c r="BE93" s="223"/>
      <c r="BF93" s="223"/>
      <c r="BG93" s="223"/>
      <c r="BH93" s="223"/>
      <c r="BI93" s="223"/>
      <c r="BJ93" s="223"/>
      <c r="BK93" s="223"/>
      <c r="BL93" s="223"/>
      <c r="BM93" s="223"/>
      <c r="BN93" s="223"/>
      <c r="BO93" s="223"/>
      <c r="BP93" s="223"/>
      <c r="BQ93" s="223"/>
      <c r="BR93" s="223"/>
      <c r="BS93" s="223"/>
      <c r="BT93" s="223"/>
      <c r="BU93" s="231">
        <v>382248213.71392483</v>
      </c>
    </row>
    <row r="94" spans="4:73">
      <c r="D94" s="175" t="s">
        <v>566</v>
      </c>
      <c r="E94" s="220" t="s">
        <v>573</v>
      </c>
      <c r="F94" s="220" t="s">
        <v>574</v>
      </c>
      <c r="G94" s="220">
        <v>83405443.469999999</v>
      </c>
      <c r="H94" s="220"/>
      <c r="I94" s="220"/>
      <c r="J94" s="220"/>
      <c r="K94" s="220"/>
      <c r="L94" s="220"/>
      <c r="M94" s="220">
        <v>33861797.5</v>
      </c>
      <c r="N94" s="220"/>
      <c r="O94" s="220">
        <v>117267240.97</v>
      </c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  <c r="AB94" s="220"/>
      <c r="AC94" s="220"/>
      <c r="AD94" s="220"/>
      <c r="AE94" s="220"/>
      <c r="AF94" s="220"/>
      <c r="AG94" s="220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>
        <v>-7486090.4199999999</v>
      </c>
      <c r="BG94" s="220"/>
      <c r="BH94" s="220"/>
      <c r="BI94" s="220"/>
      <c r="BJ94" s="220"/>
      <c r="BK94" s="220"/>
      <c r="BL94" s="220"/>
      <c r="BM94" s="220"/>
      <c r="BN94" s="220"/>
      <c r="BO94" s="220">
        <v>-7486090.4199999999</v>
      </c>
      <c r="BP94" s="220"/>
      <c r="BQ94" s="220">
        <v>-7486090.4199999999</v>
      </c>
      <c r="BR94" s="220"/>
      <c r="BS94" s="220"/>
      <c r="BT94" s="220"/>
      <c r="BU94" s="230">
        <v>109781150.55</v>
      </c>
    </row>
    <row r="95" spans="4:73">
      <c r="D95" s="175" t="s">
        <v>569</v>
      </c>
      <c r="E95" s="220" t="s">
        <v>576</v>
      </c>
      <c r="F95" s="220" t="s">
        <v>577</v>
      </c>
      <c r="G95" s="220">
        <v>-49429918.079999998</v>
      </c>
      <c r="H95" s="220"/>
      <c r="I95" s="220"/>
      <c r="J95" s="220"/>
      <c r="K95" s="220"/>
      <c r="L95" s="220"/>
      <c r="M95" s="220"/>
      <c r="N95" s="220"/>
      <c r="O95" s="220">
        <v>-49429918.079999998</v>
      </c>
      <c r="P95" s="220"/>
      <c r="Q95" s="220"/>
      <c r="R95" s="220"/>
      <c r="S95" s="220"/>
      <c r="T95" s="220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0"/>
      <c r="AI95" s="220"/>
      <c r="AJ95" s="220"/>
      <c r="AK95" s="220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0"/>
      <c r="BB95" s="220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0"/>
      <c r="BS95" s="220"/>
      <c r="BT95" s="220"/>
      <c r="BU95" s="230">
        <v>-49429918.079999998</v>
      </c>
    </row>
    <row r="96" spans="4:73">
      <c r="D96" s="175" t="s">
        <v>572</v>
      </c>
      <c r="E96" s="222" t="s">
        <v>579</v>
      </c>
      <c r="F96" s="222" t="s">
        <v>574</v>
      </c>
      <c r="G96" s="222">
        <v>33975525.390000001</v>
      </c>
      <c r="H96" s="222"/>
      <c r="I96" s="222"/>
      <c r="J96" s="222"/>
      <c r="K96" s="222"/>
      <c r="L96" s="222"/>
      <c r="M96" s="222">
        <v>33861797.5</v>
      </c>
      <c r="N96" s="222"/>
      <c r="O96" s="222">
        <v>67837322.890000001</v>
      </c>
      <c r="P96" s="222"/>
      <c r="Q96" s="222"/>
      <c r="R96" s="222"/>
      <c r="S96" s="222"/>
      <c r="T96" s="222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222"/>
      <c r="AI96" s="222"/>
      <c r="AJ96" s="222"/>
      <c r="AK96" s="222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2"/>
      <c r="BB96" s="222"/>
      <c r="BC96" s="222"/>
      <c r="BD96" s="222"/>
      <c r="BE96" s="222"/>
      <c r="BF96" s="222">
        <v>-7486090.4199999999</v>
      </c>
      <c r="BG96" s="222"/>
      <c r="BH96" s="222"/>
      <c r="BI96" s="222"/>
      <c r="BJ96" s="222"/>
      <c r="BK96" s="222"/>
      <c r="BL96" s="222"/>
      <c r="BM96" s="222"/>
      <c r="BN96" s="222"/>
      <c r="BO96" s="222">
        <v>-7486090.4199999999</v>
      </c>
      <c r="BP96" s="222"/>
      <c r="BQ96" s="222">
        <v>-7486090.4199999999</v>
      </c>
      <c r="BR96" s="222"/>
      <c r="BS96" s="222"/>
      <c r="BT96" s="222"/>
      <c r="BU96" s="232">
        <v>60351232.469999999</v>
      </c>
    </row>
    <row r="97" spans="4:73">
      <c r="D97" s="175" t="s">
        <v>575</v>
      </c>
      <c r="E97" s="223" t="s">
        <v>581</v>
      </c>
      <c r="F97" s="223" t="s">
        <v>582</v>
      </c>
      <c r="G97" s="223">
        <v>33975525.390000001</v>
      </c>
      <c r="H97" s="223"/>
      <c r="I97" s="223"/>
      <c r="J97" s="223"/>
      <c r="K97" s="223"/>
      <c r="L97" s="223"/>
      <c r="M97" s="223">
        <v>33861797.5</v>
      </c>
      <c r="N97" s="223"/>
      <c r="O97" s="223">
        <v>67837322.890000001</v>
      </c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>
        <v>-7486090.4199999999</v>
      </c>
      <c r="BG97" s="223"/>
      <c r="BH97" s="223"/>
      <c r="BI97" s="223"/>
      <c r="BJ97" s="223"/>
      <c r="BK97" s="223"/>
      <c r="BL97" s="223"/>
      <c r="BM97" s="223"/>
      <c r="BN97" s="223"/>
      <c r="BO97" s="223">
        <v>-7486090.4199999999</v>
      </c>
      <c r="BP97" s="223"/>
      <c r="BQ97" s="223">
        <v>-7486090.4199999999</v>
      </c>
      <c r="BR97" s="223"/>
      <c r="BS97" s="223"/>
      <c r="BT97" s="223"/>
      <c r="BU97" s="232">
        <v>60351232.469999999</v>
      </c>
    </row>
    <row r="98" spans="4:73">
      <c r="D98" s="175" t="s">
        <v>578</v>
      </c>
      <c r="E98" s="220" t="s">
        <v>584</v>
      </c>
      <c r="F98" s="220" t="s">
        <v>585</v>
      </c>
      <c r="G98" s="220">
        <v>17685578.43</v>
      </c>
      <c r="H98" s="220"/>
      <c r="I98" s="220"/>
      <c r="J98" s="221">
        <v>939815488.379668</v>
      </c>
      <c r="K98" s="220"/>
      <c r="L98" s="220"/>
      <c r="M98" s="220">
        <v>95396081.400000006</v>
      </c>
      <c r="N98" s="220"/>
      <c r="O98" s="221">
        <v>1052897148.209668</v>
      </c>
      <c r="P98" s="220"/>
      <c r="Q98" s="220"/>
      <c r="R98" s="220"/>
      <c r="S98" s="220"/>
      <c r="T98" s="220"/>
      <c r="U98" s="220"/>
      <c r="V98" s="220"/>
      <c r="W98" s="220"/>
      <c r="X98" s="220"/>
      <c r="Y98" s="220"/>
      <c r="Z98" s="220"/>
      <c r="AA98" s="220"/>
      <c r="AB98" s="220"/>
      <c r="AC98" s="220"/>
      <c r="AD98" s="220"/>
      <c r="AE98" s="220"/>
      <c r="AF98" s="220"/>
      <c r="AG98" s="220"/>
      <c r="AH98" s="220"/>
      <c r="AI98" s="220"/>
      <c r="AJ98" s="220"/>
      <c r="AK98" s="220"/>
      <c r="AL98" s="220"/>
      <c r="AM98" s="220"/>
      <c r="AN98" s="220"/>
      <c r="AO98" s="220"/>
      <c r="AP98" s="220"/>
      <c r="AQ98" s="220"/>
      <c r="AR98" s="220"/>
      <c r="AS98" s="220"/>
      <c r="AT98" s="220"/>
      <c r="AU98" s="220"/>
      <c r="AV98" s="220"/>
      <c r="AW98" s="220"/>
      <c r="AX98" s="220"/>
      <c r="AY98" s="220"/>
      <c r="AZ98" s="220"/>
      <c r="BA98" s="220"/>
      <c r="BB98" s="220"/>
      <c r="BC98" s="220"/>
      <c r="BD98" s="220"/>
      <c r="BE98" s="220"/>
      <c r="BF98" s="220">
        <v>7486090.4199999999</v>
      </c>
      <c r="BG98" s="220"/>
      <c r="BH98" s="220"/>
      <c r="BI98" s="220"/>
      <c r="BJ98" s="220"/>
      <c r="BK98" s="220">
        <v>-6300839.0933384001</v>
      </c>
      <c r="BL98" s="220"/>
      <c r="BM98" s="220"/>
      <c r="BN98" s="220"/>
      <c r="BO98" s="220">
        <v>1185251.3266616</v>
      </c>
      <c r="BP98" s="220">
        <v>2608127330.4400001</v>
      </c>
      <c r="BQ98" s="221">
        <v>2609312581.7666616</v>
      </c>
      <c r="BR98" s="220"/>
      <c r="BS98" s="220"/>
      <c r="BT98" s="220"/>
      <c r="BU98" s="231">
        <v>3662209729.9763298</v>
      </c>
    </row>
    <row r="99" spans="4:73">
      <c r="D99" s="175" t="s">
        <v>580</v>
      </c>
      <c r="E99" s="220" t="s">
        <v>587</v>
      </c>
      <c r="F99" s="220" t="s">
        <v>588</v>
      </c>
      <c r="G99" s="220">
        <v>814640423.64999998</v>
      </c>
      <c r="H99" s="220">
        <v>20110116.260000002</v>
      </c>
      <c r="I99" s="220"/>
      <c r="J99" s="220"/>
      <c r="K99" s="220"/>
      <c r="L99" s="220">
        <v>73490837.533685997</v>
      </c>
      <c r="M99" s="220">
        <v>358667431</v>
      </c>
      <c r="N99" s="220"/>
      <c r="O99" s="221">
        <v>1266908808.443686</v>
      </c>
      <c r="P99" s="220"/>
      <c r="Q99" s="220"/>
      <c r="R99" s="220"/>
      <c r="S99" s="220"/>
      <c r="T99" s="220"/>
      <c r="U99" s="220"/>
      <c r="V99" s="220"/>
      <c r="W99" s="220"/>
      <c r="X99" s="220"/>
      <c r="Y99" s="220"/>
      <c r="Z99" s="220"/>
      <c r="AA99" s="220"/>
      <c r="AB99" s="220"/>
      <c r="AC99" s="220"/>
      <c r="AD99" s="220"/>
      <c r="AE99" s="220"/>
      <c r="AF99" s="220"/>
      <c r="AG99" s="220"/>
      <c r="AH99" s="220"/>
      <c r="AI99" s="220"/>
      <c r="AJ99" s="220"/>
      <c r="AK99" s="220"/>
      <c r="AL99" s="220"/>
      <c r="AM99" s="220"/>
      <c r="AN99" s="220"/>
      <c r="AO99" s="220"/>
      <c r="AP99" s="220"/>
      <c r="AQ99" s="220"/>
      <c r="AR99" s="220"/>
      <c r="AS99" s="220"/>
      <c r="AT99" s="220"/>
      <c r="AU99" s="220"/>
      <c r="AV99" s="220"/>
      <c r="AW99" s="220"/>
      <c r="AX99" s="220"/>
      <c r="AY99" s="220"/>
      <c r="AZ99" s="220"/>
      <c r="BA99" s="220"/>
      <c r="BB99" s="220"/>
      <c r="BC99" s="220"/>
      <c r="BD99" s="220"/>
      <c r="BE99" s="220"/>
      <c r="BF99" s="220"/>
      <c r="BG99" s="220"/>
      <c r="BH99" s="220"/>
      <c r="BI99" s="220"/>
      <c r="BJ99" s="220"/>
      <c r="BK99" s="220"/>
      <c r="BL99" s="220"/>
      <c r="BM99" s="220"/>
      <c r="BN99" s="220"/>
      <c r="BO99" s="220"/>
      <c r="BP99" s="220"/>
      <c r="BQ99" s="220"/>
      <c r="BR99" s="220"/>
      <c r="BS99" s="220"/>
      <c r="BT99" s="220"/>
      <c r="BU99" s="231">
        <v>1266908808.443686</v>
      </c>
    </row>
    <row r="100" spans="4:73">
      <c r="D100" s="175" t="s">
        <v>583</v>
      </c>
      <c r="E100" s="220" t="s">
        <v>590</v>
      </c>
      <c r="F100" s="220" t="s">
        <v>591</v>
      </c>
      <c r="G100" s="220">
        <v>-404631841.06</v>
      </c>
      <c r="H100" s="220">
        <v>-2430577.2999999998</v>
      </c>
      <c r="I100" s="220"/>
      <c r="J100" s="220"/>
      <c r="K100" s="220"/>
      <c r="L100" s="220">
        <v>-59467390.159950003</v>
      </c>
      <c r="M100" s="220">
        <v>-211093971.86000001</v>
      </c>
      <c r="N100" s="220"/>
      <c r="O100" s="220">
        <v>-677623780.37995005</v>
      </c>
      <c r="P100" s="220"/>
      <c r="Q100" s="220"/>
      <c r="R100" s="220"/>
      <c r="S100" s="220"/>
      <c r="T100" s="220"/>
      <c r="U100" s="220"/>
      <c r="V100" s="220"/>
      <c r="W100" s="220"/>
      <c r="X100" s="220"/>
      <c r="Y100" s="220"/>
      <c r="Z100" s="220"/>
      <c r="AA100" s="220"/>
      <c r="AB100" s="220"/>
      <c r="AC100" s="220"/>
      <c r="AD100" s="220"/>
      <c r="AE100" s="220"/>
      <c r="AF100" s="220"/>
      <c r="AG100" s="220"/>
      <c r="AH100" s="220"/>
      <c r="AI100" s="220"/>
      <c r="AJ100" s="220"/>
      <c r="AK100" s="220"/>
      <c r="AL100" s="220"/>
      <c r="AM100" s="220"/>
      <c r="AN100" s="220"/>
      <c r="AO100" s="220"/>
      <c r="AP100" s="220"/>
      <c r="AQ100" s="220"/>
      <c r="AR100" s="220"/>
      <c r="AS100" s="220"/>
      <c r="AT100" s="220"/>
      <c r="AU100" s="220"/>
      <c r="AV100" s="220"/>
      <c r="AW100" s="220"/>
      <c r="AX100" s="220"/>
      <c r="AY100" s="220"/>
      <c r="AZ100" s="220"/>
      <c r="BA100" s="220"/>
      <c r="BB100" s="220"/>
      <c r="BC100" s="220"/>
      <c r="BD100" s="220"/>
      <c r="BE100" s="220"/>
      <c r="BF100" s="220"/>
      <c r="BG100" s="220"/>
      <c r="BH100" s="220"/>
      <c r="BI100" s="220"/>
      <c r="BJ100" s="220"/>
      <c r="BK100" s="220"/>
      <c r="BL100" s="220"/>
      <c r="BM100" s="220"/>
      <c r="BN100" s="220"/>
      <c r="BO100" s="220"/>
      <c r="BP100" s="220"/>
      <c r="BQ100" s="220"/>
      <c r="BR100" s="220"/>
      <c r="BS100" s="220"/>
      <c r="BT100" s="220"/>
      <c r="BU100" s="230">
        <v>-677623780.37995005</v>
      </c>
    </row>
    <row r="101" spans="4:73">
      <c r="D101" s="175" t="s">
        <v>586</v>
      </c>
      <c r="E101" s="222" t="s">
        <v>593</v>
      </c>
      <c r="F101" s="222" t="s">
        <v>594</v>
      </c>
      <c r="G101" s="222">
        <v>427694161.01999998</v>
      </c>
      <c r="H101" s="222">
        <v>17679538.960000001</v>
      </c>
      <c r="I101" s="222"/>
      <c r="J101" s="221">
        <v>939815488.379668</v>
      </c>
      <c r="K101" s="222"/>
      <c r="L101" s="222">
        <v>14023447.373736</v>
      </c>
      <c r="M101" s="222">
        <v>242969540.53999999</v>
      </c>
      <c r="N101" s="222"/>
      <c r="O101" s="221">
        <v>1642182176.2734039</v>
      </c>
      <c r="P101" s="222"/>
      <c r="Q101" s="222"/>
      <c r="R101" s="222"/>
      <c r="S101" s="222"/>
      <c r="T101" s="222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2"/>
      <c r="AI101" s="222"/>
      <c r="AJ101" s="222"/>
      <c r="AK101" s="222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2"/>
      <c r="BB101" s="222"/>
      <c r="BC101" s="222"/>
      <c r="BD101" s="222"/>
      <c r="BE101" s="222"/>
      <c r="BF101" s="222">
        <v>7486090.4199999999</v>
      </c>
      <c r="BG101" s="222"/>
      <c r="BH101" s="222"/>
      <c r="BI101" s="222"/>
      <c r="BJ101" s="222"/>
      <c r="BK101" s="222">
        <v>-6300839.0933384001</v>
      </c>
      <c r="BL101" s="222"/>
      <c r="BM101" s="222"/>
      <c r="BN101" s="222"/>
      <c r="BO101" s="222">
        <v>1185251.3266616</v>
      </c>
      <c r="BP101" s="222">
        <v>2608127330.4400001</v>
      </c>
      <c r="BQ101" s="221">
        <v>2609312581.7666616</v>
      </c>
      <c r="BR101" s="222"/>
      <c r="BS101" s="222"/>
      <c r="BT101" s="222"/>
      <c r="BU101" s="231">
        <v>4251494758.0400658</v>
      </c>
    </row>
    <row r="102" spans="4:73">
      <c r="D102" s="175" t="s">
        <v>589</v>
      </c>
      <c r="E102" s="220" t="s">
        <v>596</v>
      </c>
      <c r="F102" s="220" t="s">
        <v>597</v>
      </c>
      <c r="G102" s="220">
        <v>5303156749.1599998</v>
      </c>
      <c r="H102" s="220">
        <v>219932985.41</v>
      </c>
      <c r="I102" s="220"/>
      <c r="J102" s="221">
        <v>1659997426.677989</v>
      </c>
      <c r="K102" s="220"/>
      <c r="L102" s="220">
        <v>568910519.52752697</v>
      </c>
      <c r="M102" s="220">
        <v>1384933602.3900001</v>
      </c>
      <c r="N102" s="220">
        <v>1337030147.3566101</v>
      </c>
      <c r="O102" s="221">
        <v>10473961430.522127</v>
      </c>
      <c r="P102" s="220"/>
      <c r="Q102" s="220"/>
      <c r="R102" s="220"/>
      <c r="S102" s="220"/>
      <c r="T102" s="220"/>
      <c r="U102" s="220"/>
      <c r="V102" s="220"/>
      <c r="W102" s="220"/>
      <c r="X102" s="220"/>
      <c r="Y102" s="220"/>
      <c r="Z102" s="220"/>
      <c r="AA102" s="220"/>
      <c r="AB102" s="220"/>
      <c r="AC102" s="220"/>
      <c r="AD102" s="220"/>
      <c r="AE102" s="220"/>
      <c r="AF102" s="220"/>
      <c r="AG102" s="220"/>
      <c r="AH102" s="220"/>
      <c r="AI102" s="220"/>
      <c r="AJ102" s="220"/>
      <c r="AK102" s="220"/>
      <c r="AL102" s="220"/>
      <c r="AM102" s="220"/>
      <c r="AN102" s="220"/>
      <c r="AO102" s="220"/>
      <c r="AP102" s="220"/>
      <c r="AQ102" s="220"/>
      <c r="AR102" s="220"/>
      <c r="AS102" s="220"/>
      <c r="AT102" s="220"/>
      <c r="AU102" s="220"/>
      <c r="AV102" s="220"/>
      <c r="AW102" s="220"/>
      <c r="AX102" s="220"/>
      <c r="AY102" s="220"/>
      <c r="AZ102" s="220"/>
      <c r="BA102" s="220"/>
      <c r="BB102" s="220"/>
      <c r="BC102" s="220"/>
      <c r="BD102" s="220"/>
      <c r="BE102" s="220"/>
      <c r="BF102" s="220"/>
      <c r="BG102" s="220"/>
      <c r="BH102" s="220"/>
      <c r="BI102" s="220"/>
      <c r="BJ102" s="220"/>
      <c r="BK102" s="220">
        <v>-370826.70719370001</v>
      </c>
      <c r="BL102" s="220"/>
      <c r="BM102" s="220"/>
      <c r="BN102" s="220"/>
      <c r="BO102" s="220">
        <v>-370826.70719370001</v>
      </c>
      <c r="BP102" s="220">
        <v>153497535.83000001</v>
      </c>
      <c r="BQ102" s="221">
        <v>153126709.12280631</v>
      </c>
      <c r="BR102" s="220"/>
      <c r="BS102" s="220"/>
      <c r="BT102" s="220"/>
      <c r="BU102" s="231">
        <v>10627088139.644934</v>
      </c>
    </row>
    <row r="103" spans="4:73">
      <c r="D103" s="175" t="s">
        <v>592</v>
      </c>
      <c r="E103" s="220" t="s">
        <v>599</v>
      </c>
      <c r="F103" s="220" t="s">
        <v>600</v>
      </c>
      <c r="G103" s="220">
        <v>-2812934971.6799998</v>
      </c>
      <c r="H103" s="220">
        <v>-15459412.07</v>
      </c>
      <c r="I103" s="220"/>
      <c r="J103" s="221">
        <v>-740199631.50537395</v>
      </c>
      <c r="K103" s="220"/>
      <c r="L103" s="220">
        <v>-498666853.42434001</v>
      </c>
      <c r="M103" s="220">
        <v>-952502216.60000002</v>
      </c>
      <c r="N103" s="220">
        <v>-423853988.14336199</v>
      </c>
      <c r="O103" s="221">
        <v>-5443617073.4230757</v>
      </c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  <c r="AB103" s="220"/>
      <c r="AC103" s="220"/>
      <c r="AD103" s="220"/>
      <c r="AE103" s="220"/>
      <c r="AF103" s="220"/>
      <c r="AG103" s="220"/>
      <c r="AH103" s="220"/>
      <c r="AI103" s="220"/>
      <c r="AJ103" s="220"/>
      <c r="AK103" s="220"/>
      <c r="AL103" s="220"/>
      <c r="AM103" s="220"/>
      <c r="AN103" s="220"/>
      <c r="AO103" s="220"/>
      <c r="AP103" s="220"/>
      <c r="AQ103" s="220"/>
      <c r="AR103" s="220"/>
      <c r="AS103" s="220"/>
      <c r="AT103" s="220"/>
      <c r="AU103" s="220"/>
      <c r="AV103" s="220"/>
      <c r="AW103" s="220"/>
      <c r="AX103" s="220"/>
      <c r="AY103" s="220"/>
      <c r="AZ103" s="220"/>
      <c r="BA103" s="220"/>
      <c r="BB103" s="220"/>
      <c r="BC103" s="220"/>
      <c r="BD103" s="220"/>
      <c r="BE103" s="220"/>
      <c r="BF103" s="220"/>
      <c r="BG103" s="220"/>
      <c r="BH103" s="220"/>
      <c r="BI103" s="220"/>
      <c r="BJ103" s="220">
        <v>-26844250.8786439</v>
      </c>
      <c r="BK103" s="220">
        <v>48932.895038800001</v>
      </c>
      <c r="BL103" s="220"/>
      <c r="BM103" s="220"/>
      <c r="BN103" s="220"/>
      <c r="BO103" s="220">
        <v>-26795317.983605102</v>
      </c>
      <c r="BP103" s="220">
        <v>-20254951.989999998</v>
      </c>
      <c r="BQ103" s="220">
        <v>-47050269.973605096</v>
      </c>
      <c r="BR103" s="220"/>
      <c r="BS103" s="220"/>
      <c r="BT103" s="220"/>
      <c r="BU103" s="231">
        <v>-5490667343.3966808</v>
      </c>
    </row>
    <row r="104" spans="4:73">
      <c r="D104" s="175" t="s">
        <v>595</v>
      </c>
      <c r="E104" s="222" t="s">
        <v>602</v>
      </c>
      <c r="F104" s="222" t="s">
        <v>597</v>
      </c>
      <c r="G104" s="222">
        <v>2490221777.48</v>
      </c>
      <c r="H104" s="222">
        <v>204473573.34</v>
      </c>
      <c r="I104" s="222"/>
      <c r="J104" s="221">
        <v>919797795.17261517</v>
      </c>
      <c r="K104" s="222"/>
      <c r="L104" s="222">
        <v>70243666.103186995</v>
      </c>
      <c r="M104" s="222">
        <v>432431385.79000002</v>
      </c>
      <c r="N104" s="222">
        <v>913176159.21324801</v>
      </c>
      <c r="O104" s="221">
        <v>5030344357.0990505</v>
      </c>
      <c r="P104" s="222"/>
      <c r="Q104" s="222"/>
      <c r="R104" s="222"/>
      <c r="S104" s="222"/>
      <c r="T104" s="222"/>
      <c r="U104" s="222"/>
      <c r="V104" s="222"/>
      <c r="W104" s="22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22"/>
      <c r="AI104" s="222"/>
      <c r="AJ104" s="222"/>
      <c r="AK104" s="222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2"/>
      <c r="BB104" s="222"/>
      <c r="BC104" s="222"/>
      <c r="BD104" s="222"/>
      <c r="BE104" s="222"/>
      <c r="BF104" s="222"/>
      <c r="BG104" s="222"/>
      <c r="BH104" s="222"/>
      <c r="BI104" s="222"/>
      <c r="BJ104" s="222">
        <v>-26844250.8786439</v>
      </c>
      <c r="BK104" s="222">
        <v>-321893.81215489999</v>
      </c>
      <c r="BL104" s="222"/>
      <c r="BM104" s="222"/>
      <c r="BN104" s="222"/>
      <c r="BO104" s="222">
        <v>-27166144.6907988</v>
      </c>
      <c r="BP104" s="222">
        <v>133242583.84</v>
      </c>
      <c r="BQ104" s="221">
        <v>106076439.1492012</v>
      </c>
      <c r="BR104" s="222"/>
      <c r="BS104" s="222"/>
      <c r="BT104" s="222"/>
      <c r="BU104" s="231">
        <v>5136420796.248251</v>
      </c>
    </row>
    <row r="105" spans="4:73">
      <c r="D105" s="175" t="s">
        <v>598</v>
      </c>
      <c r="E105" s="220" t="s">
        <v>604</v>
      </c>
      <c r="F105" s="220" t="s">
        <v>605</v>
      </c>
      <c r="G105" s="220">
        <v>32977533981.129997</v>
      </c>
      <c r="H105" s="220">
        <v>1489389085.6900001</v>
      </c>
      <c r="I105" s="220"/>
      <c r="J105" s="221">
        <v>15957847337.58366</v>
      </c>
      <c r="K105" s="220"/>
      <c r="L105" s="221">
        <v>5061582120.0925436</v>
      </c>
      <c r="M105" s="220">
        <v>10087578625.07</v>
      </c>
      <c r="N105" s="221">
        <v>7029986415.770052</v>
      </c>
      <c r="O105" s="221">
        <v>72603917565.336258</v>
      </c>
      <c r="P105" s="220"/>
      <c r="Q105" s="220"/>
      <c r="R105" s="220"/>
      <c r="S105" s="220"/>
      <c r="T105" s="220"/>
      <c r="U105" s="220"/>
      <c r="V105" s="220"/>
      <c r="W105" s="220"/>
      <c r="X105" s="220"/>
      <c r="Y105" s="220"/>
      <c r="Z105" s="220"/>
      <c r="AA105" s="220"/>
      <c r="AB105" s="220"/>
      <c r="AC105" s="220"/>
      <c r="AD105" s="220"/>
      <c r="AE105" s="220"/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0"/>
      <c r="BB105" s="220"/>
      <c r="BC105" s="220"/>
      <c r="BD105" s="220"/>
      <c r="BE105" s="220"/>
      <c r="BF105" s="220"/>
      <c r="BG105" s="220"/>
      <c r="BH105" s="220"/>
      <c r="BI105" s="220"/>
      <c r="BJ105" s="220"/>
      <c r="BK105" s="220">
        <v>-14840915.436375201</v>
      </c>
      <c r="BL105" s="220"/>
      <c r="BM105" s="220"/>
      <c r="BN105" s="220"/>
      <c r="BO105" s="220">
        <v>-14840915.436375201</v>
      </c>
      <c r="BP105" s="220">
        <v>6668748604.25</v>
      </c>
      <c r="BQ105" s="221">
        <v>6653907688.8136244</v>
      </c>
      <c r="BR105" s="220"/>
      <c r="BS105" s="220"/>
      <c r="BT105" s="220"/>
      <c r="BU105" s="231">
        <v>79257825254.149872</v>
      </c>
    </row>
    <row r="106" spans="4:73">
      <c r="D106" s="175" t="s">
        <v>601</v>
      </c>
      <c r="E106" s="220" t="s">
        <v>607</v>
      </c>
      <c r="F106" s="220" t="s">
        <v>608</v>
      </c>
      <c r="G106" s="220">
        <v>-21373430933.150002</v>
      </c>
      <c r="H106" s="220">
        <v>-164045206.43000001</v>
      </c>
      <c r="I106" s="220"/>
      <c r="J106" s="221">
        <v>-6618688497.010808</v>
      </c>
      <c r="K106" s="220"/>
      <c r="L106" s="221">
        <v>-4288490407.5415378</v>
      </c>
      <c r="M106" s="220">
        <v>-6986110997.6400003</v>
      </c>
      <c r="N106" s="221">
        <v>-4106714280.482604</v>
      </c>
      <c r="O106" s="221">
        <v>-43537480322.254951</v>
      </c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  <c r="AB106" s="220"/>
      <c r="AC106" s="220"/>
      <c r="AD106" s="220"/>
      <c r="AE106" s="220"/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220"/>
      <c r="BH106" s="220"/>
      <c r="BI106" s="220"/>
      <c r="BJ106" s="220">
        <v>-361889967.04897898</v>
      </c>
      <c r="BK106" s="220">
        <v>354717.87120240001</v>
      </c>
      <c r="BL106" s="220"/>
      <c r="BM106" s="220"/>
      <c r="BN106" s="220"/>
      <c r="BO106" s="221">
        <v>-361535249.17777658</v>
      </c>
      <c r="BP106" s="220">
        <v>-672428621.07000005</v>
      </c>
      <c r="BQ106" s="221">
        <v>-1033963870.2477766</v>
      </c>
      <c r="BR106" s="220"/>
      <c r="BS106" s="220"/>
      <c r="BT106" s="220"/>
      <c r="BU106" s="231">
        <v>-44571444192.502724</v>
      </c>
    </row>
    <row r="107" spans="4:73">
      <c r="D107" s="175" t="s">
        <v>603</v>
      </c>
      <c r="E107" s="220" t="s">
        <v>610</v>
      </c>
      <c r="F107" s="220" t="s">
        <v>611</v>
      </c>
      <c r="G107" s="220"/>
      <c r="H107" s="220"/>
      <c r="I107" s="220"/>
      <c r="J107" s="220"/>
      <c r="K107" s="220"/>
      <c r="L107" s="220"/>
      <c r="M107" s="220">
        <v>-16117535.210000001</v>
      </c>
      <c r="N107" s="220"/>
      <c r="O107" s="220">
        <v>-16117535.210000001</v>
      </c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  <c r="AB107" s="220"/>
      <c r="AC107" s="220"/>
      <c r="AD107" s="220"/>
      <c r="AE107" s="220"/>
      <c r="AF107" s="220"/>
      <c r="AG107" s="220"/>
      <c r="AH107" s="220"/>
      <c r="AI107" s="220"/>
      <c r="AJ107" s="220"/>
      <c r="AK107" s="220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0"/>
      <c r="BB107" s="220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0"/>
      <c r="BS107" s="220"/>
      <c r="BT107" s="220"/>
      <c r="BU107" s="230">
        <v>-16117535.210000001</v>
      </c>
    </row>
    <row r="108" spans="4:73">
      <c r="D108" s="175" t="s">
        <v>606</v>
      </c>
      <c r="E108" s="222" t="s">
        <v>613</v>
      </c>
      <c r="F108" s="222" t="s">
        <v>605</v>
      </c>
      <c r="G108" s="222">
        <v>11604103047.98</v>
      </c>
      <c r="H108" s="222">
        <v>1325343879.26</v>
      </c>
      <c r="I108" s="222"/>
      <c r="J108" s="221">
        <v>9339158840.5728531</v>
      </c>
      <c r="K108" s="222"/>
      <c r="L108" s="221">
        <v>773091712.55100572</v>
      </c>
      <c r="M108" s="222">
        <v>3085350092.2199998</v>
      </c>
      <c r="N108" s="221">
        <v>2923272135.2874479</v>
      </c>
      <c r="O108" s="221">
        <v>29050319707.871307</v>
      </c>
      <c r="P108" s="222"/>
      <c r="Q108" s="222"/>
      <c r="R108" s="222"/>
      <c r="S108" s="222"/>
      <c r="T108" s="222"/>
      <c r="U108" s="222"/>
      <c r="V108" s="222"/>
      <c r="W108" s="22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22"/>
      <c r="AI108" s="222"/>
      <c r="AJ108" s="222"/>
      <c r="AK108" s="222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2"/>
      <c r="BB108" s="222"/>
      <c r="BC108" s="222"/>
      <c r="BD108" s="222"/>
      <c r="BE108" s="222"/>
      <c r="BF108" s="222"/>
      <c r="BG108" s="222"/>
      <c r="BH108" s="222"/>
      <c r="BI108" s="222"/>
      <c r="BJ108" s="222">
        <v>-361889967.04897898</v>
      </c>
      <c r="BK108" s="222">
        <v>-14486197.565172801</v>
      </c>
      <c r="BL108" s="222"/>
      <c r="BM108" s="222"/>
      <c r="BN108" s="222"/>
      <c r="BO108" s="221">
        <v>-376376164.61415178</v>
      </c>
      <c r="BP108" s="222">
        <v>5996319983.1800003</v>
      </c>
      <c r="BQ108" s="221">
        <v>5619943818.5658484</v>
      </c>
      <c r="BR108" s="222"/>
      <c r="BS108" s="222"/>
      <c r="BT108" s="222"/>
      <c r="BU108" s="231">
        <v>34670263526.437149</v>
      </c>
    </row>
    <row r="109" spans="4:73">
      <c r="D109" s="175" t="s">
        <v>609</v>
      </c>
      <c r="E109" s="220" t="s">
        <v>615</v>
      </c>
      <c r="F109" s="220" t="s">
        <v>616</v>
      </c>
      <c r="G109" s="220">
        <v>68549874.049999997</v>
      </c>
      <c r="H109" s="220"/>
      <c r="I109" s="220"/>
      <c r="J109" s="221">
        <v>157687901.7293888</v>
      </c>
      <c r="K109" s="220"/>
      <c r="L109" s="220">
        <v>8224578.9818010004</v>
      </c>
      <c r="M109" s="220">
        <v>56128506.409999996</v>
      </c>
      <c r="N109" s="220">
        <v>5093318.6567200003</v>
      </c>
      <c r="O109" s="221">
        <v>295684179.82790983</v>
      </c>
      <c r="P109" s="220"/>
      <c r="Q109" s="220"/>
      <c r="R109" s="220"/>
      <c r="S109" s="220"/>
      <c r="T109" s="220"/>
      <c r="U109" s="220"/>
      <c r="V109" s="220"/>
      <c r="W109" s="220"/>
      <c r="X109" s="220"/>
      <c r="Y109" s="220"/>
      <c r="Z109" s="220"/>
      <c r="AA109" s="220"/>
      <c r="AB109" s="220"/>
      <c r="AC109" s="220"/>
      <c r="AD109" s="220"/>
      <c r="AE109" s="220"/>
      <c r="AF109" s="220"/>
      <c r="AG109" s="220"/>
      <c r="AH109" s="220"/>
      <c r="AI109" s="220"/>
      <c r="AJ109" s="220"/>
      <c r="AK109" s="220"/>
      <c r="AL109" s="220"/>
      <c r="AM109" s="220"/>
      <c r="AN109" s="220"/>
      <c r="AO109" s="220"/>
      <c r="AP109" s="220"/>
      <c r="AQ109" s="220"/>
      <c r="AR109" s="220"/>
      <c r="AS109" s="220"/>
      <c r="AT109" s="220"/>
      <c r="AU109" s="220"/>
      <c r="AV109" s="220"/>
      <c r="AW109" s="220"/>
      <c r="AX109" s="220"/>
      <c r="AY109" s="220"/>
      <c r="AZ109" s="220"/>
      <c r="BA109" s="220"/>
      <c r="BB109" s="220"/>
      <c r="BC109" s="220"/>
      <c r="BD109" s="220"/>
      <c r="BE109" s="220"/>
      <c r="BF109" s="220"/>
      <c r="BG109" s="220"/>
      <c r="BH109" s="220"/>
      <c r="BI109" s="220"/>
      <c r="BJ109" s="220"/>
      <c r="BK109" s="220">
        <v>-14737.9903216</v>
      </c>
      <c r="BL109" s="220"/>
      <c r="BM109" s="220"/>
      <c r="BN109" s="220"/>
      <c r="BO109" s="220">
        <v>-14737.9903216</v>
      </c>
      <c r="BP109" s="220">
        <v>6100545.9900000002</v>
      </c>
      <c r="BQ109" s="220">
        <v>6085807.9996784003</v>
      </c>
      <c r="BR109" s="220"/>
      <c r="BS109" s="220"/>
      <c r="BT109" s="220"/>
      <c r="BU109" s="231">
        <v>301769987.8275882</v>
      </c>
    </row>
    <row r="110" spans="4:73">
      <c r="D110" s="175" t="s">
        <v>612</v>
      </c>
      <c r="E110" s="220" t="s">
        <v>618</v>
      </c>
      <c r="F110" s="220" t="s">
        <v>619</v>
      </c>
      <c r="G110" s="220">
        <v>-55206165.140000001</v>
      </c>
      <c r="H110" s="220"/>
      <c r="I110" s="220"/>
      <c r="J110" s="221">
        <v>-139543616.52262989</v>
      </c>
      <c r="K110" s="220"/>
      <c r="L110" s="220">
        <v>-4564419.8102820003</v>
      </c>
      <c r="M110" s="220">
        <v>-46919311.93</v>
      </c>
      <c r="N110" s="220">
        <v>-5049323.1776400004</v>
      </c>
      <c r="O110" s="221">
        <v>-251282836.58055189</v>
      </c>
      <c r="P110" s="220"/>
      <c r="Q110" s="220"/>
      <c r="R110" s="220"/>
      <c r="S110" s="220"/>
      <c r="T110" s="220"/>
      <c r="U110" s="220"/>
      <c r="V110" s="220"/>
      <c r="W110" s="220"/>
      <c r="X110" s="220"/>
      <c r="Y110" s="220"/>
      <c r="Z110" s="220"/>
      <c r="AA110" s="220"/>
      <c r="AB110" s="220"/>
      <c r="AC110" s="220"/>
      <c r="AD110" s="220"/>
      <c r="AE110" s="220"/>
      <c r="AF110" s="220"/>
      <c r="AG110" s="220"/>
      <c r="AH110" s="220"/>
      <c r="AI110" s="220"/>
      <c r="AJ110" s="220"/>
      <c r="AK110" s="220"/>
      <c r="AL110" s="220"/>
      <c r="AM110" s="220"/>
      <c r="AN110" s="220"/>
      <c r="AO110" s="220"/>
      <c r="AP110" s="220"/>
      <c r="AQ110" s="220"/>
      <c r="AR110" s="220"/>
      <c r="AS110" s="220"/>
      <c r="AT110" s="220"/>
      <c r="AU110" s="220"/>
      <c r="AV110" s="220"/>
      <c r="AW110" s="220"/>
      <c r="AX110" s="220"/>
      <c r="AY110" s="220"/>
      <c r="AZ110" s="220"/>
      <c r="BA110" s="220"/>
      <c r="BB110" s="220"/>
      <c r="BC110" s="220"/>
      <c r="BD110" s="220"/>
      <c r="BE110" s="220"/>
      <c r="BF110" s="220"/>
      <c r="BG110" s="220"/>
      <c r="BH110" s="220"/>
      <c r="BI110" s="220"/>
      <c r="BJ110" s="220">
        <v>-2466262.3988053999</v>
      </c>
      <c r="BK110" s="220">
        <v>2417.6398156999999</v>
      </c>
      <c r="BL110" s="220"/>
      <c r="BM110" s="220"/>
      <c r="BN110" s="220"/>
      <c r="BO110" s="220">
        <v>-2463844.7589897001</v>
      </c>
      <c r="BP110" s="220">
        <v>-1000741.48</v>
      </c>
      <c r="BQ110" s="220">
        <v>-3464586.2389897001</v>
      </c>
      <c r="BR110" s="220"/>
      <c r="BS110" s="220"/>
      <c r="BT110" s="220"/>
      <c r="BU110" s="231">
        <v>-254747422.8195416</v>
      </c>
    </row>
    <row r="111" spans="4:73">
      <c r="D111" s="175" t="s">
        <v>614</v>
      </c>
      <c r="E111" s="222" t="s">
        <v>621</v>
      </c>
      <c r="F111" s="222" t="s">
        <v>616</v>
      </c>
      <c r="G111" s="222">
        <v>13343708.91</v>
      </c>
      <c r="H111" s="222"/>
      <c r="I111" s="222"/>
      <c r="J111" s="222">
        <v>18144285.206758901</v>
      </c>
      <c r="K111" s="222"/>
      <c r="L111" s="222">
        <v>3660159.1715190001</v>
      </c>
      <c r="M111" s="222">
        <v>9209194.4800000004</v>
      </c>
      <c r="N111" s="222">
        <v>43995.479079999997</v>
      </c>
      <c r="O111" s="222">
        <v>44401343.247357897</v>
      </c>
      <c r="P111" s="222"/>
      <c r="Q111" s="222"/>
      <c r="R111" s="222"/>
      <c r="S111" s="222"/>
      <c r="T111" s="222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2"/>
      <c r="AI111" s="222"/>
      <c r="AJ111" s="222"/>
      <c r="AK111" s="222"/>
      <c r="AL111" s="222"/>
      <c r="AM111" s="222"/>
      <c r="AN111" s="222"/>
      <c r="AO111" s="222"/>
      <c r="AP111" s="222"/>
      <c r="AQ111" s="222"/>
      <c r="AR111" s="222"/>
      <c r="AS111" s="222"/>
      <c r="AT111" s="222"/>
      <c r="AU111" s="222"/>
      <c r="AV111" s="222"/>
      <c r="AW111" s="222"/>
      <c r="AX111" s="222"/>
      <c r="AY111" s="222"/>
      <c r="AZ111" s="222"/>
      <c r="BA111" s="222"/>
      <c r="BB111" s="222"/>
      <c r="BC111" s="222"/>
      <c r="BD111" s="222"/>
      <c r="BE111" s="222"/>
      <c r="BF111" s="222"/>
      <c r="BG111" s="222"/>
      <c r="BH111" s="222"/>
      <c r="BI111" s="222"/>
      <c r="BJ111" s="222">
        <v>-2466262.3988053999</v>
      </c>
      <c r="BK111" s="222">
        <v>-12320.3505059</v>
      </c>
      <c r="BL111" s="222"/>
      <c r="BM111" s="222"/>
      <c r="BN111" s="222"/>
      <c r="BO111" s="222">
        <v>-2478582.7493113</v>
      </c>
      <c r="BP111" s="222">
        <v>5099804.51</v>
      </c>
      <c r="BQ111" s="222">
        <v>2621221.7606886998</v>
      </c>
      <c r="BR111" s="222"/>
      <c r="BS111" s="222"/>
      <c r="BT111" s="222"/>
      <c r="BU111" s="232">
        <v>47022565.008046597</v>
      </c>
    </row>
    <row r="112" spans="4:73">
      <c r="D112" s="175" t="s">
        <v>617</v>
      </c>
      <c r="E112" s="220" t="s">
        <v>623</v>
      </c>
      <c r="F112" s="220" t="s">
        <v>624</v>
      </c>
      <c r="G112" s="220">
        <v>650995629.24000001</v>
      </c>
      <c r="H112" s="220">
        <v>6826407.46</v>
      </c>
      <c r="I112" s="220"/>
      <c r="J112" s="221">
        <v>159089600.40097669</v>
      </c>
      <c r="K112" s="220"/>
      <c r="L112" s="220">
        <v>72527071.491108</v>
      </c>
      <c r="M112" s="220">
        <v>180829685.00999999</v>
      </c>
      <c r="N112" s="220">
        <v>9808639.9757499993</v>
      </c>
      <c r="O112" s="221">
        <v>1080077033.5778348</v>
      </c>
      <c r="P112" s="220"/>
      <c r="Q112" s="220"/>
      <c r="R112" s="220"/>
      <c r="S112" s="220"/>
      <c r="T112" s="220"/>
      <c r="U112" s="220"/>
      <c r="V112" s="220"/>
      <c r="W112" s="220"/>
      <c r="X112" s="220"/>
      <c r="Y112" s="220"/>
      <c r="Z112" s="220"/>
      <c r="AA112" s="220"/>
      <c r="AB112" s="220"/>
      <c r="AC112" s="220"/>
      <c r="AD112" s="220"/>
      <c r="AE112" s="220"/>
      <c r="AF112" s="220"/>
      <c r="AG112" s="220"/>
      <c r="AH112" s="220"/>
      <c r="AI112" s="220"/>
      <c r="AJ112" s="220"/>
      <c r="AK112" s="220"/>
      <c r="AL112" s="220"/>
      <c r="AM112" s="220"/>
      <c r="AN112" s="220"/>
      <c r="AO112" s="220"/>
      <c r="AP112" s="220"/>
      <c r="AQ112" s="220"/>
      <c r="AR112" s="220"/>
      <c r="AS112" s="220"/>
      <c r="AT112" s="220"/>
      <c r="AU112" s="220"/>
      <c r="AV112" s="220"/>
      <c r="AW112" s="220"/>
      <c r="AX112" s="220"/>
      <c r="AY112" s="220"/>
      <c r="AZ112" s="220"/>
      <c r="BA112" s="220"/>
      <c r="BB112" s="220"/>
      <c r="BC112" s="220"/>
      <c r="BD112" s="220"/>
      <c r="BE112" s="220"/>
      <c r="BF112" s="220"/>
      <c r="BG112" s="220"/>
      <c r="BH112" s="220"/>
      <c r="BI112" s="220"/>
      <c r="BJ112" s="220"/>
      <c r="BK112" s="220">
        <v>-47392.965396</v>
      </c>
      <c r="BL112" s="220"/>
      <c r="BM112" s="220"/>
      <c r="BN112" s="220"/>
      <c r="BO112" s="220">
        <v>-47392.965396</v>
      </c>
      <c r="BP112" s="220">
        <v>19617526.530000001</v>
      </c>
      <c r="BQ112" s="220">
        <v>19570133.564603999</v>
      </c>
      <c r="BR112" s="220"/>
      <c r="BS112" s="220"/>
      <c r="BT112" s="220"/>
      <c r="BU112" s="231">
        <v>1099647167.1424389</v>
      </c>
    </row>
    <row r="113" spans="4:73">
      <c r="D113" s="175" t="s">
        <v>620</v>
      </c>
      <c r="E113" s="220" t="s">
        <v>626</v>
      </c>
      <c r="F113" s="220" t="s">
        <v>627</v>
      </c>
      <c r="G113" s="220">
        <v>-523648824.87</v>
      </c>
      <c r="H113" s="220">
        <v>-2163035.5099999998</v>
      </c>
      <c r="I113" s="220"/>
      <c r="J113" s="221">
        <v>-115561892.5409991</v>
      </c>
      <c r="K113" s="220"/>
      <c r="L113" s="220">
        <v>-65049492.628196999</v>
      </c>
      <c r="M113" s="220">
        <v>-140313620.63999999</v>
      </c>
      <c r="N113" s="220">
        <v>-3016469.7179259998</v>
      </c>
      <c r="O113" s="221">
        <v>-849753335.90712214</v>
      </c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220"/>
      <c r="AI113" s="220"/>
      <c r="AJ113" s="220"/>
      <c r="AK113" s="220"/>
      <c r="AL113" s="220"/>
      <c r="AM113" s="220"/>
      <c r="AN113" s="220"/>
      <c r="AO113" s="220"/>
      <c r="AP113" s="220"/>
      <c r="AQ113" s="220"/>
      <c r="AR113" s="220"/>
      <c r="AS113" s="220"/>
      <c r="AT113" s="220"/>
      <c r="AU113" s="220"/>
      <c r="AV113" s="220"/>
      <c r="AW113" s="220"/>
      <c r="AX113" s="220"/>
      <c r="AY113" s="220"/>
      <c r="AZ113" s="220"/>
      <c r="BA113" s="220"/>
      <c r="BB113" s="220"/>
      <c r="BC113" s="220"/>
      <c r="BD113" s="220"/>
      <c r="BE113" s="220"/>
      <c r="BF113" s="220"/>
      <c r="BG113" s="220"/>
      <c r="BH113" s="220"/>
      <c r="BI113" s="220"/>
      <c r="BJ113" s="220">
        <v>-6824446.2999539999</v>
      </c>
      <c r="BK113" s="220">
        <v>6688.9840553000004</v>
      </c>
      <c r="BL113" s="220"/>
      <c r="BM113" s="220"/>
      <c r="BN113" s="220"/>
      <c r="BO113" s="220">
        <v>-6817757.3158986997</v>
      </c>
      <c r="BP113" s="220">
        <v>-2768794.75</v>
      </c>
      <c r="BQ113" s="220">
        <v>-9586552.0658986997</v>
      </c>
      <c r="BR113" s="220"/>
      <c r="BS113" s="220"/>
      <c r="BT113" s="220"/>
      <c r="BU113" s="231">
        <v>-859339887.97302079</v>
      </c>
    </row>
    <row r="114" spans="4:73">
      <c r="D114" s="175" t="s">
        <v>622</v>
      </c>
      <c r="E114" s="222" t="s">
        <v>629</v>
      </c>
      <c r="F114" s="222" t="s">
        <v>624</v>
      </c>
      <c r="G114" s="222">
        <v>127346804.37</v>
      </c>
      <c r="H114" s="222">
        <v>4663371.95</v>
      </c>
      <c r="I114" s="222"/>
      <c r="J114" s="222">
        <v>43527707.859977603</v>
      </c>
      <c r="K114" s="222"/>
      <c r="L114" s="222">
        <v>7477578.8629109999</v>
      </c>
      <c r="M114" s="222">
        <v>40516064.369999997</v>
      </c>
      <c r="N114" s="222">
        <v>6792170.257824</v>
      </c>
      <c r="O114" s="221">
        <v>230323697.67071259</v>
      </c>
      <c r="P114" s="222"/>
      <c r="Q114" s="222"/>
      <c r="R114" s="222"/>
      <c r="S114" s="222"/>
      <c r="T114" s="222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222"/>
      <c r="AI114" s="222"/>
      <c r="AJ114" s="222"/>
      <c r="AK114" s="222"/>
      <c r="AL114" s="222"/>
      <c r="AM114" s="2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2"/>
      <c r="BB114" s="222"/>
      <c r="BC114" s="222"/>
      <c r="BD114" s="222"/>
      <c r="BE114" s="222"/>
      <c r="BF114" s="222"/>
      <c r="BG114" s="222"/>
      <c r="BH114" s="222"/>
      <c r="BI114" s="222"/>
      <c r="BJ114" s="222">
        <v>-6824446.2999539999</v>
      </c>
      <c r="BK114" s="222">
        <v>-40703.981340699997</v>
      </c>
      <c r="BL114" s="222"/>
      <c r="BM114" s="222"/>
      <c r="BN114" s="222"/>
      <c r="BO114" s="222">
        <v>-6865150.2812946998</v>
      </c>
      <c r="BP114" s="222">
        <v>16848731.780000001</v>
      </c>
      <c r="BQ114" s="222">
        <v>9983581.4987052996</v>
      </c>
      <c r="BR114" s="222"/>
      <c r="BS114" s="222"/>
      <c r="BT114" s="222"/>
      <c r="BU114" s="231">
        <v>240307279.16941789</v>
      </c>
    </row>
    <row r="115" spans="4:73">
      <c r="D115" s="175" t="s">
        <v>625</v>
      </c>
      <c r="E115" s="220" t="s">
        <v>631</v>
      </c>
      <c r="F115" s="220" t="s">
        <v>632</v>
      </c>
      <c r="G115" s="220">
        <v>962793950.23000002</v>
      </c>
      <c r="H115" s="220">
        <v>159955352.5</v>
      </c>
      <c r="I115" s="220"/>
      <c r="J115" s="221">
        <v>3320745007.7281656</v>
      </c>
      <c r="K115" s="220"/>
      <c r="L115" s="221">
        <v>4045589475.0151143</v>
      </c>
      <c r="M115" s="220">
        <v>242120046.09999999</v>
      </c>
      <c r="N115" s="220">
        <v>233868453.10170999</v>
      </c>
      <c r="O115" s="221">
        <v>8965072284.6749897</v>
      </c>
      <c r="P115" s="220"/>
      <c r="Q115" s="220"/>
      <c r="R115" s="220"/>
      <c r="S115" s="220"/>
      <c r="T115" s="220"/>
      <c r="U115" s="220"/>
      <c r="V115" s="220"/>
      <c r="W115" s="220"/>
      <c r="X115" s="220"/>
      <c r="Y115" s="220"/>
      <c r="Z115" s="220"/>
      <c r="AA115" s="220"/>
      <c r="AB115" s="220"/>
      <c r="AC115" s="220"/>
      <c r="AD115" s="220"/>
      <c r="AE115" s="220"/>
      <c r="AF115" s="220"/>
      <c r="AG115" s="220"/>
      <c r="AH115" s="220"/>
      <c r="AI115" s="220"/>
      <c r="AJ115" s="220"/>
      <c r="AK115" s="220"/>
      <c r="AL115" s="220"/>
      <c r="AM115" s="220"/>
      <c r="AN115" s="220"/>
      <c r="AO115" s="220"/>
      <c r="AP115" s="220"/>
      <c r="AQ115" s="220"/>
      <c r="AR115" s="220"/>
      <c r="AS115" s="220"/>
      <c r="AT115" s="220"/>
      <c r="AU115" s="220"/>
      <c r="AV115" s="220"/>
      <c r="AW115" s="220"/>
      <c r="AX115" s="220"/>
      <c r="AY115" s="220"/>
      <c r="AZ115" s="220"/>
      <c r="BA115" s="220"/>
      <c r="BB115" s="220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0"/>
      <c r="BS115" s="220"/>
      <c r="BT115" s="220"/>
      <c r="BU115" s="231">
        <v>8965072284.6749897</v>
      </c>
    </row>
    <row r="116" spans="4:73">
      <c r="D116" s="175" t="s">
        <v>628</v>
      </c>
      <c r="E116" s="222" t="s">
        <v>634</v>
      </c>
      <c r="F116" s="222" t="s">
        <v>632</v>
      </c>
      <c r="G116" s="222">
        <v>962793950.23000002</v>
      </c>
      <c r="H116" s="222">
        <v>159955352.5</v>
      </c>
      <c r="I116" s="222"/>
      <c r="J116" s="221">
        <v>3320745007.7281656</v>
      </c>
      <c r="K116" s="222"/>
      <c r="L116" s="221">
        <v>4045589475.0151143</v>
      </c>
      <c r="M116" s="222">
        <v>242120046.09999999</v>
      </c>
      <c r="N116" s="222">
        <v>233868453.10170999</v>
      </c>
      <c r="O116" s="221">
        <v>8965072284.6749897</v>
      </c>
      <c r="P116" s="222"/>
      <c r="Q116" s="222"/>
      <c r="R116" s="222"/>
      <c r="S116" s="222"/>
      <c r="T116" s="222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222"/>
      <c r="AI116" s="222"/>
      <c r="AJ116" s="222"/>
      <c r="AK116" s="222"/>
      <c r="AL116" s="222"/>
      <c r="AM116" s="222"/>
      <c r="AN116" s="222"/>
      <c r="AO116" s="222"/>
      <c r="AP116" s="222"/>
      <c r="AQ116" s="222"/>
      <c r="AR116" s="222"/>
      <c r="AS116" s="222"/>
      <c r="AT116" s="222"/>
      <c r="AU116" s="222"/>
      <c r="AV116" s="222"/>
      <c r="AW116" s="222"/>
      <c r="AX116" s="222"/>
      <c r="AY116" s="222"/>
      <c r="AZ116" s="222"/>
      <c r="BA116" s="222"/>
      <c r="BB116" s="222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2"/>
      <c r="BS116" s="222"/>
      <c r="BT116" s="222"/>
      <c r="BU116" s="231">
        <v>8965072284.6749897</v>
      </c>
    </row>
    <row r="117" spans="4:73">
      <c r="D117" s="175" t="s">
        <v>630</v>
      </c>
      <c r="E117" s="220" t="s">
        <v>636</v>
      </c>
      <c r="F117" s="220" t="s">
        <v>637</v>
      </c>
      <c r="G117" s="220">
        <v>489074711.17000002</v>
      </c>
      <c r="H117" s="220">
        <v>10150335.33</v>
      </c>
      <c r="I117" s="220"/>
      <c r="J117" s="220"/>
      <c r="K117" s="220"/>
      <c r="L117" s="220">
        <v>106077977.353053</v>
      </c>
      <c r="M117" s="220"/>
      <c r="N117" s="220"/>
      <c r="O117" s="220">
        <v>605303023.85305297</v>
      </c>
      <c r="P117" s="220"/>
      <c r="Q117" s="220"/>
      <c r="R117" s="220"/>
      <c r="S117" s="220"/>
      <c r="T117" s="220"/>
      <c r="U117" s="220"/>
      <c r="V117" s="220"/>
      <c r="W117" s="220"/>
      <c r="X117" s="220"/>
      <c r="Y117" s="220"/>
      <c r="Z117" s="220"/>
      <c r="AA117" s="220"/>
      <c r="AB117" s="220"/>
      <c r="AC117" s="220"/>
      <c r="AD117" s="220"/>
      <c r="AE117" s="220"/>
      <c r="AF117" s="220"/>
      <c r="AG117" s="220"/>
      <c r="AH117" s="220"/>
      <c r="AI117" s="220"/>
      <c r="AJ117" s="220"/>
      <c r="AK117" s="220"/>
      <c r="AL117" s="220"/>
      <c r="AM117" s="220"/>
      <c r="AN117" s="220"/>
      <c r="AO117" s="220"/>
      <c r="AP117" s="220"/>
      <c r="AQ117" s="220"/>
      <c r="AR117" s="220"/>
      <c r="AS117" s="220"/>
      <c r="AT117" s="220"/>
      <c r="AU117" s="220"/>
      <c r="AV117" s="220"/>
      <c r="AW117" s="220"/>
      <c r="AX117" s="220"/>
      <c r="AY117" s="220"/>
      <c r="AZ117" s="220"/>
      <c r="BA117" s="220"/>
      <c r="BB117" s="220"/>
      <c r="BC117" s="220"/>
      <c r="BD117" s="220"/>
      <c r="BE117" s="220">
        <v>-10150335.33</v>
      </c>
      <c r="BF117" s="220"/>
      <c r="BG117" s="220"/>
      <c r="BH117" s="220"/>
      <c r="BI117" s="220"/>
      <c r="BJ117" s="220"/>
      <c r="BK117" s="220"/>
      <c r="BL117" s="220"/>
      <c r="BM117" s="220"/>
      <c r="BN117" s="220"/>
      <c r="BO117" s="220">
        <v>-10150335.33</v>
      </c>
      <c r="BP117" s="220"/>
      <c r="BQ117" s="220">
        <v>-10150335.33</v>
      </c>
      <c r="BR117" s="220"/>
      <c r="BS117" s="220"/>
      <c r="BT117" s="220"/>
      <c r="BU117" s="230">
        <v>595152688.52305305</v>
      </c>
    </row>
    <row r="118" spans="4:73">
      <c r="D118" s="175" t="s">
        <v>633</v>
      </c>
      <c r="E118" s="220" t="s">
        <v>639</v>
      </c>
      <c r="F118" s="220" t="s">
        <v>640</v>
      </c>
      <c r="G118" s="220">
        <v>-19872576.329999998</v>
      </c>
      <c r="H118" s="220">
        <v>-614672.56000000006</v>
      </c>
      <c r="I118" s="220"/>
      <c r="J118" s="220"/>
      <c r="K118" s="220"/>
      <c r="L118" s="220">
        <v>-6615149.8418190004</v>
      </c>
      <c r="M118" s="220"/>
      <c r="N118" s="220"/>
      <c r="O118" s="220">
        <v>-27102398.731819</v>
      </c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220"/>
      <c r="AL118" s="220"/>
      <c r="AM118" s="220"/>
      <c r="AN118" s="220"/>
      <c r="AO118" s="220"/>
      <c r="AP118" s="220"/>
      <c r="AQ118" s="220"/>
      <c r="AR118" s="220"/>
      <c r="AS118" s="220"/>
      <c r="AT118" s="220"/>
      <c r="AU118" s="220"/>
      <c r="AV118" s="220"/>
      <c r="AW118" s="220"/>
      <c r="AX118" s="220"/>
      <c r="AY118" s="220"/>
      <c r="AZ118" s="220"/>
      <c r="BA118" s="220"/>
      <c r="BB118" s="220"/>
      <c r="BC118" s="220"/>
      <c r="BD118" s="220"/>
      <c r="BE118" s="220">
        <v>614672.56000000006</v>
      </c>
      <c r="BF118" s="220"/>
      <c r="BG118" s="220"/>
      <c r="BH118" s="220"/>
      <c r="BI118" s="220"/>
      <c r="BJ118" s="220"/>
      <c r="BK118" s="220"/>
      <c r="BL118" s="220"/>
      <c r="BM118" s="220"/>
      <c r="BN118" s="220"/>
      <c r="BO118" s="220">
        <v>614672.56000000006</v>
      </c>
      <c r="BP118" s="220"/>
      <c r="BQ118" s="220">
        <v>614672.56000000006</v>
      </c>
      <c r="BR118" s="220"/>
      <c r="BS118" s="220"/>
      <c r="BT118" s="220"/>
      <c r="BU118" s="230">
        <v>-26487726.171819001</v>
      </c>
    </row>
    <row r="119" spans="4:73">
      <c r="D119" s="175" t="s">
        <v>635</v>
      </c>
      <c r="E119" s="222" t="s">
        <v>642</v>
      </c>
      <c r="F119" s="222" t="s">
        <v>637</v>
      </c>
      <c r="G119" s="222">
        <v>469202134.83999997</v>
      </c>
      <c r="H119" s="222">
        <v>9535662.7699999996</v>
      </c>
      <c r="I119" s="222"/>
      <c r="J119" s="222"/>
      <c r="K119" s="222"/>
      <c r="L119" s="222">
        <v>99462827.511234</v>
      </c>
      <c r="M119" s="222"/>
      <c r="N119" s="222"/>
      <c r="O119" s="222">
        <v>578200625.12123406</v>
      </c>
      <c r="P119" s="222"/>
      <c r="Q119" s="222"/>
      <c r="R119" s="222"/>
      <c r="S119" s="222"/>
      <c r="T119" s="222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2"/>
      <c r="AI119" s="222"/>
      <c r="AJ119" s="222"/>
      <c r="AK119" s="222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2"/>
      <c r="BB119" s="222"/>
      <c r="BC119" s="222"/>
      <c r="BD119" s="222"/>
      <c r="BE119" s="222">
        <v>-9535662.7699999996</v>
      </c>
      <c r="BF119" s="222"/>
      <c r="BG119" s="222"/>
      <c r="BH119" s="222"/>
      <c r="BI119" s="222"/>
      <c r="BJ119" s="222"/>
      <c r="BK119" s="222"/>
      <c r="BL119" s="222"/>
      <c r="BM119" s="222"/>
      <c r="BN119" s="222"/>
      <c r="BO119" s="222">
        <v>-9535662.7699999996</v>
      </c>
      <c r="BP119" s="222"/>
      <c r="BQ119" s="222">
        <v>-9535662.7699999996</v>
      </c>
      <c r="BR119" s="222"/>
      <c r="BS119" s="222"/>
      <c r="BT119" s="222"/>
      <c r="BU119" s="232">
        <v>568664962.35123396</v>
      </c>
    </row>
    <row r="120" spans="4:73">
      <c r="D120" s="175" t="s">
        <v>638</v>
      </c>
      <c r="E120" s="220" t="s">
        <v>644</v>
      </c>
      <c r="F120" s="220" t="s">
        <v>645</v>
      </c>
      <c r="G120" s="220">
        <v>89413349.269999996</v>
      </c>
      <c r="H120" s="220">
        <v>1314674.71</v>
      </c>
      <c r="I120" s="220"/>
      <c r="J120" s="220">
        <v>322005363.009148</v>
      </c>
      <c r="K120" s="220"/>
      <c r="L120" s="220">
        <v>14916810.663620999</v>
      </c>
      <c r="M120" s="220"/>
      <c r="N120" s="220"/>
      <c r="O120" s="220">
        <v>427650197.65276903</v>
      </c>
      <c r="P120" s="220"/>
      <c r="Q120" s="220"/>
      <c r="R120" s="220"/>
      <c r="S120" s="220"/>
      <c r="T120" s="220"/>
      <c r="U120" s="220"/>
      <c r="V120" s="220"/>
      <c r="W120" s="220"/>
      <c r="X120" s="220"/>
      <c r="Y120" s="220"/>
      <c r="Z120" s="220"/>
      <c r="AA120" s="220"/>
      <c r="AB120" s="220"/>
      <c r="AC120" s="220"/>
      <c r="AD120" s="220"/>
      <c r="AE120" s="220"/>
      <c r="AF120" s="220"/>
      <c r="AG120" s="220"/>
      <c r="AH120" s="220"/>
      <c r="AI120" s="220"/>
      <c r="AJ120" s="220"/>
      <c r="AK120" s="220"/>
      <c r="AL120" s="220"/>
      <c r="AM120" s="220"/>
      <c r="AN120" s="220"/>
      <c r="AO120" s="220"/>
      <c r="AP120" s="220"/>
      <c r="AQ120" s="220"/>
      <c r="AR120" s="220"/>
      <c r="AS120" s="220"/>
      <c r="AT120" s="220"/>
      <c r="AU120" s="220"/>
      <c r="AV120" s="220"/>
      <c r="AW120" s="220"/>
      <c r="AX120" s="220"/>
      <c r="AY120" s="220"/>
      <c r="AZ120" s="220"/>
      <c r="BA120" s="220"/>
      <c r="BB120" s="220"/>
      <c r="BC120" s="220"/>
      <c r="BD120" s="220"/>
      <c r="BE120" s="220">
        <v>-3121046.06</v>
      </c>
      <c r="BF120" s="220"/>
      <c r="BG120" s="220"/>
      <c r="BH120" s="220"/>
      <c r="BI120" s="220"/>
      <c r="BJ120" s="220"/>
      <c r="BK120" s="220"/>
      <c r="BL120" s="220"/>
      <c r="BM120" s="220"/>
      <c r="BN120" s="220"/>
      <c r="BO120" s="220">
        <v>-3121046.06</v>
      </c>
      <c r="BP120" s="220"/>
      <c r="BQ120" s="220">
        <v>-3121046.06</v>
      </c>
      <c r="BR120" s="220"/>
      <c r="BS120" s="220"/>
      <c r="BT120" s="220"/>
      <c r="BU120" s="230">
        <v>424529151.59276903</v>
      </c>
    </row>
    <row r="121" spans="4:73">
      <c r="D121" s="175" t="s">
        <v>641</v>
      </c>
      <c r="E121" s="220" t="s">
        <v>647</v>
      </c>
      <c r="F121" s="220" t="s">
        <v>648</v>
      </c>
      <c r="G121" s="220">
        <v>-29732459.989999998</v>
      </c>
      <c r="H121" s="220">
        <v>-184414.05</v>
      </c>
      <c r="I121" s="220"/>
      <c r="J121" s="220">
        <v>-52268731.150368601</v>
      </c>
      <c r="K121" s="220"/>
      <c r="L121" s="220">
        <v>-5299393.2278580004</v>
      </c>
      <c r="M121" s="220"/>
      <c r="N121" s="220"/>
      <c r="O121" s="220">
        <v>-87484998.4182266</v>
      </c>
      <c r="P121" s="220"/>
      <c r="Q121" s="220"/>
      <c r="R121" s="220"/>
      <c r="S121" s="220"/>
      <c r="T121" s="220"/>
      <c r="U121" s="220"/>
      <c r="V121" s="220"/>
      <c r="W121" s="220"/>
      <c r="X121" s="220"/>
      <c r="Y121" s="220"/>
      <c r="Z121" s="220"/>
      <c r="AA121" s="220"/>
      <c r="AB121" s="220"/>
      <c r="AC121" s="220"/>
      <c r="AD121" s="220"/>
      <c r="AE121" s="220"/>
      <c r="AF121" s="220"/>
      <c r="AG121" s="220"/>
      <c r="AH121" s="220"/>
      <c r="AI121" s="220"/>
      <c r="AJ121" s="220"/>
      <c r="AK121" s="220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0"/>
      <c r="BB121" s="220"/>
      <c r="BC121" s="220"/>
      <c r="BD121" s="220"/>
      <c r="BE121" s="220">
        <v>1542328.17</v>
      </c>
      <c r="BF121" s="220"/>
      <c r="BG121" s="220"/>
      <c r="BH121" s="220"/>
      <c r="BI121" s="220"/>
      <c r="BJ121" s="220"/>
      <c r="BK121" s="220"/>
      <c r="BL121" s="220"/>
      <c r="BM121" s="220"/>
      <c r="BN121" s="220"/>
      <c r="BO121" s="220">
        <v>1542328.17</v>
      </c>
      <c r="BP121" s="220"/>
      <c r="BQ121" s="220">
        <v>1542328.17</v>
      </c>
      <c r="BR121" s="220"/>
      <c r="BS121" s="220"/>
      <c r="BT121" s="220"/>
      <c r="BU121" s="230">
        <v>-85942670.248226598</v>
      </c>
    </row>
    <row r="122" spans="4:73">
      <c r="D122" s="175" t="s">
        <v>643</v>
      </c>
      <c r="E122" s="222" t="s">
        <v>650</v>
      </c>
      <c r="F122" s="222" t="s">
        <v>645</v>
      </c>
      <c r="G122" s="222">
        <v>59680889.280000001</v>
      </c>
      <c r="H122" s="222">
        <v>1130260.6599999999</v>
      </c>
      <c r="I122" s="222"/>
      <c r="J122" s="221">
        <v>269736631.85877937</v>
      </c>
      <c r="K122" s="222"/>
      <c r="L122" s="222">
        <v>9617417.4357629996</v>
      </c>
      <c r="M122" s="222"/>
      <c r="N122" s="222"/>
      <c r="O122" s="221">
        <v>340165199.23454243</v>
      </c>
      <c r="P122" s="222"/>
      <c r="Q122" s="222"/>
      <c r="R122" s="222"/>
      <c r="S122" s="222"/>
      <c r="T122" s="222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222"/>
      <c r="AI122" s="222"/>
      <c r="AJ122" s="222"/>
      <c r="AK122" s="222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2"/>
      <c r="BB122" s="222"/>
      <c r="BC122" s="222"/>
      <c r="BD122" s="222"/>
      <c r="BE122" s="222">
        <v>-1578717.89</v>
      </c>
      <c r="BF122" s="222"/>
      <c r="BG122" s="222"/>
      <c r="BH122" s="222"/>
      <c r="BI122" s="222"/>
      <c r="BJ122" s="222"/>
      <c r="BK122" s="222"/>
      <c r="BL122" s="222"/>
      <c r="BM122" s="222"/>
      <c r="BN122" s="222"/>
      <c r="BO122" s="222">
        <v>-1578717.89</v>
      </c>
      <c r="BP122" s="222"/>
      <c r="BQ122" s="222">
        <v>-1578717.89</v>
      </c>
      <c r="BR122" s="222"/>
      <c r="BS122" s="222"/>
      <c r="BT122" s="222"/>
      <c r="BU122" s="231">
        <v>338586481.34454238</v>
      </c>
    </row>
    <row r="123" spans="4:73">
      <c r="D123" s="175" t="s">
        <v>646</v>
      </c>
      <c r="E123" s="220" t="s">
        <v>652</v>
      </c>
      <c r="F123" s="220" t="s">
        <v>653</v>
      </c>
      <c r="G123" s="220">
        <v>15803586.58</v>
      </c>
      <c r="H123" s="220"/>
      <c r="I123" s="220"/>
      <c r="J123" s="221">
        <v>1425452388.0636473</v>
      </c>
      <c r="K123" s="220"/>
      <c r="L123" s="220"/>
      <c r="M123" s="220">
        <v>10731889.439999999</v>
      </c>
      <c r="N123" s="220"/>
      <c r="O123" s="221">
        <v>1451987864.0836473</v>
      </c>
      <c r="P123" s="220"/>
      <c r="Q123" s="220"/>
      <c r="R123" s="220"/>
      <c r="S123" s="220"/>
      <c r="T123" s="220"/>
      <c r="U123" s="220"/>
      <c r="V123" s="220"/>
      <c r="W123" s="220"/>
      <c r="X123" s="220"/>
      <c r="Y123" s="220"/>
      <c r="Z123" s="220"/>
      <c r="AA123" s="220"/>
      <c r="AB123" s="220"/>
      <c r="AC123" s="220"/>
      <c r="AD123" s="220"/>
      <c r="AE123" s="220"/>
      <c r="AF123" s="220"/>
      <c r="AG123" s="220"/>
      <c r="AH123" s="220"/>
      <c r="AI123" s="220"/>
      <c r="AJ123" s="220"/>
      <c r="AK123" s="220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0"/>
      <c r="BB123" s="220"/>
      <c r="BC123" s="220"/>
      <c r="BD123" s="220"/>
      <c r="BE123" s="220"/>
      <c r="BF123" s="220"/>
      <c r="BG123" s="220"/>
      <c r="BH123" s="220"/>
      <c r="BI123" s="220"/>
      <c r="BJ123" s="220"/>
      <c r="BK123" s="220"/>
      <c r="BL123" s="220"/>
      <c r="BM123" s="220"/>
      <c r="BN123" s="220"/>
      <c r="BO123" s="220"/>
      <c r="BP123" s="220"/>
      <c r="BQ123" s="220"/>
      <c r="BR123" s="220"/>
      <c r="BS123" s="220"/>
      <c r="BT123" s="220"/>
      <c r="BU123" s="231">
        <v>1451987864.0836473</v>
      </c>
    </row>
    <row r="124" spans="4:73">
      <c r="D124" s="175" t="s">
        <v>649</v>
      </c>
      <c r="E124" s="220" t="s">
        <v>655</v>
      </c>
      <c r="F124" s="220" t="s">
        <v>656</v>
      </c>
      <c r="G124" s="220">
        <v>-4961454.47</v>
      </c>
      <c r="H124" s="220"/>
      <c r="I124" s="220"/>
      <c r="J124" s="221">
        <v>-130702785.5811412</v>
      </c>
      <c r="K124" s="220"/>
      <c r="L124" s="220"/>
      <c r="M124" s="220">
        <v>-2934953.09</v>
      </c>
      <c r="N124" s="220"/>
      <c r="O124" s="221">
        <v>-138599193.14114121</v>
      </c>
      <c r="P124" s="220"/>
      <c r="Q124" s="220"/>
      <c r="R124" s="220"/>
      <c r="S124" s="220"/>
      <c r="T124" s="220"/>
      <c r="U124" s="220"/>
      <c r="V124" s="220"/>
      <c r="W124" s="220"/>
      <c r="X124" s="220"/>
      <c r="Y124" s="220"/>
      <c r="Z124" s="220"/>
      <c r="AA124" s="220"/>
      <c r="AB124" s="220"/>
      <c r="AC124" s="220"/>
      <c r="AD124" s="220"/>
      <c r="AE124" s="220"/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0"/>
      <c r="BB124" s="220"/>
      <c r="BC124" s="220"/>
      <c r="BD124" s="220"/>
      <c r="BE124" s="220"/>
      <c r="BF124" s="220"/>
      <c r="BG124" s="220"/>
      <c r="BH124" s="220"/>
      <c r="BI124" s="220"/>
      <c r="BJ124" s="220"/>
      <c r="BK124" s="220"/>
      <c r="BL124" s="220"/>
      <c r="BM124" s="220"/>
      <c r="BN124" s="220"/>
      <c r="BO124" s="220"/>
      <c r="BP124" s="220"/>
      <c r="BQ124" s="220"/>
      <c r="BR124" s="220"/>
      <c r="BS124" s="220"/>
      <c r="BT124" s="220"/>
      <c r="BU124" s="231">
        <v>-138599193.14114121</v>
      </c>
    </row>
    <row r="125" spans="4:73">
      <c r="D125" s="175" t="s">
        <v>651</v>
      </c>
      <c r="E125" s="222" t="s">
        <v>658</v>
      </c>
      <c r="F125" s="222" t="s">
        <v>653</v>
      </c>
      <c r="G125" s="222">
        <v>10842132.109999999</v>
      </c>
      <c r="H125" s="222"/>
      <c r="I125" s="222"/>
      <c r="J125" s="221">
        <v>1294749602.482506</v>
      </c>
      <c r="K125" s="222"/>
      <c r="L125" s="222"/>
      <c r="M125" s="222">
        <v>7796936.3499999996</v>
      </c>
      <c r="N125" s="222"/>
      <c r="O125" s="221">
        <v>1313388670.9425061</v>
      </c>
      <c r="P125" s="222"/>
      <c r="Q125" s="222"/>
      <c r="R125" s="222"/>
      <c r="S125" s="222"/>
      <c r="T125" s="222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2"/>
      <c r="AI125" s="222"/>
      <c r="AJ125" s="222"/>
      <c r="AK125" s="222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2"/>
      <c r="BB125" s="222"/>
      <c r="BC125" s="222"/>
      <c r="BD125" s="222"/>
      <c r="BE125" s="222"/>
      <c r="BF125" s="222"/>
      <c r="BG125" s="222"/>
      <c r="BH125" s="222"/>
      <c r="BI125" s="222"/>
      <c r="BJ125" s="222"/>
      <c r="BK125" s="222"/>
      <c r="BL125" s="222"/>
      <c r="BM125" s="222"/>
      <c r="BN125" s="222"/>
      <c r="BO125" s="222"/>
      <c r="BP125" s="222"/>
      <c r="BQ125" s="222"/>
      <c r="BR125" s="222"/>
      <c r="BS125" s="222"/>
      <c r="BT125" s="222"/>
      <c r="BU125" s="231">
        <v>1313388670.9425061</v>
      </c>
    </row>
    <row r="126" spans="4:73">
      <c r="D126" s="175" t="s">
        <v>654</v>
      </c>
      <c r="E126" s="220" t="s">
        <v>660</v>
      </c>
      <c r="F126" s="220" t="s">
        <v>661</v>
      </c>
      <c r="G126" s="220">
        <v>78664876.200000003</v>
      </c>
      <c r="H126" s="220">
        <v>1209151</v>
      </c>
      <c r="I126" s="220"/>
      <c r="J126" s="220">
        <v>7307798.0436159996</v>
      </c>
      <c r="K126" s="220"/>
      <c r="L126" s="220"/>
      <c r="M126" s="220">
        <v>27952084.039999999</v>
      </c>
      <c r="N126" s="220"/>
      <c r="O126" s="220">
        <v>115133909.28361601</v>
      </c>
      <c r="P126" s="220"/>
      <c r="Q126" s="220"/>
      <c r="R126" s="220"/>
      <c r="S126" s="220"/>
      <c r="T126" s="220"/>
      <c r="U126" s="220"/>
      <c r="V126" s="220"/>
      <c r="W126" s="220"/>
      <c r="X126" s="220"/>
      <c r="Y126" s="220"/>
      <c r="Z126" s="220"/>
      <c r="AA126" s="220"/>
      <c r="AB126" s="220"/>
      <c r="AC126" s="220"/>
      <c r="AD126" s="220"/>
      <c r="AE126" s="220"/>
      <c r="AF126" s="220"/>
      <c r="AG126" s="220"/>
      <c r="AH126" s="220"/>
      <c r="AI126" s="220"/>
      <c r="AJ126" s="220"/>
      <c r="AK126" s="220"/>
      <c r="AL126" s="220"/>
      <c r="AM126" s="220"/>
      <c r="AN126" s="220"/>
      <c r="AO126" s="220"/>
      <c r="AP126" s="220"/>
      <c r="AQ126" s="220"/>
      <c r="AR126" s="220"/>
      <c r="AS126" s="220"/>
      <c r="AT126" s="220"/>
      <c r="AU126" s="220"/>
      <c r="AV126" s="220"/>
      <c r="AW126" s="220"/>
      <c r="AX126" s="220"/>
      <c r="AY126" s="220"/>
      <c r="AZ126" s="220"/>
      <c r="BA126" s="220"/>
      <c r="BB126" s="220"/>
      <c r="BC126" s="220"/>
      <c r="BD126" s="220"/>
      <c r="BE126" s="220"/>
      <c r="BF126" s="220"/>
      <c r="BG126" s="220"/>
      <c r="BH126" s="220"/>
      <c r="BI126" s="220"/>
      <c r="BJ126" s="220"/>
      <c r="BK126" s="220"/>
      <c r="BL126" s="220"/>
      <c r="BM126" s="220"/>
      <c r="BN126" s="220"/>
      <c r="BO126" s="220"/>
      <c r="BP126" s="220"/>
      <c r="BQ126" s="220"/>
      <c r="BR126" s="220"/>
      <c r="BS126" s="220"/>
      <c r="BT126" s="220"/>
      <c r="BU126" s="230">
        <v>115133909.28361601</v>
      </c>
    </row>
    <row r="127" spans="4:73">
      <c r="D127" s="175" t="s">
        <v>657</v>
      </c>
      <c r="E127" s="220" t="s">
        <v>663</v>
      </c>
      <c r="F127" s="220" t="s">
        <v>664</v>
      </c>
      <c r="G127" s="220">
        <v>-32056397.899999999</v>
      </c>
      <c r="H127" s="220">
        <v>-65556.36</v>
      </c>
      <c r="I127" s="220"/>
      <c r="J127" s="220">
        <v>-2197817.7874365998</v>
      </c>
      <c r="K127" s="220"/>
      <c r="L127" s="220"/>
      <c r="M127" s="220">
        <v>-10655719.65</v>
      </c>
      <c r="N127" s="220"/>
      <c r="O127" s="220">
        <v>-44975491.697436601</v>
      </c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0"/>
      <c r="BB127" s="220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0"/>
      <c r="BS127" s="220"/>
      <c r="BT127" s="220"/>
      <c r="BU127" s="230">
        <v>-44975491.697436601</v>
      </c>
    </row>
    <row r="128" spans="4:73">
      <c r="D128" s="175" t="s">
        <v>659</v>
      </c>
      <c r="E128" s="222" t="s">
        <v>666</v>
      </c>
      <c r="F128" s="222" t="s">
        <v>661</v>
      </c>
      <c r="G128" s="222">
        <v>46608478.299999997</v>
      </c>
      <c r="H128" s="222">
        <v>1143594.6399999999</v>
      </c>
      <c r="I128" s="222"/>
      <c r="J128" s="222">
        <v>5109980.2561793998</v>
      </c>
      <c r="K128" s="222"/>
      <c r="L128" s="222"/>
      <c r="M128" s="222">
        <v>17296364.390000001</v>
      </c>
      <c r="N128" s="222"/>
      <c r="O128" s="222">
        <v>70158417.586179405</v>
      </c>
      <c r="P128" s="222"/>
      <c r="Q128" s="222"/>
      <c r="R128" s="222"/>
      <c r="S128" s="222"/>
      <c r="T128" s="222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222"/>
      <c r="AI128" s="222"/>
      <c r="AJ128" s="222"/>
      <c r="AK128" s="222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2"/>
      <c r="BB128" s="222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2"/>
      <c r="BS128" s="222"/>
      <c r="BT128" s="222"/>
      <c r="BU128" s="232">
        <v>70158417.586179405</v>
      </c>
    </row>
    <row r="129" spans="4:73">
      <c r="D129" s="175" t="s">
        <v>662</v>
      </c>
      <c r="E129" s="220" t="s">
        <v>668</v>
      </c>
      <c r="F129" s="220" t="s">
        <v>669</v>
      </c>
      <c r="G129" s="220">
        <v>11928267.699999999</v>
      </c>
      <c r="H129" s="220"/>
      <c r="I129" s="220"/>
      <c r="J129" s="220"/>
      <c r="K129" s="220"/>
      <c r="L129" s="220"/>
      <c r="M129" s="220">
        <v>918356.25</v>
      </c>
      <c r="N129" s="220"/>
      <c r="O129" s="220">
        <v>12846623.949999999</v>
      </c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  <c r="AA129" s="220"/>
      <c r="AB129" s="220"/>
      <c r="AC129" s="220"/>
      <c r="AD129" s="220"/>
      <c r="AE129" s="220"/>
      <c r="AF129" s="220"/>
      <c r="AG129" s="220"/>
      <c r="AH129" s="220"/>
      <c r="AI129" s="220"/>
      <c r="AJ129" s="220"/>
      <c r="AK129" s="220"/>
      <c r="AL129" s="220"/>
      <c r="AM129" s="220"/>
      <c r="AN129" s="220"/>
      <c r="AO129" s="220"/>
      <c r="AP129" s="220"/>
      <c r="AQ129" s="220"/>
      <c r="AR129" s="220"/>
      <c r="AS129" s="220"/>
      <c r="AT129" s="220"/>
      <c r="AU129" s="220"/>
      <c r="AV129" s="220"/>
      <c r="AW129" s="220"/>
      <c r="AX129" s="220"/>
      <c r="AY129" s="220"/>
      <c r="AZ129" s="220"/>
      <c r="BA129" s="220"/>
      <c r="BB129" s="220"/>
      <c r="BC129" s="220"/>
      <c r="BD129" s="220"/>
      <c r="BE129" s="220"/>
      <c r="BF129" s="220"/>
      <c r="BG129" s="220"/>
      <c r="BH129" s="220"/>
      <c r="BI129" s="220"/>
      <c r="BJ129" s="220"/>
      <c r="BK129" s="220"/>
      <c r="BL129" s="220"/>
      <c r="BM129" s="220"/>
      <c r="BN129" s="220"/>
      <c r="BO129" s="220"/>
      <c r="BP129" s="220"/>
      <c r="BQ129" s="220"/>
      <c r="BR129" s="220"/>
      <c r="BS129" s="220"/>
      <c r="BT129" s="220"/>
      <c r="BU129" s="230">
        <v>12846623.949999999</v>
      </c>
    </row>
    <row r="130" spans="4:73">
      <c r="D130" s="175" t="s">
        <v>665</v>
      </c>
      <c r="E130" s="220" t="s">
        <v>671</v>
      </c>
      <c r="F130" s="220" t="s">
        <v>672</v>
      </c>
      <c r="G130" s="220">
        <v>-3878350.4</v>
      </c>
      <c r="H130" s="220"/>
      <c r="I130" s="220"/>
      <c r="J130" s="220"/>
      <c r="K130" s="220"/>
      <c r="L130" s="220"/>
      <c r="M130" s="220">
        <v>-206451.79</v>
      </c>
      <c r="N130" s="220"/>
      <c r="O130" s="220">
        <v>-4084802.19</v>
      </c>
      <c r="P130" s="220"/>
      <c r="Q130" s="220"/>
      <c r="R130" s="220"/>
      <c r="S130" s="220"/>
      <c r="T130" s="220"/>
      <c r="U130" s="220"/>
      <c r="V130" s="220"/>
      <c r="W130" s="220"/>
      <c r="X130" s="220"/>
      <c r="Y130" s="220"/>
      <c r="Z130" s="220"/>
      <c r="AA130" s="220"/>
      <c r="AB130" s="220"/>
      <c r="AC130" s="220"/>
      <c r="AD130" s="220"/>
      <c r="AE130" s="220"/>
      <c r="AF130" s="220"/>
      <c r="AG130" s="220"/>
      <c r="AH130" s="220"/>
      <c r="AI130" s="220"/>
      <c r="AJ130" s="220"/>
      <c r="AK130" s="220"/>
      <c r="AL130" s="220"/>
      <c r="AM130" s="220"/>
      <c r="AN130" s="220"/>
      <c r="AO130" s="220"/>
      <c r="AP130" s="220"/>
      <c r="AQ130" s="220"/>
      <c r="AR130" s="220"/>
      <c r="AS130" s="220"/>
      <c r="AT130" s="220"/>
      <c r="AU130" s="220"/>
      <c r="AV130" s="220"/>
      <c r="AW130" s="220"/>
      <c r="AX130" s="220"/>
      <c r="AY130" s="220"/>
      <c r="AZ130" s="220"/>
      <c r="BA130" s="220"/>
      <c r="BB130" s="220"/>
      <c r="BC130" s="220"/>
      <c r="BD130" s="220"/>
      <c r="BE130" s="220"/>
      <c r="BF130" s="220"/>
      <c r="BG130" s="220"/>
      <c r="BH130" s="220"/>
      <c r="BI130" s="220"/>
      <c r="BJ130" s="220"/>
      <c r="BK130" s="220"/>
      <c r="BL130" s="220"/>
      <c r="BM130" s="220"/>
      <c r="BN130" s="220"/>
      <c r="BO130" s="220"/>
      <c r="BP130" s="220"/>
      <c r="BQ130" s="220"/>
      <c r="BR130" s="220"/>
      <c r="BS130" s="220"/>
      <c r="BT130" s="220"/>
      <c r="BU130" s="230">
        <v>-4084802.19</v>
      </c>
    </row>
    <row r="131" spans="4:73">
      <c r="D131" s="175" t="s">
        <v>667</v>
      </c>
      <c r="E131" s="222" t="s">
        <v>674</v>
      </c>
      <c r="F131" s="222" t="s">
        <v>669</v>
      </c>
      <c r="G131" s="222">
        <v>8049917.2999999998</v>
      </c>
      <c r="H131" s="222"/>
      <c r="I131" s="222"/>
      <c r="J131" s="222"/>
      <c r="K131" s="222"/>
      <c r="L131" s="222"/>
      <c r="M131" s="222">
        <v>711904.46</v>
      </c>
      <c r="N131" s="222"/>
      <c r="O131" s="222">
        <v>8761821.7599999998</v>
      </c>
      <c r="P131" s="222"/>
      <c r="Q131" s="222"/>
      <c r="R131" s="222"/>
      <c r="S131" s="222"/>
      <c r="T131" s="222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222"/>
      <c r="AI131" s="222"/>
      <c r="AJ131" s="222"/>
      <c r="AK131" s="222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2"/>
      <c r="BB131" s="222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2"/>
      <c r="BS131" s="222"/>
      <c r="BT131" s="222"/>
      <c r="BU131" s="232">
        <v>8761821.7599999998</v>
      </c>
    </row>
    <row r="132" spans="4:73">
      <c r="D132" s="175" t="s">
        <v>670</v>
      </c>
      <c r="E132" s="223" t="s">
        <v>676</v>
      </c>
      <c r="F132" s="223" t="s">
        <v>677</v>
      </c>
      <c r="G132" s="223">
        <v>16219887001.82</v>
      </c>
      <c r="H132" s="223">
        <v>1723925234.0799999</v>
      </c>
      <c r="I132" s="223"/>
      <c r="J132" s="221">
        <v>16150785339.5175</v>
      </c>
      <c r="K132" s="223"/>
      <c r="L132" s="221">
        <v>5023166284.0244694</v>
      </c>
      <c r="M132" s="223">
        <v>4078401528.6999998</v>
      </c>
      <c r="N132" s="223">
        <v>4077152913.3393102</v>
      </c>
      <c r="O132" s="221">
        <v>47273318301.481277</v>
      </c>
      <c r="P132" s="223"/>
      <c r="Q132" s="223"/>
      <c r="R132" s="223"/>
      <c r="S132" s="223"/>
      <c r="T132" s="223"/>
      <c r="U132" s="223"/>
      <c r="V132" s="223"/>
      <c r="W132" s="223"/>
      <c r="X132" s="223"/>
      <c r="Y132" s="223"/>
      <c r="Z132" s="223"/>
      <c r="AA132" s="223"/>
      <c r="AB132" s="223"/>
      <c r="AC132" s="223"/>
      <c r="AD132" s="223"/>
      <c r="AE132" s="223"/>
      <c r="AF132" s="223"/>
      <c r="AG132" s="223"/>
      <c r="AH132" s="223"/>
      <c r="AI132" s="223"/>
      <c r="AJ132" s="223"/>
      <c r="AK132" s="223"/>
      <c r="AL132" s="223"/>
      <c r="AM132" s="223"/>
      <c r="AN132" s="223"/>
      <c r="AO132" s="223"/>
      <c r="AP132" s="223"/>
      <c r="AQ132" s="223"/>
      <c r="AR132" s="223"/>
      <c r="AS132" s="223"/>
      <c r="AT132" s="223"/>
      <c r="AU132" s="223"/>
      <c r="AV132" s="223"/>
      <c r="AW132" s="223"/>
      <c r="AX132" s="223"/>
      <c r="AY132" s="223"/>
      <c r="AZ132" s="223"/>
      <c r="BA132" s="223"/>
      <c r="BB132" s="223"/>
      <c r="BC132" s="223"/>
      <c r="BD132" s="223"/>
      <c r="BE132" s="223">
        <v>-11114380.66</v>
      </c>
      <c r="BF132" s="223">
        <v>7486090.4199999999</v>
      </c>
      <c r="BG132" s="223"/>
      <c r="BH132" s="223"/>
      <c r="BI132" s="223"/>
      <c r="BJ132" s="221">
        <v>-398024926.62638229</v>
      </c>
      <c r="BK132" s="223">
        <v>-21161954.802512702</v>
      </c>
      <c r="BL132" s="223"/>
      <c r="BM132" s="223"/>
      <c r="BN132" s="223"/>
      <c r="BO132" s="223">
        <v>-422815171.66889501</v>
      </c>
      <c r="BP132" s="223">
        <v>8759638433.75</v>
      </c>
      <c r="BQ132" s="221">
        <v>8336823262.0811052</v>
      </c>
      <c r="BR132" s="223"/>
      <c r="BS132" s="223"/>
      <c r="BT132" s="223"/>
      <c r="BU132" s="231">
        <v>55610141563.562386</v>
      </c>
    </row>
    <row r="133" spans="4:73">
      <c r="D133" s="175" t="s">
        <v>673</v>
      </c>
      <c r="E133" s="220" t="s">
        <v>679</v>
      </c>
      <c r="F133" s="220" t="s">
        <v>680</v>
      </c>
      <c r="G133" s="220"/>
      <c r="H133" s="220"/>
      <c r="I133" s="220"/>
      <c r="J133" s="220"/>
      <c r="K133" s="220"/>
      <c r="L133" s="220"/>
      <c r="M133" s="220"/>
      <c r="N133" s="220"/>
      <c r="O133" s="220"/>
      <c r="P133" s="220"/>
      <c r="Q133" s="220"/>
      <c r="R133" s="220"/>
      <c r="S133" s="220"/>
      <c r="T133" s="220"/>
      <c r="U133" s="220"/>
      <c r="V133" s="220"/>
      <c r="W133" s="220"/>
      <c r="X133" s="220"/>
      <c r="Y133" s="220"/>
      <c r="Z133" s="220"/>
      <c r="AA133" s="220"/>
      <c r="AB133" s="220"/>
      <c r="AC133" s="220"/>
      <c r="AD133" s="220"/>
      <c r="AE133" s="220"/>
      <c r="AF133" s="220"/>
      <c r="AG133" s="220"/>
      <c r="AH133" s="220"/>
      <c r="AI133" s="220"/>
      <c r="AJ133" s="220"/>
      <c r="AK133" s="220"/>
      <c r="AL133" s="220"/>
      <c r="AM133" s="220"/>
      <c r="AN133" s="220"/>
      <c r="AO133" s="220"/>
      <c r="AP133" s="220"/>
      <c r="AQ133" s="220"/>
      <c r="AR133" s="220"/>
      <c r="AS133" s="220"/>
      <c r="AT133" s="220"/>
      <c r="AU133" s="220"/>
      <c r="AV133" s="220"/>
      <c r="AW133" s="220"/>
      <c r="AX133" s="220"/>
      <c r="AY133" s="220"/>
      <c r="AZ133" s="220"/>
      <c r="BA133" s="220"/>
      <c r="BB133" s="220"/>
      <c r="BC133" s="220"/>
      <c r="BD133" s="220"/>
      <c r="BE133" s="220"/>
      <c r="BF133" s="220"/>
      <c r="BG133" s="220"/>
      <c r="BH133" s="220"/>
      <c r="BI133" s="220"/>
      <c r="BJ133" s="220"/>
      <c r="BK133" s="220">
        <v>-30108193.735128202</v>
      </c>
      <c r="BL133" s="220"/>
      <c r="BM133" s="220"/>
      <c r="BN133" s="220"/>
      <c r="BO133" s="220">
        <v>-30108193.735128202</v>
      </c>
      <c r="BP133" s="220">
        <v>12462784908.799999</v>
      </c>
      <c r="BQ133" s="221">
        <v>12432676715.064873</v>
      </c>
      <c r="BR133" s="220"/>
      <c r="BS133" s="220"/>
      <c r="BT133" s="220"/>
      <c r="BU133" s="231">
        <v>12432676715.064873</v>
      </c>
    </row>
    <row r="134" spans="4:73">
      <c r="D134" s="175" t="s">
        <v>675</v>
      </c>
      <c r="E134" s="222" t="s">
        <v>682</v>
      </c>
      <c r="F134" s="222" t="s">
        <v>680</v>
      </c>
      <c r="G134" s="222"/>
      <c r="H134" s="222"/>
      <c r="I134" s="222"/>
      <c r="J134" s="222"/>
      <c r="K134" s="222"/>
      <c r="L134" s="222"/>
      <c r="M134" s="222"/>
      <c r="N134" s="222"/>
      <c r="O134" s="222"/>
      <c r="P134" s="222"/>
      <c r="Q134" s="222"/>
      <c r="R134" s="222"/>
      <c r="S134" s="222"/>
      <c r="T134" s="222"/>
      <c r="U134" s="222"/>
      <c r="V134" s="222"/>
      <c r="W134" s="222"/>
      <c r="X134" s="222"/>
      <c r="Y134" s="222"/>
      <c r="Z134" s="222"/>
      <c r="AA134" s="222"/>
      <c r="AB134" s="222"/>
      <c r="AC134" s="222"/>
      <c r="AD134" s="222"/>
      <c r="AE134" s="222"/>
      <c r="AF134" s="222"/>
      <c r="AG134" s="222"/>
      <c r="AH134" s="222"/>
      <c r="AI134" s="222"/>
      <c r="AJ134" s="222"/>
      <c r="AK134" s="222"/>
      <c r="AL134" s="222"/>
      <c r="AM134" s="222"/>
      <c r="AN134" s="222"/>
      <c r="AO134" s="222"/>
      <c r="AP134" s="222"/>
      <c r="AQ134" s="222"/>
      <c r="AR134" s="222"/>
      <c r="AS134" s="222"/>
      <c r="AT134" s="222"/>
      <c r="AU134" s="222"/>
      <c r="AV134" s="222"/>
      <c r="AW134" s="222"/>
      <c r="AX134" s="222"/>
      <c r="AY134" s="222"/>
      <c r="AZ134" s="222"/>
      <c r="BA134" s="222"/>
      <c r="BB134" s="222"/>
      <c r="BC134" s="222"/>
      <c r="BD134" s="222"/>
      <c r="BE134" s="222"/>
      <c r="BF134" s="222"/>
      <c r="BG134" s="222"/>
      <c r="BH134" s="222"/>
      <c r="BI134" s="222"/>
      <c r="BJ134" s="222"/>
      <c r="BK134" s="222">
        <v>-30108193.735128202</v>
      </c>
      <c r="BL134" s="222"/>
      <c r="BM134" s="222"/>
      <c r="BN134" s="222"/>
      <c r="BO134" s="222">
        <v>-30108193.735128202</v>
      </c>
      <c r="BP134" s="222">
        <v>12462784908.799999</v>
      </c>
      <c r="BQ134" s="221">
        <v>12432676715.064873</v>
      </c>
      <c r="BR134" s="222"/>
      <c r="BS134" s="222"/>
      <c r="BT134" s="222"/>
      <c r="BU134" s="231">
        <v>12432676715.064873</v>
      </c>
    </row>
    <row r="135" spans="4:73">
      <c r="D135" s="175" t="s">
        <v>678</v>
      </c>
      <c r="E135" s="223" t="s">
        <v>684</v>
      </c>
      <c r="F135" s="223" t="s">
        <v>680</v>
      </c>
      <c r="G135" s="223"/>
      <c r="H135" s="223"/>
      <c r="I135" s="223"/>
      <c r="J135" s="223"/>
      <c r="K135" s="223"/>
      <c r="L135" s="223"/>
      <c r="M135" s="223"/>
      <c r="N135" s="223"/>
      <c r="O135" s="223"/>
      <c r="P135" s="223"/>
      <c r="Q135" s="223"/>
      <c r="R135" s="223"/>
      <c r="S135" s="223"/>
      <c r="T135" s="223"/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23"/>
      <c r="AI135" s="223"/>
      <c r="AJ135" s="223"/>
      <c r="AK135" s="223"/>
      <c r="AL135" s="223"/>
      <c r="AM135" s="223"/>
      <c r="AN135" s="223"/>
      <c r="AO135" s="223"/>
      <c r="AP135" s="223"/>
      <c r="AQ135" s="223"/>
      <c r="AR135" s="223"/>
      <c r="AS135" s="223"/>
      <c r="AT135" s="223"/>
      <c r="AU135" s="223"/>
      <c r="AV135" s="223"/>
      <c r="AW135" s="223"/>
      <c r="AX135" s="223"/>
      <c r="AY135" s="223"/>
      <c r="AZ135" s="223"/>
      <c r="BA135" s="223"/>
      <c r="BB135" s="223"/>
      <c r="BC135" s="223"/>
      <c r="BD135" s="223"/>
      <c r="BE135" s="223"/>
      <c r="BF135" s="223"/>
      <c r="BG135" s="223"/>
      <c r="BH135" s="223"/>
      <c r="BI135" s="223"/>
      <c r="BJ135" s="223"/>
      <c r="BK135" s="223">
        <v>-30108193.735128202</v>
      </c>
      <c r="BL135" s="223"/>
      <c r="BM135" s="223"/>
      <c r="BN135" s="223"/>
      <c r="BO135" s="223">
        <v>-30108193.735128202</v>
      </c>
      <c r="BP135" s="223">
        <v>12462784908.799999</v>
      </c>
      <c r="BQ135" s="221">
        <v>12432676715.064873</v>
      </c>
      <c r="BR135" s="223"/>
      <c r="BS135" s="223"/>
      <c r="BT135" s="223"/>
      <c r="BU135" s="231">
        <v>12432676715.064873</v>
      </c>
    </row>
    <row r="136" spans="4:73">
      <c r="D136" s="175" t="s">
        <v>681</v>
      </c>
      <c r="E136" s="220" t="s">
        <v>686</v>
      </c>
      <c r="F136" s="220" t="s">
        <v>687</v>
      </c>
      <c r="G136" s="220">
        <v>414444254.25</v>
      </c>
      <c r="H136" s="220">
        <v>187380</v>
      </c>
      <c r="I136" s="220"/>
      <c r="J136" s="220">
        <v>73916834.623286903</v>
      </c>
      <c r="K136" s="220"/>
      <c r="L136" s="220">
        <v>6075732.9243689999</v>
      </c>
      <c r="M136" s="220">
        <v>86710507</v>
      </c>
      <c r="N136" s="220">
        <v>16493879.504718</v>
      </c>
      <c r="O136" s="221">
        <v>597828588.30237389</v>
      </c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  <c r="AB136" s="220"/>
      <c r="AC136" s="220"/>
      <c r="AD136" s="220"/>
      <c r="AE136" s="220"/>
      <c r="AF136" s="220"/>
      <c r="AG136" s="220"/>
      <c r="AH136" s="220"/>
      <c r="AI136" s="220"/>
      <c r="AJ136" s="220"/>
      <c r="AK136" s="220"/>
      <c r="AL136" s="220"/>
      <c r="AM136" s="220"/>
      <c r="AN136" s="220"/>
      <c r="AO136" s="220"/>
      <c r="AP136" s="220"/>
      <c r="AQ136" s="220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0"/>
      <c r="BB136" s="220"/>
      <c r="BC136" s="220"/>
      <c r="BD136" s="220"/>
      <c r="BE136" s="220"/>
      <c r="BF136" s="220"/>
      <c r="BG136" s="220"/>
      <c r="BH136" s="220"/>
      <c r="BI136" s="220"/>
      <c r="BJ136" s="220"/>
      <c r="BK136" s="220"/>
      <c r="BL136" s="220"/>
      <c r="BM136" s="220"/>
      <c r="BN136" s="220"/>
      <c r="BO136" s="220"/>
      <c r="BP136" s="220"/>
      <c r="BQ136" s="220"/>
      <c r="BR136" s="220"/>
      <c r="BS136" s="220"/>
      <c r="BT136" s="220"/>
      <c r="BU136" s="231">
        <v>597828588.30237389</v>
      </c>
    </row>
    <row r="137" spans="4:73">
      <c r="D137" s="175" t="s">
        <v>683</v>
      </c>
      <c r="E137" s="220" t="s">
        <v>689</v>
      </c>
      <c r="F137" s="220" t="s">
        <v>690</v>
      </c>
      <c r="G137" s="220">
        <v>-327790434.04000002</v>
      </c>
      <c r="H137" s="220">
        <v>-67764.460000000006</v>
      </c>
      <c r="I137" s="220"/>
      <c r="J137" s="220">
        <v>-66786911.517288901</v>
      </c>
      <c r="K137" s="220"/>
      <c r="L137" s="220">
        <v>-4557824.592615</v>
      </c>
      <c r="M137" s="220">
        <v>-74953299.409999996</v>
      </c>
      <c r="N137" s="220">
        <v>-8913844.8564059995</v>
      </c>
      <c r="O137" s="221">
        <v>-483070078.87630987</v>
      </c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  <c r="AB137" s="220"/>
      <c r="AC137" s="220"/>
      <c r="AD137" s="220"/>
      <c r="AE137" s="220"/>
      <c r="AF137" s="220"/>
      <c r="AG137" s="220"/>
      <c r="AH137" s="220"/>
      <c r="AI137" s="220"/>
      <c r="AJ137" s="220"/>
      <c r="AK137" s="220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0"/>
      <c r="BB137" s="220"/>
      <c r="BC137" s="220"/>
      <c r="BD137" s="220"/>
      <c r="BE137" s="220"/>
      <c r="BF137" s="220"/>
      <c r="BG137" s="220"/>
      <c r="BH137" s="220"/>
      <c r="BI137" s="220"/>
      <c r="BJ137" s="220"/>
      <c r="BK137" s="220"/>
      <c r="BL137" s="220"/>
      <c r="BM137" s="220"/>
      <c r="BN137" s="220"/>
      <c r="BO137" s="220"/>
      <c r="BP137" s="220"/>
      <c r="BQ137" s="220"/>
      <c r="BR137" s="220"/>
      <c r="BS137" s="220"/>
      <c r="BT137" s="220"/>
      <c r="BU137" s="231">
        <v>-483070078.87630987</v>
      </c>
    </row>
    <row r="138" spans="4:73">
      <c r="D138" s="175" t="s">
        <v>685</v>
      </c>
      <c r="E138" s="222" t="s">
        <v>692</v>
      </c>
      <c r="F138" s="222" t="s">
        <v>687</v>
      </c>
      <c r="G138" s="222">
        <v>86653820.209999993</v>
      </c>
      <c r="H138" s="222">
        <v>119615.54</v>
      </c>
      <c r="I138" s="222"/>
      <c r="J138" s="222">
        <v>7129923.1059980001</v>
      </c>
      <c r="K138" s="222"/>
      <c r="L138" s="222">
        <v>1517908.3317539999</v>
      </c>
      <c r="M138" s="222">
        <v>11757207.59</v>
      </c>
      <c r="N138" s="222">
        <v>7580034.6483119996</v>
      </c>
      <c r="O138" s="222">
        <v>114758509.426064</v>
      </c>
      <c r="P138" s="222"/>
      <c r="Q138" s="222"/>
      <c r="R138" s="222"/>
      <c r="S138" s="222"/>
      <c r="T138" s="222"/>
      <c r="U138" s="222"/>
      <c r="V138" s="222"/>
      <c r="W138" s="22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22"/>
      <c r="AI138" s="222"/>
      <c r="AJ138" s="222"/>
      <c r="AK138" s="222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2"/>
      <c r="BB138" s="222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2"/>
      <c r="BS138" s="222"/>
      <c r="BT138" s="222"/>
      <c r="BU138" s="232">
        <v>114758509.426064</v>
      </c>
    </row>
    <row r="139" spans="4:73">
      <c r="D139" s="175" t="s">
        <v>688</v>
      </c>
      <c r="E139" s="220" t="s">
        <v>694</v>
      </c>
      <c r="F139" s="220" t="s">
        <v>695</v>
      </c>
      <c r="G139" s="220">
        <v>2100000</v>
      </c>
      <c r="H139" s="220"/>
      <c r="I139" s="220"/>
      <c r="J139" s="220"/>
      <c r="K139" s="220"/>
      <c r="L139" s="220"/>
      <c r="M139" s="220"/>
      <c r="N139" s="220"/>
      <c r="O139" s="220">
        <v>2100000</v>
      </c>
      <c r="P139" s="220"/>
      <c r="Q139" s="220"/>
      <c r="R139" s="220"/>
      <c r="S139" s="220"/>
      <c r="T139" s="220"/>
      <c r="U139" s="220"/>
      <c r="V139" s="220"/>
      <c r="W139" s="220"/>
      <c r="X139" s="220"/>
      <c r="Y139" s="220"/>
      <c r="Z139" s="220"/>
      <c r="AA139" s="220"/>
      <c r="AB139" s="220"/>
      <c r="AC139" s="220"/>
      <c r="AD139" s="220"/>
      <c r="AE139" s="220"/>
      <c r="AF139" s="220"/>
      <c r="AG139" s="220"/>
      <c r="AH139" s="220"/>
      <c r="AI139" s="220"/>
      <c r="AJ139" s="220"/>
      <c r="AK139" s="220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0"/>
      <c r="BB139" s="220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0"/>
      <c r="BS139" s="220"/>
      <c r="BT139" s="220"/>
      <c r="BU139" s="230">
        <v>2100000</v>
      </c>
    </row>
    <row r="140" spans="4:73">
      <c r="D140" s="175" t="s">
        <v>691</v>
      </c>
      <c r="E140" s="220" t="s">
        <v>697</v>
      </c>
      <c r="F140" s="220" t="s">
        <v>698</v>
      </c>
      <c r="G140" s="220">
        <v>-716301.37</v>
      </c>
      <c r="H140" s="220"/>
      <c r="I140" s="220"/>
      <c r="J140" s="220"/>
      <c r="K140" s="220"/>
      <c r="L140" s="220"/>
      <c r="M140" s="220"/>
      <c r="N140" s="220"/>
      <c r="O140" s="220">
        <v>-716301.37</v>
      </c>
      <c r="P140" s="220"/>
      <c r="Q140" s="220"/>
      <c r="R140" s="220"/>
      <c r="S140" s="220"/>
      <c r="T140" s="220"/>
      <c r="U140" s="220"/>
      <c r="V140" s="220"/>
      <c r="W140" s="220"/>
      <c r="X140" s="220"/>
      <c r="Y140" s="220"/>
      <c r="Z140" s="220"/>
      <c r="AA140" s="220"/>
      <c r="AB140" s="220"/>
      <c r="AC140" s="220"/>
      <c r="AD140" s="220"/>
      <c r="AE140" s="220"/>
      <c r="AF140" s="220"/>
      <c r="AG140" s="220"/>
      <c r="AH140" s="220"/>
      <c r="AI140" s="220"/>
      <c r="AJ140" s="220"/>
      <c r="AK140" s="220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0"/>
      <c r="BB140" s="220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0"/>
      <c r="BS140" s="220"/>
      <c r="BT140" s="220"/>
      <c r="BU140" s="230">
        <v>-716301.37</v>
      </c>
    </row>
    <row r="141" spans="4:73">
      <c r="D141" s="175" t="s">
        <v>693</v>
      </c>
      <c r="E141" s="222" t="s">
        <v>700</v>
      </c>
      <c r="F141" s="222" t="s">
        <v>695</v>
      </c>
      <c r="G141" s="222">
        <v>1383698.63</v>
      </c>
      <c r="H141" s="222"/>
      <c r="I141" s="222"/>
      <c r="J141" s="222"/>
      <c r="K141" s="222"/>
      <c r="L141" s="222"/>
      <c r="M141" s="222"/>
      <c r="N141" s="222"/>
      <c r="O141" s="222">
        <v>1383698.63</v>
      </c>
      <c r="P141" s="222"/>
      <c r="Q141" s="222"/>
      <c r="R141" s="222"/>
      <c r="S141" s="222"/>
      <c r="T141" s="222"/>
      <c r="U141" s="222"/>
      <c r="V141" s="222"/>
      <c r="W141" s="222"/>
      <c r="X141" s="222"/>
      <c r="Y141" s="222"/>
      <c r="Z141" s="222"/>
      <c r="AA141" s="222"/>
      <c r="AB141" s="222"/>
      <c r="AC141" s="222"/>
      <c r="AD141" s="222"/>
      <c r="AE141" s="222"/>
      <c r="AF141" s="222"/>
      <c r="AG141" s="222"/>
      <c r="AH141" s="222"/>
      <c r="AI141" s="222"/>
      <c r="AJ141" s="222"/>
      <c r="AK141" s="222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2"/>
      <c r="BB141" s="222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2"/>
      <c r="BS141" s="222"/>
      <c r="BT141" s="222"/>
      <c r="BU141" s="232">
        <v>1383698.63</v>
      </c>
    </row>
    <row r="142" spans="4:73">
      <c r="D142" s="175" t="s">
        <v>696</v>
      </c>
      <c r="E142" s="220" t="s">
        <v>718</v>
      </c>
      <c r="F142" s="220" t="s">
        <v>719</v>
      </c>
      <c r="G142" s="220">
        <v>70305053.049999997</v>
      </c>
      <c r="H142" s="220">
        <v>1894800</v>
      </c>
      <c r="I142" s="220"/>
      <c r="J142" s="220"/>
      <c r="K142" s="220"/>
      <c r="L142" s="220"/>
      <c r="M142" s="220">
        <v>6278295.9900000002</v>
      </c>
      <c r="N142" s="220"/>
      <c r="O142" s="220">
        <v>78478149.040000007</v>
      </c>
      <c r="P142" s="220"/>
      <c r="Q142" s="220"/>
      <c r="R142" s="220"/>
      <c r="S142" s="220"/>
      <c r="T142" s="220"/>
      <c r="U142" s="220"/>
      <c r="V142" s="220"/>
      <c r="W142" s="220"/>
      <c r="X142" s="220"/>
      <c r="Y142" s="220"/>
      <c r="Z142" s="220"/>
      <c r="AA142" s="220"/>
      <c r="AB142" s="220"/>
      <c r="AC142" s="220"/>
      <c r="AD142" s="220"/>
      <c r="AE142" s="220"/>
      <c r="AF142" s="220"/>
      <c r="AG142" s="220"/>
      <c r="AH142" s="220"/>
      <c r="AI142" s="220"/>
      <c r="AJ142" s="220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220"/>
      <c r="AW142" s="220"/>
      <c r="AX142" s="220"/>
      <c r="AY142" s="220"/>
      <c r="AZ142" s="220"/>
      <c r="BA142" s="220"/>
      <c r="BB142" s="220"/>
      <c r="BC142" s="220"/>
      <c r="BD142" s="220"/>
      <c r="BE142" s="220"/>
      <c r="BF142" s="220"/>
      <c r="BG142" s="220"/>
      <c r="BH142" s="220"/>
      <c r="BI142" s="220"/>
      <c r="BJ142" s="220"/>
      <c r="BK142" s="220"/>
      <c r="BL142" s="220"/>
      <c r="BM142" s="220"/>
      <c r="BN142" s="220"/>
      <c r="BO142" s="220"/>
      <c r="BP142" s="220"/>
      <c r="BQ142" s="220"/>
      <c r="BR142" s="220"/>
      <c r="BS142" s="220"/>
      <c r="BT142" s="220"/>
      <c r="BU142" s="230">
        <v>78478149.040000007</v>
      </c>
    </row>
    <row r="143" spans="4:73">
      <c r="D143" s="175" t="s">
        <v>699</v>
      </c>
      <c r="E143" s="222" t="s">
        <v>721</v>
      </c>
      <c r="F143" s="222" t="s">
        <v>719</v>
      </c>
      <c r="G143" s="222">
        <v>70305053.049999997</v>
      </c>
      <c r="H143" s="222">
        <v>1894800</v>
      </c>
      <c r="I143" s="222"/>
      <c r="J143" s="222"/>
      <c r="K143" s="222"/>
      <c r="L143" s="222"/>
      <c r="M143" s="222">
        <v>6278295.9900000002</v>
      </c>
      <c r="N143" s="222"/>
      <c r="O143" s="222">
        <v>78478149.040000007</v>
      </c>
      <c r="P143" s="222"/>
      <c r="Q143" s="222"/>
      <c r="R143" s="222"/>
      <c r="S143" s="222"/>
      <c r="T143" s="222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2"/>
      <c r="AI143" s="222"/>
      <c r="AJ143" s="222"/>
      <c r="AK143" s="222"/>
      <c r="AL143" s="222"/>
      <c r="AM143" s="22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2"/>
      <c r="BB143" s="222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2"/>
      <c r="BS143" s="222"/>
      <c r="BT143" s="222"/>
      <c r="BU143" s="232">
        <v>78478149.040000007</v>
      </c>
    </row>
    <row r="144" spans="4:73">
      <c r="D144" s="175" t="s">
        <v>701</v>
      </c>
      <c r="E144" s="220" t="s">
        <v>723</v>
      </c>
      <c r="F144" s="220" t="s">
        <v>724</v>
      </c>
      <c r="G144" s="220">
        <v>1000000</v>
      </c>
      <c r="H144" s="220"/>
      <c r="I144" s="220"/>
      <c r="J144" s="220"/>
      <c r="K144" s="220"/>
      <c r="L144" s="220"/>
      <c r="M144" s="220"/>
      <c r="N144" s="220"/>
      <c r="O144" s="220">
        <v>1000000</v>
      </c>
      <c r="P144" s="220"/>
      <c r="Q144" s="220"/>
      <c r="R144" s="220"/>
      <c r="S144" s="220"/>
      <c r="T144" s="220"/>
      <c r="U144" s="220"/>
      <c r="V144" s="220"/>
      <c r="W144" s="220"/>
      <c r="X144" s="220"/>
      <c r="Y144" s="220"/>
      <c r="Z144" s="220"/>
      <c r="AA144" s="220"/>
      <c r="AB144" s="220"/>
      <c r="AC144" s="220"/>
      <c r="AD144" s="220"/>
      <c r="AE144" s="220"/>
      <c r="AF144" s="220"/>
      <c r="AG144" s="220"/>
      <c r="AH144" s="220"/>
      <c r="AI144" s="220"/>
      <c r="AJ144" s="220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220"/>
      <c r="AW144" s="220"/>
      <c r="AX144" s="220"/>
      <c r="AY144" s="220"/>
      <c r="AZ144" s="220"/>
      <c r="BA144" s="220"/>
      <c r="BB144" s="220"/>
      <c r="BC144" s="220"/>
      <c r="BD144" s="220"/>
      <c r="BE144" s="220"/>
      <c r="BF144" s="220"/>
      <c r="BG144" s="220"/>
      <c r="BH144" s="220"/>
      <c r="BI144" s="220"/>
      <c r="BJ144" s="220"/>
      <c r="BK144" s="220"/>
      <c r="BL144" s="220"/>
      <c r="BM144" s="220"/>
      <c r="BN144" s="220"/>
      <c r="BO144" s="220"/>
      <c r="BP144" s="220"/>
      <c r="BQ144" s="220"/>
      <c r="BR144" s="220"/>
      <c r="BS144" s="220"/>
      <c r="BT144" s="220"/>
      <c r="BU144" s="230">
        <v>1000000</v>
      </c>
    </row>
    <row r="145" spans="4:75">
      <c r="D145" s="175" t="s">
        <v>704</v>
      </c>
      <c r="E145" s="220" t="s">
        <v>726</v>
      </c>
      <c r="F145" s="220" t="s">
        <v>727</v>
      </c>
      <c r="G145" s="220">
        <v>-166272.85999999999</v>
      </c>
      <c r="H145" s="220"/>
      <c r="I145" s="220"/>
      <c r="J145" s="220"/>
      <c r="K145" s="220"/>
      <c r="L145" s="220"/>
      <c r="M145" s="220"/>
      <c r="N145" s="220"/>
      <c r="O145" s="220">
        <v>-166272.85999999999</v>
      </c>
      <c r="P145" s="220"/>
      <c r="Q145" s="220"/>
      <c r="R145" s="220"/>
      <c r="S145" s="220"/>
      <c r="T145" s="220"/>
      <c r="U145" s="220"/>
      <c r="V145" s="220"/>
      <c r="W145" s="220"/>
      <c r="X145" s="220"/>
      <c r="Y145" s="220"/>
      <c r="Z145" s="220"/>
      <c r="AA145" s="220"/>
      <c r="AB145" s="220"/>
      <c r="AC145" s="220"/>
      <c r="AD145" s="220"/>
      <c r="AE145" s="220"/>
      <c r="AF145" s="220"/>
      <c r="AG145" s="220"/>
      <c r="AH145" s="220"/>
      <c r="AI145" s="220"/>
      <c r="AJ145" s="220"/>
      <c r="AK145" s="220"/>
      <c r="AL145" s="220"/>
      <c r="AM145" s="220"/>
      <c r="AN145" s="220"/>
      <c r="AO145" s="220"/>
      <c r="AP145" s="220"/>
      <c r="AQ145" s="220"/>
      <c r="AR145" s="220"/>
      <c r="AS145" s="220"/>
      <c r="AT145" s="220"/>
      <c r="AU145" s="220"/>
      <c r="AV145" s="220"/>
      <c r="AW145" s="220"/>
      <c r="AX145" s="220"/>
      <c r="AY145" s="220"/>
      <c r="AZ145" s="220"/>
      <c r="BA145" s="220"/>
      <c r="BB145" s="220"/>
      <c r="BC145" s="220"/>
      <c r="BD145" s="220"/>
      <c r="BE145" s="220"/>
      <c r="BF145" s="220"/>
      <c r="BG145" s="220"/>
      <c r="BH145" s="220"/>
      <c r="BI145" s="220"/>
      <c r="BJ145" s="220"/>
      <c r="BK145" s="220"/>
      <c r="BL145" s="220"/>
      <c r="BM145" s="220"/>
      <c r="BN145" s="220"/>
      <c r="BO145" s="220"/>
      <c r="BP145" s="220"/>
      <c r="BQ145" s="220"/>
      <c r="BR145" s="220"/>
      <c r="BS145" s="220"/>
      <c r="BT145" s="220"/>
      <c r="BU145" s="230">
        <v>-166272.85999999999</v>
      </c>
    </row>
    <row r="146" spans="4:75">
      <c r="D146" s="175" t="s">
        <v>707</v>
      </c>
      <c r="E146" s="222" t="s">
        <v>729</v>
      </c>
      <c r="F146" s="222" t="s">
        <v>730</v>
      </c>
      <c r="G146" s="222">
        <v>833727.14</v>
      </c>
      <c r="H146" s="222"/>
      <c r="I146" s="222"/>
      <c r="J146" s="222"/>
      <c r="K146" s="222"/>
      <c r="L146" s="222"/>
      <c r="M146" s="222"/>
      <c r="N146" s="222"/>
      <c r="O146" s="222">
        <v>833727.14</v>
      </c>
      <c r="P146" s="222"/>
      <c r="Q146" s="222"/>
      <c r="R146" s="222"/>
      <c r="S146" s="222"/>
      <c r="T146" s="222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222"/>
      <c r="AI146" s="222"/>
      <c r="AJ146" s="222"/>
      <c r="AK146" s="222"/>
      <c r="AL146" s="222"/>
      <c r="AM146" s="22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2"/>
      <c r="BB146" s="222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2"/>
      <c r="BS146" s="222"/>
      <c r="BT146" s="222"/>
      <c r="BU146" s="232">
        <v>833727.14</v>
      </c>
    </row>
    <row r="147" spans="4:75">
      <c r="D147" s="175" t="s">
        <v>709</v>
      </c>
      <c r="E147" s="223" t="s">
        <v>732</v>
      </c>
      <c r="F147" s="223" t="s">
        <v>733</v>
      </c>
      <c r="G147" s="223">
        <v>159176299.03</v>
      </c>
      <c r="H147" s="223">
        <v>2014415.54</v>
      </c>
      <c r="I147" s="223"/>
      <c r="J147" s="223">
        <v>7129923.1059980001</v>
      </c>
      <c r="K147" s="223"/>
      <c r="L147" s="223">
        <v>1517908.3317539999</v>
      </c>
      <c r="M147" s="223">
        <v>18035503.579999998</v>
      </c>
      <c r="N147" s="223">
        <v>7580034.6483119996</v>
      </c>
      <c r="O147" s="223">
        <v>195454084.23606399</v>
      </c>
      <c r="P147" s="223"/>
      <c r="Q147" s="223"/>
      <c r="R147" s="223"/>
      <c r="S147" s="223"/>
      <c r="T147" s="223"/>
      <c r="U147" s="223"/>
      <c r="V147" s="223"/>
      <c r="W147" s="223"/>
      <c r="X147" s="223"/>
      <c r="Y147" s="223"/>
      <c r="Z147" s="223"/>
      <c r="AA147" s="223"/>
      <c r="AB147" s="223"/>
      <c r="AC147" s="223"/>
      <c r="AD147" s="223"/>
      <c r="AE147" s="223"/>
      <c r="AF147" s="223"/>
      <c r="AG147" s="223"/>
      <c r="AH147" s="223"/>
      <c r="AI147" s="223"/>
      <c r="AJ147" s="223"/>
      <c r="AK147" s="223"/>
      <c r="AL147" s="223"/>
      <c r="AM147" s="223"/>
      <c r="AN147" s="223"/>
      <c r="AO147" s="223"/>
      <c r="AP147" s="223"/>
      <c r="AQ147" s="223"/>
      <c r="AR147" s="223"/>
      <c r="AS147" s="223"/>
      <c r="AT147" s="223"/>
      <c r="AU147" s="223"/>
      <c r="AV147" s="223"/>
      <c r="AW147" s="223"/>
      <c r="AX147" s="223"/>
      <c r="AY147" s="223"/>
      <c r="AZ147" s="223"/>
      <c r="BA147" s="223"/>
      <c r="BB147" s="223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3"/>
      <c r="BS147" s="223"/>
      <c r="BT147" s="223"/>
      <c r="BU147" s="232">
        <v>195454084.23606399</v>
      </c>
    </row>
    <row r="148" spans="4:75">
      <c r="D148" s="175" t="s">
        <v>712</v>
      </c>
      <c r="E148" s="220" t="s">
        <v>735</v>
      </c>
      <c r="F148" s="220" t="s">
        <v>736</v>
      </c>
      <c r="G148" s="220">
        <v>18744814.989999998</v>
      </c>
      <c r="H148" s="220"/>
      <c r="I148" s="220"/>
      <c r="J148" s="220"/>
      <c r="K148" s="220"/>
      <c r="L148" s="220"/>
      <c r="M148" s="220">
        <v>900597.69</v>
      </c>
      <c r="N148" s="220"/>
      <c r="O148" s="220">
        <v>19645412.68</v>
      </c>
      <c r="P148" s="220"/>
      <c r="Q148" s="220"/>
      <c r="R148" s="220"/>
      <c r="S148" s="220"/>
      <c r="T148" s="220"/>
      <c r="U148" s="220"/>
      <c r="V148" s="220"/>
      <c r="W148" s="220"/>
      <c r="X148" s="220"/>
      <c r="Y148" s="220"/>
      <c r="Z148" s="220"/>
      <c r="AA148" s="220"/>
      <c r="AB148" s="220"/>
      <c r="AC148" s="220"/>
      <c r="AD148" s="220"/>
      <c r="AE148" s="220"/>
      <c r="AF148" s="220"/>
      <c r="AG148" s="220"/>
      <c r="AH148" s="220"/>
      <c r="AI148" s="220"/>
      <c r="AJ148" s="220"/>
      <c r="AK148" s="220"/>
      <c r="AL148" s="220"/>
      <c r="AM148" s="220"/>
      <c r="AN148" s="220"/>
      <c r="AO148" s="220"/>
      <c r="AP148" s="220"/>
      <c r="AQ148" s="220"/>
      <c r="AR148" s="220"/>
      <c r="AS148" s="220"/>
      <c r="AT148" s="220"/>
      <c r="AU148" s="220"/>
      <c r="AV148" s="220"/>
      <c r="AW148" s="220"/>
      <c r="AX148" s="220"/>
      <c r="AY148" s="220"/>
      <c r="AZ148" s="220"/>
      <c r="BA148" s="220"/>
      <c r="BB148" s="220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0"/>
      <c r="BS148" s="220"/>
      <c r="BT148" s="220"/>
      <c r="BU148" s="230">
        <v>19645412.68</v>
      </c>
      <c r="BW148">
        <v>24000</v>
      </c>
    </row>
    <row r="149" spans="4:75">
      <c r="D149" s="175" t="s">
        <v>715</v>
      </c>
      <c r="E149" s="220" t="s">
        <v>738</v>
      </c>
      <c r="F149" s="220" t="s">
        <v>739</v>
      </c>
      <c r="G149" s="220">
        <v>5914122.1500000004</v>
      </c>
      <c r="H149" s="220"/>
      <c r="I149" s="220"/>
      <c r="J149" s="220"/>
      <c r="K149" s="220"/>
      <c r="L149" s="220"/>
      <c r="M149" s="220">
        <v>2145309.39</v>
      </c>
      <c r="N149" s="220"/>
      <c r="O149" s="220">
        <v>8059431.54</v>
      </c>
      <c r="P149" s="220"/>
      <c r="Q149" s="220"/>
      <c r="R149" s="220"/>
      <c r="S149" s="220"/>
      <c r="T149" s="220"/>
      <c r="U149" s="220"/>
      <c r="V149" s="220"/>
      <c r="W149" s="220"/>
      <c r="X149" s="220"/>
      <c r="Y149" s="220"/>
      <c r="Z149" s="220"/>
      <c r="AA149" s="220"/>
      <c r="AB149" s="220"/>
      <c r="AC149" s="220"/>
      <c r="AD149" s="220"/>
      <c r="AE149" s="220"/>
      <c r="AF149" s="220"/>
      <c r="AG149" s="220"/>
      <c r="AH149" s="220"/>
      <c r="AI149" s="220"/>
      <c r="AJ149" s="220"/>
      <c r="AK149" s="220"/>
      <c r="AL149" s="220"/>
      <c r="AM149" s="220"/>
      <c r="AN149" s="220"/>
      <c r="AO149" s="220"/>
      <c r="AP149" s="220"/>
      <c r="AQ149" s="220"/>
      <c r="AR149" s="220"/>
      <c r="AS149" s="220"/>
      <c r="AT149" s="220"/>
      <c r="AU149" s="220"/>
      <c r="AV149" s="220"/>
      <c r="AW149" s="220"/>
      <c r="AX149" s="220"/>
      <c r="AY149" s="220"/>
      <c r="AZ149" s="220"/>
      <c r="BA149" s="220"/>
      <c r="BB149" s="220"/>
      <c r="BC149" s="220"/>
      <c r="BD149" s="220"/>
      <c r="BE149" s="220"/>
      <c r="BF149" s="220"/>
      <c r="BG149" s="220"/>
      <c r="BH149" s="220"/>
      <c r="BI149" s="220"/>
      <c r="BJ149" s="220"/>
      <c r="BK149" s="220"/>
      <c r="BL149" s="220"/>
      <c r="BM149" s="220">
        <v>7022.1120000000001</v>
      </c>
      <c r="BN149" s="220"/>
      <c r="BO149" s="220">
        <v>7022.1120000000001</v>
      </c>
      <c r="BP149" s="220">
        <v>-352173.76</v>
      </c>
      <c r="BQ149" s="220">
        <v>-345151.64799999999</v>
      </c>
      <c r="BR149" s="220"/>
      <c r="BS149" s="220"/>
      <c r="BT149" s="220"/>
      <c r="BU149" s="230">
        <v>7714279.892</v>
      </c>
    </row>
    <row r="150" spans="4:75">
      <c r="D150" s="175" t="s">
        <v>717</v>
      </c>
      <c r="E150" s="220" t="s">
        <v>741</v>
      </c>
      <c r="F150" s="220" t="s">
        <v>742</v>
      </c>
      <c r="G150" s="220"/>
      <c r="H150" s="220"/>
      <c r="I150" s="220"/>
      <c r="J150" s="220"/>
      <c r="K150" s="220"/>
      <c r="L150" s="220"/>
      <c r="M150" s="220">
        <v>2587806.81</v>
      </c>
      <c r="N150" s="220"/>
      <c r="O150" s="220">
        <v>2587806.81</v>
      </c>
      <c r="P150" s="220"/>
      <c r="Q150" s="220"/>
      <c r="R150" s="220"/>
      <c r="S150" s="220"/>
      <c r="T150" s="220"/>
      <c r="U150" s="220"/>
      <c r="V150" s="220"/>
      <c r="W150" s="220"/>
      <c r="X150" s="220"/>
      <c r="Y150" s="220"/>
      <c r="Z150" s="220"/>
      <c r="AA150" s="220"/>
      <c r="AB150" s="220"/>
      <c r="AC150" s="220"/>
      <c r="AD150" s="220"/>
      <c r="AE150" s="220"/>
      <c r="AF150" s="220"/>
      <c r="AG150" s="220"/>
      <c r="AH150" s="220"/>
      <c r="AI150" s="220"/>
      <c r="AJ150" s="220"/>
      <c r="AK150" s="220"/>
      <c r="AL150" s="220"/>
      <c r="AM150" s="220"/>
      <c r="AN150" s="220"/>
      <c r="AO150" s="220"/>
      <c r="AP150" s="220"/>
      <c r="AQ150" s="220"/>
      <c r="AR150" s="220"/>
      <c r="AS150" s="220"/>
      <c r="AT150" s="220"/>
      <c r="AU150" s="220"/>
      <c r="AV150" s="220"/>
      <c r="AW150" s="220"/>
      <c r="AX150" s="220"/>
      <c r="AY150" s="220"/>
      <c r="AZ150" s="220"/>
      <c r="BA150" s="220"/>
      <c r="BB150" s="220"/>
      <c r="BC150" s="220"/>
      <c r="BD150" s="220"/>
      <c r="BE150" s="220"/>
      <c r="BF150" s="220"/>
      <c r="BG150" s="220"/>
      <c r="BH150" s="220"/>
      <c r="BI150" s="220"/>
      <c r="BJ150" s="220"/>
      <c r="BK150" s="220"/>
      <c r="BL150" s="220"/>
      <c r="BM150" s="220"/>
      <c r="BN150" s="220"/>
      <c r="BO150" s="220"/>
      <c r="BP150" s="220"/>
      <c r="BQ150" s="220"/>
      <c r="BR150" s="220"/>
      <c r="BS150" s="220"/>
      <c r="BT150" s="220"/>
      <c r="BU150" s="230">
        <v>2587806.81</v>
      </c>
    </row>
    <row r="151" spans="4:75">
      <c r="D151" s="175" t="s">
        <v>722</v>
      </c>
      <c r="E151" s="220" t="s">
        <v>744</v>
      </c>
      <c r="F151" s="220" t="s">
        <v>745</v>
      </c>
      <c r="G151" s="220">
        <v>121035067.15000001</v>
      </c>
      <c r="H151" s="220"/>
      <c r="I151" s="220"/>
      <c r="J151" s="221">
        <v>143300938.54816809</v>
      </c>
      <c r="K151" s="220"/>
      <c r="L151" s="220">
        <v>23630485.914000001</v>
      </c>
      <c r="M151" s="220">
        <v>23836841.010000002</v>
      </c>
      <c r="N151" s="220">
        <v>109744.154492</v>
      </c>
      <c r="O151" s="221">
        <v>311913076.77666008</v>
      </c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0"/>
      <c r="BB151" s="220"/>
      <c r="BC151" s="220"/>
      <c r="BD151" s="220"/>
      <c r="BE151" s="220"/>
      <c r="BF151" s="220"/>
      <c r="BG151" s="220"/>
      <c r="BH151" s="220"/>
      <c r="BI151" s="220"/>
      <c r="BJ151" s="220"/>
      <c r="BK151" s="220"/>
      <c r="BL151" s="220"/>
      <c r="BM151" s="220"/>
      <c r="BN151" s="220"/>
      <c r="BO151" s="220"/>
      <c r="BP151" s="220"/>
      <c r="BQ151" s="220"/>
      <c r="BR151" s="220"/>
      <c r="BS151" s="220"/>
      <c r="BT151" s="220"/>
      <c r="BU151" s="231">
        <v>311913076.77666008</v>
      </c>
    </row>
    <row r="152" spans="4:75">
      <c r="D152" s="175" t="s">
        <v>725</v>
      </c>
      <c r="E152" s="220" t="s">
        <v>747</v>
      </c>
      <c r="F152" s="220" t="s">
        <v>748</v>
      </c>
      <c r="G152" s="220">
        <v>23571496.399999999</v>
      </c>
      <c r="H152" s="220"/>
      <c r="I152" s="220"/>
      <c r="J152" s="220"/>
      <c r="K152" s="220"/>
      <c r="L152" s="220"/>
      <c r="M152" s="220">
        <v>2313203.85</v>
      </c>
      <c r="N152" s="220"/>
      <c r="O152" s="220">
        <v>25884700.25</v>
      </c>
      <c r="P152" s="220"/>
      <c r="Q152" s="220"/>
      <c r="R152" s="220"/>
      <c r="S152" s="220"/>
      <c r="T152" s="220"/>
      <c r="U152" s="220"/>
      <c r="V152" s="220"/>
      <c r="W152" s="220"/>
      <c r="X152" s="220"/>
      <c r="Y152" s="220"/>
      <c r="Z152" s="220"/>
      <c r="AA152" s="220"/>
      <c r="AB152" s="220"/>
      <c r="AC152" s="220"/>
      <c r="AD152" s="220"/>
      <c r="AE152" s="220"/>
      <c r="AF152" s="220"/>
      <c r="AG152" s="220"/>
      <c r="AH152" s="220"/>
      <c r="AI152" s="220"/>
      <c r="AJ152" s="220"/>
      <c r="AK152" s="220"/>
      <c r="AL152" s="220"/>
      <c r="AM152" s="220"/>
      <c r="AN152" s="220"/>
      <c r="AO152" s="220"/>
      <c r="AP152" s="220"/>
      <c r="AQ152" s="220"/>
      <c r="AR152" s="220"/>
      <c r="AS152" s="220"/>
      <c r="AT152" s="220"/>
      <c r="AU152" s="220"/>
      <c r="AV152" s="220"/>
      <c r="AW152" s="220"/>
      <c r="AX152" s="220"/>
      <c r="AY152" s="220"/>
      <c r="AZ152" s="220"/>
      <c r="BA152" s="220"/>
      <c r="BB152" s="220"/>
      <c r="BC152" s="220"/>
      <c r="BD152" s="220"/>
      <c r="BE152" s="220"/>
      <c r="BF152" s="220"/>
      <c r="BG152" s="220"/>
      <c r="BH152" s="220"/>
      <c r="BI152" s="220"/>
      <c r="BJ152" s="220"/>
      <c r="BK152" s="220"/>
      <c r="BL152" s="220"/>
      <c r="BM152" s="220"/>
      <c r="BN152" s="220"/>
      <c r="BO152" s="220"/>
      <c r="BP152" s="220"/>
      <c r="BQ152" s="220"/>
      <c r="BR152" s="220"/>
      <c r="BS152" s="220"/>
      <c r="BT152" s="220"/>
      <c r="BU152" s="230">
        <v>25884700.25</v>
      </c>
    </row>
    <row r="153" spans="4:75">
      <c r="D153" s="175" t="s">
        <v>728</v>
      </c>
      <c r="E153" s="220" t="s">
        <v>750</v>
      </c>
      <c r="F153" s="220" t="s">
        <v>751</v>
      </c>
      <c r="G153" s="220">
        <v>1604378.41</v>
      </c>
      <c r="H153" s="220">
        <v>44441.440000000002</v>
      </c>
      <c r="I153" s="220"/>
      <c r="J153" s="220"/>
      <c r="K153" s="220"/>
      <c r="L153" s="220"/>
      <c r="M153" s="220">
        <v>146202.06</v>
      </c>
      <c r="N153" s="220"/>
      <c r="O153" s="220">
        <v>1795021.91</v>
      </c>
      <c r="P153" s="220"/>
      <c r="Q153" s="220"/>
      <c r="R153" s="220"/>
      <c r="S153" s="220"/>
      <c r="T153" s="220"/>
      <c r="U153" s="220"/>
      <c r="V153" s="220"/>
      <c r="W153" s="220"/>
      <c r="X153" s="220"/>
      <c r="Y153" s="220"/>
      <c r="Z153" s="220"/>
      <c r="AA153" s="220"/>
      <c r="AB153" s="220"/>
      <c r="AC153" s="220"/>
      <c r="AD153" s="220"/>
      <c r="AE153" s="220"/>
      <c r="AF153" s="220"/>
      <c r="AG153" s="220"/>
      <c r="AH153" s="220"/>
      <c r="AI153" s="220"/>
      <c r="AJ153" s="220"/>
      <c r="AK153" s="220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0"/>
      <c r="BB153" s="220"/>
      <c r="BC153" s="220"/>
      <c r="BD153" s="220"/>
      <c r="BE153" s="220"/>
      <c r="BF153" s="220"/>
      <c r="BG153" s="220"/>
      <c r="BH153" s="220"/>
      <c r="BI153" s="220"/>
      <c r="BJ153" s="220"/>
      <c r="BK153" s="220"/>
      <c r="BL153" s="220"/>
      <c r="BM153" s="220">
        <v>-41664</v>
      </c>
      <c r="BN153" s="220"/>
      <c r="BO153" s="220">
        <v>-41664</v>
      </c>
      <c r="BP153" s="220">
        <v>651.96</v>
      </c>
      <c r="BQ153" s="220">
        <v>-41012.04</v>
      </c>
      <c r="BR153" s="220"/>
      <c r="BS153" s="220"/>
      <c r="BT153" s="220"/>
      <c r="BU153" s="230">
        <v>1754009.87</v>
      </c>
    </row>
    <row r="154" spans="4:75">
      <c r="D154" s="175" t="s">
        <v>731</v>
      </c>
      <c r="E154" s="220" t="s">
        <v>753</v>
      </c>
      <c r="F154" s="220" t="s">
        <v>754</v>
      </c>
      <c r="G154" s="220">
        <v>2891895.54</v>
      </c>
      <c r="H154" s="220"/>
      <c r="I154" s="220"/>
      <c r="J154" s="220"/>
      <c r="K154" s="220"/>
      <c r="L154" s="220">
        <v>-786281.91749999998</v>
      </c>
      <c r="M154" s="220">
        <v>23260.76</v>
      </c>
      <c r="N154" s="220"/>
      <c r="O154" s="220">
        <v>2128874.3824999998</v>
      </c>
      <c r="P154" s="220"/>
      <c r="Q154" s="220"/>
      <c r="R154" s="220"/>
      <c r="S154" s="220"/>
      <c r="T154" s="220"/>
      <c r="U154" s="220"/>
      <c r="V154" s="220"/>
      <c r="W154" s="220"/>
      <c r="X154" s="220"/>
      <c r="Y154" s="220"/>
      <c r="Z154" s="220"/>
      <c r="AA154" s="220"/>
      <c r="AB154" s="220"/>
      <c r="AC154" s="220"/>
      <c r="AD154" s="220"/>
      <c r="AE154" s="220"/>
      <c r="AF154" s="220"/>
      <c r="AG154" s="220"/>
      <c r="AH154" s="220"/>
      <c r="AI154" s="220"/>
      <c r="AJ154" s="220"/>
      <c r="AK154" s="220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0"/>
      <c r="BB154" s="220"/>
      <c r="BC154" s="220"/>
      <c r="BD154" s="220"/>
      <c r="BE154" s="220"/>
      <c r="BF154" s="220"/>
      <c r="BG154" s="220"/>
      <c r="BH154" s="220"/>
      <c r="BI154" s="220"/>
      <c r="BJ154" s="220"/>
      <c r="BK154" s="220"/>
      <c r="BL154" s="220"/>
      <c r="BM154" s="220"/>
      <c r="BN154" s="220"/>
      <c r="BO154" s="220"/>
      <c r="BP154" s="220"/>
      <c r="BQ154" s="220"/>
      <c r="BR154" s="220"/>
      <c r="BS154" s="220"/>
      <c r="BT154" s="220"/>
      <c r="BU154" s="230">
        <v>2128874.3824999998</v>
      </c>
    </row>
    <row r="155" spans="4:75">
      <c r="D155" s="175" t="s">
        <v>734</v>
      </c>
      <c r="E155" s="220" t="s">
        <v>756</v>
      </c>
      <c r="F155" s="220" t="s">
        <v>757</v>
      </c>
      <c r="G155" s="220"/>
      <c r="H155" s="220"/>
      <c r="I155" s="220"/>
      <c r="J155" s="221">
        <v>125946881.5402077</v>
      </c>
      <c r="K155" s="220"/>
      <c r="L155" s="220"/>
      <c r="M155" s="220"/>
      <c r="N155" s="220"/>
      <c r="O155" s="221">
        <v>125946881.5402077</v>
      </c>
      <c r="P155" s="220"/>
      <c r="Q155" s="220"/>
      <c r="R155" s="220"/>
      <c r="S155" s="220"/>
      <c r="T155" s="220"/>
      <c r="U155" s="220"/>
      <c r="V155" s="220"/>
      <c r="W155" s="220"/>
      <c r="X155" s="220"/>
      <c r="Y155" s="220"/>
      <c r="Z155" s="220"/>
      <c r="AA155" s="220"/>
      <c r="AB155" s="220"/>
      <c r="AC155" s="220"/>
      <c r="AD155" s="220"/>
      <c r="AE155" s="220"/>
      <c r="AF155" s="220"/>
      <c r="AG155" s="220"/>
      <c r="AH155" s="220"/>
      <c r="AI155" s="220"/>
      <c r="AJ155" s="220"/>
      <c r="AK155" s="220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0"/>
      <c r="BB155" s="220"/>
      <c r="BC155" s="220"/>
      <c r="BD155" s="220"/>
      <c r="BE155" s="220"/>
      <c r="BF155" s="220"/>
      <c r="BG155" s="220"/>
      <c r="BH155" s="220"/>
      <c r="BI155" s="220"/>
      <c r="BJ155" s="220"/>
      <c r="BK155" s="220"/>
      <c r="BL155" s="220"/>
      <c r="BM155" s="220"/>
      <c r="BN155" s="220"/>
      <c r="BO155" s="220"/>
      <c r="BP155" s="220"/>
      <c r="BQ155" s="220"/>
      <c r="BR155" s="220"/>
      <c r="BS155" s="220"/>
      <c r="BT155" s="220"/>
      <c r="BU155" s="231">
        <v>125946881.5402077</v>
      </c>
    </row>
    <row r="156" spans="4:75">
      <c r="D156" s="175" t="s">
        <v>737</v>
      </c>
      <c r="E156" s="220" t="s">
        <v>759</v>
      </c>
      <c r="F156" s="220" t="s">
        <v>760</v>
      </c>
      <c r="G156" s="220"/>
      <c r="H156" s="220"/>
      <c r="I156" s="220"/>
      <c r="J156" s="220">
        <v>7170435.3426901996</v>
      </c>
      <c r="K156" s="220"/>
      <c r="L156" s="220">
        <v>-8496243.8158950005</v>
      </c>
      <c r="M156" s="220"/>
      <c r="N156" s="220"/>
      <c r="O156" s="220">
        <v>-1325808.4732047999</v>
      </c>
      <c r="P156" s="220"/>
      <c r="Q156" s="220"/>
      <c r="R156" s="220"/>
      <c r="S156" s="220"/>
      <c r="T156" s="220"/>
      <c r="U156" s="220"/>
      <c r="V156" s="220"/>
      <c r="W156" s="220"/>
      <c r="X156" s="220"/>
      <c r="Y156" s="220"/>
      <c r="Z156" s="220"/>
      <c r="AA156" s="220"/>
      <c r="AB156" s="220"/>
      <c r="AC156" s="220"/>
      <c r="AD156" s="220"/>
      <c r="AE156" s="220"/>
      <c r="AF156" s="220"/>
      <c r="AG156" s="220"/>
      <c r="AH156" s="220"/>
      <c r="AI156" s="220"/>
      <c r="AJ156" s="220"/>
      <c r="AK156" s="220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0"/>
      <c r="BB156" s="220"/>
      <c r="BC156" s="220"/>
      <c r="BD156" s="220"/>
      <c r="BE156" s="220"/>
      <c r="BF156" s="220"/>
      <c r="BG156" s="220"/>
      <c r="BH156" s="220"/>
      <c r="BI156" s="220"/>
      <c r="BJ156" s="220"/>
      <c r="BK156" s="220"/>
      <c r="BL156" s="220"/>
      <c r="BM156" s="220"/>
      <c r="BN156" s="220"/>
      <c r="BO156" s="220"/>
      <c r="BP156" s="220">
        <v>352173.76</v>
      </c>
      <c r="BQ156" s="220">
        <v>352173.76</v>
      </c>
      <c r="BR156" s="220"/>
      <c r="BS156" s="220"/>
      <c r="BT156" s="220"/>
      <c r="BU156" s="230">
        <v>-973634.71320480003</v>
      </c>
      <c r="BW156">
        <v>24000</v>
      </c>
    </row>
    <row r="157" spans="4:75">
      <c r="D157" s="175" t="s">
        <v>740</v>
      </c>
      <c r="E157" s="220" t="s">
        <v>762</v>
      </c>
      <c r="F157" s="220" t="s">
        <v>763</v>
      </c>
      <c r="G157" s="220">
        <v>-173761774.63999999</v>
      </c>
      <c r="H157" s="220"/>
      <c r="I157" s="220"/>
      <c r="J157" s="220"/>
      <c r="K157" s="220"/>
      <c r="L157" s="220"/>
      <c r="M157" s="220">
        <v>-31953221.57</v>
      </c>
      <c r="N157" s="220"/>
      <c r="O157" s="220">
        <v>-205714996.21000001</v>
      </c>
      <c r="P157" s="220"/>
      <c r="Q157" s="220"/>
      <c r="R157" s="220"/>
      <c r="S157" s="220"/>
      <c r="T157" s="220"/>
      <c r="U157" s="220"/>
      <c r="V157" s="220"/>
      <c r="W157" s="220"/>
      <c r="X157" s="220"/>
      <c r="Y157" s="220"/>
      <c r="Z157" s="220"/>
      <c r="AA157" s="220"/>
      <c r="AB157" s="220"/>
      <c r="AC157" s="220"/>
      <c r="AD157" s="220"/>
      <c r="AE157" s="220"/>
      <c r="AF157" s="220"/>
      <c r="AG157" s="220"/>
      <c r="AH157" s="220"/>
      <c r="AI157" s="220"/>
      <c r="AJ157" s="220"/>
      <c r="AK157" s="220"/>
      <c r="AL157" s="220"/>
      <c r="AM157" s="220"/>
      <c r="AN157" s="220"/>
      <c r="AO157" s="220"/>
      <c r="AP157" s="220"/>
      <c r="AQ157" s="220"/>
      <c r="AR157" s="220"/>
      <c r="AS157" s="220"/>
      <c r="AT157" s="220"/>
      <c r="AU157" s="220"/>
      <c r="AV157" s="220"/>
      <c r="AW157" s="220"/>
      <c r="AX157" s="220"/>
      <c r="AY157" s="220"/>
      <c r="AZ157" s="220"/>
      <c r="BA157" s="220"/>
      <c r="BB157" s="220"/>
      <c r="BC157" s="220"/>
      <c r="BD157" s="220"/>
      <c r="BE157" s="220"/>
      <c r="BF157" s="220"/>
      <c r="BG157" s="220"/>
      <c r="BH157" s="220"/>
      <c r="BI157" s="220"/>
      <c r="BJ157" s="220"/>
      <c r="BK157" s="220"/>
      <c r="BL157" s="220"/>
      <c r="BM157" s="220"/>
      <c r="BN157" s="220"/>
      <c r="BO157" s="220"/>
      <c r="BP157" s="220"/>
      <c r="BQ157" s="220"/>
      <c r="BR157" s="220"/>
      <c r="BS157" s="220"/>
      <c r="BT157" s="220"/>
      <c r="BU157" s="230">
        <v>-205714996.21000001</v>
      </c>
      <c r="BW157">
        <v>-42267077.460000001</v>
      </c>
    </row>
    <row r="158" spans="4:75">
      <c r="D158" s="175" t="s">
        <v>743</v>
      </c>
      <c r="E158" s="222" t="s">
        <v>765</v>
      </c>
      <c r="F158" s="222" t="s">
        <v>766</v>
      </c>
      <c r="G158" s="222">
        <v>0</v>
      </c>
      <c r="H158" s="222">
        <v>44441.440000000002</v>
      </c>
      <c r="I158" s="222"/>
      <c r="J158" s="222">
        <v>276418255.43106598</v>
      </c>
      <c r="K158" s="222"/>
      <c r="L158" s="222">
        <v>14347960.180605</v>
      </c>
      <c r="M158" s="222">
        <v>0</v>
      </c>
      <c r="N158" s="222">
        <v>109744.154492</v>
      </c>
      <c r="O158" s="222">
        <v>290920401.20616299</v>
      </c>
      <c r="P158" s="222"/>
      <c r="Q158" s="222"/>
      <c r="R158" s="222"/>
      <c r="S158" s="222"/>
      <c r="T158" s="222"/>
      <c r="U158" s="222"/>
      <c r="V158" s="222"/>
      <c r="W158" s="222"/>
      <c r="X158" s="222"/>
      <c r="Y158" s="222"/>
      <c r="Z158" s="222"/>
      <c r="AA158" s="222"/>
      <c r="AB158" s="222"/>
      <c r="AC158" s="222"/>
      <c r="AD158" s="222"/>
      <c r="AE158" s="222"/>
      <c r="AF158" s="222"/>
      <c r="AG158" s="222"/>
      <c r="AH158" s="222"/>
      <c r="AI158" s="222"/>
      <c r="AJ158" s="222"/>
      <c r="AK158" s="222"/>
      <c r="AL158" s="222"/>
      <c r="AM158" s="222"/>
      <c r="AN158" s="222"/>
      <c r="AO158" s="222"/>
      <c r="AP158" s="222"/>
      <c r="AQ158" s="222"/>
      <c r="AR158" s="222"/>
      <c r="AS158" s="222"/>
      <c r="AT158" s="222"/>
      <c r="AU158" s="222"/>
      <c r="AV158" s="222"/>
      <c r="AW158" s="222"/>
      <c r="AX158" s="222"/>
      <c r="AY158" s="222"/>
      <c r="AZ158" s="222"/>
      <c r="BA158" s="222"/>
      <c r="BB158" s="222"/>
      <c r="BC158" s="222"/>
      <c r="BD158" s="222"/>
      <c r="BE158" s="222"/>
      <c r="BF158" s="222"/>
      <c r="BG158" s="222"/>
      <c r="BH158" s="222"/>
      <c r="BI158" s="222"/>
      <c r="BJ158" s="222"/>
      <c r="BK158" s="222"/>
      <c r="BL158" s="222"/>
      <c r="BM158" s="222">
        <v>-34641.887999999999</v>
      </c>
      <c r="BN158" s="222"/>
      <c r="BO158" s="222">
        <v>-34641.887999999999</v>
      </c>
      <c r="BP158" s="222">
        <v>651.96</v>
      </c>
      <c r="BQ158" s="222">
        <v>-33989.928</v>
      </c>
      <c r="BR158" s="222"/>
      <c r="BS158" s="222"/>
      <c r="BT158" s="222"/>
      <c r="BU158" s="232">
        <v>290886411.27816302</v>
      </c>
    </row>
    <row r="159" spans="4:75">
      <c r="D159" s="175" t="s">
        <v>746</v>
      </c>
      <c r="E159" s="223" t="s">
        <v>768</v>
      </c>
      <c r="F159" s="223" t="s">
        <v>766</v>
      </c>
      <c r="G159" s="223">
        <v>0</v>
      </c>
      <c r="H159" s="223">
        <v>44441.440000000002</v>
      </c>
      <c r="I159" s="223"/>
      <c r="J159" s="223">
        <v>276418255.43106598</v>
      </c>
      <c r="K159" s="223"/>
      <c r="L159" s="223">
        <v>14347960.180605</v>
      </c>
      <c r="M159" s="223">
        <v>0</v>
      </c>
      <c r="N159" s="223">
        <v>109744.154492</v>
      </c>
      <c r="O159" s="223">
        <v>290920401.20616299</v>
      </c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/>
      <c r="AK159" s="223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3"/>
      <c r="BB159" s="223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>
        <v>-34641.887999999999</v>
      </c>
      <c r="BN159" s="223"/>
      <c r="BO159" s="223">
        <v>-34641.887999999999</v>
      </c>
      <c r="BP159" s="223">
        <v>651.96</v>
      </c>
      <c r="BQ159" s="223">
        <v>-33989.928</v>
      </c>
      <c r="BR159" s="223"/>
      <c r="BS159" s="223"/>
      <c r="BT159" s="223"/>
      <c r="BU159" s="232">
        <v>290886411.27816302</v>
      </c>
    </row>
    <row r="160" spans="4:75">
      <c r="D160" s="175" t="s">
        <v>749</v>
      </c>
      <c r="E160" s="224" t="s">
        <v>770</v>
      </c>
      <c r="F160" s="224" t="s">
        <v>771</v>
      </c>
      <c r="G160" s="224">
        <v>41234932290.900002</v>
      </c>
      <c r="H160" s="224">
        <v>1726544258.46</v>
      </c>
      <c r="I160" s="221">
        <v>27577002696.445881</v>
      </c>
      <c r="J160" s="221">
        <v>16512620329.088051</v>
      </c>
      <c r="K160" s="224"/>
      <c r="L160" s="221">
        <v>5190975854.5138922</v>
      </c>
      <c r="M160" s="224">
        <v>4144290647.3000002</v>
      </c>
      <c r="N160" s="221">
        <v>4207828793.1268258</v>
      </c>
      <c r="O160" s="221">
        <v>100594194869.83466</v>
      </c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224"/>
      <c r="AJ160" s="224"/>
      <c r="AK160" s="224"/>
      <c r="AL160" s="224"/>
      <c r="AM160" s="224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4"/>
      <c r="BE160" s="224">
        <v>-11114380.66</v>
      </c>
      <c r="BF160" s="224">
        <v>0</v>
      </c>
      <c r="BG160" s="224"/>
      <c r="BH160" s="224"/>
      <c r="BI160" s="224"/>
      <c r="BJ160" s="221">
        <v>-398024926.62638229</v>
      </c>
      <c r="BK160" s="221">
        <v>-165335857.1976814</v>
      </c>
      <c r="BL160" s="224"/>
      <c r="BM160" s="224">
        <v>-34641.887999999999</v>
      </c>
      <c r="BN160" s="224"/>
      <c r="BO160" s="221">
        <v>-574509806.37206376</v>
      </c>
      <c r="BP160" s="224">
        <v>-30207521315.750004</v>
      </c>
      <c r="BQ160" s="221">
        <v>-30782031122.122063</v>
      </c>
      <c r="BR160" s="224"/>
      <c r="BS160" s="224"/>
      <c r="BT160" s="224"/>
      <c r="BU160" s="231">
        <v>69812163747.712585</v>
      </c>
    </row>
    <row r="161" spans="4:75">
      <c r="D161" s="175" t="s">
        <v>752</v>
      </c>
      <c r="E161" s="225" t="s">
        <v>773</v>
      </c>
      <c r="F161" s="225" t="s">
        <v>774</v>
      </c>
      <c r="G161" s="225">
        <v>53019835228</v>
      </c>
      <c r="H161" s="225">
        <v>1845973241.21</v>
      </c>
      <c r="I161" s="221">
        <v>28505499424.078568</v>
      </c>
      <c r="J161" s="221">
        <v>24290123845.063286</v>
      </c>
      <c r="K161" s="225">
        <v>897787.49</v>
      </c>
      <c r="L161" s="221">
        <v>8270414794.698597</v>
      </c>
      <c r="M161" s="225">
        <v>7371035933.9700003</v>
      </c>
      <c r="N161" s="225">
        <v>9779373759.3251705</v>
      </c>
      <c r="O161" s="221">
        <v>133083154013.83562</v>
      </c>
      <c r="P161" s="225"/>
      <c r="Q161" s="225"/>
      <c r="R161" s="221">
        <v>-342286130.27443331</v>
      </c>
      <c r="S161" s="221">
        <v>-3356229217.7690482</v>
      </c>
      <c r="T161" s="225"/>
      <c r="U161" s="225">
        <v>-10139942.7148511</v>
      </c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225"/>
      <c r="AI161" s="225"/>
      <c r="AJ161" s="225"/>
      <c r="AK161" s="225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>
        <v>-507469302.72638601</v>
      </c>
      <c r="AY161" s="225"/>
      <c r="AZ161" s="225"/>
      <c r="BA161" s="225"/>
      <c r="BB161" s="225"/>
      <c r="BC161" s="225"/>
      <c r="BD161" s="221">
        <v>-4216124593.4847193</v>
      </c>
      <c r="BE161" s="225">
        <v>-11114380.66</v>
      </c>
      <c r="BF161" s="225">
        <v>0</v>
      </c>
      <c r="BG161" s="225">
        <v>-35110.559999999998</v>
      </c>
      <c r="BH161" s="225"/>
      <c r="BI161" s="225">
        <v>-35110.559999999998</v>
      </c>
      <c r="BJ161" s="221">
        <v>-398024926.62638229</v>
      </c>
      <c r="BK161" s="221">
        <v>-165335857.1976814</v>
      </c>
      <c r="BL161" s="225"/>
      <c r="BM161" s="225">
        <v>-34641.887999999999</v>
      </c>
      <c r="BN161" s="225"/>
      <c r="BO161" s="221">
        <v>-4790669510.4167824</v>
      </c>
      <c r="BP161" s="225">
        <v>-30208766829.540001</v>
      </c>
      <c r="BQ161" s="221">
        <v>-34999436339.956779</v>
      </c>
      <c r="BR161" s="225"/>
      <c r="BS161" s="225"/>
      <c r="BT161" s="225">
        <v>79288670.335819498</v>
      </c>
      <c r="BU161" s="231">
        <v>98163006344.214661</v>
      </c>
      <c r="BW161">
        <v>516856.04</v>
      </c>
    </row>
    <row r="162" spans="4:75">
      <c r="D162" s="175" t="s">
        <v>2164</v>
      </c>
      <c r="E162" s="220" t="s">
        <v>1161</v>
      </c>
      <c r="F162" s="220" t="s">
        <v>1162</v>
      </c>
      <c r="G162" s="220">
        <v>0</v>
      </c>
      <c r="H162" s="220"/>
      <c r="I162" s="220"/>
      <c r="J162" s="220">
        <v>-5080586814.3800001</v>
      </c>
      <c r="K162" s="220"/>
      <c r="L162" s="220"/>
      <c r="M162" s="220"/>
      <c r="N162" s="220"/>
      <c r="O162" s="220">
        <v>-5080586814.3800001</v>
      </c>
      <c r="P162" s="220"/>
      <c r="Q162" s="220"/>
      <c r="R162" s="220"/>
      <c r="S162" s="220"/>
      <c r="T162" s="220"/>
      <c r="U162" s="220"/>
      <c r="V162" s="220"/>
      <c r="W162" s="220"/>
      <c r="X162" s="220"/>
      <c r="Y162" s="220"/>
      <c r="Z162" s="220"/>
      <c r="AA162" s="220"/>
      <c r="AB162" s="220"/>
      <c r="AC162" s="220"/>
      <c r="AD162" s="220"/>
      <c r="AE162" s="220"/>
      <c r="AF162" s="220"/>
      <c r="AG162" s="220"/>
      <c r="AH162" s="220"/>
      <c r="AI162" s="220"/>
      <c r="AJ162" s="220"/>
      <c r="AK162" s="220"/>
      <c r="AL162" s="220"/>
      <c r="AM162" s="220"/>
      <c r="AN162" s="220"/>
      <c r="AO162" s="220"/>
      <c r="AP162" s="220"/>
      <c r="AQ162" s="220"/>
      <c r="AR162" s="220"/>
      <c r="AS162" s="220"/>
      <c r="AT162" s="220"/>
      <c r="AU162" s="220"/>
      <c r="AV162" s="220"/>
      <c r="AW162" s="220"/>
      <c r="AX162" s="220"/>
      <c r="AY162" s="220"/>
      <c r="AZ162" s="220"/>
      <c r="BA162" s="220"/>
      <c r="BB162" s="220"/>
      <c r="BC162" s="220"/>
      <c r="BD162" s="220"/>
      <c r="BE162" s="220"/>
      <c r="BF162" s="220"/>
      <c r="BG162" s="220"/>
      <c r="BH162" s="220"/>
      <c r="BI162" s="220"/>
      <c r="BJ162" s="220"/>
      <c r="BK162" s="220"/>
      <c r="BL162" s="220"/>
      <c r="BM162" s="220"/>
      <c r="BN162" s="220"/>
      <c r="BO162" s="220"/>
      <c r="BP162" s="220"/>
      <c r="BQ162" s="220"/>
      <c r="BR162" s="220"/>
      <c r="BS162" s="220"/>
      <c r="BT162" s="220"/>
      <c r="BU162" s="230">
        <v>-5080586814.3800001</v>
      </c>
      <c r="BW162">
        <v>516856.04</v>
      </c>
    </row>
    <row r="163" spans="4:75">
      <c r="D163" s="175" t="s">
        <v>2165</v>
      </c>
      <c r="E163" s="226" t="s">
        <v>1163</v>
      </c>
      <c r="F163" s="226" t="s">
        <v>1162</v>
      </c>
      <c r="G163" s="226">
        <v>0</v>
      </c>
      <c r="H163" s="226"/>
      <c r="I163" s="226"/>
      <c r="J163" s="226">
        <v>-5080586814.3800001</v>
      </c>
      <c r="K163" s="226"/>
      <c r="L163" s="226"/>
      <c r="M163" s="226"/>
      <c r="N163" s="226"/>
      <c r="O163" s="226">
        <v>-5080586814.3800001</v>
      </c>
      <c r="P163" s="226"/>
      <c r="Q163" s="226"/>
      <c r="R163" s="226"/>
      <c r="S163" s="226"/>
      <c r="T163" s="226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226"/>
      <c r="AI163" s="226"/>
      <c r="AJ163" s="226"/>
      <c r="AK163" s="226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6"/>
      <c r="BB163" s="226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6"/>
      <c r="BS163" s="226"/>
      <c r="BT163" s="226"/>
      <c r="BU163" s="232">
        <v>-5080586814.3800001</v>
      </c>
    </row>
    <row r="164" spans="4:75">
      <c r="D164" s="175" t="s">
        <v>755</v>
      </c>
      <c r="E164" s="220" t="s">
        <v>776</v>
      </c>
      <c r="F164" s="220" t="s">
        <v>777</v>
      </c>
      <c r="G164" s="220"/>
      <c r="H164" s="220"/>
      <c r="I164" s="220"/>
      <c r="J164" s="220"/>
      <c r="K164" s="220"/>
      <c r="L164" s="220"/>
      <c r="M164" s="220"/>
      <c r="N164" s="220">
        <v>-916312715.99390602</v>
      </c>
      <c r="O164" s="220">
        <v>-916312715.99390602</v>
      </c>
      <c r="P164" s="220"/>
      <c r="Q164" s="220"/>
      <c r="R164" s="220"/>
      <c r="S164" s="220"/>
      <c r="T164" s="220"/>
      <c r="U164" s="220"/>
      <c r="V164" s="220"/>
      <c r="W164" s="220"/>
      <c r="X164" s="220"/>
      <c r="Y164" s="220"/>
      <c r="Z164" s="220"/>
      <c r="AA164" s="220"/>
      <c r="AB164" s="220"/>
      <c r="AC164" s="220"/>
      <c r="AD164" s="220"/>
      <c r="AE164" s="220"/>
      <c r="AF164" s="220"/>
      <c r="AG164" s="220"/>
      <c r="AH164" s="220"/>
      <c r="AI164" s="220"/>
      <c r="AJ164" s="220"/>
      <c r="AK164" s="220"/>
      <c r="AL164" s="220"/>
      <c r="AM164" s="220"/>
      <c r="AN164" s="220"/>
      <c r="AO164" s="220"/>
      <c r="AP164" s="220"/>
      <c r="AQ164" s="220"/>
      <c r="AR164" s="220"/>
      <c r="AS164" s="220"/>
      <c r="AT164" s="220"/>
      <c r="AU164" s="220"/>
      <c r="AV164" s="220"/>
      <c r="AW164" s="220"/>
      <c r="AX164" s="220"/>
      <c r="AY164" s="220"/>
      <c r="AZ164" s="220"/>
      <c r="BA164" s="220"/>
      <c r="BB164" s="220"/>
      <c r="BC164" s="220"/>
      <c r="BD164" s="220"/>
      <c r="BE164" s="220"/>
      <c r="BF164" s="220"/>
      <c r="BG164" s="220"/>
      <c r="BH164" s="220"/>
      <c r="BI164" s="220"/>
      <c r="BJ164" s="220"/>
      <c r="BK164" s="220"/>
      <c r="BL164" s="220"/>
      <c r="BM164" s="220"/>
      <c r="BN164" s="220"/>
      <c r="BO164" s="220"/>
      <c r="BP164" s="220"/>
      <c r="BQ164" s="220"/>
      <c r="BR164" s="220"/>
      <c r="BS164" s="220"/>
      <c r="BT164" s="220"/>
      <c r="BU164" s="230">
        <v>-916312715.99390602</v>
      </c>
      <c r="BW164">
        <v>1151935.78</v>
      </c>
    </row>
    <row r="165" spans="4:75">
      <c r="D165" s="175" t="s">
        <v>758</v>
      </c>
      <c r="E165" s="226" t="s">
        <v>782</v>
      </c>
      <c r="F165" s="226" t="s">
        <v>777</v>
      </c>
      <c r="G165" s="226"/>
      <c r="H165" s="226"/>
      <c r="I165" s="226"/>
      <c r="J165" s="226"/>
      <c r="K165" s="226"/>
      <c r="L165" s="226"/>
      <c r="M165" s="226"/>
      <c r="N165" s="226">
        <v>-916312715.99390602</v>
      </c>
      <c r="O165" s="226">
        <v>-916312715.99390602</v>
      </c>
      <c r="P165" s="226"/>
      <c r="Q165" s="226"/>
      <c r="R165" s="226"/>
      <c r="S165" s="226"/>
      <c r="T165" s="226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6"/>
      <c r="AI165" s="226"/>
      <c r="AJ165" s="226"/>
      <c r="AK165" s="226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6"/>
      <c r="BB165" s="226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6"/>
      <c r="BS165" s="226"/>
      <c r="BT165" s="226"/>
      <c r="BU165" s="232">
        <v>-916312715.99390602</v>
      </c>
      <c r="BW165">
        <v>1200.1600000000001</v>
      </c>
    </row>
    <row r="166" spans="4:75" s="128" customFormat="1">
      <c r="D166" s="203" t="s">
        <v>761</v>
      </c>
      <c r="E166" s="234" t="s">
        <v>784</v>
      </c>
      <c r="F166" s="234" t="s">
        <v>785</v>
      </c>
      <c r="G166" s="234">
        <v>0</v>
      </c>
      <c r="H166" s="234"/>
      <c r="I166" s="234"/>
      <c r="J166" s="234">
        <v>-5080586814.3800001</v>
      </c>
      <c r="K166" s="234"/>
      <c r="L166" s="234"/>
      <c r="M166" s="234"/>
      <c r="N166" s="234">
        <v>-916312715.99390602</v>
      </c>
      <c r="O166" s="235">
        <v>-5996899530.3739052</v>
      </c>
      <c r="P166" s="234"/>
      <c r="Q166" s="234"/>
      <c r="R166" s="234"/>
      <c r="S166" s="234"/>
      <c r="T166" s="234"/>
      <c r="U166" s="234"/>
      <c r="V166" s="234"/>
      <c r="W166" s="234"/>
      <c r="X166" s="234"/>
      <c r="Y166" s="234"/>
      <c r="Z166" s="234"/>
      <c r="AA166" s="234"/>
      <c r="AB166" s="234"/>
      <c r="AC166" s="234"/>
      <c r="AD166" s="234"/>
      <c r="AE166" s="234"/>
      <c r="AF166" s="234"/>
      <c r="AG166" s="234"/>
      <c r="AH166" s="234"/>
      <c r="AI166" s="234"/>
      <c r="AJ166" s="234"/>
      <c r="AK166" s="234"/>
      <c r="AL166" s="234"/>
      <c r="AM166" s="234"/>
      <c r="AN166" s="234"/>
      <c r="AO166" s="234"/>
      <c r="AP166" s="234"/>
      <c r="AQ166" s="234"/>
      <c r="AR166" s="234"/>
      <c r="AS166" s="234"/>
      <c r="AT166" s="234"/>
      <c r="AU166" s="234"/>
      <c r="AV166" s="234"/>
      <c r="AW166" s="234"/>
      <c r="AX166" s="234"/>
      <c r="AY166" s="234"/>
      <c r="AZ166" s="234"/>
      <c r="BA166" s="234"/>
      <c r="BB166" s="234"/>
      <c r="BC166" s="234"/>
      <c r="BD166" s="234"/>
      <c r="BE166" s="234"/>
      <c r="BF166" s="234"/>
      <c r="BG166" s="234"/>
      <c r="BH166" s="234"/>
      <c r="BI166" s="234"/>
      <c r="BJ166" s="234"/>
      <c r="BK166" s="234"/>
      <c r="BL166" s="234"/>
      <c r="BM166" s="234"/>
      <c r="BN166" s="234"/>
      <c r="BO166" s="234"/>
      <c r="BP166" s="234"/>
      <c r="BQ166" s="234"/>
      <c r="BR166" s="234"/>
      <c r="BS166" s="234"/>
      <c r="BT166" s="234"/>
      <c r="BU166" s="236">
        <v>-5996899530.3739052</v>
      </c>
      <c r="BW166" s="128">
        <v>4728.96</v>
      </c>
    </row>
    <row r="167" spans="4:75">
      <c r="D167" s="175" t="s">
        <v>764</v>
      </c>
      <c r="E167" s="220" t="s">
        <v>787</v>
      </c>
      <c r="F167" s="220" t="s">
        <v>191</v>
      </c>
      <c r="G167" s="220">
        <v>-1072178007.25</v>
      </c>
      <c r="H167" s="220"/>
      <c r="I167" s="220"/>
      <c r="J167" s="220">
        <v>-2535446.9106512</v>
      </c>
      <c r="K167" s="220"/>
      <c r="L167" s="220">
        <v>-59636853.218934</v>
      </c>
      <c r="M167" s="220">
        <v>-232882431.61000001</v>
      </c>
      <c r="N167" s="220">
        <v>-222888788.70819399</v>
      </c>
      <c r="O167" s="221">
        <v>-1590121527.6977792</v>
      </c>
      <c r="P167" s="220"/>
      <c r="Q167" s="220"/>
      <c r="R167" s="220"/>
      <c r="S167" s="220"/>
      <c r="T167" s="220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0"/>
      <c r="AI167" s="220"/>
      <c r="AJ167" s="220"/>
      <c r="AK167" s="220"/>
      <c r="AL167" s="220"/>
      <c r="AM167" s="220"/>
      <c r="AN167" s="220"/>
      <c r="AO167" s="220"/>
      <c r="AP167" s="220"/>
      <c r="AQ167" s="220"/>
      <c r="AR167" s="220"/>
      <c r="AS167" s="220"/>
      <c r="AT167" s="220"/>
      <c r="AU167" s="220"/>
      <c r="AV167" s="220"/>
      <c r="AW167" s="220"/>
      <c r="AX167" s="220">
        <v>507469302.72638601</v>
      </c>
      <c r="AY167" s="220"/>
      <c r="AZ167" s="220"/>
      <c r="BA167" s="220"/>
      <c r="BB167" s="220"/>
      <c r="BC167" s="220"/>
      <c r="BD167" s="220">
        <v>507469302.72638601</v>
      </c>
      <c r="BE167" s="220"/>
      <c r="BF167" s="220"/>
      <c r="BG167" s="220"/>
      <c r="BH167" s="220"/>
      <c r="BI167" s="220"/>
      <c r="BJ167" s="220"/>
      <c r="BK167" s="220"/>
      <c r="BL167" s="220"/>
      <c r="BM167" s="220"/>
      <c r="BN167" s="220"/>
      <c r="BO167" s="220">
        <v>507469302.72638601</v>
      </c>
      <c r="BP167" s="220">
        <v>0</v>
      </c>
      <c r="BQ167" s="220">
        <v>507469302.72638601</v>
      </c>
      <c r="BR167" s="220"/>
      <c r="BS167" s="220"/>
      <c r="BT167" s="220"/>
      <c r="BU167" s="231">
        <v>-1082652224.9713931</v>
      </c>
    </row>
    <row r="168" spans="4:75">
      <c r="D168" s="175" t="s">
        <v>767</v>
      </c>
      <c r="E168" s="220" t="s">
        <v>789</v>
      </c>
      <c r="F168" s="220" t="s">
        <v>207</v>
      </c>
      <c r="G168" s="220">
        <v>-2002491053.1300001</v>
      </c>
      <c r="H168" s="220">
        <v>-612465.79</v>
      </c>
      <c r="I168" s="220"/>
      <c r="J168" s="221">
        <v>-1906147167.0497465</v>
      </c>
      <c r="K168" s="220"/>
      <c r="L168" s="220">
        <v>-326802082.1832</v>
      </c>
      <c r="M168" s="220">
        <v>-268057073.59</v>
      </c>
      <c r="N168" s="220">
        <v>-631419060.37162399</v>
      </c>
      <c r="O168" s="221">
        <v>-5135528902.1145706</v>
      </c>
      <c r="P168" s="220"/>
      <c r="Q168" s="220"/>
      <c r="R168" s="220"/>
      <c r="S168" s="220"/>
      <c r="T168" s="220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0"/>
      <c r="AI168" s="220"/>
      <c r="AJ168" s="220"/>
      <c r="AK168" s="220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0"/>
      <c r="BB168" s="220"/>
      <c r="BC168" s="220"/>
      <c r="BD168" s="220"/>
      <c r="BE168" s="220"/>
      <c r="BF168" s="220"/>
      <c r="BG168" s="220"/>
      <c r="BH168" s="220"/>
      <c r="BI168" s="220"/>
      <c r="BJ168" s="220"/>
      <c r="BK168" s="220"/>
      <c r="BL168" s="220"/>
      <c r="BM168" s="220"/>
      <c r="BN168" s="220"/>
      <c r="BO168" s="220"/>
      <c r="BP168" s="220"/>
      <c r="BQ168" s="220"/>
      <c r="BR168" s="220"/>
      <c r="BS168" s="220"/>
      <c r="BT168" s="220"/>
      <c r="BU168" s="231">
        <v>-5135528902.1145706</v>
      </c>
    </row>
    <row r="169" spans="4:75">
      <c r="D169" s="175" t="s">
        <v>769</v>
      </c>
      <c r="E169" s="226" t="s">
        <v>791</v>
      </c>
      <c r="F169" s="226" t="s">
        <v>792</v>
      </c>
      <c r="G169" s="226">
        <v>-3074669060.3800001</v>
      </c>
      <c r="H169" s="226">
        <v>-612465.79</v>
      </c>
      <c r="I169" s="226"/>
      <c r="J169" s="221">
        <v>-1908682613.9603975</v>
      </c>
      <c r="K169" s="226"/>
      <c r="L169" s="226">
        <v>-386438935.402134</v>
      </c>
      <c r="M169" s="226">
        <v>-500939505.19999999</v>
      </c>
      <c r="N169" s="226">
        <v>-854307849.07981801</v>
      </c>
      <c r="O169" s="221">
        <v>-6725650429.8123493</v>
      </c>
      <c r="P169" s="226"/>
      <c r="Q169" s="226"/>
      <c r="R169" s="226"/>
      <c r="S169" s="226"/>
      <c r="T169" s="226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6"/>
      <c r="AI169" s="226"/>
      <c r="AJ169" s="226"/>
      <c r="AK169" s="226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>
        <v>507469302.72638601</v>
      </c>
      <c r="AY169" s="226"/>
      <c r="AZ169" s="226"/>
      <c r="BA169" s="226"/>
      <c r="BB169" s="226"/>
      <c r="BC169" s="226"/>
      <c r="BD169" s="226">
        <v>507469302.72638601</v>
      </c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>
        <v>507469302.72638601</v>
      </c>
      <c r="BP169" s="226">
        <v>0</v>
      </c>
      <c r="BQ169" s="226">
        <v>507469302.72638601</v>
      </c>
      <c r="BR169" s="226"/>
      <c r="BS169" s="226"/>
      <c r="BT169" s="226"/>
      <c r="BU169" s="231">
        <v>-6218181127.0859642</v>
      </c>
      <c r="BW169">
        <v>3570.6</v>
      </c>
    </row>
    <row r="170" spans="4:75">
      <c r="D170" s="175" t="s">
        <v>772</v>
      </c>
      <c r="E170" s="220" t="s">
        <v>794</v>
      </c>
      <c r="F170" s="220" t="s">
        <v>795</v>
      </c>
      <c r="G170" s="220">
        <v>-44440964.740000002</v>
      </c>
      <c r="H170" s="220">
        <v>-559306.12</v>
      </c>
      <c r="I170" s="220"/>
      <c r="J170" s="220"/>
      <c r="K170" s="220"/>
      <c r="L170" s="220">
        <v>-224733776.840451</v>
      </c>
      <c r="M170" s="220">
        <v>-21290193.870000001</v>
      </c>
      <c r="N170" s="220">
        <v>-24013326.612296</v>
      </c>
      <c r="O170" s="220">
        <v>-315037568.18274701</v>
      </c>
      <c r="P170" s="220"/>
      <c r="Q170" s="220"/>
      <c r="R170" s="220">
        <v>971084.86739999999</v>
      </c>
      <c r="S170" s="220"/>
      <c r="T170" s="220"/>
      <c r="U170" s="220"/>
      <c r="V170" s="220"/>
      <c r="W170" s="220"/>
      <c r="X170" s="220"/>
      <c r="Y170" s="220"/>
      <c r="Z170" s="220"/>
      <c r="AA170" s="220"/>
      <c r="AB170" s="220"/>
      <c r="AC170" s="220"/>
      <c r="AD170" s="220"/>
      <c r="AE170" s="220"/>
      <c r="AF170" s="220"/>
      <c r="AG170" s="220"/>
      <c r="AH170" s="220"/>
      <c r="AI170" s="220"/>
      <c r="AJ170" s="220"/>
      <c r="AK170" s="220"/>
      <c r="AL170" s="220"/>
      <c r="AM170" s="220"/>
      <c r="AN170" s="220"/>
      <c r="AO170" s="220"/>
      <c r="AP170" s="220"/>
      <c r="AQ170" s="220"/>
      <c r="AR170" s="220"/>
      <c r="AS170" s="220"/>
      <c r="AT170" s="220"/>
      <c r="AU170" s="220"/>
      <c r="AV170" s="220"/>
      <c r="AW170" s="220"/>
      <c r="AX170" s="220"/>
      <c r="AY170" s="220"/>
      <c r="AZ170" s="220"/>
      <c r="BA170" s="220"/>
      <c r="BB170" s="220"/>
      <c r="BC170" s="220"/>
      <c r="BD170" s="220">
        <v>971084.86739999999</v>
      </c>
      <c r="BE170" s="220"/>
      <c r="BF170" s="220"/>
      <c r="BG170" s="220"/>
      <c r="BH170" s="220"/>
      <c r="BI170" s="220"/>
      <c r="BJ170" s="220"/>
      <c r="BK170" s="220"/>
      <c r="BL170" s="220"/>
      <c r="BM170" s="220"/>
      <c r="BN170" s="220"/>
      <c r="BO170" s="220">
        <v>971084.86739999999</v>
      </c>
      <c r="BP170" s="220"/>
      <c r="BQ170" s="220">
        <v>971084.86739999999</v>
      </c>
      <c r="BR170" s="220"/>
      <c r="BS170" s="220"/>
      <c r="BT170" s="220"/>
      <c r="BU170" s="230">
        <v>-314066483.31534702</v>
      </c>
    </row>
    <row r="171" spans="4:75">
      <c r="D171" s="175" t="s">
        <v>775</v>
      </c>
      <c r="E171" s="220" t="s">
        <v>797</v>
      </c>
      <c r="F171" s="220" t="s">
        <v>798</v>
      </c>
      <c r="G171" s="220">
        <v>-225535656.28</v>
      </c>
      <c r="H171" s="220">
        <v>-6726768.5300000003</v>
      </c>
      <c r="I171" s="220">
        <v>-66601216.5989573</v>
      </c>
      <c r="J171" s="221">
        <v>-242051697.58298269</v>
      </c>
      <c r="K171" s="220">
        <v>-21444.02</v>
      </c>
      <c r="L171" s="220">
        <v>-83084759.409311995</v>
      </c>
      <c r="M171" s="220">
        <v>-71964113.269999996</v>
      </c>
      <c r="N171" s="220">
        <v>-53250458.958899997</v>
      </c>
      <c r="O171" s="220">
        <v>-749236114.65015197</v>
      </c>
      <c r="P171" s="220"/>
      <c r="Q171" s="220"/>
      <c r="R171" s="221">
        <v>158943280.15545681</v>
      </c>
      <c r="S171" s="220"/>
      <c r="T171" s="220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0"/>
      <c r="AI171" s="220"/>
      <c r="AJ171" s="220"/>
      <c r="AK171" s="220"/>
      <c r="AL171" s="220"/>
      <c r="AM171" s="220"/>
      <c r="AN171" s="220"/>
      <c r="AO171" s="220"/>
      <c r="AP171" s="220"/>
      <c r="AQ171" s="220"/>
      <c r="AR171" s="220"/>
      <c r="AS171" s="220"/>
      <c r="AT171" s="220"/>
      <c r="AU171" s="220"/>
      <c r="AV171" s="220"/>
      <c r="AW171" s="220"/>
      <c r="AX171" s="220"/>
      <c r="AY171" s="220"/>
      <c r="AZ171" s="220"/>
      <c r="BA171" s="220"/>
      <c r="BB171" s="220"/>
      <c r="BC171" s="220"/>
      <c r="BD171" s="221">
        <v>158943280.15545681</v>
      </c>
      <c r="BE171" s="220"/>
      <c r="BF171" s="220"/>
      <c r="BG171" s="220"/>
      <c r="BH171" s="220"/>
      <c r="BI171" s="220"/>
      <c r="BJ171" s="220"/>
      <c r="BK171" s="220"/>
      <c r="BL171" s="220"/>
      <c r="BM171" s="220"/>
      <c r="BN171" s="220"/>
      <c r="BO171" s="221">
        <v>158943280.15545681</v>
      </c>
      <c r="BP171" s="220">
        <v>0</v>
      </c>
      <c r="BQ171" s="221">
        <v>158943280.15545681</v>
      </c>
      <c r="BR171" s="220"/>
      <c r="BS171" s="220"/>
      <c r="BT171" s="220"/>
      <c r="BU171" s="231">
        <v>-590292834.49469519</v>
      </c>
    </row>
    <row r="172" spans="4:75">
      <c r="D172" s="175" t="s">
        <v>778</v>
      </c>
      <c r="E172" s="220" t="s">
        <v>800</v>
      </c>
      <c r="F172" s="220" t="s">
        <v>801</v>
      </c>
      <c r="G172" s="220">
        <v>-14513115.960000001</v>
      </c>
      <c r="H172" s="220"/>
      <c r="I172" s="220"/>
      <c r="J172" s="220"/>
      <c r="K172" s="220"/>
      <c r="L172" s="220">
        <v>-138078.57083400001</v>
      </c>
      <c r="M172" s="220">
        <v>-39256</v>
      </c>
      <c r="N172" s="220"/>
      <c r="O172" s="220">
        <v>-14690450.530834001</v>
      </c>
      <c r="P172" s="220"/>
      <c r="Q172" s="220"/>
      <c r="R172" s="220"/>
      <c r="S172" s="220"/>
      <c r="T172" s="220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0"/>
      <c r="AI172" s="220"/>
      <c r="AJ172" s="220"/>
      <c r="AK172" s="220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0"/>
      <c r="BB172" s="220"/>
      <c r="BC172" s="220"/>
      <c r="BD172" s="220"/>
      <c r="BE172" s="220"/>
      <c r="BF172" s="220"/>
      <c r="BG172" s="220"/>
      <c r="BH172" s="220"/>
      <c r="BI172" s="220"/>
      <c r="BJ172" s="220"/>
      <c r="BK172" s="220"/>
      <c r="BL172" s="220"/>
      <c r="BM172" s="220"/>
      <c r="BN172" s="220"/>
      <c r="BO172" s="220"/>
      <c r="BP172" s="220"/>
      <c r="BQ172" s="220"/>
      <c r="BR172" s="220"/>
      <c r="BS172" s="220"/>
      <c r="BT172" s="220"/>
      <c r="BU172" s="230">
        <v>-14690450.530834001</v>
      </c>
    </row>
    <row r="173" spans="4:75">
      <c r="D173" s="175" t="s">
        <v>781</v>
      </c>
      <c r="E173" s="220" t="s">
        <v>1148</v>
      </c>
      <c r="F173" s="220" t="s">
        <v>1149</v>
      </c>
      <c r="G173" s="220"/>
      <c r="H173" s="220"/>
      <c r="I173" s="220"/>
      <c r="J173" s="221">
        <v>-334487286.0446614</v>
      </c>
      <c r="K173" s="220"/>
      <c r="L173" s="220"/>
      <c r="M173" s="220">
        <v>-1433014884</v>
      </c>
      <c r="N173" s="220"/>
      <c r="O173" s="221">
        <v>-1767502170.0446613</v>
      </c>
      <c r="P173" s="220"/>
      <c r="Q173" s="220"/>
      <c r="R173" s="221">
        <v>166159084.1957984</v>
      </c>
      <c r="S173" s="220"/>
      <c r="T173" s="220"/>
      <c r="U173" s="220"/>
      <c r="V173" s="220"/>
      <c r="W173" s="220"/>
      <c r="X173" s="220"/>
      <c r="Y173" s="220"/>
      <c r="Z173" s="220"/>
      <c r="AA173" s="220"/>
      <c r="AB173" s="220"/>
      <c r="AC173" s="220"/>
      <c r="AD173" s="220"/>
      <c r="AE173" s="220"/>
      <c r="AF173" s="220"/>
      <c r="AG173" s="220"/>
      <c r="AH173" s="220"/>
      <c r="AI173" s="220"/>
      <c r="AJ173" s="220"/>
      <c r="AK173" s="220"/>
      <c r="AL173" s="220"/>
      <c r="AM173" s="220"/>
      <c r="AN173" s="220"/>
      <c r="AO173" s="220"/>
      <c r="AP173" s="220"/>
      <c r="AQ173" s="220"/>
      <c r="AR173" s="220"/>
      <c r="AS173" s="220"/>
      <c r="AT173" s="220"/>
      <c r="AU173" s="220"/>
      <c r="AV173" s="220"/>
      <c r="AW173" s="220"/>
      <c r="AX173" s="220"/>
      <c r="AY173" s="220"/>
      <c r="AZ173" s="220"/>
      <c r="BA173" s="220"/>
      <c r="BB173" s="220"/>
      <c r="BC173" s="220"/>
      <c r="BD173" s="221">
        <v>166159084.1957984</v>
      </c>
      <c r="BE173" s="220"/>
      <c r="BF173" s="220"/>
      <c r="BG173" s="220"/>
      <c r="BH173" s="220"/>
      <c r="BI173" s="220"/>
      <c r="BJ173" s="220"/>
      <c r="BK173" s="220"/>
      <c r="BL173" s="220"/>
      <c r="BM173" s="220"/>
      <c r="BN173" s="220"/>
      <c r="BO173" s="221">
        <v>166159084.1957984</v>
      </c>
      <c r="BP173" s="220"/>
      <c r="BQ173" s="221">
        <v>166159084.1957984</v>
      </c>
      <c r="BR173" s="220"/>
      <c r="BS173" s="220"/>
      <c r="BT173" s="220"/>
      <c r="BU173" s="231">
        <v>-1601343085.8488629</v>
      </c>
    </row>
    <row r="174" spans="4:75">
      <c r="D174" s="175" t="s">
        <v>783</v>
      </c>
      <c r="E174" s="220" t="s">
        <v>803</v>
      </c>
      <c r="F174" s="220" t="s">
        <v>804</v>
      </c>
      <c r="G174" s="220">
        <v>-14172430.699999999</v>
      </c>
      <c r="H174" s="220">
        <v>-143431.35</v>
      </c>
      <c r="I174" s="220">
        <v>-16212625.725778099</v>
      </c>
      <c r="J174" s="220">
        <v>-22389138.790545799</v>
      </c>
      <c r="K174" s="220"/>
      <c r="L174" s="220">
        <v>-3569328.4406579998</v>
      </c>
      <c r="M174" s="220"/>
      <c r="N174" s="220"/>
      <c r="O174" s="220">
        <v>-56486955.006981902</v>
      </c>
      <c r="P174" s="220"/>
      <c r="Q174" s="220"/>
      <c r="R174" s="220">
        <v>16212681.055778099</v>
      </c>
      <c r="S174" s="220"/>
      <c r="T174" s="220"/>
      <c r="U174" s="220"/>
      <c r="V174" s="220"/>
      <c r="W174" s="220"/>
      <c r="X174" s="220"/>
      <c r="Y174" s="220"/>
      <c r="Z174" s="220"/>
      <c r="AA174" s="220"/>
      <c r="AB174" s="220"/>
      <c r="AC174" s="220"/>
      <c r="AD174" s="220"/>
      <c r="AE174" s="220"/>
      <c r="AF174" s="220"/>
      <c r="AG174" s="220"/>
      <c r="AH174" s="220"/>
      <c r="AI174" s="220"/>
      <c r="AJ174" s="220"/>
      <c r="AK174" s="220"/>
      <c r="AL174" s="220"/>
      <c r="AM174" s="220"/>
      <c r="AN174" s="220"/>
      <c r="AO174" s="220"/>
      <c r="AP174" s="220"/>
      <c r="AQ174" s="220"/>
      <c r="AR174" s="220"/>
      <c r="AS174" s="220"/>
      <c r="AT174" s="220"/>
      <c r="AU174" s="220"/>
      <c r="AV174" s="220"/>
      <c r="AW174" s="220"/>
      <c r="AX174" s="220"/>
      <c r="AY174" s="220"/>
      <c r="AZ174" s="220"/>
      <c r="BA174" s="220"/>
      <c r="BB174" s="220"/>
      <c r="BC174" s="220"/>
      <c r="BD174" s="220">
        <v>16212681.055778099</v>
      </c>
      <c r="BE174" s="220"/>
      <c r="BF174" s="220"/>
      <c r="BG174" s="220"/>
      <c r="BH174" s="220"/>
      <c r="BI174" s="220"/>
      <c r="BJ174" s="220"/>
      <c r="BK174" s="220"/>
      <c r="BL174" s="220"/>
      <c r="BM174" s="220"/>
      <c r="BN174" s="220"/>
      <c r="BO174" s="220">
        <v>16212681.055778099</v>
      </c>
      <c r="BP174" s="220">
        <v>0</v>
      </c>
      <c r="BQ174" s="220">
        <v>16212681.055778099</v>
      </c>
      <c r="BR174" s="220"/>
      <c r="BS174" s="220"/>
      <c r="BT174" s="220"/>
      <c r="BU174" s="230">
        <v>-40274273.951203801</v>
      </c>
    </row>
    <row r="175" spans="4:75">
      <c r="D175" s="175" t="s">
        <v>786</v>
      </c>
      <c r="E175" s="220" t="s">
        <v>806</v>
      </c>
      <c r="F175" s="220" t="s">
        <v>807</v>
      </c>
      <c r="G175" s="220">
        <v>-1851576.83</v>
      </c>
      <c r="H175" s="220">
        <v>-16259.57</v>
      </c>
      <c r="I175" s="220"/>
      <c r="J175" s="220"/>
      <c r="K175" s="220"/>
      <c r="L175" s="220"/>
      <c r="M175" s="220">
        <v>-16372.59</v>
      </c>
      <c r="N175" s="220"/>
      <c r="O175" s="220">
        <v>-1884208.99</v>
      </c>
      <c r="P175" s="220"/>
      <c r="Q175" s="220"/>
      <c r="R175" s="220"/>
      <c r="S175" s="220"/>
      <c r="T175" s="220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0"/>
      <c r="AI175" s="220"/>
      <c r="AJ175" s="220"/>
      <c r="AK175" s="220"/>
      <c r="AL175" s="220"/>
      <c r="AM175" s="220"/>
      <c r="AN175" s="220"/>
      <c r="AO175" s="220"/>
      <c r="AP175" s="220"/>
      <c r="AQ175" s="220"/>
      <c r="AR175" s="220"/>
      <c r="AS175" s="220"/>
      <c r="AT175" s="220"/>
      <c r="AU175" s="220"/>
      <c r="AV175" s="220"/>
      <c r="AW175" s="220"/>
      <c r="AX175" s="220"/>
      <c r="AY175" s="220"/>
      <c r="AZ175" s="220"/>
      <c r="BA175" s="220"/>
      <c r="BB175" s="220"/>
      <c r="BC175" s="220"/>
      <c r="BD175" s="220"/>
      <c r="BE175" s="220">
        <v>12751.11</v>
      </c>
      <c r="BF175" s="220"/>
      <c r="BG175" s="220"/>
      <c r="BH175" s="220"/>
      <c r="BI175" s="220"/>
      <c r="BJ175" s="220"/>
      <c r="BK175" s="220"/>
      <c r="BL175" s="220"/>
      <c r="BM175" s="220"/>
      <c r="BN175" s="220"/>
      <c r="BO175" s="220">
        <v>12751.11</v>
      </c>
      <c r="BP175" s="220"/>
      <c r="BQ175" s="220">
        <v>12751.11</v>
      </c>
      <c r="BR175" s="220"/>
      <c r="BS175" s="220"/>
      <c r="BT175" s="220"/>
      <c r="BU175" s="230">
        <v>-1871457.88</v>
      </c>
    </row>
    <row r="176" spans="4:75">
      <c r="D176" s="175" t="s">
        <v>788</v>
      </c>
      <c r="E176" s="220" t="s">
        <v>809</v>
      </c>
      <c r="F176" s="220" t="s">
        <v>810</v>
      </c>
      <c r="G176" s="220">
        <v>-127235810.28</v>
      </c>
      <c r="H176" s="220"/>
      <c r="I176" s="220"/>
      <c r="J176" s="220">
        <v>-78090258.317114398</v>
      </c>
      <c r="K176" s="220"/>
      <c r="L176" s="220">
        <v>-13115015.567397</v>
      </c>
      <c r="M176" s="220">
        <v>-22275601.23</v>
      </c>
      <c r="N176" s="220">
        <v>-8059944.5640000002</v>
      </c>
      <c r="O176" s="221">
        <v>-248776629.95851141</v>
      </c>
      <c r="P176" s="220"/>
      <c r="Q176" s="220"/>
      <c r="R176" s="220"/>
      <c r="S176" s="220"/>
      <c r="T176" s="220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0"/>
      <c r="AI176" s="220"/>
      <c r="AJ176" s="220"/>
      <c r="AK176" s="220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0"/>
      <c r="BB176" s="220"/>
      <c r="BC176" s="220"/>
      <c r="BD176" s="220"/>
      <c r="BE176" s="220"/>
      <c r="BF176" s="220"/>
      <c r="BG176" s="220"/>
      <c r="BH176" s="220"/>
      <c r="BI176" s="220"/>
      <c r="BJ176" s="220"/>
      <c r="BK176" s="220"/>
      <c r="BL176" s="220"/>
      <c r="BM176" s="220"/>
      <c r="BN176" s="220"/>
      <c r="BO176" s="220"/>
      <c r="BP176" s="220"/>
      <c r="BQ176" s="220"/>
      <c r="BR176" s="220"/>
      <c r="BS176" s="220"/>
      <c r="BT176" s="220"/>
      <c r="BU176" s="231">
        <v>-248776629.95851141</v>
      </c>
    </row>
    <row r="177" spans="4:73">
      <c r="D177" s="175" t="s">
        <v>790</v>
      </c>
      <c r="E177" s="220" t="s">
        <v>812</v>
      </c>
      <c r="F177" s="220" t="s">
        <v>813</v>
      </c>
      <c r="G177" s="220">
        <v>-1071286.74</v>
      </c>
      <c r="H177" s="220"/>
      <c r="I177" s="220"/>
      <c r="J177" s="220">
        <v>-18055326.186856002</v>
      </c>
      <c r="K177" s="220"/>
      <c r="L177" s="220"/>
      <c r="M177" s="220">
        <v>-3977009.29</v>
      </c>
      <c r="N177" s="220"/>
      <c r="O177" s="220">
        <v>-23103622.216855999</v>
      </c>
      <c r="P177" s="220"/>
      <c r="Q177" s="220"/>
      <c r="R177" s="220"/>
      <c r="S177" s="220"/>
      <c r="T177" s="220"/>
      <c r="U177" s="220"/>
      <c r="V177" s="220"/>
      <c r="W177" s="220"/>
      <c r="X177" s="220"/>
      <c r="Y177" s="220"/>
      <c r="Z177" s="220"/>
      <c r="AA177" s="220"/>
      <c r="AB177" s="220"/>
      <c r="AC177" s="220"/>
      <c r="AD177" s="220"/>
      <c r="AE177" s="220"/>
      <c r="AF177" s="220"/>
      <c r="AG177" s="220"/>
      <c r="AH177" s="220"/>
      <c r="AI177" s="220"/>
      <c r="AJ177" s="220"/>
      <c r="AK177" s="220"/>
      <c r="AL177" s="220"/>
      <c r="AM177" s="220"/>
      <c r="AN177" s="220"/>
      <c r="AO177" s="220"/>
      <c r="AP177" s="220"/>
      <c r="AQ177" s="220"/>
      <c r="AR177" s="220"/>
      <c r="AS177" s="220"/>
      <c r="AT177" s="220"/>
      <c r="AU177" s="220"/>
      <c r="AV177" s="220"/>
      <c r="AW177" s="220"/>
      <c r="AX177" s="220"/>
      <c r="AY177" s="220"/>
      <c r="AZ177" s="220"/>
      <c r="BA177" s="220"/>
      <c r="BB177" s="220"/>
      <c r="BC177" s="220"/>
      <c r="BD177" s="220"/>
      <c r="BE177" s="220"/>
      <c r="BF177" s="220"/>
      <c r="BG177" s="220"/>
      <c r="BH177" s="220"/>
      <c r="BI177" s="220"/>
      <c r="BJ177" s="220"/>
      <c r="BK177" s="220"/>
      <c r="BL177" s="220"/>
      <c r="BM177" s="220"/>
      <c r="BN177" s="220"/>
      <c r="BO177" s="220"/>
      <c r="BP177" s="220"/>
      <c r="BQ177" s="220"/>
      <c r="BR177" s="220"/>
      <c r="BS177" s="220"/>
      <c r="BT177" s="220"/>
      <c r="BU177" s="230">
        <v>-23103622.216855999</v>
      </c>
    </row>
    <row r="178" spans="4:73">
      <c r="D178" s="175" t="s">
        <v>793</v>
      </c>
      <c r="E178" s="220" t="s">
        <v>815</v>
      </c>
      <c r="F178" s="220" t="s">
        <v>816</v>
      </c>
      <c r="G178" s="220">
        <v>-39902169.530000001</v>
      </c>
      <c r="H178" s="220"/>
      <c r="I178" s="220"/>
      <c r="J178" s="221">
        <v>-109892083.24953531</v>
      </c>
      <c r="K178" s="220"/>
      <c r="L178" s="220">
        <v>-19670280.562548</v>
      </c>
      <c r="M178" s="220"/>
      <c r="N178" s="220"/>
      <c r="O178" s="221">
        <v>-169464533.34208331</v>
      </c>
      <c r="P178" s="220"/>
      <c r="Q178" s="220"/>
      <c r="R178" s="220"/>
      <c r="S178" s="220"/>
      <c r="T178" s="220"/>
      <c r="U178" s="220"/>
      <c r="V178" s="220"/>
      <c r="W178" s="220"/>
      <c r="X178" s="220"/>
      <c r="Y178" s="220"/>
      <c r="Z178" s="220"/>
      <c r="AA178" s="220"/>
      <c r="AB178" s="220"/>
      <c r="AC178" s="220"/>
      <c r="AD178" s="220"/>
      <c r="AE178" s="220"/>
      <c r="AF178" s="220"/>
      <c r="AG178" s="220"/>
      <c r="AH178" s="220"/>
      <c r="AI178" s="220"/>
      <c r="AJ178" s="220"/>
      <c r="AK178" s="220"/>
      <c r="AL178" s="220"/>
      <c r="AM178" s="220"/>
      <c r="AN178" s="220"/>
      <c r="AO178" s="220"/>
      <c r="AP178" s="220"/>
      <c r="AQ178" s="220"/>
      <c r="AR178" s="220"/>
      <c r="AS178" s="220"/>
      <c r="AT178" s="220"/>
      <c r="AU178" s="220"/>
      <c r="AV178" s="220"/>
      <c r="AW178" s="220"/>
      <c r="AX178" s="220"/>
      <c r="AY178" s="220"/>
      <c r="AZ178" s="220"/>
      <c r="BA178" s="220"/>
      <c r="BB178" s="220"/>
      <c r="BC178" s="220"/>
      <c r="BD178" s="220"/>
      <c r="BE178" s="220"/>
      <c r="BF178" s="220"/>
      <c r="BG178" s="220"/>
      <c r="BH178" s="220"/>
      <c r="BI178" s="220"/>
      <c r="BJ178" s="220"/>
      <c r="BK178" s="220"/>
      <c r="BL178" s="220"/>
      <c r="BM178" s="220"/>
      <c r="BN178" s="220"/>
      <c r="BO178" s="220"/>
      <c r="BP178" s="220"/>
      <c r="BQ178" s="220"/>
      <c r="BR178" s="220"/>
      <c r="BS178" s="220"/>
      <c r="BT178" s="220"/>
      <c r="BU178" s="231">
        <v>-169464533.34208331</v>
      </c>
    </row>
    <row r="179" spans="4:73">
      <c r="D179" s="175" t="s">
        <v>796</v>
      </c>
      <c r="E179" s="220" t="s">
        <v>818</v>
      </c>
      <c r="F179" s="220" t="s">
        <v>819</v>
      </c>
      <c r="G179" s="220">
        <v>-22289509.559999999</v>
      </c>
      <c r="H179" s="220"/>
      <c r="I179" s="220"/>
      <c r="J179" s="220"/>
      <c r="K179" s="220"/>
      <c r="L179" s="220"/>
      <c r="M179" s="220"/>
      <c r="N179" s="220"/>
      <c r="O179" s="220">
        <v>-22289509.559999999</v>
      </c>
      <c r="P179" s="220"/>
      <c r="Q179" s="220"/>
      <c r="R179" s="220"/>
      <c r="S179" s="220"/>
      <c r="T179" s="220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0"/>
      <c r="AI179" s="220"/>
      <c r="AJ179" s="220"/>
      <c r="AK179" s="220"/>
      <c r="AL179" s="220"/>
      <c r="AM179" s="220"/>
      <c r="AN179" s="220"/>
      <c r="AO179" s="220"/>
      <c r="AP179" s="220"/>
      <c r="AQ179" s="220"/>
      <c r="AR179" s="220"/>
      <c r="AS179" s="220"/>
      <c r="AT179" s="220"/>
      <c r="AU179" s="220"/>
      <c r="AV179" s="220"/>
      <c r="AW179" s="220"/>
      <c r="AX179" s="220"/>
      <c r="AY179" s="220"/>
      <c r="AZ179" s="220"/>
      <c r="BA179" s="220"/>
      <c r="BB179" s="220"/>
      <c r="BC179" s="220"/>
      <c r="BD179" s="220"/>
      <c r="BE179" s="220"/>
      <c r="BF179" s="220"/>
      <c r="BG179" s="220"/>
      <c r="BH179" s="220"/>
      <c r="BI179" s="220"/>
      <c r="BJ179" s="220"/>
      <c r="BK179" s="220"/>
      <c r="BL179" s="220"/>
      <c r="BM179" s="220"/>
      <c r="BN179" s="220"/>
      <c r="BO179" s="220"/>
      <c r="BP179" s="220"/>
      <c r="BQ179" s="220"/>
      <c r="BR179" s="220"/>
      <c r="BS179" s="220"/>
      <c r="BT179" s="220"/>
      <c r="BU179" s="230">
        <v>-22289509.559999999</v>
      </c>
    </row>
    <row r="180" spans="4:73">
      <c r="D180" s="175" t="s">
        <v>799</v>
      </c>
      <c r="E180" s="220" t="s">
        <v>821</v>
      </c>
      <c r="F180" s="220" t="s">
        <v>822</v>
      </c>
      <c r="G180" s="220">
        <v>-3012251.73</v>
      </c>
      <c r="H180" s="220"/>
      <c r="I180" s="220"/>
      <c r="J180" s="220">
        <v>-6804732.5106480997</v>
      </c>
      <c r="K180" s="220"/>
      <c r="L180" s="220"/>
      <c r="M180" s="220"/>
      <c r="N180" s="220">
        <v>-967209.66133399995</v>
      </c>
      <c r="O180" s="220">
        <v>-10784193.901982101</v>
      </c>
      <c r="P180" s="220"/>
      <c r="Q180" s="220"/>
      <c r="R180" s="220"/>
      <c r="S180" s="220"/>
      <c r="T180" s="220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0"/>
      <c r="AI180" s="220"/>
      <c r="AJ180" s="220"/>
      <c r="AK180" s="220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0"/>
      <c r="BB180" s="220"/>
      <c r="BC180" s="220"/>
      <c r="BD180" s="220"/>
      <c r="BE180" s="220"/>
      <c r="BF180" s="220"/>
      <c r="BG180" s="220"/>
      <c r="BH180" s="220"/>
      <c r="BI180" s="220"/>
      <c r="BJ180" s="220"/>
      <c r="BK180" s="220"/>
      <c r="BL180" s="220"/>
      <c r="BM180" s="220"/>
      <c r="BN180" s="220"/>
      <c r="BO180" s="220"/>
      <c r="BP180" s="220"/>
      <c r="BQ180" s="220"/>
      <c r="BR180" s="220"/>
      <c r="BS180" s="220"/>
      <c r="BT180" s="220"/>
      <c r="BU180" s="230">
        <v>-10784193.901982101</v>
      </c>
    </row>
    <row r="181" spans="4:73">
      <c r="D181" s="175" t="s">
        <v>802</v>
      </c>
      <c r="E181" s="220" t="s">
        <v>824</v>
      </c>
      <c r="F181" s="220" t="s">
        <v>825</v>
      </c>
      <c r="G181" s="220">
        <v>-10835487.74</v>
      </c>
      <c r="H181" s="220"/>
      <c r="I181" s="220"/>
      <c r="J181" s="221">
        <v>-173097989.2124483</v>
      </c>
      <c r="K181" s="220"/>
      <c r="L181" s="220">
        <v>-9699186.4768439997</v>
      </c>
      <c r="M181" s="220">
        <v>-178480.67</v>
      </c>
      <c r="N181" s="220"/>
      <c r="O181" s="221">
        <v>-193811144.09929231</v>
      </c>
      <c r="P181" s="220"/>
      <c r="Q181" s="220"/>
      <c r="R181" s="220"/>
      <c r="S181" s="220"/>
      <c r="T181" s="220"/>
      <c r="U181" s="220"/>
      <c r="V181" s="220"/>
      <c r="W181" s="220"/>
      <c r="X181" s="220"/>
      <c r="Y181" s="220"/>
      <c r="Z181" s="220"/>
      <c r="AA181" s="220"/>
      <c r="AB181" s="220"/>
      <c r="AC181" s="220"/>
      <c r="AD181" s="220"/>
      <c r="AE181" s="220"/>
      <c r="AF181" s="220"/>
      <c r="AG181" s="220"/>
      <c r="AH181" s="220"/>
      <c r="AI181" s="220"/>
      <c r="AJ181" s="220"/>
      <c r="AK181" s="220"/>
      <c r="AL181" s="220"/>
      <c r="AM181" s="220"/>
      <c r="AN181" s="220"/>
      <c r="AO181" s="220"/>
      <c r="AP181" s="220"/>
      <c r="AQ181" s="220"/>
      <c r="AR181" s="220"/>
      <c r="AS181" s="220"/>
      <c r="AT181" s="220"/>
      <c r="AU181" s="220"/>
      <c r="AV181" s="220"/>
      <c r="AW181" s="220"/>
      <c r="AX181" s="220"/>
      <c r="AY181" s="220"/>
      <c r="AZ181" s="220"/>
      <c r="BA181" s="220"/>
      <c r="BB181" s="220"/>
      <c r="BC181" s="220"/>
      <c r="BD181" s="220"/>
      <c r="BE181" s="220"/>
      <c r="BF181" s="220"/>
      <c r="BG181" s="220"/>
      <c r="BH181" s="220"/>
      <c r="BI181" s="220"/>
      <c r="BJ181" s="220"/>
      <c r="BK181" s="220"/>
      <c r="BL181" s="220"/>
      <c r="BM181" s="220"/>
      <c r="BN181" s="220"/>
      <c r="BO181" s="220"/>
      <c r="BP181" s="220"/>
      <c r="BQ181" s="220"/>
      <c r="BR181" s="220"/>
      <c r="BS181" s="220"/>
      <c r="BT181" s="220"/>
      <c r="BU181" s="231">
        <v>-193811144.09929231</v>
      </c>
    </row>
    <row r="182" spans="4:73">
      <c r="D182" s="175" t="s">
        <v>805</v>
      </c>
      <c r="E182" s="220" t="s">
        <v>827</v>
      </c>
      <c r="F182" s="220" t="s">
        <v>828</v>
      </c>
      <c r="G182" s="220">
        <v>-537250.01</v>
      </c>
      <c r="H182" s="220">
        <v>-402999.99</v>
      </c>
      <c r="I182" s="220">
        <v>-25985779.308241401</v>
      </c>
      <c r="J182" s="220">
        <v>-1979502.5765668999</v>
      </c>
      <c r="K182" s="220">
        <v>-24999.98</v>
      </c>
      <c r="L182" s="220">
        <v>-1566684.345375</v>
      </c>
      <c r="M182" s="220">
        <v>-485000</v>
      </c>
      <c r="N182" s="220">
        <v>-175077.88757200001</v>
      </c>
      <c r="O182" s="220">
        <v>-31157294.097755302</v>
      </c>
      <c r="P182" s="220"/>
      <c r="Q182" s="220"/>
      <c r="R182" s="220"/>
      <c r="S182" s="220"/>
      <c r="T182" s="220"/>
      <c r="U182" s="220"/>
      <c r="V182" s="220"/>
      <c r="W182" s="220"/>
      <c r="X182" s="220"/>
      <c r="Y182" s="220"/>
      <c r="Z182" s="220"/>
      <c r="AA182" s="220"/>
      <c r="AB182" s="220"/>
      <c r="AC182" s="220"/>
      <c r="AD182" s="220"/>
      <c r="AE182" s="220"/>
      <c r="AF182" s="220"/>
      <c r="AG182" s="220"/>
      <c r="AH182" s="220"/>
      <c r="AI182" s="220"/>
      <c r="AJ182" s="220"/>
      <c r="AK182" s="220"/>
      <c r="AL182" s="220"/>
      <c r="AM182" s="220"/>
      <c r="AN182" s="220"/>
      <c r="AO182" s="220"/>
      <c r="AP182" s="220"/>
      <c r="AQ182" s="220"/>
      <c r="AR182" s="220"/>
      <c r="AS182" s="220"/>
      <c r="AT182" s="220"/>
      <c r="AU182" s="220"/>
      <c r="AV182" s="220"/>
      <c r="AW182" s="220"/>
      <c r="AX182" s="220"/>
      <c r="AY182" s="220"/>
      <c r="AZ182" s="220"/>
      <c r="BA182" s="220"/>
      <c r="BB182" s="220"/>
      <c r="BC182" s="220"/>
      <c r="BD182" s="220"/>
      <c r="BE182" s="220"/>
      <c r="BF182" s="220"/>
      <c r="BG182" s="220"/>
      <c r="BH182" s="220"/>
      <c r="BI182" s="220"/>
      <c r="BJ182" s="220"/>
      <c r="BK182" s="220"/>
      <c r="BL182" s="220"/>
      <c r="BM182" s="220"/>
      <c r="BN182" s="220"/>
      <c r="BO182" s="220"/>
      <c r="BP182" s="220"/>
      <c r="BQ182" s="220"/>
      <c r="BR182" s="220"/>
      <c r="BS182" s="220"/>
      <c r="BT182" s="220"/>
      <c r="BU182" s="230">
        <v>-31157294.097755302</v>
      </c>
    </row>
    <row r="183" spans="4:73">
      <c r="D183" s="175" t="s">
        <v>808</v>
      </c>
      <c r="E183" s="220" t="s">
        <v>833</v>
      </c>
      <c r="F183" s="220" t="s">
        <v>834</v>
      </c>
      <c r="G183" s="220">
        <v>-1921029.3</v>
      </c>
      <c r="H183" s="220"/>
      <c r="I183" s="220"/>
      <c r="J183" s="220">
        <v>-474054.69300000003</v>
      </c>
      <c r="K183" s="220"/>
      <c r="L183" s="220"/>
      <c r="M183" s="220">
        <v>-46505.06</v>
      </c>
      <c r="N183" s="220">
        <v>-10914350.844389999</v>
      </c>
      <c r="O183" s="220">
        <v>-13355939.897390001</v>
      </c>
      <c r="P183" s="220"/>
      <c r="Q183" s="220"/>
      <c r="R183" s="220"/>
      <c r="S183" s="220"/>
      <c r="T183" s="220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0"/>
      <c r="AI183" s="220"/>
      <c r="AJ183" s="220"/>
      <c r="AK183" s="220"/>
      <c r="AL183" s="220"/>
      <c r="AM183" s="220"/>
      <c r="AN183" s="220"/>
      <c r="AO183" s="220"/>
      <c r="AP183" s="220"/>
      <c r="AQ183" s="220"/>
      <c r="AR183" s="220"/>
      <c r="AS183" s="220"/>
      <c r="AT183" s="220"/>
      <c r="AU183" s="220"/>
      <c r="AV183" s="220"/>
      <c r="AW183" s="220"/>
      <c r="AX183" s="220"/>
      <c r="AY183" s="220"/>
      <c r="AZ183" s="220"/>
      <c r="BA183" s="220"/>
      <c r="BB183" s="220"/>
      <c r="BC183" s="220"/>
      <c r="BD183" s="220"/>
      <c r="BE183" s="220"/>
      <c r="BF183" s="220"/>
      <c r="BG183" s="220"/>
      <c r="BH183" s="220"/>
      <c r="BI183" s="220"/>
      <c r="BJ183" s="220"/>
      <c r="BK183" s="220"/>
      <c r="BL183" s="220"/>
      <c r="BM183" s="220"/>
      <c r="BN183" s="220"/>
      <c r="BO183" s="220"/>
      <c r="BP183" s="220"/>
      <c r="BQ183" s="220"/>
      <c r="BR183" s="220"/>
      <c r="BS183" s="220"/>
      <c r="BT183" s="220"/>
      <c r="BU183" s="230">
        <v>-13355939.897390001</v>
      </c>
    </row>
    <row r="184" spans="4:73">
      <c r="D184" s="175" t="s">
        <v>811</v>
      </c>
      <c r="E184" s="220" t="s">
        <v>1738</v>
      </c>
      <c r="F184" s="220" t="s">
        <v>1739</v>
      </c>
      <c r="G184" s="220"/>
      <c r="H184" s="220"/>
      <c r="I184" s="220"/>
      <c r="J184" s="220">
        <v>-1774763.0481636999</v>
      </c>
      <c r="K184" s="220"/>
      <c r="L184" s="220"/>
      <c r="M184" s="220"/>
      <c r="N184" s="220"/>
      <c r="O184" s="220">
        <v>-1774763.0481636999</v>
      </c>
      <c r="P184" s="220"/>
      <c r="Q184" s="220"/>
      <c r="R184" s="220"/>
      <c r="S184" s="220"/>
      <c r="T184" s="220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0"/>
      <c r="AI184" s="220"/>
      <c r="AJ184" s="220"/>
      <c r="AK184" s="220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0"/>
      <c r="BB184" s="220"/>
      <c r="BC184" s="220"/>
      <c r="BD184" s="220"/>
      <c r="BE184" s="220"/>
      <c r="BF184" s="220"/>
      <c r="BG184" s="220"/>
      <c r="BH184" s="220"/>
      <c r="BI184" s="220"/>
      <c r="BJ184" s="220"/>
      <c r="BK184" s="220"/>
      <c r="BL184" s="220"/>
      <c r="BM184" s="220"/>
      <c r="BN184" s="220"/>
      <c r="BO184" s="220"/>
      <c r="BP184" s="220"/>
      <c r="BQ184" s="220"/>
      <c r="BR184" s="220"/>
      <c r="BS184" s="220"/>
      <c r="BT184" s="220"/>
      <c r="BU184" s="230">
        <v>-1774763.0481636999</v>
      </c>
    </row>
    <row r="185" spans="4:73">
      <c r="D185" s="175" t="s">
        <v>814</v>
      </c>
      <c r="E185" s="220" t="s">
        <v>836</v>
      </c>
      <c r="F185" s="220" t="s">
        <v>837</v>
      </c>
      <c r="G185" s="220"/>
      <c r="H185" s="220"/>
      <c r="I185" s="220"/>
      <c r="J185" s="220">
        <v>-1341630.6154545001</v>
      </c>
      <c r="K185" s="220"/>
      <c r="L185" s="220">
        <v>-109341.37431</v>
      </c>
      <c r="M185" s="220"/>
      <c r="N185" s="220">
        <v>-3422540.3432080001</v>
      </c>
      <c r="O185" s="220">
        <v>-4873512.3329724995</v>
      </c>
      <c r="P185" s="220"/>
      <c r="Q185" s="220"/>
      <c r="R185" s="220"/>
      <c r="S185" s="220"/>
      <c r="T185" s="220"/>
      <c r="U185" s="220"/>
      <c r="V185" s="220"/>
      <c r="W185" s="220"/>
      <c r="X185" s="220"/>
      <c r="Y185" s="220"/>
      <c r="Z185" s="220"/>
      <c r="AA185" s="220"/>
      <c r="AB185" s="220"/>
      <c r="AC185" s="220"/>
      <c r="AD185" s="220"/>
      <c r="AE185" s="220"/>
      <c r="AF185" s="220"/>
      <c r="AG185" s="220"/>
      <c r="AH185" s="220"/>
      <c r="AI185" s="220"/>
      <c r="AJ185" s="220"/>
      <c r="AK185" s="220"/>
      <c r="AL185" s="220"/>
      <c r="AM185" s="220"/>
      <c r="AN185" s="220"/>
      <c r="AO185" s="220"/>
      <c r="AP185" s="220"/>
      <c r="AQ185" s="220"/>
      <c r="AR185" s="220"/>
      <c r="AS185" s="220"/>
      <c r="AT185" s="220"/>
      <c r="AU185" s="220"/>
      <c r="AV185" s="220"/>
      <c r="AW185" s="220"/>
      <c r="AX185" s="220"/>
      <c r="AY185" s="220"/>
      <c r="AZ185" s="220"/>
      <c r="BA185" s="220"/>
      <c r="BB185" s="220"/>
      <c r="BC185" s="220"/>
      <c r="BD185" s="220"/>
      <c r="BE185" s="220"/>
      <c r="BF185" s="220"/>
      <c r="BG185" s="220"/>
      <c r="BH185" s="220"/>
      <c r="BI185" s="220"/>
      <c r="BJ185" s="220"/>
      <c r="BK185" s="220"/>
      <c r="BL185" s="220"/>
      <c r="BM185" s="220"/>
      <c r="BN185" s="220"/>
      <c r="BO185" s="220"/>
      <c r="BP185" s="220"/>
      <c r="BQ185" s="220"/>
      <c r="BR185" s="220"/>
      <c r="BS185" s="220"/>
      <c r="BT185" s="220"/>
      <c r="BU185" s="230">
        <v>-4873512.3329724995</v>
      </c>
    </row>
    <row r="186" spans="4:73">
      <c r="D186" s="175" t="s">
        <v>817</v>
      </c>
      <c r="E186" s="220" t="s">
        <v>839</v>
      </c>
      <c r="F186" s="220" t="s">
        <v>840</v>
      </c>
      <c r="G186" s="220">
        <v>-46840321.710000001</v>
      </c>
      <c r="H186" s="220">
        <v>-124969</v>
      </c>
      <c r="I186" s="220"/>
      <c r="J186" s="220">
        <v>-8297066.1319203004</v>
      </c>
      <c r="K186" s="220">
        <v>-6249</v>
      </c>
      <c r="L186" s="220">
        <v>-12012278.478273001</v>
      </c>
      <c r="M186" s="220">
        <v>-2346055.2799999998</v>
      </c>
      <c r="N186" s="220"/>
      <c r="O186" s="220">
        <v>-69626939.600193307</v>
      </c>
      <c r="P186" s="220"/>
      <c r="Q186" s="220"/>
      <c r="R186" s="220"/>
      <c r="S186" s="220"/>
      <c r="T186" s="220"/>
      <c r="U186" s="220">
        <v>10139942.7148511</v>
      </c>
      <c r="V186" s="220"/>
      <c r="W186" s="220"/>
      <c r="X186" s="220"/>
      <c r="Y186" s="220"/>
      <c r="Z186" s="220"/>
      <c r="AA186" s="220"/>
      <c r="AB186" s="220"/>
      <c r="AC186" s="220"/>
      <c r="AD186" s="220"/>
      <c r="AE186" s="220"/>
      <c r="AF186" s="220"/>
      <c r="AG186" s="220"/>
      <c r="AH186" s="220"/>
      <c r="AI186" s="220"/>
      <c r="AJ186" s="220"/>
      <c r="AK186" s="220"/>
      <c r="AL186" s="220"/>
      <c r="AM186" s="220"/>
      <c r="AN186" s="220"/>
      <c r="AO186" s="220"/>
      <c r="AP186" s="220"/>
      <c r="AQ186" s="220"/>
      <c r="AR186" s="220"/>
      <c r="AS186" s="220"/>
      <c r="AT186" s="220"/>
      <c r="AU186" s="220"/>
      <c r="AV186" s="220"/>
      <c r="AW186" s="220"/>
      <c r="AX186" s="220"/>
      <c r="AY186" s="220"/>
      <c r="AZ186" s="220"/>
      <c r="BA186" s="220"/>
      <c r="BB186" s="220"/>
      <c r="BC186" s="220"/>
      <c r="BD186" s="220">
        <v>10139942.7148511</v>
      </c>
      <c r="BE186" s="220"/>
      <c r="BF186" s="220"/>
      <c r="BG186" s="220"/>
      <c r="BH186" s="220"/>
      <c r="BI186" s="220"/>
      <c r="BJ186" s="220"/>
      <c r="BK186" s="220"/>
      <c r="BL186" s="220"/>
      <c r="BM186" s="220"/>
      <c r="BN186" s="220"/>
      <c r="BO186" s="220">
        <v>10139942.7148511</v>
      </c>
      <c r="BP186" s="220"/>
      <c r="BQ186" s="220">
        <v>10139942.7148511</v>
      </c>
      <c r="BR186" s="220"/>
      <c r="BS186" s="220"/>
      <c r="BT186" s="220"/>
      <c r="BU186" s="230">
        <v>-59486996.885342203</v>
      </c>
    </row>
    <row r="187" spans="4:73">
      <c r="D187" s="175" t="s">
        <v>820</v>
      </c>
      <c r="E187" s="220" t="s">
        <v>842</v>
      </c>
      <c r="F187" s="220" t="s">
        <v>843</v>
      </c>
      <c r="G187" s="220">
        <v>-1582234.61</v>
      </c>
      <c r="H187" s="220">
        <v>-431261.35</v>
      </c>
      <c r="I187" s="220"/>
      <c r="J187" s="220">
        <v>-33444427.194731001</v>
      </c>
      <c r="K187" s="220"/>
      <c r="L187" s="220">
        <v>-336068.98768800002</v>
      </c>
      <c r="M187" s="220"/>
      <c r="N187" s="220">
        <v>-779484.81346400001</v>
      </c>
      <c r="O187" s="220">
        <v>-36573476.955882996</v>
      </c>
      <c r="P187" s="220"/>
      <c r="Q187" s="220"/>
      <c r="R187" s="220"/>
      <c r="S187" s="220"/>
      <c r="T187" s="220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0"/>
      <c r="AI187" s="220"/>
      <c r="AJ187" s="220"/>
      <c r="AK187" s="220"/>
      <c r="AL187" s="220"/>
      <c r="AM187" s="220"/>
      <c r="AN187" s="220"/>
      <c r="AO187" s="220"/>
      <c r="AP187" s="220"/>
      <c r="AQ187" s="220"/>
      <c r="AR187" s="220"/>
      <c r="AS187" s="220"/>
      <c r="AT187" s="220"/>
      <c r="AU187" s="220"/>
      <c r="AV187" s="220"/>
      <c r="AW187" s="220"/>
      <c r="AX187" s="220"/>
      <c r="AY187" s="220"/>
      <c r="AZ187" s="220"/>
      <c r="BA187" s="220"/>
      <c r="BB187" s="220"/>
      <c r="BC187" s="220"/>
      <c r="BD187" s="220"/>
      <c r="BE187" s="220"/>
      <c r="BF187" s="220"/>
      <c r="BG187" s="220"/>
      <c r="BH187" s="220"/>
      <c r="BI187" s="220"/>
      <c r="BJ187" s="220"/>
      <c r="BK187" s="220"/>
      <c r="BL187" s="220"/>
      <c r="BM187" s="220"/>
      <c r="BN187" s="220"/>
      <c r="BO187" s="220"/>
      <c r="BP187" s="220">
        <v>-3259.82</v>
      </c>
      <c r="BQ187" s="220">
        <v>-3259.82</v>
      </c>
      <c r="BR187" s="220"/>
      <c r="BS187" s="220"/>
      <c r="BT187" s="220"/>
      <c r="BU187" s="230">
        <v>-36576736.775882997</v>
      </c>
    </row>
    <row r="188" spans="4:73">
      <c r="D188" s="175" t="s">
        <v>823</v>
      </c>
      <c r="E188" s="220" t="s">
        <v>845</v>
      </c>
      <c r="F188" s="220" t="s">
        <v>846</v>
      </c>
      <c r="G188" s="220">
        <v>-2734850</v>
      </c>
      <c r="H188" s="220"/>
      <c r="I188" s="220"/>
      <c r="J188" s="220"/>
      <c r="K188" s="220"/>
      <c r="L188" s="220"/>
      <c r="M188" s="220">
        <v>-530500</v>
      </c>
      <c r="N188" s="220"/>
      <c r="O188" s="220">
        <v>-3265350</v>
      </c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20"/>
      <c r="AK188" s="220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0"/>
      <c r="BB188" s="220"/>
      <c r="BC188" s="220"/>
      <c r="BD188" s="220"/>
      <c r="BE188" s="220"/>
      <c r="BF188" s="220"/>
      <c r="BG188" s="220"/>
      <c r="BH188" s="220"/>
      <c r="BI188" s="220"/>
      <c r="BJ188" s="220"/>
      <c r="BK188" s="220"/>
      <c r="BL188" s="220"/>
      <c r="BM188" s="220"/>
      <c r="BN188" s="220"/>
      <c r="BO188" s="220"/>
      <c r="BP188" s="220"/>
      <c r="BQ188" s="220"/>
      <c r="BR188" s="220"/>
      <c r="BS188" s="220"/>
      <c r="BT188" s="220"/>
      <c r="BU188" s="230">
        <v>-3265350</v>
      </c>
    </row>
    <row r="189" spans="4:73">
      <c r="D189" s="175" t="s">
        <v>826</v>
      </c>
      <c r="E189" s="220" t="s">
        <v>848</v>
      </c>
      <c r="F189" s="220" t="s">
        <v>849</v>
      </c>
      <c r="G189" s="220">
        <v>-7907826.3099999996</v>
      </c>
      <c r="H189" s="220">
        <v>-189451.1</v>
      </c>
      <c r="I189" s="220"/>
      <c r="J189" s="220"/>
      <c r="K189" s="220"/>
      <c r="L189" s="220">
        <v>-2573525.756844</v>
      </c>
      <c r="M189" s="220">
        <v>-222000</v>
      </c>
      <c r="N189" s="220"/>
      <c r="O189" s="220">
        <v>-10892803.166843999</v>
      </c>
      <c r="P189" s="220"/>
      <c r="Q189" s="220"/>
      <c r="R189" s="220"/>
      <c r="S189" s="220"/>
      <c r="T189" s="220"/>
      <c r="U189" s="220"/>
      <c r="V189" s="220"/>
      <c r="W189" s="220"/>
      <c r="X189" s="220"/>
      <c r="Y189" s="220"/>
      <c r="Z189" s="220"/>
      <c r="AA189" s="220"/>
      <c r="AB189" s="220"/>
      <c r="AC189" s="220"/>
      <c r="AD189" s="220"/>
      <c r="AE189" s="220"/>
      <c r="AF189" s="220"/>
      <c r="AG189" s="220"/>
      <c r="AH189" s="220"/>
      <c r="AI189" s="220"/>
      <c r="AJ189" s="220"/>
      <c r="AK189" s="220"/>
      <c r="AL189" s="220"/>
      <c r="AM189" s="220"/>
      <c r="AN189" s="220"/>
      <c r="AO189" s="220"/>
      <c r="AP189" s="220"/>
      <c r="AQ189" s="220"/>
      <c r="AR189" s="220"/>
      <c r="AS189" s="220"/>
      <c r="AT189" s="220"/>
      <c r="AU189" s="220"/>
      <c r="AV189" s="220"/>
      <c r="AW189" s="220"/>
      <c r="AX189" s="220"/>
      <c r="AY189" s="220"/>
      <c r="AZ189" s="220"/>
      <c r="BA189" s="220"/>
      <c r="BB189" s="220"/>
      <c r="BC189" s="220"/>
      <c r="BD189" s="220"/>
      <c r="BE189" s="220"/>
      <c r="BF189" s="220"/>
      <c r="BG189" s="220"/>
      <c r="BH189" s="220"/>
      <c r="BI189" s="220"/>
      <c r="BJ189" s="220"/>
      <c r="BK189" s="220"/>
      <c r="BL189" s="220"/>
      <c r="BM189" s="220"/>
      <c r="BN189" s="220"/>
      <c r="BO189" s="220"/>
      <c r="BP189" s="220"/>
      <c r="BQ189" s="220"/>
      <c r="BR189" s="220"/>
      <c r="BS189" s="220"/>
      <c r="BT189" s="220"/>
      <c r="BU189" s="230">
        <v>-10892803.166843999</v>
      </c>
    </row>
    <row r="190" spans="4:73">
      <c r="D190" s="175" t="s">
        <v>829</v>
      </c>
      <c r="E190" s="220" t="s">
        <v>851</v>
      </c>
      <c r="F190" s="220" t="s">
        <v>852</v>
      </c>
      <c r="G190" s="220">
        <v>-104999.99</v>
      </c>
      <c r="H190" s="220"/>
      <c r="I190" s="220"/>
      <c r="J190" s="220">
        <v>-257709.11466789999</v>
      </c>
      <c r="K190" s="220"/>
      <c r="L190" s="220"/>
      <c r="M190" s="220">
        <v>-218250</v>
      </c>
      <c r="N190" s="220"/>
      <c r="O190" s="220">
        <v>-580959.10466790001</v>
      </c>
      <c r="P190" s="220"/>
      <c r="Q190" s="220"/>
      <c r="R190" s="220"/>
      <c r="S190" s="220"/>
      <c r="T190" s="220"/>
      <c r="U190" s="220"/>
      <c r="V190" s="220"/>
      <c r="W190" s="220"/>
      <c r="X190" s="220"/>
      <c r="Y190" s="220"/>
      <c r="Z190" s="220"/>
      <c r="AA190" s="220"/>
      <c r="AB190" s="220"/>
      <c r="AC190" s="220"/>
      <c r="AD190" s="220"/>
      <c r="AE190" s="220"/>
      <c r="AF190" s="220"/>
      <c r="AG190" s="220"/>
      <c r="AH190" s="220"/>
      <c r="AI190" s="220"/>
      <c r="AJ190" s="220"/>
      <c r="AK190" s="220"/>
      <c r="AL190" s="220"/>
      <c r="AM190" s="220"/>
      <c r="AN190" s="220"/>
      <c r="AO190" s="220"/>
      <c r="AP190" s="220"/>
      <c r="AQ190" s="220"/>
      <c r="AR190" s="220"/>
      <c r="AS190" s="220"/>
      <c r="AT190" s="220"/>
      <c r="AU190" s="220"/>
      <c r="AV190" s="220"/>
      <c r="AW190" s="220"/>
      <c r="AX190" s="220"/>
      <c r="AY190" s="220"/>
      <c r="AZ190" s="220"/>
      <c r="BA190" s="220"/>
      <c r="BB190" s="220"/>
      <c r="BC190" s="220"/>
      <c r="BD190" s="220"/>
      <c r="BE190" s="220">
        <v>323249.99</v>
      </c>
      <c r="BF190" s="220"/>
      <c r="BG190" s="220"/>
      <c r="BH190" s="220"/>
      <c r="BI190" s="220"/>
      <c r="BJ190" s="220"/>
      <c r="BK190" s="220"/>
      <c r="BL190" s="220"/>
      <c r="BM190" s="220"/>
      <c r="BN190" s="220"/>
      <c r="BO190" s="220">
        <v>323249.99</v>
      </c>
      <c r="BP190" s="220"/>
      <c r="BQ190" s="220">
        <v>323249.99</v>
      </c>
      <c r="BR190" s="220"/>
      <c r="BS190" s="220"/>
      <c r="BT190" s="220"/>
      <c r="BU190" s="230">
        <v>-257709.11466789999</v>
      </c>
    </row>
    <row r="191" spans="4:73">
      <c r="D191" s="175" t="s">
        <v>832</v>
      </c>
      <c r="E191" s="220" t="s">
        <v>854</v>
      </c>
      <c r="F191" s="220" t="s">
        <v>855</v>
      </c>
      <c r="G191" s="220">
        <v>-5476673.8600000003</v>
      </c>
      <c r="H191" s="220"/>
      <c r="I191" s="220"/>
      <c r="J191" s="220"/>
      <c r="K191" s="220"/>
      <c r="L191" s="220"/>
      <c r="M191" s="220">
        <v>-860323.72</v>
      </c>
      <c r="N191" s="220">
        <v>-159102.10397200001</v>
      </c>
      <c r="O191" s="220">
        <v>-6496099.6839720001</v>
      </c>
      <c r="P191" s="220"/>
      <c r="Q191" s="220"/>
      <c r="R191" s="220"/>
      <c r="S191" s="220"/>
      <c r="T191" s="220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0"/>
      <c r="AI191" s="220"/>
      <c r="AJ191" s="220"/>
      <c r="AK191" s="220"/>
      <c r="AL191" s="220"/>
      <c r="AM191" s="220"/>
      <c r="AN191" s="220"/>
      <c r="AO191" s="220"/>
      <c r="AP191" s="220"/>
      <c r="AQ191" s="220"/>
      <c r="AR191" s="220"/>
      <c r="AS191" s="220"/>
      <c r="AT191" s="220"/>
      <c r="AU191" s="220"/>
      <c r="AV191" s="220"/>
      <c r="AW191" s="220"/>
      <c r="AX191" s="220"/>
      <c r="AY191" s="220"/>
      <c r="AZ191" s="220"/>
      <c r="BA191" s="220"/>
      <c r="BB191" s="220"/>
      <c r="BC191" s="220"/>
      <c r="BD191" s="220"/>
      <c r="BE191" s="220"/>
      <c r="BF191" s="220"/>
      <c r="BG191" s="220"/>
      <c r="BH191" s="220"/>
      <c r="BI191" s="220"/>
      <c r="BJ191" s="220"/>
      <c r="BK191" s="220"/>
      <c r="BL191" s="220"/>
      <c r="BM191" s="220"/>
      <c r="BN191" s="220"/>
      <c r="BO191" s="220"/>
      <c r="BP191" s="220"/>
      <c r="BQ191" s="220"/>
      <c r="BR191" s="220"/>
      <c r="BS191" s="220"/>
      <c r="BT191" s="220"/>
      <c r="BU191" s="230">
        <v>-6496099.6839720001</v>
      </c>
    </row>
    <row r="192" spans="4:73">
      <c r="D192" s="175" t="s">
        <v>835</v>
      </c>
      <c r="E192" s="220" t="s">
        <v>857</v>
      </c>
      <c r="F192" s="220" t="s">
        <v>858</v>
      </c>
      <c r="G192" s="220"/>
      <c r="H192" s="220"/>
      <c r="I192" s="220"/>
      <c r="J192" s="220"/>
      <c r="K192" s="220"/>
      <c r="L192" s="220">
        <v>-1843119.4822829999</v>
      </c>
      <c r="M192" s="220"/>
      <c r="N192" s="220"/>
      <c r="O192" s="220">
        <v>-1843119.4822829999</v>
      </c>
      <c r="P192" s="220"/>
      <c r="Q192" s="220"/>
      <c r="R192" s="220"/>
      <c r="S192" s="220"/>
      <c r="T192" s="220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0"/>
      <c r="AI192" s="220"/>
      <c r="AJ192" s="220"/>
      <c r="AK192" s="220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0"/>
      <c r="BB192" s="220"/>
      <c r="BC192" s="220"/>
      <c r="BD192" s="220"/>
      <c r="BE192" s="220"/>
      <c r="BF192" s="220"/>
      <c r="BG192" s="220"/>
      <c r="BH192" s="220"/>
      <c r="BI192" s="220"/>
      <c r="BJ192" s="220"/>
      <c r="BK192" s="220"/>
      <c r="BL192" s="220"/>
      <c r="BM192" s="220"/>
      <c r="BN192" s="220"/>
      <c r="BO192" s="220"/>
      <c r="BP192" s="220"/>
      <c r="BQ192" s="220"/>
      <c r="BR192" s="220"/>
      <c r="BS192" s="220"/>
      <c r="BT192" s="220"/>
      <c r="BU192" s="230">
        <v>-1843119.4822829999</v>
      </c>
    </row>
    <row r="193" spans="4:73">
      <c r="D193" s="175" t="s">
        <v>838</v>
      </c>
      <c r="E193" s="220" t="s">
        <v>860</v>
      </c>
      <c r="F193" s="220" t="s">
        <v>861</v>
      </c>
      <c r="G193" s="220">
        <v>-9659098.7200000007</v>
      </c>
      <c r="H193" s="220">
        <v>-16862.61</v>
      </c>
      <c r="I193" s="220"/>
      <c r="J193" s="220"/>
      <c r="K193" s="220"/>
      <c r="L193" s="220">
        <v>-8046087.2853030004</v>
      </c>
      <c r="M193" s="220">
        <v>-1336000.69</v>
      </c>
      <c r="N193" s="220">
        <v>-358222.03169199999</v>
      </c>
      <c r="O193" s="220">
        <v>-19416271.336994998</v>
      </c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0"/>
      <c r="AK193" s="220"/>
      <c r="AL193" s="220"/>
      <c r="AM193" s="220"/>
      <c r="AN193" s="220"/>
      <c r="AO193" s="220"/>
      <c r="AP193" s="220"/>
      <c r="AQ193" s="220"/>
      <c r="AR193" s="220"/>
      <c r="AS193" s="220"/>
      <c r="AT193" s="220"/>
      <c r="AU193" s="220"/>
      <c r="AV193" s="220"/>
      <c r="AW193" s="220"/>
      <c r="AX193" s="220"/>
      <c r="AY193" s="220"/>
      <c r="AZ193" s="220"/>
      <c r="BA193" s="220"/>
      <c r="BB193" s="220"/>
      <c r="BC193" s="220"/>
      <c r="BD193" s="220"/>
      <c r="BE193" s="220"/>
      <c r="BF193" s="220"/>
      <c r="BG193" s="220"/>
      <c r="BH193" s="220"/>
      <c r="BI193" s="220"/>
      <c r="BJ193" s="220"/>
      <c r="BK193" s="220"/>
      <c r="BL193" s="220"/>
      <c r="BM193" s="220"/>
      <c r="BN193" s="220"/>
      <c r="BO193" s="220"/>
      <c r="BP193" s="220"/>
      <c r="BQ193" s="220"/>
      <c r="BR193" s="220"/>
      <c r="BS193" s="220"/>
      <c r="BT193" s="220"/>
      <c r="BU193" s="230">
        <v>-19416271.336994998</v>
      </c>
    </row>
    <row r="194" spans="4:73">
      <c r="D194" s="175" t="s">
        <v>841</v>
      </c>
      <c r="E194" s="220" t="s">
        <v>863</v>
      </c>
      <c r="F194" s="220" t="s">
        <v>864</v>
      </c>
      <c r="G194" s="220">
        <v>-25209000.920000002</v>
      </c>
      <c r="H194" s="220">
        <v>-3986576.44</v>
      </c>
      <c r="I194" s="220"/>
      <c r="J194" s="220">
        <v>-41804040.7016197</v>
      </c>
      <c r="K194" s="220"/>
      <c r="L194" s="220"/>
      <c r="M194" s="220">
        <v>-10724220.09</v>
      </c>
      <c r="N194" s="220"/>
      <c r="O194" s="220">
        <v>-81723838.151619703</v>
      </c>
      <c r="P194" s="220"/>
      <c r="Q194" s="220"/>
      <c r="R194" s="220"/>
      <c r="S194" s="220"/>
      <c r="T194" s="220"/>
      <c r="U194" s="220"/>
      <c r="V194" s="220"/>
      <c r="W194" s="220"/>
      <c r="X194" s="220"/>
      <c r="Y194" s="220"/>
      <c r="Z194" s="220"/>
      <c r="AA194" s="220"/>
      <c r="AB194" s="220"/>
      <c r="AC194" s="220"/>
      <c r="AD194" s="220"/>
      <c r="AE194" s="220"/>
      <c r="AF194" s="220"/>
      <c r="AG194" s="220"/>
      <c r="AH194" s="220"/>
      <c r="AI194" s="220"/>
      <c r="AJ194" s="220"/>
      <c r="AK194" s="220"/>
      <c r="AL194" s="220"/>
      <c r="AM194" s="220"/>
      <c r="AN194" s="220"/>
      <c r="AO194" s="220"/>
      <c r="AP194" s="220"/>
      <c r="AQ194" s="220"/>
      <c r="AR194" s="220"/>
      <c r="AS194" s="220"/>
      <c r="AT194" s="220"/>
      <c r="AU194" s="220"/>
      <c r="AV194" s="220"/>
      <c r="AW194" s="220"/>
      <c r="AX194" s="220"/>
      <c r="AY194" s="220"/>
      <c r="AZ194" s="220"/>
      <c r="BA194" s="220"/>
      <c r="BB194" s="220"/>
      <c r="BC194" s="220"/>
      <c r="BD194" s="220"/>
      <c r="BE194" s="220"/>
      <c r="BF194" s="220"/>
      <c r="BG194" s="220"/>
      <c r="BH194" s="220"/>
      <c r="BI194" s="220"/>
      <c r="BJ194" s="220"/>
      <c r="BK194" s="220"/>
      <c r="BL194" s="220"/>
      <c r="BM194" s="220"/>
      <c r="BN194" s="220"/>
      <c r="BO194" s="220"/>
      <c r="BP194" s="220"/>
      <c r="BQ194" s="220"/>
      <c r="BR194" s="220"/>
      <c r="BS194" s="220"/>
      <c r="BT194" s="220"/>
      <c r="BU194" s="230">
        <v>-81723838.151619703</v>
      </c>
    </row>
    <row r="195" spans="4:73">
      <c r="D195" s="175" t="s">
        <v>844</v>
      </c>
      <c r="E195" s="220" t="s">
        <v>866</v>
      </c>
      <c r="F195" s="220" t="s">
        <v>867</v>
      </c>
      <c r="G195" s="220">
        <v>-286804.40999999997</v>
      </c>
      <c r="H195" s="220">
        <v>-2265578.4900000002</v>
      </c>
      <c r="I195" s="220"/>
      <c r="J195" s="220"/>
      <c r="K195" s="220"/>
      <c r="L195" s="220"/>
      <c r="M195" s="220">
        <v>-147443.32</v>
      </c>
      <c r="N195" s="220"/>
      <c r="O195" s="220">
        <v>-2699826.22</v>
      </c>
      <c r="P195" s="220"/>
      <c r="Q195" s="220"/>
      <c r="R195" s="220"/>
      <c r="S195" s="220"/>
      <c r="T195" s="220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0"/>
      <c r="AI195" s="220"/>
      <c r="AJ195" s="220"/>
      <c r="AK195" s="220"/>
      <c r="AL195" s="220"/>
      <c r="AM195" s="220"/>
      <c r="AN195" s="220"/>
      <c r="AO195" s="220"/>
      <c r="AP195" s="220"/>
      <c r="AQ195" s="220"/>
      <c r="AR195" s="220"/>
      <c r="AS195" s="220"/>
      <c r="AT195" s="220"/>
      <c r="AU195" s="220"/>
      <c r="AV195" s="220"/>
      <c r="AW195" s="220"/>
      <c r="AX195" s="220"/>
      <c r="AY195" s="220"/>
      <c r="AZ195" s="220"/>
      <c r="BA195" s="220"/>
      <c r="BB195" s="220"/>
      <c r="BC195" s="220"/>
      <c r="BD195" s="220"/>
      <c r="BE195" s="220"/>
      <c r="BF195" s="220"/>
      <c r="BG195" s="220"/>
      <c r="BH195" s="220"/>
      <c r="BI195" s="220"/>
      <c r="BJ195" s="220"/>
      <c r="BK195" s="220"/>
      <c r="BL195" s="220"/>
      <c r="BM195" s="220"/>
      <c r="BN195" s="220"/>
      <c r="BO195" s="220"/>
      <c r="BP195" s="220"/>
      <c r="BQ195" s="220"/>
      <c r="BR195" s="220"/>
      <c r="BS195" s="220"/>
      <c r="BT195" s="220"/>
      <c r="BU195" s="230">
        <v>-2699826.22</v>
      </c>
    </row>
    <row r="196" spans="4:73">
      <c r="D196" s="175" t="s">
        <v>847</v>
      </c>
      <c r="E196" s="226" t="s">
        <v>869</v>
      </c>
      <c r="F196" s="226" t="s">
        <v>870</v>
      </c>
      <c r="G196" s="226">
        <v>-607120349.92999995</v>
      </c>
      <c r="H196" s="226">
        <v>-14863464.550000001</v>
      </c>
      <c r="I196" s="221">
        <v>-108799621.6329768</v>
      </c>
      <c r="J196" s="221">
        <v>-1074241705.970916</v>
      </c>
      <c r="K196" s="226">
        <v>-52693</v>
      </c>
      <c r="L196" s="226">
        <v>-380497531.57811999</v>
      </c>
      <c r="M196" s="226">
        <v>-1569672209.0799999</v>
      </c>
      <c r="N196" s="226">
        <v>-102099717.82082801</v>
      </c>
      <c r="O196" s="221">
        <v>-3857347293.5628409</v>
      </c>
      <c r="P196" s="226"/>
      <c r="Q196" s="226"/>
      <c r="R196" s="221">
        <v>342286130.27443331</v>
      </c>
      <c r="S196" s="226"/>
      <c r="T196" s="226"/>
      <c r="U196" s="226">
        <v>10139942.7148511</v>
      </c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226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26"/>
      <c r="AX196" s="226"/>
      <c r="AY196" s="226"/>
      <c r="AZ196" s="226"/>
      <c r="BA196" s="226"/>
      <c r="BB196" s="226"/>
      <c r="BC196" s="226"/>
      <c r="BD196" s="221">
        <v>352426072.9892844</v>
      </c>
      <c r="BE196" s="226">
        <v>336001.1</v>
      </c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1">
        <v>352762074.08928442</v>
      </c>
      <c r="BP196" s="226">
        <v>-3259.82</v>
      </c>
      <c r="BQ196" s="221">
        <v>352758814.26928443</v>
      </c>
      <c r="BR196" s="226"/>
      <c r="BS196" s="226"/>
      <c r="BT196" s="226"/>
      <c r="BU196" s="231">
        <v>-3504588479.2935562</v>
      </c>
    </row>
    <row r="197" spans="4:73">
      <c r="D197" s="175" t="s">
        <v>850</v>
      </c>
      <c r="E197" s="220" t="s">
        <v>872</v>
      </c>
      <c r="F197" s="220" t="s">
        <v>199</v>
      </c>
      <c r="G197" s="220">
        <v>-47173588.280000001</v>
      </c>
      <c r="H197" s="220"/>
      <c r="I197" s="220"/>
      <c r="J197" s="220"/>
      <c r="K197" s="220"/>
      <c r="L197" s="220"/>
      <c r="M197" s="220"/>
      <c r="N197" s="220"/>
      <c r="O197" s="220">
        <v>-47173588.280000001</v>
      </c>
      <c r="P197" s="220"/>
      <c r="Q197" s="220"/>
      <c r="R197" s="220"/>
      <c r="S197" s="220"/>
      <c r="T197" s="220"/>
      <c r="U197" s="220"/>
      <c r="V197" s="220"/>
      <c r="W197" s="220"/>
      <c r="X197" s="220"/>
      <c r="Y197" s="220"/>
      <c r="Z197" s="220"/>
      <c r="AA197" s="220"/>
      <c r="AB197" s="220"/>
      <c r="AC197" s="220"/>
      <c r="AD197" s="220"/>
      <c r="AE197" s="220"/>
      <c r="AF197" s="220"/>
      <c r="AG197" s="220"/>
      <c r="AH197" s="220"/>
      <c r="AI197" s="220"/>
      <c r="AJ197" s="220"/>
      <c r="AK197" s="220"/>
      <c r="AL197" s="220"/>
      <c r="AM197" s="220"/>
      <c r="AN197" s="220"/>
      <c r="AO197" s="220"/>
      <c r="AP197" s="220"/>
      <c r="AQ197" s="220"/>
      <c r="AR197" s="220"/>
      <c r="AS197" s="220"/>
      <c r="AT197" s="220"/>
      <c r="AU197" s="220"/>
      <c r="AV197" s="220"/>
      <c r="AW197" s="220"/>
      <c r="AX197" s="220"/>
      <c r="AY197" s="220"/>
      <c r="AZ197" s="220"/>
      <c r="BA197" s="220"/>
      <c r="BB197" s="220"/>
      <c r="BC197" s="220"/>
      <c r="BD197" s="220"/>
      <c r="BE197" s="220"/>
      <c r="BF197" s="220"/>
      <c r="BG197" s="220"/>
      <c r="BH197" s="220"/>
      <c r="BI197" s="220"/>
      <c r="BJ197" s="220"/>
      <c r="BK197" s="220"/>
      <c r="BL197" s="220"/>
      <c r="BM197" s="220"/>
      <c r="BN197" s="220"/>
      <c r="BO197" s="220"/>
      <c r="BP197" s="220"/>
      <c r="BQ197" s="220"/>
      <c r="BR197" s="220"/>
      <c r="BS197" s="220"/>
      <c r="BT197" s="220"/>
      <c r="BU197" s="230">
        <v>-47173588.280000001</v>
      </c>
    </row>
    <row r="198" spans="4:73">
      <c r="D198" s="175" t="s">
        <v>853</v>
      </c>
      <c r="E198" s="226" t="s">
        <v>874</v>
      </c>
      <c r="F198" s="226" t="s">
        <v>875</v>
      </c>
      <c r="G198" s="226">
        <v>-47173588.280000001</v>
      </c>
      <c r="H198" s="226"/>
      <c r="I198" s="226"/>
      <c r="J198" s="226"/>
      <c r="K198" s="226"/>
      <c r="L198" s="226"/>
      <c r="M198" s="226"/>
      <c r="N198" s="226"/>
      <c r="O198" s="226">
        <v>-47173588.280000001</v>
      </c>
      <c r="P198" s="226"/>
      <c r="Q198" s="226"/>
      <c r="R198" s="226"/>
      <c r="S198" s="226"/>
      <c r="T198" s="226"/>
      <c r="U198" s="226"/>
      <c r="V198" s="226"/>
      <c r="W198" s="226"/>
      <c r="X198" s="226"/>
      <c r="Y198" s="226"/>
      <c r="Z198" s="226"/>
      <c r="AA198" s="226"/>
      <c r="AB198" s="226"/>
      <c r="AC198" s="226"/>
      <c r="AD198" s="226"/>
      <c r="AE198" s="226"/>
      <c r="AF198" s="226"/>
      <c r="AG198" s="226"/>
      <c r="AH198" s="226"/>
      <c r="AI198" s="226"/>
      <c r="AJ198" s="226"/>
      <c r="AK198" s="226"/>
      <c r="AL198" s="226"/>
      <c r="AM198" s="226"/>
      <c r="AN198" s="226"/>
      <c r="AO198" s="226"/>
      <c r="AP198" s="226"/>
      <c r="AQ198" s="226"/>
      <c r="AR198" s="226"/>
      <c r="AS198" s="226"/>
      <c r="AT198" s="226"/>
      <c r="AU198" s="226"/>
      <c r="AV198" s="226"/>
      <c r="AW198" s="226"/>
      <c r="AX198" s="226"/>
      <c r="AY198" s="226"/>
      <c r="AZ198" s="226"/>
      <c r="BA198" s="226"/>
      <c r="BB198" s="226"/>
      <c r="BC198" s="226"/>
      <c r="BD198" s="226"/>
      <c r="BE198" s="226"/>
      <c r="BF198" s="226"/>
      <c r="BG198" s="226"/>
      <c r="BH198" s="226"/>
      <c r="BI198" s="226"/>
      <c r="BJ198" s="226"/>
      <c r="BK198" s="226"/>
      <c r="BL198" s="226"/>
      <c r="BM198" s="226"/>
      <c r="BN198" s="226"/>
      <c r="BO198" s="226"/>
      <c r="BP198" s="226"/>
      <c r="BQ198" s="226"/>
      <c r="BR198" s="226"/>
      <c r="BS198" s="226"/>
      <c r="BT198" s="226"/>
      <c r="BU198" s="232">
        <v>-47173588.280000001</v>
      </c>
    </row>
    <row r="199" spans="4:73">
      <c r="D199" s="175" t="s">
        <v>856</v>
      </c>
      <c r="E199" s="222" t="s">
        <v>877</v>
      </c>
      <c r="F199" s="222" t="s">
        <v>878</v>
      </c>
      <c r="G199" s="222">
        <v>-3728962998.5900002</v>
      </c>
      <c r="H199" s="222">
        <v>-15475930.34</v>
      </c>
      <c r="I199" s="221">
        <v>-108799621.6329768</v>
      </c>
      <c r="J199" s="221">
        <v>-2982924319.9313135</v>
      </c>
      <c r="K199" s="222">
        <v>-52693</v>
      </c>
      <c r="L199" s="222">
        <v>-766936466.98025405</v>
      </c>
      <c r="M199" s="222">
        <v>-2070611714.28</v>
      </c>
      <c r="N199" s="222">
        <v>-956407566.90064597</v>
      </c>
      <c r="O199" s="221">
        <v>-10630171311.65519</v>
      </c>
      <c r="P199" s="222"/>
      <c r="Q199" s="222"/>
      <c r="R199" s="221">
        <v>342286130.27443331</v>
      </c>
      <c r="S199" s="222"/>
      <c r="T199" s="222"/>
      <c r="U199" s="222">
        <v>10139942.7148511</v>
      </c>
      <c r="V199" s="222"/>
      <c r="W199" s="222"/>
      <c r="X199" s="222"/>
      <c r="Y199" s="222"/>
      <c r="Z199" s="222"/>
      <c r="AA199" s="222"/>
      <c r="AB199" s="222"/>
      <c r="AC199" s="222"/>
      <c r="AD199" s="222"/>
      <c r="AE199" s="222"/>
      <c r="AF199" s="222"/>
      <c r="AG199" s="222"/>
      <c r="AH199" s="222"/>
      <c r="AI199" s="222"/>
      <c r="AJ199" s="222"/>
      <c r="AK199" s="222"/>
      <c r="AL199" s="222"/>
      <c r="AM199" s="222"/>
      <c r="AN199" s="222"/>
      <c r="AO199" s="222"/>
      <c r="AP199" s="222"/>
      <c r="AQ199" s="222"/>
      <c r="AR199" s="222"/>
      <c r="AS199" s="222"/>
      <c r="AT199" s="222"/>
      <c r="AU199" s="222"/>
      <c r="AV199" s="222"/>
      <c r="AW199" s="222"/>
      <c r="AX199" s="222">
        <v>507469302.72638601</v>
      </c>
      <c r="AY199" s="222"/>
      <c r="AZ199" s="222"/>
      <c r="BA199" s="222"/>
      <c r="BB199" s="222"/>
      <c r="BC199" s="222"/>
      <c r="BD199" s="221">
        <v>859895375.71567035</v>
      </c>
      <c r="BE199" s="222">
        <v>336001.1</v>
      </c>
      <c r="BF199" s="222"/>
      <c r="BG199" s="222"/>
      <c r="BH199" s="222"/>
      <c r="BI199" s="222"/>
      <c r="BJ199" s="222"/>
      <c r="BK199" s="222"/>
      <c r="BL199" s="222"/>
      <c r="BM199" s="222"/>
      <c r="BN199" s="222"/>
      <c r="BO199" s="221">
        <v>860231376.81567037</v>
      </c>
      <c r="BP199" s="222">
        <v>-3259.82</v>
      </c>
      <c r="BQ199" s="221">
        <v>860228116.99567044</v>
      </c>
      <c r="BR199" s="222"/>
      <c r="BS199" s="222"/>
      <c r="BT199" s="222"/>
      <c r="BU199" s="231">
        <v>-9769943194.6595192</v>
      </c>
    </row>
    <row r="200" spans="4:73">
      <c r="D200" s="175" t="s">
        <v>859</v>
      </c>
      <c r="E200" s="220" t="s">
        <v>880</v>
      </c>
      <c r="F200" s="220" t="s">
        <v>881</v>
      </c>
      <c r="G200" s="220"/>
      <c r="H200" s="220"/>
      <c r="I200" s="220"/>
      <c r="J200" s="221">
        <v>-1154187570.6576867</v>
      </c>
      <c r="K200" s="220"/>
      <c r="L200" s="220"/>
      <c r="M200" s="220"/>
      <c r="N200" s="220"/>
      <c r="O200" s="221">
        <v>-1154187570.6576867</v>
      </c>
      <c r="P200" s="220"/>
      <c r="Q200" s="220"/>
      <c r="R200" s="220"/>
      <c r="S200" s="220"/>
      <c r="T200" s="220"/>
      <c r="U200" s="220"/>
      <c r="V200" s="220"/>
      <c r="W200" s="220"/>
      <c r="X200" s="220"/>
      <c r="Y200" s="220"/>
      <c r="Z200" s="220"/>
      <c r="AA200" s="220"/>
      <c r="AB200" s="220"/>
      <c r="AC200" s="220"/>
      <c r="AD200" s="220"/>
      <c r="AE200" s="220"/>
      <c r="AF200" s="220"/>
      <c r="AG200" s="220"/>
      <c r="AH200" s="220"/>
      <c r="AI200" s="220"/>
      <c r="AJ200" s="220"/>
      <c r="AK200" s="220"/>
      <c r="AL200" s="220"/>
      <c r="AM200" s="220"/>
      <c r="AN200" s="220"/>
      <c r="AO200" s="220"/>
      <c r="AP200" s="220"/>
      <c r="AQ200" s="220"/>
      <c r="AR200" s="220"/>
      <c r="AS200" s="220"/>
      <c r="AT200" s="220"/>
      <c r="AU200" s="220"/>
      <c r="AV200" s="220"/>
      <c r="AW200" s="220"/>
      <c r="AX200" s="220"/>
      <c r="AY200" s="220"/>
      <c r="AZ200" s="220"/>
      <c r="BA200" s="220"/>
      <c r="BB200" s="220"/>
      <c r="BC200" s="220"/>
      <c r="BD200" s="220"/>
      <c r="BE200" s="220"/>
      <c r="BF200" s="220"/>
      <c r="BG200" s="220"/>
      <c r="BH200" s="220"/>
      <c r="BI200" s="220"/>
      <c r="BJ200" s="220"/>
      <c r="BK200" s="220"/>
      <c r="BL200" s="220"/>
      <c r="BM200" s="220"/>
      <c r="BN200" s="220"/>
      <c r="BO200" s="220"/>
      <c r="BP200" s="220"/>
      <c r="BQ200" s="220"/>
      <c r="BR200" s="220"/>
      <c r="BS200" s="220"/>
      <c r="BT200" s="220"/>
      <c r="BU200" s="231">
        <v>-1154187570.6576867</v>
      </c>
    </row>
    <row r="201" spans="4:73">
      <c r="D201" s="175" t="s">
        <v>862</v>
      </c>
      <c r="E201" s="222" t="s">
        <v>883</v>
      </c>
      <c r="F201" s="222" t="s">
        <v>884</v>
      </c>
      <c r="G201" s="222"/>
      <c r="H201" s="222"/>
      <c r="I201" s="222"/>
      <c r="J201" s="221">
        <v>-1154187570.6576867</v>
      </c>
      <c r="K201" s="222"/>
      <c r="L201" s="222"/>
      <c r="M201" s="222"/>
      <c r="N201" s="222"/>
      <c r="O201" s="221">
        <v>-1154187570.6576867</v>
      </c>
      <c r="P201" s="222"/>
      <c r="Q201" s="222"/>
      <c r="R201" s="222"/>
      <c r="S201" s="222"/>
      <c r="T201" s="222"/>
      <c r="U201" s="222"/>
      <c r="V201" s="222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222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222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231">
        <v>-1154187570.6576867</v>
      </c>
    </row>
    <row r="202" spans="4:73">
      <c r="D202" s="175" t="s">
        <v>865</v>
      </c>
      <c r="E202" s="220" t="s">
        <v>886</v>
      </c>
      <c r="F202" s="220" t="s">
        <v>887</v>
      </c>
      <c r="G202" s="220">
        <v>-84280978.650000006</v>
      </c>
      <c r="H202" s="220">
        <v>-1889700</v>
      </c>
      <c r="I202" s="220"/>
      <c r="J202" s="220">
        <v>-29036233.4412563</v>
      </c>
      <c r="K202" s="220"/>
      <c r="L202" s="220">
        <v>-11466693.06714</v>
      </c>
      <c r="M202" s="220">
        <v>-12032280.32</v>
      </c>
      <c r="N202" s="220">
        <v>-1769158.9439999999</v>
      </c>
      <c r="O202" s="221">
        <v>-140475044.4223963</v>
      </c>
      <c r="P202" s="220"/>
      <c r="Q202" s="220"/>
      <c r="R202" s="220"/>
      <c r="S202" s="220"/>
      <c r="T202" s="220"/>
      <c r="U202" s="220"/>
      <c r="V202" s="220"/>
      <c r="W202" s="220"/>
      <c r="X202" s="220"/>
      <c r="Y202" s="220"/>
      <c r="Z202" s="220"/>
      <c r="AA202" s="220"/>
      <c r="AB202" s="220"/>
      <c r="AC202" s="220"/>
      <c r="AD202" s="220"/>
      <c r="AE202" s="220"/>
      <c r="AF202" s="220"/>
      <c r="AG202" s="220"/>
      <c r="AH202" s="220"/>
      <c r="AI202" s="220"/>
      <c r="AJ202" s="220"/>
      <c r="AK202" s="220"/>
      <c r="AL202" s="220"/>
      <c r="AM202" s="220"/>
      <c r="AN202" s="220"/>
      <c r="AO202" s="220"/>
      <c r="AP202" s="220"/>
      <c r="AQ202" s="220"/>
      <c r="AR202" s="220"/>
      <c r="AS202" s="220"/>
      <c r="AT202" s="220"/>
      <c r="AU202" s="220"/>
      <c r="AV202" s="220"/>
      <c r="AW202" s="220"/>
      <c r="AX202" s="220"/>
      <c r="AY202" s="220"/>
      <c r="AZ202" s="220"/>
      <c r="BA202" s="220"/>
      <c r="BB202" s="220"/>
      <c r="BC202" s="220"/>
      <c r="BD202" s="220"/>
      <c r="BE202" s="220">
        <v>2305760</v>
      </c>
      <c r="BF202" s="220"/>
      <c r="BG202" s="220"/>
      <c r="BH202" s="220"/>
      <c r="BI202" s="220"/>
      <c r="BJ202" s="220"/>
      <c r="BK202" s="220"/>
      <c r="BL202" s="220"/>
      <c r="BM202" s="220"/>
      <c r="BN202" s="220"/>
      <c r="BO202" s="220">
        <v>2305760</v>
      </c>
      <c r="BP202" s="220"/>
      <c r="BQ202" s="220">
        <v>2305760</v>
      </c>
      <c r="BR202" s="220"/>
      <c r="BS202" s="220"/>
      <c r="BT202" s="220"/>
      <c r="BU202" s="231">
        <v>-138169284.4223963</v>
      </c>
    </row>
    <row r="203" spans="4:73">
      <c r="D203" s="175" t="s">
        <v>868</v>
      </c>
      <c r="E203" s="220" t="s">
        <v>889</v>
      </c>
      <c r="F203" s="220" t="s">
        <v>890</v>
      </c>
      <c r="G203" s="220">
        <v>23237158.350000001</v>
      </c>
      <c r="H203" s="220">
        <v>422507.24</v>
      </c>
      <c r="I203" s="220"/>
      <c r="J203" s="220"/>
      <c r="K203" s="220"/>
      <c r="L203" s="220">
        <v>9838099.5173729993</v>
      </c>
      <c r="M203" s="220">
        <v>534552.76</v>
      </c>
      <c r="N203" s="220">
        <v>155777.21072199999</v>
      </c>
      <c r="O203" s="220">
        <v>34188095.078094997</v>
      </c>
      <c r="P203" s="220"/>
      <c r="Q203" s="220"/>
      <c r="R203" s="220"/>
      <c r="S203" s="220"/>
      <c r="T203" s="220"/>
      <c r="U203" s="220"/>
      <c r="V203" s="220"/>
      <c r="W203" s="220"/>
      <c r="X203" s="220"/>
      <c r="Y203" s="220"/>
      <c r="Z203" s="220"/>
      <c r="AA203" s="220"/>
      <c r="AB203" s="220"/>
      <c r="AC203" s="220"/>
      <c r="AD203" s="220"/>
      <c r="AE203" s="220"/>
      <c r="AF203" s="220"/>
      <c r="AG203" s="220"/>
      <c r="AH203" s="220"/>
      <c r="AI203" s="220"/>
      <c r="AJ203" s="220"/>
      <c r="AK203" s="220"/>
      <c r="AL203" s="220"/>
      <c r="AM203" s="220"/>
      <c r="AN203" s="220"/>
      <c r="AO203" s="220"/>
      <c r="AP203" s="220"/>
      <c r="AQ203" s="220"/>
      <c r="AR203" s="220"/>
      <c r="AS203" s="220"/>
      <c r="AT203" s="220"/>
      <c r="AU203" s="220"/>
      <c r="AV203" s="220"/>
      <c r="AW203" s="220"/>
      <c r="AX203" s="220"/>
      <c r="AY203" s="220"/>
      <c r="AZ203" s="220"/>
      <c r="BA203" s="220"/>
      <c r="BB203" s="220"/>
      <c r="BC203" s="220"/>
      <c r="BD203" s="220"/>
      <c r="BE203" s="220">
        <v>-413641.92</v>
      </c>
      <c r="BF203" s="220"/>
      <c r="BG203" s="220"/>
      <c r="BH203" s="220"/>
      <c r="BI203" s="220"/>
      <c r="BJ203" s="220"/>
      <c r="BK203" s="220"/>
      <c r="BL203" s="220"/>
      <c r="BM203" s="220"/>
      <c r="BN203" s="220"/>
      <c r="BO203" s="220">
        <v>-413641.92</v>
      </c>
      <c r="BP203" s="220"/>
      <c r="BQ203" s="220">
        <v>-413641.92</v>
      </c>
      <c r="BR203" s="220"/>
      <c r="BS203" s="220"/>
      <c r="BT203" s="220"/>
      <c r="BU203" s="230">
        <v>33774453.158095002</v>
      </c>
    </row>
    <row r="204" spans="4:73">
      <c r="D204" s="175" t="s">
        <v>871</v>
      </c>
      <c r="E204" s="222" t="s">
        <v>892</v>
      </c>
      <c r="F204" s="222" t="s">
        <v>211</v>
      </c>
      <c r="G204" s="222">
        <v>-61043820.299999997</v>
      </c>
      <c r="H204" s="222">
        <v>-1467192.76</v>
      </c>
      <c r="I204" s="222"/>
      <c r="J204" s="222">
        <v>-29036233.4412563</v>
      </c>
      <c r="K204" s="222"/>
      <c r="L204" s="222">
        <v>-1628593.5497669999</v>
      </c>
      <c r="M204" s="222">
        <v>-11497727.560000001</v>
      </c>
      <c r="N204" s="222">
        <v>-1613381.733278</v>
      </c>
      <c r="O204" s="221">
        <v>-106286949.3443013</v>
      </c>
      <c r="P204" s="222"/>
      <c r="Q204" s="222"/>
      <c r="R204" s="222"/>
      <c r="S204" s="222"/>
      <c r="T204" s="222"/>
      <c r="U204" s="222"/>
      <c r="V204" s="222"/>
      <c r="W204" s="222"/>
      <c r="X204" s="222"/>
      <c r="Y204" s="222"/>
      <c r="Z204" s="222"/>
      <c r="AA204" s="222"/>
      <c r="AB204" s="222"/>
      <c r="AC204" s="222"/>
      <c r="AD204" s="222"/>
      <c r="AE204" s="222"/>
      <c r="AF204" s="222"/>
      <c r="AG204" s="222"/>
      <c r="AH204" s="222"/>
      <c r="AI204" s="222"/>
      <c r="AJ204" s="222"/>
      <c r="AK204" s="222"/>
      <c r="AL204" s="222"/>
      <c r="AM204" s="222"/>
      <c r="AN204" s="222"/>
      <c r="AO204" s="222"/>
      <c r="AP204" s="222"/>
      <c r="AQ204" s="222"/>
      <c r="AR204" s="222"/>
      <c r="AS204" s="222"/>
      <c r="AT204" s="222"/>
      <c r="AU204" s="222"/>
      <c r="AV204" s="222"/>
      <c r="AW204" s="222"/>
      <c r="AX204" s="222"/>
      <c r="AY204" s="222"/>
      <c r="AZ204" s="222"/>
      <c r="BA204" s="222"/>
      <c r="BB204" s="222"/>
      <c r="BC204" s="222"/>
      <c r="BD204" s="222"/>
      <c r="BE204" s="222">
        <v>1892118.08</v>
      </c>
      <c r="BF204" s="222"/>
      <c r="BG204" s="222"/>
      <c r="BH204" s="222"/>
      <c r="BI204" s="222"/>
      <c r="BJ204" s="222"/>
      <c r="BK204" s="222"/>
      <c r="BL204" s="222"/>
      <c r="BM204" s="222"/>
      <c r="BN204" s="222"/>
      <c r="BO204" s="222">
        <v>1892118.08</v>
      </c>
      <c r="BP204" s="222"/>
      <c r="BQ204" s="222">
        <v>1892118.08</v>
      </c>
      <c r="BR204" s="222"/>
      <c r="BS204" s="222"/>
      <c r="BT204" s="222"/>
      <c r="BU204" s="231">
        <v>-104394831.2643013</v>
      </c>
    </row>
    <row r="205" spans="4:73">
      <c r="D205" s="175" t="s">
        <v>873</v>
      </c>
      <c r="E205" s="220" t="s">
        <v>894</v>
      </c>
      <c r="F205" s="220" t="s">
        <v>895</v>
      </c>
      <c r="G205" s="220">
        <v>-27523959522.029999</v>
      </c>
      <c r="H205" s="220">
        <v>-251789656.77000001</v>
      </c>
      <c r="I205" s="221">
        <v>-3355331528.4690485</v>
      </c>
      <c r="J205" s="220"/>
      <c r="K205" s="220"/>
      <c r="L205" s="220"/>
      <c r="M205" s="220"/>
      <c r="N205" s="220"/>
      <c r="O205" s="221">
        <v>-31131080707.269051</v>
      </c>
      <c r="P205" s="220"/>
      <c r="Q205" s="220"/>
      <c r="R205" s="220"/>
      <c r="S205" s="221">
        <v>3356229217.7690482</v>
      </c>
      <c r="T205" s="220"/>
      <c r="U205" s="220"/>
      <c r="V205" s="220"/>
      <c r="W205" s="220"/>
      <c r="X205" s="220"/>
      <c r="Y205" s="220"/>
      <c r="Z205" s="220"/>
      <c r="AA205" s="220"/>
      <c r="AB205" s="220"/>
      <c r="AC205" s="220"/>
      <c r="AD205" s="220"/>
      <c r="AE205" s="220"/>
      <c r="AF205" s="220"/>
      <c r="AG205" s="220"/>
      <c r="AH205" s="220"/>
      <c r="AI205" s="220"/>
      <c r="AJ205" s="220"/>
      <c r="AK205" s="220"/>
      <c r="AL205" s="220"/>
      <c r="AM205" s="220"/>
      <c r="AN205" s="220"/>
      <c r="AO205" s="220"/>
      <c r="AP205" s="220"/>
      <c r="AQ205" s="220"/>
      <c r="AR205" s="220"/>
      <c r="AS205" s="220"/>
      <c r="AT205" s="220"/>
      <c r="AU205" s="220"/>
      <c r="AV205" s="220"/>
      <c r="AW205" s="220"/>
      <c r="AX205" s="220"/>
      <c r="AY205" s="220"/>
      <c r="AZ205" s="220"/>
      <c r="BA205" s="220"/>
      <c r="BB205" s="220"/>
      <c r="BC205" s="220"/>
      <c r="BD205" s="221">
        <v>3356229217.7690482</v>
      </c>
      <c r="BE205" s="220"/>
      <c r="BF205" s="220"/>
      <c r="BG205" s="220"/>
      <c r="BH205" s="220"/>
      <c r="BI205" s="220"/>
      <c r="BJ205" s="220"/>
      <c r="BK205" s="220"/>
      <c r="BL205" s="220"/>
      <c r="BM205" s="220"/>
      <c r="BN205" s="220"/>
      <c r="BO205" s="221">
        <v>3356229217.7690482</v>
      </c>
      <c r="BP205" s="220"/>
      <c r="BQ205" s="221">
        <v>3356229217.7690482</v>
      </c>
      <c r="BR205" s="220"/>
      <c r="BS205" s="220"/>
      <c r="BT205" s="220"/>
      <c r="BU205" s="230">
        <v>-27774851489.5</v>
      </c>
    </row>
    <row r="206" spans="4:73">
      <c r="D206" s="175" t="s">
        <v>876</v>
      </c>
      <c r="E206" s="222" t="s">
        <v>897</v>
      </c>
      <c r="F206" s="222" t="s">
        <v>898</v>
      </c>
      <c r="G206" s="222">
        <v>-27523959522.029999</v>
      </c>
      <c r="H206" s="222">
        <v>-251789656.77000001</v>
      </c>
      <c r="I206" s="221">
        <v>-3355331528.4690485</v>
      </c>
      <c r="J206" s="222"/>
      <c r="K206" s="222"/>
      <c r="L206" s="222"/>
      <c r="M206" s="222"/>
      <c r="N206" s="222"/>
      <c r="O206" s="221">
        <v>-31131080707.269051</v>
      </c>
      <c r="P206" s="222"/>
      <c r="Q206" s="222"/>
      <c r="R206" s="222"/>
      <c r="S206" s="221">
        <v>3356229217.7690482</v>
      </c>
      <c r="T206" s="222"/>
      <c r="U206" s="222"/>
      <c r="V206" s="222"/>
      <c r="W206" s="222"/>
      <c r="X206" s="222"/>
      <c r="Y206" s="222"/>
      <c r="Z206" s="222"/>
      <c r="AA206" s="222"/>
      <c r="AB206" s="222"/>
      <c r="AC206" s="222"/>
      <c r="AD206" s="222"/>
      <c r="AE206" s="222"/>
      <c r="AF206" s="222"/>
      <c r="AG206" s="222"/>
      <c r="AH206" s="222"/>
      <c r="AI206" s="222"/>
      <c r="AJ206" s="222"/>
      <c r="AK206" s="222"/>
      <c r="AL206" s="222"/>
      <c r="AM206" s="222"/>
      <c r="AN206" s="222"/>
      <c r="AO206" s="222"/>
      <c r="AP206" s="222"/>
      <c r="AQ206" s="222"/>
      <c r="AR206" s="222"/>
      <c r="AS206" s="222"/>
      <c r="AT206" s="222"/>
      <c r="AU206" s="222"/>
      <c r="AV206" s="222"/>
      <c r="AW206" s="222"/>
      <c r="AX206" s="222"/>
      <c r="AY206" s="222"/>
      <c r="AZ206" s="222"/>
      <c r="BA206" s="222"/>
      <c r="BB206" s="222"/>
      <c r="BC206" s="222"/>
      <c r="BD206" s="221">
        <v>3356229217.7690482</v>
      </c>
      <c r="BE206" s="222"/>
      <c r="BF206" s="222"/>
      <c r="BG206" s="222"/>
      <c r="BH206" s="222"/>
      <c r="BI206" s="222"/>
      <c r="BJ206" s="222"/>
      <c r="BK206" s="222"/>
      <c r="BL206" s="222"/>
      <c r="BM206" s="222"/>
      <c r="BN206" s="222"/>
      <c r="BO206" s="221">
        <v>3356229217.7690482</v>
      </c>
      <c r="BP206" s="222"/>
      <c r="BQ206" s="221">
        <v>3356229217.7690482</v>
      </c>
      <c r="BR206" s="222"/>
      <c r="BS206" s="222"/>
      <c r="BT206" s="222"/>
      <c r="BU206" s="232">
        <v>-27774851489.5</v>
      </c>
    </row>
    <row r="207" spans="4:73">
      <c r="D207" s="175" t="s">
        <v>879</v>
      </c>
      <c r="E207" s="220" t="s">
        <v>900</v>
      </c>
      <c r="F207" s="220" t="s">
        <v>210</v>
      </c>
      <c r="G207" s="220">
        <v>-875289984.52999997</v>
      </c>
      <c r="H207" s="220">
        <v>-2087187.79</v>
      </c>
      <c r="I207" s="220"/>
      <c r="J207" s="220">
        <v>-129164405.850585</v>
      </c>
      <c r="K207" s="220"/>
      <c r="L207" s="220"/>
      <c r="M207" s="220">
        <v>-147602553.16999999</v>
      </c>
      <c r="N207" s="220">
        <v>-43432254.466930002</v>
      </c>
      <c r="O207" s="221">
        <v>-1197576385.8075149</v>
      </c>
      <c r="P207" s="220"/>
      <c r="Q207" s="220"/>
      <c r="R207" s="220"/>
      <c r="S207" s="220"/>
      <c r="T207" s="220"/>
      <c r="U207" s="220"/>
      <c r="V207" s="220"/>
      <c r="W207" s="220"/>
      <c r="X207" s="220"/>
      <c r="Y207" s="220"/>
      <c r="Z207" s="220"/>
      <c r="AA207" s="220"/>
      <c r="AB207" s="220"/>
      <c r="AC207" s="220"/>
      <c r="AD207" s="220"/>
      <c r="AE207" s="220"/>
      <c r="AF207" s="220"/>
      <c r="AG207" s="220"/>
      <c r="AH207" s="220"/>
      <c r="AI207" s="220"/>
      <c r="AJ207" s="220"/>
      <c r="AK207" s="220"/>
      <c r="AL207" s="220"/>
      <c r="AM207" s="220"/>
      <c r="AN207" s="220"/>
      <c r="AO207" s="220"/>
      <c r="AP207" s="220"/>
      <c r="AQ207" s="220"/>
      <c r="AR207" s="220"/>
      <c r="AS207" s="220"/>
      <c r="AT207" s="220"/>
      <c r="AU207" s="220"/>
      <c r="AV207" s="220"/>
      <c r="AW207" s="220"/>
      <c r="AX207" s="220"/>
      <c r="AY207" s="220"/>
      <c r="AZ207" s="220"/>
      <c r="BA207" s="220"/>
      <c r="BB207" s="220"/>
      <c r="BC207" s="220"/>
      <c r="BD207" s="220"/>
      <c r="BE207" s="220"/>
      <c r="BF207" s="220"/>
      <c r="BG207" s="220"/>
      <c r="BH207" s="220"/>
      <c r="BI207" s="220"/>
      <c r="BJ207" s="220"/>
      <c r="BK207" s="220"/>
      <c r="BL207" s="220"/>
      <c r="BM207" s="220"/>
      <c r="BN207" s="220"/>
      <c r="BO207" s="220"/>
      <c r="BP207" s="220"/>
      <c r="BQ207" s="220"/>
      <c r="BR207" s="220"/>
      <c r="BS207" s="220"/>
      <c r="BT207" s="220"/>
      <c r="BU207" s="231">
        <v>-1197576385.8075149</v>
      </c>
    </row>
    <row r="208" spans="4:73">
      <c r="D208" s="175" t="s">
        <v>882</v>
      </c>
      <c r="E208" s="222" t="s">
        <v>902</v>
      </c>
      <c r="F208" s="222" t="s">
        <v>210</v>
      </c>
      <c r="G208" s="222">
        <v>-875289984.52999997</v>
      </c>
      <c r="H208" s="222">
        <v>-2087187.79</v>
      </c>
      <c r="I208" s="222"/>
      <c r="J208" s="222">
        <v>-129164405.850585</v>
      </c>
      <c r="K208" s="222"/>
      <c r="L208" s="222"/>
      <c r="M208" s="222">
        <v>-147602553.16999999</v>
      </c>
      <c r="N208" s="222">
        <v>-43432254.466930002</v>
      </c>
      <c r="O208" s="221">
        <v>-1197576385.8075149</v>
      </c>
      <c r="P208" s="222"/>
      <c r="Q208" s="222"/>
      <c r="R208" s="222"/>
      <c r="S208" s="222"/>
      <c r="T208" s="222"/>
      <c r="U208" s="222"/>
      <c r="V208" s="222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222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222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231">
        <v>-1197576385.8075149</v>
      </c>
    </row>
    <row r="209" spans="4:123">
      <c r="D209" s="175" t="s">
        <v>885</v>
      </c>
      <c r="E209" s="220" t="s">
        <v>904</v>
      </c>
      <c r="F209" s="220" t="s">
        <v>905</v>
      </c>
      <c r="G209" s="220">
        <v>-25267068</v>
      </c>
      <c r="H209" s="220"/>
      <c r="I209" s="220"/>
      <c r="J209" s="220"/>
      <c r="K209" s="220"/>
      <c r="L209" s="220"/>
      <c r="M209" s="220">
        <v>-3637328</v>
      </c>
      <c r="N209" s="220"/>
      <c r="O209" s="220">
        <v>-28904396</v>
      </c>
      <c r="P209" s="220"/>
      <c r="Q209" s="220"/>
      <c r="R209" s="220"/>
      <c r="S209" s="220"/>
      <c r="T209" s="220"/>
      <c r="U209" s="220"/>
      <c r="V209" s="220"/>
      <c r="W209" s="220"/>
      <c r="X209" s="220"/>
      <c r="Y209" s="220"/>
      <c r="Z209" s="220"/>
      <c r="AA209" s="220"/>
      <c r="AB209" s="220"/>
      <c r="AC209" s="220"/>
      <c r="AD209" s="220"/>
      <c r="AE209" s="220"/>
      <c r="AF209" s="220"/>
      <c r="AG209" s="220"/>
      <c r="AH209" s="220"/>
      <c r="AI209" s="220"/>
      <c r="AJ209" s="220"/>
      <c r="AK209" s="220"/>
      <c r="AL209" s="220"/>
      <c r="AM209" s="220"/>
      <c r="AN209" s="220"/>
      <c r="AO209" s="220"/>
      <c r="AP209" s="220"/>
      <c r="AQ209" s="220"/>
      <c r="AR209" s="220"/>
      <c r="AS209" s="220"/>
      <c r="AT209" s="220"/>
      <c r="AU209" s="220"/>
      <c r="AV209" s="220"/>
      <c r="AW209" s="220"/>
      <c r="AX209" s="220"/>
      <c r="AY209" s="220"/>
      <c r="AZ209" s="220"/>
      <c r="BA209" s="220"/>
      <c r="BB209" s="220"/>
      <c r="BC209" s="220"/>
      <c r="BD209" s="220"/>
      <c r="BE209" s="220"/>
      <c r="BF209" s="220"/>
      <c r="BG209" s="220"/>
      <c r="BH209" s="220"/>
      <c r="BI209" s="220"/>
      <c r="BJ209" s="220"/>
      <c r="BK209" s="220"/>
      <c r="BL209" s="220"/>
      <c r="BM209" s="220"/>
      <c r="BN209" s="220"/>
      <c r="BO209" s="220"/>
      <c r="BP209" s="220"/>
      <c r="BQ209" s="220"/>
      <c r="BR209" s="220"/>
      <c r="BS209" s="220"/>
      <c r="BT209" s="220"/>
      <c r="BU209" s="230">
        <v>-28904396</v>
      </c>
    </row>
    <row r="210" spans="4:123">
      <c r="D210" s="175" t="s">
        <v>891</v>
      </c>
      <c r="E210" s="226" t="s">
        <v>907</v>
      </c>
      <c r="F210" s="226" t="s">
        <v>908</v>
      </c>
      <c r="G210" s="226">
        <v>-25267068</v>
      </c>
      <c r="H210" s="226"/>
      <c r="I210" s="226"/>
      <c r="J210" s="226"/>
      <c r="K210" s="226"/>
      <c r="L210" s="226"/>
      <c r="M210" s="226">
        <v>-3637328</v>
      </c>
      <c r="N210" s="226"/>
      <c r="O210" s="226">
        <v>-28904396</v>
      </c>
      <c r="P210" s="226"/>
      <c r="Q210" s="226"/>
      <c r="R210" s="226"/>
      <c r="S210" s="226"/>
      <c r="T210" s="226"/>
      <c r="U210" s="226"/>
      <c r="V210" s="226"/>
      <c r="W210" s="226"/>
      <c r="X210" s="226"/>
      <c r="Y210" s="226"/>
      <c r="Z210" s="226"/>
      <c r="AA210" s="226"/>
      <c r="AB210" s="226"/>
      <c r="AC210" s="226"/>
      <c r="AD210" s="226"/>
      <c r="AE210" s="226"/>
      <c r="AF210" s="226"/>
      <c r="AG210" s="226"/>
      <c r="AH210" s="226"/>
      <c r="AI210" s="226"/>
      <c r="AJ210" s="226"/>
      <c r="AK210" s="226"/>
      <c r="AL210" s="226"/>
      <c r="AM210" s="226"/>
      <c r="AN210" s="226"/>
      <c r="AO210" s="226"/>
      <c r="AP210" s="226"/>
      <c r="AQ210" s="226"/>
      <c r="AR210" s="226"/>
      <c r="AS210" s="226"/>
      <c r="AT210" s="226"/>
      <c r="AU210" s="226"/>
      <c r="AV210" s="226"/>
      <c r="AW210" s="226"/>
      <c r="AX210" s="226"/>
      <c r="AY210" s="226"/>
      <c r="AZ210" s="226"/>
      <c r="BA210" s="226"/>
      <c r="BB210" s="226"/>
      <c r="BC210" s="226"/>
      <c r="BD210" s="226"/>
      <c r="BE210" s="226"/>
      <c r="BF210" s="226"/>
      <c r="BG210" s="226"/>
      <c r="BH210" s="226"/>
      <c r="BI210" s="226"/>
      <c r="BJ210" s="226"/>
      <c r="BK210" s="226"/>
      <c r="BL210" s="226"/>
      <c r="BM210" s="226"/>
      <c r="BN210" s="226"/>
      <c r="BO210" s="226"/>
      <c r="BP210" s="226"/>
      <c r="BQ210" s="226"/>
      <c r="BR210" s="226"/>
      <c r="BS210" s="226"/>
      <c r="BT210" s="226"/>
      <c r="BU210" s="232">
        <v>-28904396</v>
      </c>
    </row>
    <row r="211" spans="4:123">
      <c r="D211" s="175" t="s">
        <v>893</v>
      </c>
      <c r="E211" s="220" t="s">
        <v>910</v>
      </c>
      <c r="F211" s="220" t="s">
        <v>911</v>
      </c>
      <c r="G211" s="220"/>
      <c r="H211" s="220"/>
      <c r="I211" s="221">
        <v>-1306722249.9947944</v>
      </c>
      <c r="J211" s="220"/>
      <c r="K211" s="220"/>
      <c r="L211" s="220"/>
      <c r="M211" s="220"/>
      <c r="N211" s="220"/>
      <c r="O211" s="221">
        <v>-1306722249.9947944</v>
      </c>
      <c r="P211" s="220"/>
      <c r="Q211" s="220"/>
      <c r="R211" s="220"/>
      <c r="S211" s="220"/>
      <c r="T211" s="220"/>
      <c r="U211" s="220"/>
      <c r="V211" s="220"/>
      <c r="W211" s="220"/>
      <c r="X211" s="220"/>
      <c r="Y211" s="220"/>
      <c r="Z211" s="220"/>
      <c r="AA211" s="220"/>
      <c r="AB211" s="220"/>
      <c r="AC211" s="220"/>
      <c r="AD211" s="220"/>
      <c r="AE211" s="220"/>
      <c r="AF211" s="220"/>
      <c r="AG211" s="220"/>
      <c r="AH211" s="220"/>
      <c r="AI211" s="220"/>
      <c r="AJ211" s="220"/>
      <c r="AK211" s="220"/>
      <c r="AL211" s="220"/>
      <c r="AM211" s="220"/>
      <c r="AN211" s="220"/>
      <c r="AO211" s="220"/>
      <c r="AP211" s="220"/>
      <c r="AQ211" s="220"/>
      <c r="AR211" s="220"/>
      <c r="AS211" s="220"/>
      <c r="AT211" s="220"/>
      <c r="AU211" s="220"/>
      <c r="AV211" s="220"/>
      <c r="AW211" s="220"/>
      <c r="AX211" s="220"/>
      <c r="AY211" s="220"/>
      <c r="AZ211" s="220"/>
      <c r="BA211" s="220"/>
      <c r="BB211" s="220"/>
      <c r="BC211" s="220"/>
      <c r="BD211" s="220"/>
      <c r="BE211" s="220"/>
      <c r="BF211" s="220"/>
      <c r="BG211" s="220"/>
      <c r="BH211" s="220"/>
      <c r="BI211" s="220"/>
      <c r="BJ211" s="220"/>
      <c r="BK211" s="220"/>
      <c r="BL211" s="220"/>
      <c r="BM211" s="220"/>
      <c r="BN211" s="220"/>
      <c r="BO211" s="220"/>
      <c r="BP211" s="220"/>
      <c r="BQ211" s="220"/>
      <c r="BR211" s="220"/>
      <c r="BS211" s="220"/>
      <c r="BT211" s="220"/>
      <c r="BU211" s="231">
        <v>-1306722249.9947944</v>
      </c>
    </row>
    <row r="212" spans="4:123">
      <c r="D212" s="175" t="s">
        <v>896</v>
      </c>
      <c r="E212" s="226" t="s">
        <v>913</v>
      </c>
      <c r="F212" s="226" t="s">
        <v>914</v>
      </c>
      <c r="G212" s="226"/>
      <c r="H212" s="226"/>
      <c r="I212" s="221">
        <v>-1306722249.9947944</v>
      </c>
      <c r="J212" s="226"/>
      <c r="K212" s="226"/>
      <c r="L212" s="226"/>
      <c r="M212" s="226"/>
      <c r="N212" s="226"/>
      <c r="O212" s="221">
        <v>-1306722249.9947944</v>
      </c>
      <c r="P212" s="226"/>
      <c r="Q212" s="226"/>
      <c r="R212" s="226"/>
      <c r="S212" s="226"/>
      <c r="T212" s="226"/>
      <c r="U212" s="226"/>
      <c r="V212" s="226"/>
      <c r="W212" s="226"/>
      <c r="X212" s="226"/>
      <c r="Y212" s="226"/>
      <c r="Z212" s="226"/>
      <c r="AA212" s="226"/>
      <c r="AB212" s="226"/>
      <c r="AC212" s="226"/>
      <c r="AD212" s="226"/>
      <c r="AE212" s="226"/>
      <c r="AF212" s="226"/>
      <c r="AG212" s="226"/>
      <c r="AH212" s="226"/>
      <c r="AI212" s="226"/>
      <c r="AJ212" s="226"/>
      <c r="AK212" s="226"/>
      <c r="AL212" s="226"/>
      <c r="AM212" s="226"/>
      <c r="AN212" s="226"/>
      <c r="AO212" s="226"/>
      <c r="AP212" s="226"/>
      <c r="AQ212" s="226"/>
      <c r="AR212" s="226"/>
      <c r="AS212" s="226"/>
      <c r="AT212" s="226"/>
      <c r="AU212" s="226"/>
      <c r="AV212" s="226"/>
      <c r="AW212" s="226"/>
      <c r="AX212" s="226"/>
      <c r="AY212" s="226"/>
      <c r="AZ212" s="226"/>
      <c r="BA212" s="226"/>
      <c r="BB212" s="226"/>
      <c r="BC212" s="226"/>
      <c r="BD212" s="226"/>
      <c r="BE212" s="226"/>
      <c r="BF212" s="226"/>
      <c r="BG212" s="226"/>
      <c r="BH212" s="226"/>
      <c r="BI212" s="226"/>
      <c r="BJ212" s="226"/>
      <c r="BK212" s="226"/>
      <c r="BL212" s="226"/>
      <c r="BM212" s="226"/>
      <c r="BN212" s="226"/>
      <c r="BO212" s="226"/>
      <c r="BP212" s="226"/>
      <c r="BQ212" s="226"/>
      <c r="BR212" s="226"/>
      <c r="BS212" s="226"/>
      <c r="BT212" s="226"/>
      <c r="BU212" s="231">
        <v>-1306722249.9947944</v>
      </c>
    </row>
    <row r="213" spans="4:123">
      <c r="D213" s="175" t="s">
        <v>899</v>
      </c>
      <c r="E213" s="220" t="s">
        <v>916</v>
      </c>
      <c r="F213" s="220" t="s">
        <v>917</v>
      </c>
      <c r="G213" s="220">
        <v>-12012024.460000001</v>
      </c>
      <c r="H213" s="220"/>
      <c r="I213" s="220"/>
      <c r="J213" s="220">
        <v>-10186576.2853407</v>
      </c>
      <c r="K213" s="220"/>
      <c r="L213" s="220">
        <v>-13578712.666649999</v>
      </c>
      <c r="M213" s="220">
        <v>-116303.81</v>
      </c>
      <c r="N213" s="220"/>
      <c r="O213" s="220">
        <v>-35893617.221990697</v>
      </c>
      <c r="P213" s="220"/>
      <c r="Q213" s="220"/>
      <c r="R213" s="220"/>
      <c r="S213" s="220"/>
      <c r="T213" s="220"/>
      <c r="U213" s="220"/>
      <c r="V213" s="220"/>
      <c r="W213" s="220"/>
      <c r="X213" s="220"/>
      <c r="Y213" s="220"/>
      <c r="Z213" s="220"/>
      <c r="AA213" s="220"/>
      <c r="AB213" s="220"/>
      <c r="AC213" s="220"/>
      <c r="AD213" s="220"/>
      <c r="AE213" s="220"/>
      <c r="AF213" s="220"/>
      <c r="AG213" s="220"/>
      <c r="AH213" s="220"/>
      <c r="AI213" s="220"/>
      <c r="AJ213" s="220"/>
      <c r="AK213" s="220"/>
      <c r="AL213" s="220"/>
      <c r="AM213" s="220"/>
      <c r="AN213" s="220"/>
      <c r="AO213" s="220"/>
      <c r="AP213" s="220"/>
      <c r="AQ213" s="220"/>
      <c r="AR213" s="220"/>
      <c r="AS213" s="220"/>
      <c r="AT213" s="220"/>
      <c r="AU213" s="220"/>
      <c r="AV213" s="220"/>
      <c r="AW213" s="220"/>
      <c r="AX213" s="220"/>
      <c r="AY213" s="220"/>
      <c r="AZ213" s="220"/>
      <c r="BA213" s="220"/>
      <c r="BB213" s="220"/>
      <c r="BC213" s="220"/>
      <c r="BD213" s="220"/>
      <c r="BE213" s="220"/>
      <c r="BF213" s="220"/>
      <c r="BG213" s="220"/>
      <c r="BH213" s="220"/>
      <c r="BI213" s="220"/>
      <c r="BJ213" s="220"/>
      <c r="BK213" s="220"/>
      <c r="BL213" s="220"/>
      <c r="BM213" s="220"/>
      <c r="BN213" s="220"/>
      <c r="BO213" s="220"/>
      <c r="BP213" s="220"/>
      <c r="BQ213" s="220"/>
      <c r="BR213" s="220"/>
      <c r="BS213" s="220"/>
      <c r="BT213" s="220"/>
      <c r="BU213" s="230">
        <v>-35893617.221990697</v>
      </c>
    </row>
    <row r="214" spans="4:123">
      <c r="D214" s="175" t="s">
        <v>901</v>
      </c>
      <c r="E214" s="226" t="s">
        <v>919</v>
      </c>
      <c r="F214" s="226" t="s">
        <v>920</v>
      </c>
      <c r="G214" s="226">
        <v>-12012024.460000001</v>
      </c>
      <c r="H214" s="226"/>
      <c r="I214" s="226"/>
      <c r="J214" s="226">
        <v>-10186576.2853407</v>
      </c>
      <c r="K214" s="226"/>
      <c r="L214" s="226">
        <v>-13578712.666649999</v>
      </c>
      <c r="M214" s="226">
        <v>-116303.81</v>
      </c>
      <c r="N214" s="226"/>
      <c r="O214" s="226">
        <v>-35893617.221990697</v>
      </c>
      <c r="P214" s="226"/>
      <c r="Q214" s="226"/>
      <c r="R214" s="226"/>
      <c r="S214" s="226"/>
      <c r="T214" s="226"/>
      <c r="U214" s="226"/>
      <c r="V214" s="226"/>
      <c r="W214" s="226"/>
      <c r="X214" s="226"/>
      <c r="Y214" s="226"/>
      <c r="Z214" s="226"/>
      <c r="AA214" s="226"/>
      <c r="AB214" s="226"/>
      <c r="AC214" s="226"/>
      <c r="AD214" s="226"/>
      <c r="AE214" s="226"/>
      <c r="AF214" s="226"/>
      <c r="AG214" s="226"/>
      <c r="AH214" s="226"/>
      <c r="AI214" s="226"/>
      <c r="AJ214" s="226"/>
      <c r="AK214" s="226"/>
      <c r="AL214" s="226"/>
      <c r="AM214" s="226"/>
      <c r="AN214" s="226"/>
      <c r="AO214" s="226"/>
      <c r="AP214" s="226"/>
      <c r="AQ214" s="226"/>
      <c r="AR214" s="226"/>
      <c r="AS214" s="226"/>
      <c r="AT214" s="226"/>
      <c r="AU214" s="226"/>
      <c r="AV214" s="226"/>
      <c r="AW214" s="226"/>
      <c r="AX214" s="226"/>
      <c r="AY214" s="226"/>
      <c r="AZ214" s="226"/>
      <c r="BA214" s="226"/>
      <c r="BB214" s="226"/>
      <c r="BC214" s="226"/>
      <c r="BD214" s="226"/>
      <c r="BE214" s="226"/>
      <c r="BF214" s="226"/>
      <c r="BG214" s="226"/>
      <c r="BH214" s="226"/>
      <c r="BI214" s="226"/>
      <c r="BJ214" s="226"/>
      <c r="BK214" s="226"/>
      <c r="BL214" s="226"/>
      <c r="BM214" s="226"/>
      <c r="BN214" s="226"/>
      <c r="BO214" s="226"/>
      <c r="BP214" s="226"/>
      <c r="BQ214" s="226"/>
      <c r="BR214" s="226"/>
      <c r="BS214" s="226"/>
      <c r="BT214" s="226"/>
      <c r="BU214" s="232">
        <v>-35893617.221990697</v>
      </c>
    </row>
    <row r="215" spans="4:123">
      <c r="D215" s="175" t="s">
        <v>903</v>
      </c>
      <c r="E215" s="220" t="s">
        <v>922</v>
      </c>
      <c r="F215" s="220" t="s">
        <v>923</v>
      </c>
      <c r="G215" s="220"/>
      <c r="H215" s="220"/>
      <c r="I215" s="220"/>
      <c r="J215" s="220">
        <v>-57254791.450292803</v>
      </c>
      <c r="K215" s="220"/>
      <c r="L215" s="220"/>
      <c r="M215" s="220"/>
      <c r="N215" s="220"/>
      <c r="O215" s="220">
        <v>-57254791.450292803</v>
      </c>
      <c r="P215" s="220"/>
      <c r="Q215" s="220"/>
      <c r="R215" s="220"/>
      <c r="S215" s="220"/>
      <c r="T215" s="220"/>
      <c r="U215" s="220"/>
      <c r="V215" s="220"/>
      <c r="W215" s="220"/>
      <c r="X215" s="220"/>
      <c r="Y215" s="220"/>
      <c r="Z215" s="220"/>
      <c r="AA215" s="220"/>
      <c r="AB215" s="220"/>
      <c r="AC215" s="220"/>
      <c r="AD215" s="220"/>
      <c r="AE215" s="220"/>
      <c r="AF215" s="220"/>
      <c r="AG215" s="220"/>
      <c r="AH215" s="220"/>
      <c r="AI215" s="220"/>
      <c r="AJ215" s="220"/>
      <c r="AK215" s="220"/>
      <c r="AL215" s="220"/>
      <c r="AM215" s="220"/>
      <c r="AN215" s="220"/>
      <c r="AO215" s="220"/>
      <c r="AP215" s="220"/>
      <c r="AQ215" s="220"/>
      <c r="AR215" s="220"/>
      <c r="AS215" s="220"/>
      <c r="AT215" s="220"/>
      <c r="AU215" s="220"/>
      <c r="AV215" s="220"/>
      <c r="AW215" s="220"/>
      <c r="AX215" s="220"/>
      <c r="AY215" s="220"/>
      <c r="AZ215" s="220"/>
      <c r="BA215" s="220"/>
      <c r="BB215" s="220"/>
      <c r="BC215" s="220"/>
      <c r="BD215" s="220"/>
      <c r="BE215" s="220"/>
      <c r="BF215" s="220"/>
      <c r="BG215" s="220"/>
      <c r="BH215" s="220"/>
      <c r="BI215" s="220"/>
      <c r="BJ215" s="220"/>
      <c r="BK215" s="220"/>
      <c r="BL215" s="220"/>
      <c r="BM215" s="220"/>
      <c r="BN215" s="220"/>
      <c r="BO215" s="220"/>
      <c r="BP215" s="220"/>
      <c r="BQ215" s="220"/>
      <c r="BR215" s="220"/>
      <c r="BS215" s="220"/>
      <c r="BT215" s="220"/>
      <c r="BU215" s="230">
        <v>-57254791.450292803</v>
      </c>
    </row>
    <row r="216" spans="4:123">
      <c r="D216" s="175" t="s">
        <v>906</v>
      </c>
      <c r="E216" s="226" t="s">
        <v>925</v>
      </c>
      <c r="F216" s="226" t="s">
        <v>923</v>
      </c>
      <c r="G216" s="226"/>
      <c r="H216" s="226"/>
      <c r="I216" s="226"/>
      <c r="J216" s="226">
        <v>-57254791.450292803</v>
      </c>
      <c r="K216" s="226"/>
      <c r="L216" s="226"/>
      <c r="M216" s="226"/>
      <c r="N216" s="226"/>
      <c r="O216" s="226">
        <v>-57254791.450292803</v>
      </c>
      <c r="P216" s="226"/>
      <c r="Q216" s="226"/>
      <c r="R216" s="226"/>
      <c r="S216" s="226"/>
      <c r="T216" s="226"/>
      <c r="U216" s="226"/>
      <c r="V216" s="226"/>
      <c r="W216" s="226"/>
      <c r="X216" s="226"/>
      <c r="Y216" s="226"/>
      <c r="Z216" s="226"/>
      <c r="AA216" s="226"/>
      <c r="AB216" s="226"/>
      <c r="AC216" s="226"/>
      <c r="AD216" s="226"/>
      <c r="AE216" s="226"/>
      <c r="AF216" s="226"/>
      <c r="AG216" s="226"/>
      <c r="AH216" s="226"/>
      <c r="AI216" s="226"/>
      <c r="AJ216" s="226"/>
      <c r="AK216" s="226"/>
      <c r="AL216" s="226"/>
      <c r="AM216" s="226"/>
      <c r="AN216" s="226"/>
      <c r="AO216" s="226"/>
      <c r="AP216" s="226"/>
      <c r="AQ216" s="226"/>
      <c r="AR216" s="226"/>
      <c r="AS216" s="226"/>
      <c r="AT216" s="226"/>
      <c r="AU216" s="226"/>
      <c r="AV216" s="226"/>
      <c r="AW216" s="226"/>
      <c r="AX216" s="226"/>
      <c r="AY216" s="226"/>
      <c r="AZ216" s="226"/>
      <c r="BA216" s="226"/>
      <c r="BB216" s="226"/>
      <c r="BC216" s="226"/>
      <c r="BD216" s="226"/>
      <c r="BE216" s="226"/>
      <c r="BF216" s="226"/>
      <c r="BG216" s="226"/>
      <c r="BH216" s="226"/>
      <c r="BI216" s="226"/>
      <c r="BJ216" s="226"/>
      <c r="BK216" s="226"/>
      <c r="BL216" s="226"/>
      <c r="BM216" s="226"/>
      <c r="BN216" s="226"/>
      <c r="BO216" s="226"/>
      <c r="BP216" s="226"/>
      <c r="BQ216" s="226"/>
      <c r="BR216" s="226"/>
      <c r="BS216" s="226"/>
      <c r="BT216" s="226"/>
      <c r="BU216" s="232">
        <v>-57254791.450292803</v>
      </c>
    </row>
    <row r="217" spans="4:123">
      <c r="D217" s="175" t="s">
        <v>909</v>
      </c>
      <c r="E217" s="222" t="s">
        <v>927</v>
      </c>
      <c r="F217" s="222" t="s">
        <v>196</v>
      </c>
      <c r="G217" s="222">
        <v>-37279092.460000001</v>
      </c>
      <c r="H217" s="222"/>
      <c r="I217" s="221">
        <v>-1306722249.9947944</v>
      </c>
      <c r="J217" s="222">
        <v>-67441367.735633507</v>
      </c>
      <c r="K217" s="222"/>
      <c r="L217" s="222">
        <v>-13578712.666649999</v>
      </c>
      <c r="M217" s="222">
        <v>-3753631.81</v>
      </c>
      <c r="N217" s="222"/>
      <c r="O217" s="221">
        <v>-1428775054.667078</v>
      </c>
      <c r="P217" s="222"/>
      <c r="Q217" s="222"/>
      <c r="R217" s="222"/>
      <c r="S217" s="222"/>
      <c r="T217" s="222"/>
      <c r="U217" s="222"/>
      <c r="V217" s="222"/>
      <c r="W217" s="222"/>
      <c r="X217" s="222"/>
      <c r="Y217" s="222"/>
      <c r="Z217" s="222"/>
      <c r="AA217" s="222"/>
      <c r="AB217" s="222"/>
      <c r="AC217" s="222"/>
      <c r="AD217" s="222"/>
      <c r="AE217" s="222"/>
      <c r="AF217" s="222"/>
      <c r="AG217" s="222"/>
      <c r="AH217" s="222"/>
      <c r="AI217" s="222"/>
      <c r="AJ217" s="222"/>
      <c r="AK217" s="222"/>
      <c r="AL217" s="222"/>
      <c r="AM217" s="222"/>
      <c r="AN217" s="222"/>
      <c r="AO217" s="222"/>
      <c r="AP217" s="222"/>
      <c r="AQ217" s="222"/>
      <c r="AR217" s="222"/>
      <c r="AS217" s="222"/>
      <c r="AT217" s="222"/>
      <c r="AU217" s="222"/>
      <c r="AV217" s="222"/>
      <c r="AW217" s="222"/>
      <c r="AX217" s="222"/>
      <c r="AY217" s="222"/>
      <c r="AZ217" s="222"/>
      <c r="BA217" s="222"/>
      <c r="BB217" s="222"/>
      <c r="BC217" s="222"/>
      <c r="BD217" s="222"/>
      <c r="BE217" s="222"/>
      <c r="BF217" s="222"/>
      <c r="BG217" s="222"/>
      <c r="BH217" s="222"/>
      <c r="BI217" s="222"/>
      <c r="BJ217" s="222"/>
      <c r="BK217" s="222"/>
      <c r="BL217" s="222"/>
      <c r="BM217" s="222"/>
      <c r="BN217" s="222"/>
      <c r="BO217" s="222"/>
      <c r="BP217" s="222"/>
      <c r="BQ217" s="222"/>
      <c r="BR217" s="222"/>
      <c r="BS217" s="222"/>
      <c r="BT217" s="222"/>
      <c r="BU217" s="231">
        <v>-1428775054.667078</v>
      </c>
      <c r="DS217">
        <v>3570.6</v>
      </c>
    </row>
    <row r="218" spans="4:123">
      <c r="D218" s="175" t="s">
        <v>2190</v>
      </c>
      <c r="E218" s="220" t="s">
        <v>929</v>
      </c>
      <c r="F218" s="220" t="s">
        <v>930</v>
      </c>
      <c r="G218" s="220"/>
      <c r="H218" s="220"/>
      <c r="I218" s="220"/>
      <c r="J218" s="220"/>
      <c r="K218" s="220"/>
      <c r="L218" s="220"/>
      <c r="M218" s="220"/>
      <c r="N218" s="220"/>
      <c r="O218" s="220"/>
      <c r="P218" s="220"/>
      <c r="Q218" s="220"/>
      <c r="R218" s="220"/>
      <c r="S218" s="220"/>
      <c r="T218" s="220"/>
      <c r="U218" s="220"/>
      <c r="V218" s="220"/>
      <c r="W218" s="220"/>
      <c r="X218" s="220"/>
      <c r="Y218" s="220"/>
      <c r="Z218" s="220"/>
      <c r="AA218" s="220"/>
      <c r="AB218" s="220"/>
      <c r="AC218" s="220"/>
      <c r="AD218" s="220"/>
      <c r="AE218" s="220"/>
      <c r="AF218" s="220"/>
      <c r="AG218" s="220"/>
      <c r="AH218" s="220"/>
      <c r="AI218" s="220"/>
      <c r="AJ218" s="220"/>
      <c r="AK218" s="220"/>
      <c r="AL218" s="220"/>
      <c r="AM218" s="220"/>
      <c r="AN218" s="220"/>
      <c r="AO218" s="220"/>
      <c r="AP218" s="220"/>
      <c r="AQ218" s="220"/>
      <c r="AR218" s="220"/>
      <c r="AS218" s="220"/>
      <c r="AT218" s="220"/>
      <c r="AU218" s="220"/>
      <c r="AV218" s="220"/>
      <c r="AW218" s="220"/>
      <c r="AX218" s="220"/>
      <c r="AY218" s="220"/>
      <c r="AZ218" s="220"/>
      <c r="BA218" s="220"/>
      <c r="BB218" s="220"/>
      <c r="BC218" s="220"/>
      <c r="BD218" s="220"/>
      <c r="BE218" s="220"/>
      <c r="BF218" s="220"/>
      <c r="BG218" s="220"/>
      <c r="BH218" s="220"/>
      <c r="BI218" s="220"/>
      <c r="BJ218" s="220"/>
      <c r="BK218" s="220"/>
      <c r="BL218" s="220"/>
      <c r="BM218" s="220"/>
      <c r="BN218" s="220"/>
      <c r="BO218" s="220"/>
      <c r="BP218" s="220"/>
      <c r="BQ218" s="220"/>
      <c r="BR218" s="220"/>
      <c r="BS218" s="220"/>
      <c r="BT218" s="220">
        <v>-42333318.151919901</v>
      </c>
      <c r="BU218" s="230">
        <v>-42333318.151919901</v>
      </c>
    </row>
    <row r="219" spans="4:123">
      <c r="D219" s="175" t="s">
        <v>912</v>
      </c>
      <c r="E219" s="220" t="s">
        <v>932</v>
      </c>
      <c r="F219" s="220" t="s">
        <v>933</v>
      </c>
      <c r="G219" s="220"/>
      <c r="H219" s="220"/>
      <c r="I219" s="220"/>
      <c r="J219" s="220"/>
      <c r="K219" s="220"/>
      <c r="L219" s="220"/>
      <c r="M219" s="220"/>
      <c r="N219" s="220"/>
      <c r="O219" s="220"/>
      <c r="P219" s="220"/>
      <c r="Q219" s="220"/>
      <c r="R219" s="220"/>
      <c r="S219" s="220"/>
      <c r="T219" s="220"/>
      <c r="U219" s="220"/>
      <c r="V219" s="220"/>
      <c r="W219" s="220"/>
      <c r="X219" s="220"/>
      <c r="Y219" s="220"/>
      <c r="Z219" s="220"/>
      <c r="AA219" s="220"/>
      <c r="AB219" s="220"/>
      <c r="AC219" s="220"/>
      <c r="AD219" s="220"/>
      <c r="AE219" s="220"/>
      <c r="AF219" s="220"/>
      <c r="AG219" s="220"/>
      <c r="AH219" s="220"/>
      <c r="AI219" s="220"/>
      <c r="AJ219" s="220"/>
      <c r="AK219" s="220"/>
      <c r="AL219" s="220"/>
      <c r="AM219" s="220"/>
      <c r="AN219" s="220"/>
      <c r="AO219" s="220"/>
      <c r="AP219" s="220"/>
      <c r="AQ219" s="220"/>
      <c r="AR219" s="220"/>
      <c r="AS219" s="220"/>
      <c r="AT219" s="220"/>
      <c r="AU219" s="220"/>
      <c r="AV219" s="220"/>
      <c r="AW219" s="220"/>
      <c r="AX219" s="220"/>
      <c r="AY219" s="220"/>
      <c r="AZ219" s="220"/>
      <c r="BA219" s="220"/>
      <c r="BB219" s="220"/>
      <c r="BC219" s="220"/>
      <c r="BD219" s="220"/>
      <c r="BE219" s="220"/>
      <c r="BF219" s="220"/>
      <c r="BG219" s="220"/>
      <c r="BH219" s="220"/>
      <c r="BI219" s="220"/>
      <c r="BJ219" s="220"/>
      <c r="BK219" s="220"/>
      <c r="BL219" s="220"/>
      <c r="BM219" s="220"/>
      <c r="BN219" s="220"/>
      <c r="BO219" s="220"/>
      <c r="BP219" s="220">
        <v>0</v>
      </c>
      <c r="BQ219" s="220">
        <v>0</v>
      </c>
      <c r="BR219" s="220"/>
      <c r="BS219" s="220"/>
      <c r="BT219" s="220">
        <v>-5469023.7148511</v>
      </c>
      <c r="BU219" s="230">
        <v>-5469023.7148511</v>
      </c>
    </row>
    <row r="220" spans="4:123">
      <c r="D220" s="175" t="s">
        <v>915</v>
      </c>
      <c r="E220" s="220" t="s">
        <v>938</v>
      </c>
      <c r="F220" s="220" t="s">
        <v>939</v>
      </c>
      <c r="G220" s="220"/>
      <c r="H220" s="220"/>
      <c r="I220" s="220"/>
      <c r="J220" s="220"/>
      <c r="K220" s="220"/>
      <c r="L220" s="220"/>
      <c r="M220" s="220"/>
      <c r="N220" s="220"/>
      <c r="O220" s="220"/>
      <c r="P220" s="220"/>
      <c r="Q220" s="220"/>
      <c r="R220" s="220"/>
      <c r="S220" s="220"/>
      <c r="T220" s="220"/>
      <c r="U220" s="220"/>
      <c r="V220" s="220"/>
      <c r="W220" s="220"/>
      <c r="X220" s="220"/>
      <c r="Y220" s="220"/>
      <c r="Z220" s="220"/>
      <c r="AA220" s="220"/>
      <c r="AB220" s="220"/>
      <c r="AC220" s="220"/>
      <c r="AD220" s="220"/>
      <c r="AE220" s="220"/>
      <c r="AF220" s="220"/>
      <c r="AG220" s="220"/>
      <c r="AH220" s="220"/>
      <c r="AI220" s="220"/>
      <c r="AJ220" s="220"/>
      <c r="AK220" s="220"/>
      <c r="AL220" s="220"/>
      <c r="AM220" s="220"/>
      <c r="AN220" s="220"/>
      <c r="AO220" s="220"/>
      <c r="AP220" s="220"/>
      <c r="AQ220" s="220"/>
      <c r="AR220" s="220"/>
      <c r="AS220" s="220"/>
      <c r="AT220" s="220"/>
      <c r="AU220" s="220"/>
      <c r="AV220" s="220"/>
      <c r="AW220" s="220"/>
      <c r="AX220" s="220"/>
      <c r="AY220" s="220"/>
      <c r="AZ220" s="220"/>
      <c r="BA220" s="220"/>
      <c r="BB220" s="220"/>
      <c r="BC220" s="220"/>
      <c r="BD220" s="220"/>
      <c r="BE220" s="220"/>
      <c r="BF220" s="220"/>
      <c r="BG220" s="220"/>
      <c r="BH220" s="220"/>
      <c r="BI220" s="220"/>
      <c r="BJ220" s="220"/>
      <c r="BK220" s="220"/>
      <c r="BL220" s="220"/>
      <c r="BM220" s="220"/>
      <c r="BN220" s="220"/>
      <c r="BO220" s="220"/>
      <c r="BP220" s="220"/>
      <c r="BQ220" s="220"/>
      <c r="BR220" s="220"/>
      <c r="BS220" s="220"/>
      <c r="BT220" s="220">
        <v>-31486328.4690485</v>
      </c>
      <c r="BU220" s="230">
        <v>-31486328.4690485</v>
      </c>
    </row>
    <row r="221" spans="4:123">
      <c r="D221" s="175" t="s">
        <v>918</v>
      </c>
      <c r="E221" s="222" t="s">
        <v>941</v>
      </c>
      <c r="F221" s="222" t="s">
        <v>942</v>
      </c>
      <c r="G221" s="222"/>
      <c r="H221" s="222"/>
      <c r="I221" s="222"/>
      <c r="J221" s="222"/>
      <c r="K221" s="222"/>
      <c r="L221" s="222"/>
      <c r="M221" s="222"/>
      <c r="N221" s="222"/>
      <c r="O221" s="222"/>
      <c r="P221" s="222"/>
      <c r="Q221" s="222"/>
      <c r="R221" s="222"/>
      <c r="S221" s="222"/>
      <c r="T221" s="222"/>
      <c r="U221" s="222"/>
      <c r="V221" s="222"/>
      <c r="W221" s="222"/>
      <c r="X221" s="222"/>
      <c r="Y221" s="222"/>
      <c r="Z221" s="222"/>
      <c r="AA221" s="222"/>
      <c r="AB221" s="222"/>
      <c r="AC221" s="222"/>
      <c r="AD221" s="222"/>
      <c r="AE221" s="222"/>
      <c r="AF221" s="222"/>
      <c r="AG221" s="222"/>
      <c r="AH221" s="222"/>
      <c r="AI221" s="222"/>
      <c r="AJ221" s="222"/>
      <c r="AK221" s="222"/>
      <c r="AL221" s="222"/>
      <c r="AM221" s="222"/>
      <c r="AN221" s="222"/>
      <c r="AO221" s="222"/>
      <c r="AP221" s="222"/>
      <c r="AQ221" s="222"/>
      <c r="AR221" s="222"/>
      <c r="AS221" s="222"/>
      <c r="AT221" s="222"/>
      <c r="AU221" s="222"/>
      <c r="AV221" s="222"/>
      <c r="AW221" s="222"/>
      <c r="AX221" s="222"/>
      <c r="AY221" s="222"/>
      <c r="AZ221" s="222"/>
      <c r="BA221" s="222"/>
      <c r="BB221" s="222"/>
      <c r="BC221" s="222"/>
      <c r="BD221" s="222"/>
      <c r="BE221" s="222"/>
      <c r="BF221" s="222"/>
      <c r="BG221" s="222"/>
      <c r="BH221" s="222"/>
      <c r="BI221" s="222"/>
      <c r="BJ221" s="222"/>
      <c r="BK221" s="222"/>
      <c r="BL221" s="222"/>
      <c r="BM221" s="222"/>
      <c r="BN221" s="222"/>
      <c r="BO221" s="222"/>
      <c r="BP221" s="222">
        <v>0</v>
      </c>
      <c r="BQ221" s="222">
        <v>0</v>
      </c>
      <c r="BR221" s="222"/>
      <c r="BS221" s="222"/>
      <c r="BT221" s="222">
        <v>-79288670.335819498</v>
      </c>
      <c r="BU221" s="232">
        <v>-79288670.335819498</v>
      </c>
    </row>
    <row r="222" spans="4:123">
      <c r="D222" s="175" t="s">
        <v>921</v>
      </c>
      <c r="E222" s="223" t="s">
        <v>944</v>
      </c>
      <c r="F222" s="223" t="s">
        <v>945</v>
      </c>
      <c r="G222" s="223">
        <v>-32226535417.910004</v>
      </c>
      <c r="H222" s="223">
        <v>-270819967.66000003</v>
      </c>
      <c r="I222" s="221">
        <v>-4770853400.0968199</v>
      </c>
      <c r="J222" s="221">
        <v>-9443340711.9964752</v>
      </c>
      <c r="K222" s="223">
        <v>-52693</v>
      </c>
      <c r="L222" s="223">
        <v>-782143773.19667101</v>
      </c>
      <c r="M222" s="223">
        <v>-2233465626.8200002</v>
      </c>
      <c r="N222" s="223">
        <v>-1917765919.0947599</v>
      </c>
      <c r="O222" s="221">
        <v>-51644977509.774727</v>
      </c>
      <c r="P222" s="223"/>
      <c r="Q222" s="223"/>
      <c r="R222" s="221">
        <v>342286130.27443331</v>
      </c>
      <c r="S222" s="221">
        <v>3356229217.7690482</v>
      </c>
      <c r="T222" s="223"/>
      <c r="U222" s="223">
        <v>10139942.7148511</v>
      </c>
      <c r="V222" s="223"/>
      <c r="W222" s="223"/>
      <c r="X222" s="223"/>
      <c r="Y222" s="223"/>
      <c r="Z222" s="223"/>
      <c r="AA222" s="223"/>
      <c r="AB222" s="223"/>
      <c r="AC222" s="223"/>
      <c r="AD222" s="223"/>
      <c r="AE222" s="223"/>
      <c r="AF222" s="223"/>
      <c r="AG222" s="223"/>
      <c r="AH222" s="223"/>
      <c r="AI222" s="223"/>
      <c r="AJ222" s="223"/>
      <c r="AK222" s="223"/>
      <c r="AL222" s="223"/>
      <c r="AM222" s="223"/>
      <c r="AN222" s="223"/>
      <c r="AO222" s="223"/>
      <c r="AP222" s="223"/>
      <c r="AQ222" s="223"/>
      <c r="AR222" s="223"/>
      <c r="AS222" s="223"/>
      <c r="AT222" s="223"/>
      <c r="AU222" s="223"/>
      <c r="AV222" s="223"/>
      <c r="AW222" s="223"/>
      <c r="AX222" s="223">
        <v>507469302.72638601</v>
      </c>
      <c r="AY222" s="223"/>
      <c r="AZ222" s="223"/>
      <c r="BA222" s="223"/>
      <c r="BB222" s="223"/>
      <c r="BC222" s="223"/>
      <c r="BD222" s="221">
        <v>4216124593.4847193</v>
      </c>
      <c r="BE222" s="223">
        <v>2228119.1800000002</v>
      </c>
      <c r="BF222" s="223"/>
      <c r="BG222" s="223"/>
      <c r="BH222" s="223"/>
      <c r="BI222" s="223"/>
      <c r="BJ222" s="223"/>
      <c r="BK222" s="223"/>
      <c r="BL222" s="223"/>
      <c r="BM222" s="223"/>
      <c r="BN222" s="223"/>
      <c r="BO222" s="221">
        <v>4218352712.6647191</v>
      </c>
      <c r="BP222" s="223">
        <v>-3259.82</v>
      </c>
      <c r="BQ222" s="221">
        <v>4218349452.8447194</v>
      </c>
      <c r="BR222" s="223"/>
      <c r="BS222" s="223"/>
      <c r="BT222" s="223">
        <v>-79288670.335819498</v>
      </c>
      <c r="BU222" s="231">
        <v>-47505916727.265823</v>
      </c>
    </row>
    <row r="223" spans="4:123">
      <c r="D223" s="175" t="s">
        <v>924</v>
      </c>
      <c r="E223" s="220" t="s">
        <v>947</v>
      </c>
      <c r="F223" s="220" t="s">
        <v>948</v>
      </c>
      <c r="G223" s="220"/>
      <c r="H223" s="220"/>
      <c r="I223" s="220"/>
      <c r="J223" s="221">
        <v>-5778360417.3782482</v>
      </c>
      <c r="K223" s="220"/>
      <c r="L223" s="220">
        <v>-597547800</v>
      </c>
      <c r="M223" s="220"/>
      <c r="N223" s="220"/>
      <c r="O223" s="221">
        <v>-6375908217.3782482</v>
      </c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  <c r="AB223" s="220"/>
      <c r="AC223" s="220"/>
      <c r="AD223" s="220"/>
      <c r="AE223" s="220"/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R223" s="220"/>
      <c r="AS223" s="220"/>
      <c r="AT223" s="220"/>
      <c r="AU223" s="220"/>
      <c r="AV223" s="220"/>
      <c r="AW223" s="220"/>
      <c r="AX223" s="220"/>
      <c r="AY223" s="220"/>
      <c r="AZ223" s="220"/>
      <c r="BA223" s="220"/>
      <c r="BB223" s="220"/>
      <c r="BC223" s="220"/>
      <c r="BD223" s="220"/>
      <c r="BE223" s="220"/>
      <c r="BF223" s="220"/>
      <c r="BG223" s="220"/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0"/>
      <c r="BS223" s="220"/>
      <c r="BT223" s="220"/>
      <c r="BU223" s="231">
        <v>-6375908217.3782482</v>
      </c>
      <c r="DS223">
        <v>1157864.8999999999</v>
      </c>
    </row>
    <row r="224" spans="4:123">
      <c r="D224" s="175" t="s">
        <v>926</v>
      </c>
      <c r="E224" s="222" t="s">
        <v>950</v>
      </c>
      <c r="F224" s="222" t="s">
        <v>951</v>
      </c>
      <c r="G224" s="222"/>
      <c r="H224" s="222"/>
      <c r="I224" s="222"/>
      <c r="J224" s="221">
        <v>-5778360417.3782482</v>
      </c>
      <c r="K224" s="222"/>
      <c r="L224" s="222">
        <v>-597547800</v>
      </c>
      <c r="M224" s="222"/>
      <c r="N224" s="222"/>
      <c r="O224" s="221">
        <v>-6375908217.3782482</v>
      </c>
      <c r="P224" s="222"/>
      <c r="Q224" s="222"/>
      <c r="R224" s="222"/>
      <c r="S224" s="222"/>
      <c r="T224" s="222"/>
      <c r="U224" s="222"/>
      <c r="V224" s="222"/>
      <c r="W224" s="222"/>
      <c r="X224" s="222"/>
      <c r="Y224" s="222"/>
      <c r="Z224" s="222"/>
      <c r="AA224" s="222"/>
      <c r="AB224" s="222"/>
      <c r="AC224" s="222"/>
      <c r="AD224" s="222"/>
      <c r="AE224" s="222"/>
      <c r="AF224" s="222"/>
      <c r="AG224" s="222"/>
      <c r="AH224" s="222"/>
      <c r="AI224" s="222"/>
      <c r="AJ224" s="222"/>
      <c r="AK224" s="222"/>
      <c r="AL224" s="222"/>
      <c r="AM224" s="222"/>
      <c r="AN224" s="222"/>
      <c r="AO224" s="222"/>
      <c r="AP224" s="222"/>
      <c r="AQ224" s="222"/>
      <c r="AR224" s="222"/>
      <c r="AS224" s="222"/>
      <c r="AT224" s="222"/>
      <c r="AU224" s="222"/>
      <c r="AV224" s="222"/>
      <c r="AW224" s="222"/>
      <c r="AX224" s="222"/>
      <c r="AY224" s="222"/>
      <c r="AZ224" s="222"/>
      <c r="BA224" s="222"/>
      <c r="BB224" s="222"/>
      <c r="BC224" s="222"/>
      <c r="BD224" s="222"/>
      <c r="BE224" s="222"/>
      <c r="BF224" s="222"/>
      <c r="BG224" s="222"/>
      <c r="BH224" s="222"/>
      <c r="BI224" s="222"/>
      <c r="BJ224" s="222"/>
      <c r="BK224" s="222"/>
      <c r="BL224" s="222"/>
      <c r="BM224" s="222"/>
      <c r="BN224" s="222"/>
      <c r="BO224" s="222"/>
      <c r="BP224" s="222"/>
      <c r="BQ224" s="222"/>
      <c r="BR224" s="222"/>
      <c r="BS224" s="222"/>
      <c r="BT224" s="222"/>
      <c r="BU224" s="231">
        <v>-6375908217.3782482</v>
      </c>
      <c r="DS224">
        <v>1678291.54</v>
      </c>
    </row>
    <row r="225" spans="4:73">
      <c r="D225" s="175" t="s">
        <v>928</v>
      </c>
      <c r="E225" s="220" t="s">
        <v>953</v>
      </c>
      <c r="F225" s="220" t="s">
        <v>954</v>
      </c>
      <c r="G225" s="220">
        <v>-982682624.63999999</v>
      </c>
      <c r="H225" s="220">
        <v>-18059999.899999999</v>
      </c>
      <c r="I225" s="220"/>
      <c r="J225" s="220">
        <v>-9084861.4027759004</v>
      </c>
      <c r="K225" s="220"/>
      <c r="L225" s="220">
        <v>-426016401.23789102</v>
      </c>
      <c r="M225" s="220">
        <v>-14706544.039999999</v>
      </c>
      <c r="N225" s="220">
        <v>-1769158.9439999999</v>
      </c>
      <c r="O225" s="221">
        <v>-1452319590.1646669</v>
      </c>
      <c r="P225" s="220"/>
      <c r="Q225" s="220"/>
      <c r="R225" s="220"/>
      <c r="S225" s="220"/>
      <c r="T225" s="220"/>
      <c r="U225" s="220"/>
      <c r="V225" s="220"/>
      <c r="W225" s="220"/>
      <c r="X225" s="220"/>
      <c r="Y225" s="220"/>
      <c r="Z225" s="220"/>
      <c r="AA225" s="220"/>
      <c r="AB225" s="220"/>
      <c r="AC225" s="220"/>
      <c r="AD225" s="220"/>
      <c r="AE225" s="220"/>
      <c r="AF225" s="220"/>
      <c r="AG225" s="220"/>
      <c r="AH225" s="220"/>
      <c r="AI225" s="220"/>
      <c r="AJ225" s="220"/>
      <c r="AK225" s="220"/>
      <c r="AL225" s="220"/>
      <c r="AM225" s="220"/>
      <c r="AN225" s="220"/>
      <c r="AO225" s="220"/>
      <c r="AP225" s="220"/>
      <c r="AQ225" s="220"/>
      <c r="AR225" s="220"/>
      <c r="AS225" s="220"/>
      <c r="AT225" s="220"/>
      <c r="AU225" s="220"/>
      <c r="AV225" s="220"/>
      <c r="AW225" s="220"/>
      <c r="AX225" s="220"/>
      <c r="AY225" s="220"/>
      <c r="AZ225" s="220"/>
      <c r="BA225" s="220"/>
      <c r="BB225" s="220"/>
      <c r="BC225" s="220"/>
      <c r="BD225" s="220"/>
      <c r="BE225" s="220">
        <v>16904600.02</v>
      </c>
      <c r="BF225" s="220"/>
      <c r="BG225" s="220"/>
      <c r="BH225" s="220"/>
      <c r="BI225" s="220"/>
      <c r="BJ225" s="220"/>
      <c r="BK225" s="220"/>
      <c r="BL225" s="220"/>
      <c r="BM225" s="220"/>
      <c r="BN225" s="220"/>
      <c r="BO225" s="220">
        <v>16904600.02</v>
      </c>
      <c r="BP225" s="220"/>
      <c r="BQ225" s="220">
        <v>16904600.02</v>
      </c>
      <c r="BR225" s="220"/>
      <c r="BS225" s="220"/>
      <c r="BT225" s="220"/>
      <c r="BU225" s="231">
        <v>-1435414990.1446669</v>
      </c>
    </row>
    <row r="226" spans="4:73">
      <c r="D226" s="175" t="s">
        <v>931</v>
      </c>
      <c r="E226" s="220" t="s">
        <v>956</v>
      </c>
      <c r="F226" s="220" t="s">
        <v>957</v>
      </c>
      <c r="G226" s="220">
        <v>445788916.81999999</v>
      </c>
      <c r="H226" s="220">
        <v>7909026.9299999997</v>
      </c>
      <c r="I226" s="220"/>
      <c r="J226" s="220"/>
      <c r="K226" s="220"/>
      <c r="L226" s="220">
        <v>313061247.88079399</v>
      </c>
      <c r="M226" s="220">
        <v>325206.34000000003</v>
      </c>
      <c r="N226" s="220">
        <v>56966.251762</v>
      </c>
      <c r="O226" s="220">
        <v>767141364.22255599</v>
      </c>
      <c r="P226" s="220"/>
      <c r="Q226" s="220"/>
      <c r="R226" s="220"/>
      <c r="S226" s="220"/>
      <c r="T226" s="220"/>
      <c r="U226" s="220"/>
      <c r="V226" s="220"/>
      <c r="W226" s="220"/>
      <c r="X226" s="220"/>
      <c r="Y226" s="220"/>
      <c r="Z226" s="220"/>
      <c r="AA226" s="220"/>
      <c r="AB226" s="220"/>
      <c r="AC226" s="220"/>
      <c r="AD226" s="220"/>
      <c r="AE226" s="220"/>
      <c r="AF226" s="220"/>
      <c r="AG226" s="220"/>
      <c r="AH226" s="220"/>
      <c r="AI226" s="220"/>
      <c r="AJ226" s="220"/>
      <c r="AK226" s="220"/>
      <c r="AL226" s="220"/>
      <c r="AM226" s="220"/>
      <c r="AN226" s="220"/>
      <c r="AO226" s="220"/>
      <c r="AP226" s="220"/>
      <c r="AQ226" s="220"/>
      <c r="AR226" s="220"/>
      <c r="AS226" s="220"/>
      <c r="AT226" s="220"/>
      <c r="AU226" s="220"/>
      <c r="AV226" s="220"/>
      <c r="AW226" s="220"/>
      <c r="AX226" s="220"/>
      <c r="AY226" s="220"/>
      <c r="AZ226" s="220"/>
      <c r="BA226" s="220"/>
      <c r="BB226" s="220"/>
      <c r="BC226" s="220"/>
      <c r="BD226" s="220"/>
      <c r="BE226" s="220">
        <v>-7810018.54</v>
      </c>
      <c r="BF226" s="220"/>
      <c r="BG226" s="220"/>
      <c r="BH226" s="220"/>
      <c r="BI226" s="220"/>
      <c r="BJ226" s="220"/>
      <c r="BK226" s="220"/>
      <c r="BL226" s="220"/>
      <c r="BM226" s="220"/>
      <c r="BN226" s="220"/>
      <c r="BO226" s="220">
        <v>-7810018.54</v>
      </c>
      <c r="BP226" s="220"/>
      <c r="BQ226" s="220">
        <v>-7810018.54</v>
      </c>
      <c r="BR226" s="220"/>
      <c r="BS226" s="220"/>
      <c r="BT226" s="220"/>
      <c r="BU226" s="230">
        <v>759331345.68255603</v>
      </c>
    </row>
    <row r="227" spans="4:73">
      <c r="D227" s="175" t="s">
        <v>934</v>
      </c>
      <c r="E227" s="222" t="s">
        <v>959</v>
      </c>
      <c r="F227" s="222" t="s">
        <v>205</v>
      </c>
      <c r="G227" s="222">
        <v>-536893707.82000005</v>
      </c>
      <c r="H227" s="222">
        <v>-10150972.970000001</v>
      </c>
      <c r="I227" s="222"/>
      <c r="J227" s="222">
        <v>-9084861.4027759004</v>
      </c>
      <c r="K227" s="222"/>
      <c r="L227" s="222">
        <v>-112955153.357097</v>
      </c>
      <c r="M227" s="222">
        <v>-14381337.699999999</v>
      </c>
      <c r="N227" s="222">
        <v>-1712192.692238</v>
      </c>
      <c r="O227" s="221">
        <v>-685178225.9421109</v>
      </c>
      <c r="P227" s="222"/>
      <c r="Q227" s="222"/>
      <c r="R227" s="222"/>
      <c r="S227" s="222"/>
      <c r="T227" s="222"/>
      <c r="U227" s="222"/>
      <c r="V227" s="222"/>
      <c r="W227" s="222"/>
      <c r="X227" s="222"/>
      <c r="Y227" s="222"/>
      <c r="Z227" s="222"/>
      <c r="AA227" s="222"/>
      <c r="AB227" s="222"/>
      <c r="AC227" s="222"/>
      <c r="AD227" s="222"/>
      <c r="AE227" s="222"/>
      <c r="AF227" s="222"/>
      <c r="AG227" s="222"/>
      <c r="AH227" s="222"/>
      <c r="AI227" s="222"/>
      <c r="AJ227" s="222"/>
      <c r="AK227" s="222"/>
      <c r="AL227" s="222"/>
      <c r="AM227" s="222"/>
      <c r="AN227" s="222"/>
      <c r="AO227" s="222"/>
      <c r="AP227" s="222"/>
      <c r="AQ227" s="222"/>
      <c r="AR227" s="222"/>
      <c r="AS227" s="222"/>
      <c r="AT227" s="222"/>
      <c r="AU227" s="222"/>
      <c r="AV227" s="222"/>
      <c r="AW227" s="222"/>
      <c r="AX227" s="222"/>
      <c r="AY227" s="222"/>
      <c r="AZ227" s="222"/>
      <c r="BA227" s="222"/>
      <c r="BB227" s="222"/>
      <c r="BC227" s="222"/>
      <c r="BD227" s="222"/>
      <c r="BE227" s="222">
        <v>9094581.4800000004</v>
      </c>
      <c r="BF227" s="222"/>
      <c r="BG227" s="222"/>
      <c r="BH227" s="222"/>
      <c r="BI227" s="222"/>
      <c r="BJ227" s="222"/>
      <c r="BK227" s="222"/>
      <c r="BL227" s="222"/>
      <c r="BM227" s="222"/>
      <c r="BN227" s="222"/>
      <c r="BO227" s="222">
        <v>9094581.4800000004</v>
      </c>
      <c r="BP227" s="222"/>
      <c r="BQ227" s="222">
        <v>9094581.4800000004</v>
      </c>
      <c r="BR227" s="222"/>
      <c r="BS227" s="222"/>
      <c r="BT227" s="222"/>
      <c r="BU227" s="231">
        <v>-676083644.46211088</v>
      </c>
    </row>
    <row r="228" spans="4:73">
      <c r="D228" s="175" t="s">
        <v>937</v>
      </c>
      <c r="E228" s="220" t="s">
        <v>961</v>
      </c>
      <c r="F228" s="220" t="s">
        <v>962</v>
      </c>
      <c r="G228" s="220"/>
      <c r="H228" s="220"/>
      <c r="I228" s="220"/>
      <c r="J228" s="220"/>
      <c r="K228" s="220"/>
      <c r="L228" s="220"/>
      <c r="M228" s="220">
        <v>-794661.55</v>
      </c>
      <c r="N228" s="220"/>
      <c r="O228" s="220">
        <v>-794661.55</v>
      </c>
      <c r="P228" s="220"/>
      <c r="Q228" s="220"/>
      <c r="R228" s="220"/>
      <c r="S228" s="220"/>
      <c r="T228" s="220"/>
      <c r="U228" s="220"/>
      <c r="V228" s="220"/>
      <c r="W228" s="220"/>
      <c r="X228" s="220"/>
      <c r="Y228" s="220"/>
      <c r="Z228" s="220"/>
      <c r="AA228" s="220"/>
      <c r="AB228" s="220"/>
      <c r="AC228" s="220"/>
      <c r="AD228" s="220"/>
      <c r="AE228" s="220"/>
      <c r="AF228" s="220"/>
      <c r="AG228" s="220"/>
      <c r="AH228" s="220"/>
      <c r="AI228" s="220"/>
      <c r="AJ228" s="220"/>
      <c r="AK228" s="220"/>
      <c r="AL228" s="220"/>
      <c r="AM228" s="220"/>
      <c r="AN228" s="220"/>
      <c r="AO228" s="220"/>
      <c r="AP228" s="220"/>
      <c r="AQ228" s="220"/>
      <c r="AR228" s="220"/>
      <c r="AS228" s="220"/>
      <c r="AT228" s="220"/>
      <c r="AU228" s="220"/>
      <c r="AV228" s="220"/>
      <c r="AW228" s="220"/>
      <c r="AX228" s="220"/>
      <c r="AY228" s="220"/>
      <c r="AZ228" s="220"/>
      <c r="BA228" s="220"/>
      <c r="BB228" s="220"/>
      <c r="BC228" s="220"/>
      <c r="BD228" s="220"/>
      <c r="BE228" s="220"/>
      <c r="BF228" s="220"/>
      <c r="BG228" s="220"/>
      <c r="BH228" s="220"/>
      <c r="BI228" s="220"/>
      <c r="BJ228" s="220"/>
      <c r="BK228" s="220"/>
      <c r="BL228" s="220"/>
      <c r="BM228" s="220"/>
      <c r="BN228" s="220"/>
      <c r="BO228" s="220"/>
      <c r="BP228" s="220"/>
      <c r="BQ228" s="220"/>
      <c r="BR228" s="220"/>
      <c r="BS228" s="220"/>
      <c r="BT228" s="220"/>
      <c r="BU228" s="230">
        <v>-794661.55</v>
      </c>
    </row>
    <row r="229" spans="4:73">
      <c r="D229" s="175" t="s">
        <v>940</v>
      </c>
      <c r="E229" s="220" t="s">
        <v>964</v>
      </c>
      <c r="F229" s="220" t="s">
        <v>965</v>
      </c>
      <c r="G229" s="220">
        <v>-6553828.9299999997</v>
      </c>
      <c r="H229" s="220"/>
      <c r="I229" s="220"/>
      <c r="J229" s="220"/>
      <c r="K229" s="220"/>
      <c r="L229" s="220">
        <v>-2662392.7752749999</v>
      </c>
      <c r="M229" s="220">
        <v>-736782.51</v>
      </c>
      <c r="N229" s="220"/>
      <c r="O229" s="220">
        <v>-9953004.2152750008</v>
      </c>
      <c r="P229" s="220"/>
      <c r="Q229" s="220"/>
      <c r="R229" s="220"/>
      <c r="S229" s="220"/>
      <c r="T229" s="220"/>
      <c r="U229" s="220"/>
      <c r="V229" s="220"/>
      <c r="W229" s="220"/>
      <c r="X229" s="220"/>
      <c r="Y229" s="220"/>
      <c r="Z229" s="220"/>
      <c r="AA229" s="220"/>
      <c r="AB229" s="220"/>
      <c r="AC229" s="220"/>
      <c r="AD229" s="220"/>
      <c r="AE229" s="220"/>
      <c r="AF229" s="220"/>
      <c r="AG229" s="220"/>
      <c r="AH229" s="220"/>
      <c r="AI229" s="220"/>
      <c r="AJ229" s="220"/>
      <c r="AK229" s="220"/>
      <c r="AL229" s="220"/>
      <c r="AM229" s="220"/>
      <c r="AN229" s="220"/>
      <c r="AO229" s="220"/>
      <c r="AP229" s="220"/>
      <c r="AQ229" s="220"/>
      <c r="AR229" s="220"/>
      <c r="AS229" s="220"/>
      <c r="AT229" s="220"/>
      <c r="AU229" s="220"/>
      <c r="AV229" s="220"/>
      <c r="AW229" s="220"/>
      <c r="AX229" s="220"/>
      <c r="AY229" s="220"/>
      <c r="AZ229" s="220"/>
      <c r="BA229" s="220"/>
      <c r="BB229" s="220"/>
      <c r="BC229" s="220"/>
      <c r="BD229" s="220"/>
      <c r="BE229" s="220"/>
      <c r="BF229" s="220"/>
      <c r="BG229" s="220"/>
      <c r="BH229" s="220"/>
      <c r="BI229" s="220"/>
      <c r="BJ229" s="220"/>
      <c r="BK229" s="220"/>
      <c r="BL229" s="220"/>
      <c r="BM229" s="220"/>
      <c r="BN229" s="220"/>
      <c r="BO229" s="220"/>
      <c r="BP229" s="220"/>
      <c r="BQ229" s="220"/>
      <c r="BR229" s="220"/>
      <c r="BS229" s="220"/>
      <c r="BT229" s="220"/>
      <c r="BU229" s="230">
        <v>-9953004.2152750008</v>
      </c>
    </row>
    <row r="230" spans="4:73">
      <c r="D230" s="175" t="s">
        <v>943</v>
      </c>
      <c r="E230" s="226" t="s">
        <v>967</v>
      </c>
      <c r="F230" s="226" t="s">
        <v>968</v>
      </c>
      <c r="G230" s="226">
        <v>-6553828.9299999997</v>
      </c>
      <c r="H230" s="226"/>
      <c r="I230" s="226"/>
      <c r="J230" s="226"/>
      <c r="K230" s="226"/>
      <c r="L230" s="226">
        <v>-2662392.7752749999</v>
      </c>
      <c r="M230" s="226">
        <v>-1531444.06</v>
      </c>
      <c r="N230" s="226"/>
      <c r="O230" s="226">
        <v>-10747665.765275</v>
      </c>
      <c r="P230" s="226"/>
      <c r="Q230" s="226"/>
      <c r="R230" s="226"/>
      <c r="S230" s="226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26"/>
      <c r="AF230" s="226"/>
      <c r="AG230" s="226"/>
      <c r="AH230" s="226"/>
      <c r="AI230" s="226"/>
      <c r="AJ230" s="226"/>
      <c r="AK230" s="226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26"/>
      <c r="BB230" s="226"/>
      <c r="BC230" s="226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232">
        <v>-10747665.765275</v>
      </c>
    </row>
    <row r="231" spans="4:73">
      <c r="D231" s="175" t="s">
        <v>946</v>
      </c>
      <c r="E231" s="222" t="s">
        <v>970</v>
      </c>
      <c r="F231" s="222" t="s">
        <v>971</v>
      </c>
      <c r="G231" s="222">
        <v>-6553828.9299999997</v>
      </c>
      <c r="H231" s="222"/>
      <c r="I231" s="222"/>
      <c r="J231" s="222"/>
      <c r="K231" s="222"/>
      <c r="L231" s="222">
        <v>-2662392.7752749999</v>
      </c>
      <c r="M231" s="222">
        <v>-1531444.06</v>
      </c>
      <c r="N231" s="222"/>
      <c r="O231" s="222">
        <v>-10747665.765275</v>
      </c>
      <c r="P231" s="222"/>
      <c r="Q231" s="222"/>
      <c r="R231" s="222"/>
      <c r="S231" s="222"/>
      <c r="T231" s="222"/>
      <c r="U231" s="222"/>
      <c r="V231" s="222"/>
      <c r="W231" s="222"/>
      <c r="X231" s="222"/>
      <c r="Y231" s="222"/>
      <c r="Z231" s="222"/>
      <c r="AA231" s="222"/>
      <c r="AB231" s="222"/>
      <c r="AC231" s="222"/>
      <c r="AD231" s="222"/>
      <c r="AE231" s="222"/>
      <c r="AF231" s="222"/>
      <c r="AG231" s="222"/>
      <c r="AH231" s="222"/>
      <c r="AI231" s="222"/>
      <c r="AJ231" s="222"/>
      <c r="AK231" s="222"/>
      <c r="AL231" s="222"/>
      <c r="AM231" s="222"/>
      <c r="AN231" s="222"/>
      <c r="AO231" s="222"/>
      <c r="AP231" s="222"/>
      <c r="AQ231" s="222"/>
      <c r="AR231" s="222"/>
      <c r="AS231" s="222"/>
      <c r="AT231" s="222"/>
      <c r="AU231" s="222"/>
      <c r="AV231" s="222"/>
      <c r="AW231" s="222"/>
      <c r="AX231" s="222"/>
      <c r="AY231" s="222"/>
      <c r="AZ231" s="222"/>
      <c r="BA231" s="222"/>
      <c r="BB231" s="222"/>
      <c r="BC231" s="222"/>
      <c r="BD231" s="222"/>
      <c r="BE231" s="222"/>
      <c r="BF231" s="222"/>
      <c r="BG231" s="222"/>
      <c r="BH231" s="222"/>
      <c r="BI231" s="222"/>
      <c r="BJ231" s="222"/>
      <c r="BK231" s="222"/>
      <c r="BL231" s="222"/>
      <c r="BM231" s="222"/>
      <c r="BN231" s="222"/>
      <c r="BO231" s="222"/>
      <c r="BP231" s="222"/>
      <c r="BQ231" s="222"/>
      <c r="BR231" s="222"/>
      <c r="BS231" s="222"/>
      <c r="BT231" s="222"/>
      <c r="BU231" s="232">
        <v>-10747665.765275</v>
      </c>
    </row>
    <row r="232" spans="4:73">
      <c r="D232" s="175" t="s">
        <v>949</v>
      </c>
      <c r="E232" s="220" t="s">
        <v>1813</v>
      </c>
      <c r="F232" s="220" t="s">
        <v>736</v>
      </c>
      <c r="G232" s="220"/>
      <c r="H232" s="220"/>
      <c r="I232" s="220"/>
      <c r="J232" s="220">
        <v>15492.420411999999</v>
      </c>
      <c r="K232" s="220"/>
      <c r="L232" s="220"/>
      <c r="M232" s="220"/>
      <c r="N232" s="220"/>
      <c r="O232" s="220">
        <v>15492.420411999999</v>
      </c>
      <c r="P232" s="220"/>
      <c r="Q232" s="220"/>
      <c r="R232" s="220"/>
      <c r="S232" s="220"/>
      <c r="T232" s="220"/>
      <c r="U232" s="220"/>
      <c r="V232" s="220"/>
      <c r="W232" s="220"/>
      <c r="X232" s="220"/>
      <c r="Y232" s="220"/>
      <c r="Z232" s="220"/>
      <c r="AA232" s="220"/>
      <c r="AB232" s="220"/>
      <c r="AC232" s="220"/>
      <c r="AD232" s="220"/>
      <c r="AE232" s="220"/>
      <c r="AF232" s="220"/>
      <c r="AG232" s="220"/>
      <c r="AH232" s="220"/>
      <c r="AI232" s="220"/>
      <c r="AJ232" s="220"/>
      <c r="AK232" s="220"/>
      <c r="AL232" s="220"/>
      <c r="AM232" s="220"/>
      <c r="AN232" s="220"/>
      <c r="AO232" s="220"/>
      <c r="AP232" s="220"/>
      <c r="AQ232" s="220"/>
      <c r="AR232" s="220"/>
      <c r="AS232" s="220"/>
      <c r="AT232" s="220"/>
      <c r="AU232" s="220"/>
      <c r="AV232" s="220"/>
      <c r="AW232" s="220"/>
      <c r="AX232" s="220"/>
      <c r="AY232" s="220"/>
      <c r="AZ232" s="220"/>
      <c r="BA232" s="220"/>
      <c r="BB232" s="220"/>
      <c r="BC232" s="220"/>
      <c r="BD232" s="220"/>
      <c r="BE232" s="220"/>
      <c r="BF232" s="220"/>
      <c r="BG232" s="220"/>
      <c r="BH232" s="220"/>
      <c r="BI232" s="220"/>
      <c r="BJ232" s="220"/>
      <c r="BK232" s="220"/>
      <c r="BL232" s="220"/>
      <c r="BM232" s="220"/>
      <c r="BN232" s="220"/>
      <c r="BO232" s="220"/>
      <c r="BP232" s="220"/>
      <c r="BQ232" s="220"/>
      <c r="BR232" s="220"/>
      <c r="BS232" s="220"/>
      <c r="BT232" s="220"/>
      <c r="BU232" s="230">
        <v>15492.420411999999</v>
      </c>
    </row>
    <row r="233" spans="4:73">
      <c r="D233" s="175" t="s">
        <v>955</v>
      </c>
      <c r="E233" s="220" t="s">
        <v>973</v>
      </c>
      <c r="F233" s="220" t="s">
        <v>974</v>
      </c>
      <c r="G233" s="220">
        <v>-1847385.59</v>
      </c>
      <c r="H233" s="220"/>
      <c r="I233" s="220"/>
      <c r="J233" s="220"/>
      <c r="K233" s="220"/>
      <c r="L233" s="220"/>
      <c r="M233" s="220"/>
      <c r="N233" s="220"/>
      <c r="O233" s="220">
        <v>-1847385.59</v>
      </c>
      <c r="P233" s="220"/>
      <c r="Q233" s="220"/>
      <c r="R233" s="220"/>
      <c r="S233" s="220"/>
      <c r="T233" s="220"/>
      <c r="U233" s="220"/>
      <c r="V233" s="220"/>
      <c r="W233" s="220"/>
      <c r="X233" s="220"/>
      <c r="Y233" s="220"/>
      <c r="Z233" s="220"/>
      <c r="AA233" s="220"/>
      <c r="AB233" s="220"/>
      <c r="AC233" s="220"/>
      <c r="AD233" s="220"/>
      <c r="AE233" s="220"/>
      <c r="AF233" s="220"/>
      <c r="AG233" s="220"/>
      <c r="AH233" s="220"/>
      <c r="AI233" s="220"/>
      <c r="AJ233" s="220"/>
      <c r="AK233" s="220"/>
      <c r="AL233" s="220"/>
      <c r="AM233" s="220"/>
      <c r="AN233" s="220"/>
      <c r="AO233" s="220"/>
      <c r="AP233" s="220"/>
      <c r="AQ233" s="220"/>
      <c r="AR233" s="220"/>
      <c r="AS233" s="220"/>
      <c r="AT233" s="220"/>
      <c r="AU233" s="220"/>
      <c r="AV233" s="220"/>
      <c r="AW233" s="220"/>
      <c r="AX233" s="220"/>
      <c r="AY233" s="220"/>
      <c r="AZ233" s="220"/>
      <c r="BA233" s="220"/>
      <c r="BB233" s="220"/>
      <c r="BC233" s="220"/>
      <c r="BD233" s="220"/>
      <c r="BE233" s="220"/>
      <c r="BF233" s="220"/>
      <c r="BG233" s="220"/>
      <c r="BH233" s="220"/>
      <c r="BI233" s="220"/>
      <c r="BJ233" s="220"/>
      <c r="BK233" s="220"/>
      <c r="BL233" s="220"/>
      <c r="BM233" s="220"/>
      <c r="BN233" s="220"/>
      <c r="BO233" s="220"/>
      <c r="BP233" s="220"/>
      <c r="BQ233" s="220"/>
      <c r="BR233" s="220"/>
      <c r="BS233" s="220"/>
      <c r="BT233" s="220"/>
      <c r="BU233" s="230">
        <v>-1847385.59</v>
      </c>
    </row>
    <row r="234" spans="4:73">
      <c r="D234" s="175" t="s">
        <v>958</v>
      </c>
      <c r="E234" s="220" t="s">
        <v>976</v>
      </c>
      <c r="F234" s="220" t="s">
        <v>977</v>
      </c>
      <c r="G234" s="220">
        <v>-59741164.950000003</v>
      </c>
      <c r="H234" s="220"/>
      <c r="I234" s="220"/>
      <c r="J234" s="220"/>
      <c r="K234" s="220"/>
      <c r="L234" s="220"/>
      <c r="M234" s="220"/>
      <c r="N234" s="220"/>
      <c r="O234" s="220">
        <v>-59741164.950000003</v>
      </c>
      <c r="P234" s="220"/>
      <c r="Q234" s="220"/>
      <c r="R234" s="220"/>
      <c r="S234" s="220"/>
      <c r="T234" s="220"/>
      <c r="U234" s="220"/>
      <c r="V234" s="220"/>
      <c r="W234" s="220"/>
      <c r="X234" s="220"/>
      <c r="Y234" s="220"/>
      <c r="Z234" s="220"/>
      <c r="AA234" s="220"/>
      <c r="AB234" s="220"/>
      <c r="AC234" s="220"/>
      <c r="AD234" s="220"/>
      <c r="AE234" s="220"/>
      <c r="AF234" s="220"/>
      <c r="AG234" s="220"/>
      <c r="AH234" s="220"/>
      <c r="AI234" s="220"/>
      <c r="AJ234" s="220"/>
      <c r="AK234" s="220"/>
      <c r="AL234" s="220"/>
      <c r="AM234" s="220"/>
      <c r="AN234" s="220"/>
      <c r="AO234" s="220"/>
      <c r="AP234" s="220"/>
      <c r="AQ234" s="220"/>
      <c r="AR234" s="220"/>
      <c r="AS234" s="220"/>
      <c r="AT234" s="220"/>
      <c r="AU234" s="220"/>
      <c r="AV234" s="220"/>
      <c r="AW234" s="220"/>
      <c r="AX234" s="220"/>
      <c r="AY234" s="220"/>
      <c r="AZ234" s="220"/>
      <c r="BA234" s="220"/>
      <c r="BB234" s="220"/>
      <c r="BC234" s="220"/>
      <c r="BD234" s="220"/>
      <c r="BE234" s="220"/>
      <c r="BF234" s="220"/>
      <c r="BG234" s="220"/>
      <c r="BH234" s="220"/>
      <c r="BI234" s="220"/>
      <c r="BJ234" s="220"/>
      <c r="BK234" s="220"/>
      <c r="BL234" s="220"/>
      <c r="BM234" s="220"/>
      <c r="BN234" s="220"/>
      <c r="BO234" s="220"/>
      <c r="BP234" s="220">
        <v>59741164.950000003</v>
      </c>
      <c r="BQ234" s="220">
        <v>59741164.950000003</v>
      </c>
      <c r="BR234" s="220"/>
      <c r="BS234" s="220"/>
      <c r="BT234" s="220"/>
      <c r="BU234" s="230">
        <v>0</v>
      </c>
    </row>
    <row r="235" spans="4:73">
      <c r="D235" s="175" t="s">
        <v>960</v>
      </c>
      <c r="E235" s="220" t="s">
        <v>979</v>
      </c>
      <c r="F235" s="220" t="s">
        <v>742</v>
      </c>
      <c r="G235" s="220"/>
      <c r="H235" s="220"/>
      <c r="I235" s="220"/>
      <c r="J235" s="221">
        <v>-956619201.81669044</v>
      </c>
      <c r="K235" s="220"/>
      <c r="L235" s="220"/>
      <c r="M235" s="220">
        <v>-43051590.380000003</v>
      </c>
      <c r="N235" s="220"/>
      <c r="O235" s="221">
        <v>-999670792.19669044</v>
      </c>
      <c r="P235" s="220"/>
      <c r="Q235" s="220"/>
      <c r="R235" s="220"/>
      <c r="S235" s="220"/>
      <c r="T235" s="220"/>
      <c r="U235" s="220"/>
      <c r="V235" s="220"/>
      <c r="W235" s="220"/>
      <c r="X235" s="220"/>
      <c r="Y235" s="220"/>
      <c r="Z235" s="220"/>
      <c r="AA235" s="220"/>
      <c r="AB235" s="220"/>
      <c r="AC235" s="220"/>
      <c r="AD235" s="220"/>
      <c r="AE235" s="220"/>
      <c r="AF235" s="220"/>
      <c r="AG235" s="220"/>
      <c r="AH235" s="220"/>
      <c r="AI235" s="220"/>
      <c r="AJ235" s="220"/>
      <c r="AK235" s="220"/>
      <c r="AL235" s="220"/>
      <c r="AM235" s="220"/>
      <c r="AN235" s="220"/>
      <c r="AO235" s="220"/>
      <c r="AP235" s="220"/>
      <c r="AQ235" s="220"/>
      <c r="AR235" s="220"/>
      <c r="AS235" s="220"/>
      <c r="AT235" s="220"/>
      <c r="AU235" s="220"/>
      <c r="AV235" s="220"/>
      <c r="AW235" s="220"/>
      <c r="AX235" s="220"/>
      <c r="AY235" s="220"/>
      <c r="AZ235" s="220"/>
      <c r="BA235" s="220"/>
      <c r="BB235" s="220"/>
      <c r="BC235" s="220"/>
      <c r="BD235" s="220"/>
      <c r="BE235" s="220"/>
      <c r="BF235" s="220"/>
      <c r="BG235" s="220"/>
      <c r="BH235" s="220"/>
      <c r="BI235" s="220"/>
      <c r="BJ235" s="220"/>
      <c r="BK235" s="220">
        <v>3818468.2798215998</v>
      </c>
      <c r="BL235" s="220"/>
      <c r="BM235" s="220">
        <v>87565483.857804</v>
      </c>
      <c r="BN235" s="220"/>
      <c r="BO235" s="220">
        <v>91383952.137625605</v>
      </c>
      <c r="BP235" s="220">
        <v>312560534.45999998</v>
      </c>
      <c r="BQ235" s="221">
        <v>403944486.59762561</v>
      </c>
      <c r="BR235" s="220"/>
      <c r="BS235" s="220"/>
      <c r="BT235" s="220"/>
      <c r="BU235" s="231">
        <v>-595726305.59906471</v>
      </c>
    </row>
    <row r="236" spans="4:73">
      <c r="D236" s="175" t="s">
        <v>963</v>
      </c>
      <c r="E236" s="220" t="s">
        <v>981</v>
      </c>
      <c r="F236" s="220" t="s">
        <v>982</v>
      </c>
      <c r="G236" s="220"/>
      <c r="H236" s="220"/>
      <c r="I236" s="220"/>
      <c r="J236" s="220">
        <v>-401871.80248670001</v>
      </c>
      <c r="K236" s="220"/>
      <c r="L236" s="220"/>
      <c r="M236" s="220"/>
      <c r="N236" s="220"/>
      <c r="O236" s="220">
        <v>-401871.80248670001</v>
      </c>
      <c r="P236" s="220"/>
      <c r="Q236" s="220"/>
      <c r="R236" s="220"/>
      <c r="S236" s="220"/>
      <c r="T236" s="220"/>
      <c r="U236" s="220"/>
      <c r="V236" s="220"/>
      <c r="W236" s="220"/>
      <c r="X236" s="220"/>
      <c r="Y236" s="220"/>
      <c r="Z236" s="220"/>
      <c r="AA236" s="220"/>
      <c r="AB236" s="220"/>
      <c r="AC236" s="220"/>
      <c r="AD236" s="220"/>
      <c r="AE236" s="220"/>
      <c r="AF236" s="220"/>
      <c r="AG236" s="220"/>
      <c r="AH236" s="220"/>
      <c r="AI236" s="220"/>
      <c r="AJ236" s="220"/>
      <c r="AK236" s="220"/>
      <c r="AL236" s="220"/>
      <c r="AM236" s="220"/>
      <c r="AN236" s="220"/>
      <c r="AO236" s="220"/>
      <c r="AP236" s="220"/>
      <c r="AQ236" s="220"/>
      <c r="AR236" s="220"/>
      <c r="AS236" s="220"/>
      <c r="AT236" s="220"/>
      <c r="AU236" s="220"/>
      <c r="AV236" s="220"/>
      <c r="AW236" s="220"/>
      <c r="AX236" s="220"/>
      <c r="AY236" s="220"/>
      <c r="AZ236" s="220"/>
      <c r="BA236" s="220"/>
      <c r="BB236" s="220"/>
      <c r="BC236" s="220"/>
      <c r="BD236" s="220"/>
      <c r="BE236" s="220"/>
      <c r="BF236" s="220"/>
      <c r="BG236" s="220"/>
      <c r="BH236" s="220"/>
      <c r="BI236" s="220"/>
      <c r="BJ236" s="220"/>
      <c r="BK236" s="220"/>
      <c r="BL236" s="220"/>
      <c r="BM236" s="220"/>
      <c r="BN236" s="220"/>
      <c r="BO236" s="220"/>
      <c r="BP236" s="220"/>
      <c r="BQ236" s="220"/>
      <c r="BR236" s="220"/>
      <c r="BS236" s="220"/>
      <c r="BT236" s="220"/>
      <c r="BU236" s="230">
        <v>-401871.80248670001</v>
      </c>
    </row>
    <row r="237" spans="4:73">
      <c r="D237" s="175" t="s">
        <v>966</v>
      </c>
      <c r="E237" s="220" t="s">
        <v>984</v>
      </c>
      <c r="F237" s="220" t="s">
        <v>754</v>
      </c>
      <c r="G237" s="220">
        <v>-524783.43000000005</v>
      </c>
      <c r="H237" s="220"/>
      <c r="I237" s="220"/>
      <c r="J237" s="220"/>
      <c r="K237" s="220"/>
      <c r="L237" s="220"/>
      <c r="M237" s="220">
        <v>-143303.85999999999</v>
      </c>
      <c r="N237" s="220"/>
      <c r="O237" s="220">
        <v>-668087.29</v>
      </c>
      <c r="P237" s="220"/>
      <c r="Q237" s="220"/>
      <c r="R237" s="220"/>
      <c r="S237" s="220"/>
      <c r="T237" s="220"/>
      <c r="U237" s="220"/>
      <c r="V237" s="220"/>
      <c r="W237" s="220"/>
      <c r="X237" s="220"/>
      <c r="Y237" s="220"/>
      <c r="Z237" s="220"/>
      <c r="AA237" s="220"/>
      <c r="AB237" s="220"/>
      <c r="AC237" s="220"/>
      <c r="AD237" s="220"/>
      <c r="AE237" s="220"/>
      <c r="AF237" s="220"/>
      <c r="AG237" s="220"/>
      <c r="AH237" s="220"/>
      <c r="AI237" s="220"/>
      <c r="AJ237" s="220"/>
      <c r="AK237" s="220"/>
      <c r="AL237" s="220"/>
      <c r="AM237" s="220"/>
      <c r="AN237" s="220"/>
      <c r="AO237" s="220"/>
      <c r="AP237" s="220"/>
      <c r="AQ237" s="220"/>
      <c r="AR237" s="220"/>
      <c r="AS237" s="220"/>
      <c r="AT237" s="220"/>
      <c r="AU237" s="220"/>
      <c r="AV237" s="220"/>
      <c r="AW237" s="220"/>
      <c r="AX237" s="220"/>
      <c r="AY237" s="220"/>
      <c r="AZ237" s="220"/>
      <c r="BA237" s="220"/>
      <c r="BB237" s="220"/>
      <c r="BC237" s="220"/>
      <c r="BD237" s="220"/>
      <c r="BE237" s="220"/>
      <c r="BF237" s="220"/>
      <c r="BG237" s="220"/>
      <c r="BH237" s="220"/>
      <c r="BI237" s="220"/>
      <c r="BJ237" s="220"/>
      <c r="BK237" s="220"/>
      <c r="BL237" s="220"/>
      <c r="BM237" s="220"/>
      <c r="BN237" s="220"/>
      <c r="BO237" s="220"/>
      <c r="BP237" s="220"/>
      <c r="BQ237" s="220"/>
      <c r="BR237" s="220"/>
      <c r="BS237" s="220"/>
      <c r="BT237" s="220"/>
      <c r="BU237" s="230">
        <v>-668087.29</v>
      </c>
    </row>
    <row r="238" spans="4:73">
      <c r="D238" s="175" t="s">
        <v>969</v>
      </c>
      <c r="E238" s="220" t="s">
        <v>986</v>
      </c>
      <c r="F238" s="220" t="s">
        <v>760</v>
      </c>
      <c r="G238" s="220">
        <v>-231588501.55000001</v>
      </c>
      <c r="H238" s="220"/>
      <c r="I238" s="220"/>
      <c r="J238" s="220"/>
      <c r="K238" s="220"/>
      <c r="L238" s="220"/>
      <c r="M238" s="220"/>
      <c r="N238" s="220"/>
      <c r="O238" s="220">
        <v>-231588501.55000001</v>
      </c>
      <c r="P238" s="220"/>
      <c r="Q238" s="220"/>
      <c r="R238" s="220"/>
      <c r="S238" s="220"/>
      <c r="T238" s="220"/>
      <c r="U238" s="220"/>
      <c r="V238" s="220"/>
      <c r="W238" s="220"/>
      <c r="X238" s="220"/>
      <c r="Y238" s="220"/>
      <c r="Z238" s="220"/>
      <c r="AA238" s="220"/>
      <c r="AB238" s="220"/>
      <c r="AC238" s="220"/>
      <c r="AD238" s="220"/>
      <c r="AE238" s="220"/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220"/>
      <c r="AR238" s="220"/>
      <c r="AS238" s="220"/>
      <c r="AT238" s="220"/>
      <c r="AU238" s="220"/>
      <c r="AV238" s="220"/>
      <c r="AW238" s="220"/>
      <c r="AX238" s="220"/>
      <c r="AY238" s="220"/>
      <c r="AZ238" s="220"/>
      <c r="BA238" s="220"/>
      <c r="BB238" s="220"/>
      <c r="BC238" s="220"/>
      <c r="BD238" s="220"/>
      <c r="BE238" s="220"/>
      <c r="BF238" s="220"/>
      <c r="BG238" s="220"/>
      <c r="BH238" s="220"/>
      <c r="BI238" s="220"/>
      <c r="BJ238" s="220"/>
      <c r="BK238" s="220"/>
      <c r="BL238" s="220"/>
      <c r="BM238" s="220"/>
      <c r="BN238" s="220"/>
      <c r="BO238" s="220"/>
      <c r="BP238" s="220">
        <v>-1561515912.8800001</v>
      </c>
      <c r="BQ238" s="220">
        <v>-1561515912.8800001</v>
      </c>
      <c r="BR238" s="220"/>
      <c r="BS238" s="220"/>
      <c r="BT238" s="220"/>
      <c r="BU238" s="230">
        <v>-1793104414.4300001</v>
      </c>
    </row>
    <row r="239" spans="4:73">
      <c r="D239" s="175" t="s">
        <v>972</v>
      </c>
      <c r="E239" s="220" t="s">
        <v>988</v>
      </c>
      <c r="F239" s="220" t="s">
        <v>989</v>
      </c>
      <c r="G239" s="220">
        <v>173761774.63999999</v>
      </c>
      <c r="H239" s="220"/>
      <c r="I239" s="220"/>
      <c r="J239" s="220"/>
      <c r="K239" s="220"/>
      <c r="L239" s="220"/>
      <c r="M239" s="220">
        <v>31953221.57</v>
      </c>
      <c r="N239" s="220"/>
      <c r="O239" s="220">
        <v>205714996.21000001</v>
      </c>
      <c r="P239" s="220"/>
      <c r="Q239" s="220"/>
      <c r="R239" s="220"/>
      <c r="S239" s="220"/>
      <c r="T239" s="220"/>
      <c r="U239" s="220"/>
      <c r="V239" s="220"/>
      <c r="W239" s="220"/>
      <c r="X239" s="220"/>
      <c r="Y239" s="220"/>
      <c r="Z239" s="220"/>
      <c r="AA239" s="220"/>
      <c r="AB239" s="220"/>
      <c r="AC239" s="220"/>
      <c r="AD239" s="220"/>
      <c r="AE239" s="220"/>
      <c r="AF239" s="220"/>
      <c r="AG239" s="220"/>
      <c r="AH239" s="220"/>
      <c r="AI239" s="220"/>
      <c r="AJ239" s="220"/>
      <c r="AK239" s="220"/>
      <c r="AL239" s="220"/>
      <c r="AM239" s="220"/>
      <c r="AN239" s="220"/>
      <c r="AO239" s="220"/>
      <c r="AP239" s="220"/>
      <c r="AQ239" s="220"/>
      <c r="AR239" s="220"/>
      <c r="AS239" s="220"/>
      <c r="AT239" s="220"/>
      <c r="AU239" s="220"/>
      <c r="AV239" s="220"/>
      <c r="AW239" s="220"/>
      <c r="AX239" s="220"/>
      <c r="AY239" s="220"/>
      <c r="AZ239" s="220"/>
      <c r="BA239" s="220"/>
      <c r="BB239" s="220"/>
      <c r="BC239" s="220"/>
      <c r="BD239" s="220"/>
      <c r="BE239" s="220"/>
      <c r="BF239" s="220"/>
      <c r="BG239" s="220"/>
      <c r="BH239" s="220"/>
      <c r="BI239" s="220"/>
      <c r="BJ239" s="220"/>
      <c r="BK239" s="220"/>
      <c r="BL239" s="220"/>
      <c r="BM239" s="220"/>
      <c r="BN239" s="220"/>
      <c r="BO239" s="220"/>
      <c r="BP239" s="220"/>
      <c r="BQ239" s="220"/>
      <c r="BR239" s="220"/>
      <c r="BS239" s="220"/>
      <c r="BT239" s="220"/>
      <c r="BU239" s="230">
        <v>205714996.21000001</v>
      </c>
    </row>
    <row r="240" spans="4:73">
      <c r="D240" s="175" t="s">
        <v>975</v>
      </c>
      <c r="E240" s="222" t="s">
        <v>994</v>
      </c>
      <c r="F240" s="222" t="s">
        <v>217</v>
      </c>
      <c r="G240" s="222">
        <v>-119940060.88</v>
      </c>
      <c r="H240" s="222"/>
      <c r="I240" s="222"/>
      <c r="J240" s="222">
        <v>-957005581.19876504</v>
      </c>
      <c r="K240" s="222"/>
      <c r="L240" s="222"/>
      <c r="M240" s="222">
        <v>-11241672.67</v>
      </c>
      <c r="N240" s="222"/>
      <c r="O240" s="221">
        <v>-1088187314.748765</v>
      </c>
      <c r="P240" s="222"/>
      <c r="Q240" s="222"/>
      <c r="R240" s="222"/>
      <c r="S240" s="222"/>
      <c r="T240" s="222"/>
      <c r="U240" s="222"/>
      <c r="V240" s="222"/>
      <c r="W240" s="222"/>
      <c r="X240" s="222"/>
      <c r="Y240" s="222"/>
      <c r="Z240" s="222"/>
      <c r="AA240" s="222"/>
      <c r="AB240" s="222"/>
      <c r="AC240" s="222"/>
      <c r="AD240" s="222"/>
      <c r="AE240" s="222"/>
      <c r="AF240" s="222"/>
      <c r="AG240" s="222"/>
      <c r="AH240" s="222"/>
      <c r="AI240" s="222"/>
      <c r="AJ240" s="222"/>
      <c r="AK240" s="222"/>
      <c r="AL240" s="222"/>
      <c r="AM240" s="222"/>
      <c r="AN240" s="222"/>
      <c r="AO240" s="222"/>
      <c r="AP240" s="222"/>
      <c r="AQ240" s="222"/>
      <c r="AR240" s="222"/>
      <c r="AS240" s="222"/>
      <c r="AT240" s="222"/>
      <c r="AU240" s="222"/>
      <c r="AV240" s="222"/>
      <c r="AW240" s="222"/>
      <c r="AX240" s="222"/>
      <c r="AY240" s="222"/>
      <c r="AZ240" s="222"/>
      <c r="BA240" s="222"/>
      <c r="BB240" s="222"/>
      <c r="BC240" s="222"/>
      <c r="BD240" s="222"/>
      <c r="BE240" s="222"/>
      <c r="BF240" s="222"/>
      <c r="BG240" s="222"/>
      <c r="BH240" s="222"/>
      <c r="BI240" s="222"/>
      <c r="BJ240" s="222"/>
      <c r="BK240" s="222">
        <v>3818468.2798215998</v>
      </c>
      <c r="BL240" s="222"/>
      <c r="BM240" s="222">
        <v>87565483.857804</v>
      </c>
      <c r="BN240" s="222"/>
      <c r="BO240" s="222">
        <v>91383952.137625605</v>
      </c>
      <c r="BP240" s="222">
        <v>-1189214213.47</v>
      </c>
      <c r="BQ240" s="221">
        <v>-1097830261.3323743</v>
      </c>
      <c r="BR240" s="222"/>
      <c r="BS240" s="222"/>
      <c r="BT240" s="222"/>
      <c r="BU240" s="231">
        <v>-2186017576.0811391</v>
      </c>
    </row>
    <row r="241" spans="4:73">
      <c r="D241" s="175" t="s">
        <v>978</v>
      </c>
      <c r="E241" s="220" t="s">
        <v>996</v>
      </c>
      <c r="F241" s="220" t="s">
        <v>997</v>
      </c>
      <c r="G241" s="220">
        <v>-552689397.16999996</v>
      </c>
      <c r="H241" s="220"/>
      <c r="I241" s="220"/>
      <c r="J241" s="220"/>
      <c r="K241" s="220"/>
      <c r="L241" s="220">
        <v>-159244264.279917</v>
      </c>
      <c r="M241" s="220">
        <v>-109186082.64</v>
      </c>
      <c r="N241" s="220"/>
      <c r="O241" s="220">
        <v>-821119744.08991694</v>
      </c>
      <c r="P241" s="220"/>
      <c r="Q241" s="220"/>
      <c r="R241" s="220"/>
      <c r="S241" s="220"/>
      <c r="T241" s="220"/>
      <c r="U241" s="220"/>
      <c r="V241" s="220"/>
      <c r="W241" s="220"/>
      <c r="X241" s="220"/>
      <c r="Y241" s="220"/>
      <c r="Z241" s="220"/>
      <c r="AA241" s="220"/>
      <c r="AB241" s="220"/>
      <c r="AC241" s="220"/>
      <c r="AD241" s="220"/>
      <c r="AE241" s="220"/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30">
        <v>-821119744.08991694</v>
      </c>
    </row>
    <row r="242" spans="4:73">
      <c r="D242" s="175" t="s">
        <v>980</v>
      </c>
      <c r="E242" s="220" t="s">
        <v>999</v>
      </c>
      <c r="F242" s="220" t="s">
        <v>1000</v>
      </c>
      <c r="G242" s="220">
        <v>-22419917.239999998</v>
      </c>
      <c r="H242" s="220"/>
      <c r="I242" s="220"/>
      <c r="J242" s="220"/>
      <c r="K242" s="220"/>
      <c r="L242" s="220"/>
      <c r="M242" s="220">
        <v>-6360794.4299999997</v>
      </c>
      <c r="N242" s="220"/>
      <c r="O242" s="220">
        <v>-28780711.670000002</v>
      </c>
      <c r="P242" s="220"/>
      <c r="Q242" s="220"/>
      <c r="R242" s="220"/>
      <c r="S242" s="220"/>
      <c r="T242" s="220"/>
      <c r="U242" s="220"/>
      <c r="V242" s="220"/>
      <c r="W242" s="220"/>
      <c r="X242" s="220"/>
      <c r="Y242" s="220"/>
      <c r="Z242" s="220"/>
      <c r="AA242" s="220"/>
      <c r="AB242" s="220"/>
      <c r="AC242" s="220"/>
      <c r="AD242" s="220"/>
      <c r="AE242" s="220"/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30">
        <v>-28780711.670000002</v>
      </c>
    </row>
    <row r="243" spans="4:73">
      <c r="D243" s="175" t="s">
        <v>983</v>
      </c>
      <c r="E243" s="220" t="s">
        <v>1002</v>
      </c>
      <c r="F243" s="220" t="s">
        <v>1003</v>
      </c>
      <c r="G243" s="220"/>
      <c r="H243" s="220"/>
      <c r="I243" s="220"/>
      <c r="J243" s="221">
        <v>-716504692.73433685</v>
      </c>
      <c r="K243" s="220"/>
      <c r="L243" s="220"/>
      <c r="M243" s="220"/>
      <c r="N243" s="220"/>
      <c r="O243" s="221">
        <v>-716504692.73433685</v>
      </c>
      <c r="P243" s="220"/>
      <c r="Q243" s="220"/>
      <c r="R243" s="220"/>
      <c r="S243" s="220"/>
      <c r="T243" s="220"/>
      <c r="U243" s="220"/>
      <c r="V243" s="220"/>
      <c r="W243" s="220"/>
      <c r="X243" s="220"/>
      <c r="Y243" s="220"/>
      <c r="Z243" s="220"/>
      <c r="AA243" s="220"/>
      <c r="AB243" s="220"/>
      <c r="AC243" s="220"/>
      <c r="AD243" s="220"/>
      <c r="AE243" s="220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31">
        <v>-716504692.73433685</v>
      </c>
    </row>
    <row r="244" spans="4:73" s="128" customFormat="1">
      <c r="D244" s="203" t="s">
        <v>985</v>
      </c>
      <c r="E244" s="234" t="s">
        <v>1005</v>
      </c>
      <c r="F244" s="234" t="s">
        <v>1006</v>
      </c>
      <c r="G244" s="234">
        <v>-575109314.40999997</v>
      </c>
      <c r="H244" s="234"/>
      <c r="I244" s="234"/>
      <c r="J244" s="235">
        <v>-716504692.73433685</v>
      </c>
      <c r="K244" s="234"/>
      <c r="L244" s="234">
        <v>-159244264.279917</v>
      </c>
      <c r="M244" s="234">
        <v>-115546877.06999999</v>
      </c>
      <c r="N244" s="234"/>
      <c r="O244" s="235">
        <v>-1566405148.4942539</v>
      </c>
      <c r="P244" s="234"/>
      <c r="Q244" s="234"/>
      <c r="R244" s="234"/>
      <c r="S244" s="234"/>
      <c r="T244" s="234"/>
      <c r="U244" s="234"/>
      <c r="V244" s="234"/>
      <c r="W244" s="234"/>
      <c r="X244" s="234"/>
      <c r="Y244" s="234"/>
      <c r="Z244" s="234"/>
      <c r="AA244" s="234"/>
      <c r="AB244" s="234"/>
      <c r="AC244" s="234"/>
      <c r="AD244" s="234"/>
      <c r="AE244" s="234"/>
      <c r="AF244" s="234"/>
      <c r="AG244" s="234"/>
      <c r="AH244" s="234"/>
      <c r="AI244" s="234"/>
      <c r="AJ244" s="234"/>
      <c r="AK244" s="234"/>
      <c r="AL244" s="234"/>
      <c r="AM244" s="234"/>
      <c r="AN244" s="234"/>
      <c r="AO244" s="234"/>
      <c r="AP244" s="234"/>
      <c r="AQ244" s="234"/>
      <c r="AR244" s="234"/>
      <c r="AS244" s="234"/>
      <c r="AT244" s="234"/>
      <c r="AU244" s="234"/>
      <c r="AV244" s="234"/>
      <c r="AW244" s="234"/>
      <c r="AX244" s="234"/>
      <c r="AY244" s="234"/>
      <c r="AZ244" s="234"/>
      <c r="BA244" s="234"/>
      <c r="BB244" s="234"/>
      <c r="BC244" s="234"/>
      <c r="BD244" s="234"/>
      <c r="BE244" s="234"/>
      <c r="BF244" s="234"/>
      <c r="BG244" s="234"/>
      <c r="BH244" s="234"/>
      <c r="BI244" s="234"/>
      <c r="BJ244" s="234"/>
      <c r="BK244" s="234"/>
      <c r="BL244" s="234"/>
      <c r="BM244" s="234"/>
      <c r="BN244" s="234"/>
      <c r="BO244" s="234"/>
      <c r="BP244" s="234"/>
      <c r="BQ244" s="234"/>
      <c r="BR244" s="234"/>
      <c r="BS244" s="234"/>
      <c r="BT244" s="234"/>
      <c r="BU244" s="236">
        <v>-1566405148.4942539</v>
      </c>
    </row>
    <row r="245" spans="4:73">
      <c r="D245" s="175" t="s">
        <v>987</v>
      </c>
      <c r="E245" s="220" t="s">
        <v>1008</v>
      </c>
      <c r="F245" s="220" t="s">
        <v>1009</v>
      </c>
      <c r="G245" s="220">
        <v>-2447453.23</v>
      </c>
      <c r="H245" s="220"/>
      <c r="I245" s="220"/>
      <c r="J245" s="220">
        <v>-49505026.783635497</v>
      </c>
      <c r="K245" s="220"/>
      <c r="L245" s="220"/>
      <c r="M245" s="220"/>
      <c r="N245" s="220"/>
      <c r="O245" s="220">
        <v>-51952480.013635501</v>
      </c>
      <c r="P245" s="220"/>
      <c r="Q245" s="220"/>
      <c r="R245" s="220"/>
      <c r="S245" s="220"/>
      <c r="T245" s="220"/>
      <c r="U245" s="220"/>
      <c r="V245" s="220"/>
      <c r="W245" s="220"/>
      <c r="X245" s="220"/>
      <c r="Y245" s="220"/>
      <c r="Z245" s="220"/>
      <c r="AA245" s="220"/>
      <c r="AB245" s="220"/>
      <c r="AC245" s="220"/>
      <c r="AD245" s="220"/>
      <c r="AE245" s="220"/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30">
        <v>-51952480.013635501</v>
      </c>
    </row>
    <row r="246" spans="4:73">
      <c r="D246" s="175" t="s">
        <v>990</v>
      </c>
      <c r="E246" s="226" t="s">
        <v>1011</v>
      </c>
      <c r="F246" s="226" t="s">
        <v>1012</v>
      </c>
      <c r="G246" s="226">
        <v>-2447453.23</v>
      </c>
      <c r="H246" s="226"/>
      <c r="I246" s="226"/>
      <c r="J246" s="226">
        <v>-49505026.783635497</v>
      </c>
      <c r="K246" s="226"/>
      <c r="L246" s="226"/>
      <c r="M246" s="226"/>
      <c r="N246" s="226"/>
      <c r="O246" s="226">
        <v>-51952480.013635501</v>
      </c>
      <c r="P246" s="226"/>
      <c r="Q246" s="226"/>
      <c r="R246" s="226"/>
      <c r="S246" s="226"/>
      <c r="T246" s="226"/>
      <c r="U246" s="226"/>
      <c r="V246" s="226"/>
      <c r="W246" s="226"/>
      <c r="X246" s="226"/>
      <c r="Y246" s="226"/>
      <c r="Z246" s="226"/>
      <c r="AA246" s="226"/>
      <c r="AB246" s="226"/>
      <c r="AC246" s="226"/>
      <c r="AD246" s="226"/>
      <c r="AE246" s="226"/>
      <c r="AF246" s="226"/>
      <c r="AG246" s="226"/>
      <c r="AH246" s="226"/>
      <c r="AI246" s="226"/>
      <c r="AJ246" s="226"/>
      <c r="AK246" s="226"/>
      <c r="AL246" s="226"/>
      <c r="AM246" s="226"/>
      <c r="AN246" s="226"/>
      <c r="AO246" s="226"/>
      <c r="AP246" s="226"/>
      <c r="AQ246" s="226"/>
      <c r="AR246" s="226"/>
      <c r="AS246" s="226"/>
      <c r="AT246" s="226"/>
      <c r="AU246" s="226"/>
      <c r="AV246" s="226"/>
      <c r="AW246" s="226"/>
      <c r="AX246" s="226"/>
      <c r="AY246" s="226"/>
      <c r="AZ246" s="226"/>
      <c r="BA246" s="226"/>
      <c r="BB246" s="226"/>
      <c r="BC246" s="226"/>
      <c r="BD246" s="226"/>
      <c r="BE246" s="226"/>
      <c r="BF246" s="226"/>
      <c r="BG246" s="226"/>
      <c r="BH246" s="226"/>
      <c r="BI246" s="226"/>
      <c r="BJ246" s="226"/>
      <c r="BK246" s="226"/>
      <c r="BL246" s="226"/>
      <c r="BM246" s="226"/>
      <c r="BN246" s="226"/>
      <c r="BO246" s="226"/>
      <c r="BP246" s="226"/>
      <c r="BQ246" s="226"/>
      <c r="BR246" s="226"/>
      <c r="BS246" s="226"/>
      <c r="BT246" s="226"/>
      <c r="BU246" s="232">
        <v>-51952480.013635501</v>
      </c>
    </row>
    <row r="247" spans="4:73">
      <c r="D247" s="175" t="s">
        <v>993</v>
      </c>
      <c r="E247" s="220" t="s">
        <v>1014</v>
      </c>
      <c r="F247" s="220" t="s">
        <v>1015</v>
      </c>
      <c r="G247" s="220"/>
      <c r="H247" s="220"/>
      <c r="I247" s="221">
        <v>-1111904222.2907381</v>
      </c>
      <c r="J247" s="220"/>
      <c r="K247" s="220"/>
      <c r="L247" s="220"/>
      <c r="M247" s="220"/>
      <c r="N247" s="220"/>
      <c r="O247" s="221">
        <v>-1111904222.2907381</v>
      </c>
      <c r="P247" s="220"/>
      <c r="Q247" s="220"/>
      <c r="R247" s="220"/>
      <c r="S247" s="220"/>
      <c r="T247" s="220"/>
      <c r="U247" s="220"/>
      <c r="V247" s="220"/>
      <c r="W247" s="220"/>
      <c r="X247" s="220"/>
      <c r="Y247" s="220"/>
      <c r="Z247" s="220"/>
      <c r="AA247" s="220"/>
      <c r="AB247" s="220"/>
      <c r="AC247" s="220"/>
      <c r="AD247" s="220"/>
      <c r="AE247" s="220"/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31">
        <v>-1111904222.2907381</v>
      </c>
    </row>
    <row r="248" spans="4:73">
      <c r="D248" s="175" t="s">
        <v>995</v>
      </c>
      <c r="E248" s="226" t="s">
        <v>1017</v>
      </c>
      <c r="F248" s="226" t="s">
        <v>1018</v>
      </c>
      <c r="G248" s="226"/>
      <c r="H248" s="226"/>
      <c r="I248" s="221">
        <v>-1111904222.2907381</v>
      </c>
      <c r="J248" s="226"/>
      <c r="K248" s="226"/>
      <c r="L248" s="226"/>
      <c r="M248" s="226"/>
      <c r="N248" s="226"/>
      <c r="O248" s="221">
        <v>-1111904222.2907381</v>
      </c>
      <c r="P248" s="226"/>
      <c r="Q248" s="226"/>
      <c r="R248" s="226"/>
      <c r="S248" s="226"/>
      <c r="T248" s="226"/>
      <c r="U248" s="226"/>
      <c r="V248" s="226"/>
      <c r="W248" s="226"/>
      <c r="X248" s="226"/>
      <c r="Y248" s="226"/>
      <c r="Z248" s="226"/>
      <c r="AA248" s="226"/>
      <c r="AB248" s="226"/>
      <c r="AC248" s="226"/>
      <c r="AD248" s="226"/>
      <c r="AE248" s="226"/>
      <c r="AF248" s="226"/>
      <c r="AG248" s="226"/>
      <c r="AH248" s="226"/>
      <c r="AI248" s="226"/>
      <c r="AJ248" s="226"/>
      <c r="AK248" s="226"/>
      <c r="AL248" s="226"/>
      <c r="AM248" s="226"/>
      <c r="AN248" s="226"/>
      <c r="AO248" s="226"/>
      <c r="AP248" s="226"/>
      <c r="AQ248" s="226"/>
      <c r="AR248" s="226"/>
      <c r="AS248" s="226"/>
      <c r="AT248" s="226"/>
      <c r="AU248" s="226"/>
      <c r="AV248" s="226"/>
      <c r="AW248" s="226"/>
      <c r="AX248" s="226"/>
      <c r="AY248" s="226"/>
      <c r="AZ248" s="226"/>
      <c r="BA248" s="226"/>
      <c r="BB248" s="226"/>
      <c r="BC248" s="226"/>
      <c r="BD248" s="226"/>
      <c r="BE248" s="226"/>
      <c r="BF248" s="226"/>
      <c r="BG248" s="226"/>
      <c r="BH248" s="226"/>
      <c r="BI248" s="226"/>
      <c r="BJ248" s="226"/>
      <c r="BK248" s="226"/>
      <c r="BL248" s="226"/>
      <c r="BM248" s="226"/>
      <c r="BN248" s="226"/>
      <c r="BO248" s="226"/>
      <c r="BP248" s="226"/>
      <c r="BQ248" s="226"/>
      <c r="BR248" s="226"/>
      <c r="BS248" s="226"/>
      <c r="BT248" s="226"/>
      <c r="BU248" s="231">
        <v>-1111904222.2907381</v>
      </c>
    </row>
    <row r="249" spans="4:73" s="128" customFormat="1">
      <c r="D249" s="203" t="s">
        <v>998</v>
      </c>
      <c r="E249" s="234" t="s">
        <v>1020</v>
      </c>
      <c r="F249" s="234" t="s">
        <v>214</v>
      </c>
      <c r="G249" s="234">
        <v>-2447453.23</v>
      </c>
      <c r="H249" s="234"/>
      <c r="I249" s="235">
        <v>-1111904222.2907381</v>
      </c>
      <c r="J249" s="234">
        <v>-49505026.783635497</v>
      </c>
      <c r="K249" s="234"/>
      <c r="L249" s="234"/>
      <c r="M249" s="234"/>
      <c r="N249" s="234"/>
      <c r="O249" s="235">
        <v>-1163856702.3043735</v>
      </c>
      <c r="P249" s="234"/>
      <c r="Q249" s="234"/>
      <c r="R249" s="234"/>
      <c r="S249" s="234"/>
      <c r="T249" s="234"/>
      <c r="U249" s="234"/>
      <c r="V249" s="234"/>
      <c r="W249" s="234"/>
      <c r="X249" s="234"/>
      <c r="Y249" s="234"/>
      <c r="Z249" s="234"/>
      <c r="AA249" s="234"/>
      <c r="AB249" s="234"/>
      <c r="AC249" s="234"/>
      <c r="AD249" s="234"/>
      <c r="AE249" s="234"/>
      <c r="AF249" s="234"/>
      <c r="AG249" s="234"/>
      <c r="AH249" s="234"/>
      <c r="AI249" s="234"/>
      <c r="AJ249" s="234"/>
      <c r="AK249" s="234"/>
      <c r="AL249" s="234"/>
      <c r="AM249" s="234"/>
      <c r="AN249" s="234"/>
      <c r="AO249" s="234"/>
      <c r="AP249" s="234"/>
      <c r="AQ249" s="234"/>
      <c r="AR249" s="234"/>
      <c r="AS249" s="234"/>
      <c r="AT249" s="234"/>
      <c r="AU249" s="234"/>
      <c r="AV249" s="234"/>
      <c r="AW249" s="234"/>
      <c r="AX249" s="234"/>
      <c r="AY249" s="234"/>
      <c r="AZ249" s="234"/>
      <c r="BA249" s="234"/>
      <c r="BB249" s="234"/>
      <c r="BC249" s="234"/>
      <c r="BD249" s="234"/>
      <c r="BE249" s="234"/>
      <c r="BF249" s="234"/>
      <c r="BG249" s="234"/>
      <c r="BH249" s="234"/>
      <c r="BI249" s="234"/>
      <c r="BJ249" s="234"/>
      <c r="BK249" s="234"/>
      <c r="BL249" s="234"/>
      <c r="BM249" s="234"/>
      <c r="BN249" s="234"/>
      <c r="BO249" s="234"/>
      <c r="BP249" s="234"/>
      <c r="BQ249" s="234"/>
      <c r="BR249" s="234"/>
      <c r="BS249" s="234"/>
      <c r="BT249" s="234"/>
      <c r="BU249" s="236">
        <v>-1163856702.3043735</v>
      </c>
    </row>
    <row r="250" spans="4:73">
      <c r="D250" s="175" t="s">
        <v>1001</v>
      </c>
      <c r="E250" s="223" t="s">
        <v>1022</v>
      </c>
      <c r="F250" s="223" t="s">
        <v>1023</v>
      </c>
      <c r="G250" s="223">
        <v>-1240944365.27</v>
      </c>
      <c r="H250" s="223">
        <v>-10150972.970000001</v>
      </c>
      <c r="I250" s="221">
        <v>-1111904222.2907381</v>
      </c>
      <c r="J250" s="221">
        <v>-7510460579.4977617</v>
      </c>
      <c r="K250" s="223"/>
      <c r="L250" s="223">
        <v>-872409610.41228902</v>
      </c>
      <c r="M250" s="223">
        <v>-142701331.5</v>
      </c>
      <c r="N250" s="223">
        <v>-1712192.692238</v>
      </c>
      <c r="O250" s="221">
        <v>-10890283274.633028</v>
      </c>
      <c r="P250" s="223"/>
      <c r="Q250" s="223"/>
      <c r="R250" s="223"/>
      <c r="S250" s="223"/>
      <c r="T250" s="223"/>
      <c r="U250" s="223"/>
      <c r="V250" s="223"/>
      <c r="W250" s="223"/>
      <c r="X250" s="223"/>
      <c r="Y250" s="223"/>
      <c r="Z250" s="223"/>
      <c r="AA250" s="223"/>
      <c r="AB250" s="223"/>
      <c r="AC250" s="223"/>
      <c r="AD250" s="223"/>
      <c r="AE250" s="223"/>
      <c r="AF250" s="223"/>
      <c r="AG250" s="223"/>
      <c r="AH250" s="223"/>
      <c r="AI250" s="223"/>
      <c r="AJ250" s="223"/>
      <c r="AK250" s="223"/>
      <c r="AL250" s="223"/>
      <c r="AM250" s="223"/>
      <c r="AN250" s="223"/>
      <c r="AO250" s="223"/>
      <c r="AP250" s="223"/>
      <c r="AQ250" s="223"/>
      <c r="AR250" s="223"/>
      <c r="AS250" s="223"/>
      <c r="AT250" s="223"/>
      <c r="AU250" s="223"/>
      <c r="AV250" s="223"/>
      <c r="AW250" s="223"/>
      <c r="AX250" s="223"/>
      <c r="AY250" s="223"/>
      <c r="AZ250" s="223"/>
      <c r="BA250" s="223"/>
      <c r="BB250" s="223"/>
      <c r="BC250" s="223"/>
      <c r="BD250" s="223"/>
      <c r="BE250" s="223">
        <v>9094581.4800000004</v>
      </c>
      <c r="BF250" s="223"/>
      <c r="BG250" s="223"/>
      <c r="BH250" s="223"/>
      <c r="BI250" s="223"/>
      <c r="BJ250" s="223"/>
      <c r="BK250" s="223">
        <v>3818468.2798215998</v>
      </c>
      <c r="BL250" s="223"/>
      <c r="BM250" s="223">
        <v>87565483.857804</v>
      </c>
      <c r="BN250" s="223"/>
      <c r="BO250" s="221">
        <v>100478533.61762559</v>
      </c>
      <c r="BP250" s="223">
        <v>-1189214213.47</v>
      </c>
      <c r="BQ250" s="221">
        <v>-1088735679.8523743</v>
      </c>
      <c r="BR250" s="223"/>
      <c r="BS250" s="223"/>
      <c r="BT250" s="223"/>
      <c r="BU250" s="231">
        <v>-11979018954.485401</v>
      </c>
    </row>
    <row r="251" spans="4:73">
      <c r="D251" s="175" t="s">
        <v>1004</v>
      </c>
      <c r="E251" s="224" t="s">
        <v>1025</v>
      </c>
      <c r="F251" s="224" t="s">
        <v>1026</v>
      </c>
      <c r="G251" s="224">
        <v>-33467479783.18</v>
      </c>
      <c r="H251" s="224">
        <v>-280970940.63</v>
      </c>
      <c r="I251" s="221">
        <v>-5882757622.387558</v>
      </c>
      <c r="J251" s="221">
        <v>-16953801291.494236</v>
      </c>
      <c r="K251" s="224">
        <v>-52693</v>
      </c>
      <c r="L251" s="224">
        <v>-1654553383.6089599</v>
      </c>
      <c r="M251" s="224">
        <v>-2376166958.3200002</v>
      </c>
      <c r="N251" s="221">
        <v>-1919478111.786998</v>
      </c>
      <c r="O251" s="221">
        <v>-62535260784.407753</v>
      </c>
      <c r="P251" s="224"/>
      <c r="Q251" s="224"/>
      <c r="R251" s="221">
        <v>342286130.27443331</v>
      </c>
      <c r="S251" s="221">
        <v>3356229217.7690482</v>
      </c>
      <c r="T251" s="224"/>
      <c r="U251" s="224">
        <v>10139942.7148511</v>
      </c>
      <c r="V251" s="224"/>
      <c r="W251" s="224"/>
      <c r="X251" s="224"/>
      <c r="Y251" s="224"/>
      <c r="Z251" s="224"/>
      <c r="AA251" s="224"/>
      <c r="AB251" s="224"/>
      <c r="AC251" s="224"/>
      <c r="AD251" s="224"/>
      <c r="AE251" s="224"/>
      <c r="AF251" s="224"/>
      <c r="AG251" s="224"/>
      <c r="AH251" s="224"/>
      <c r="AI251" s="224"/>
      <c r="AJ251" s="224"/>
      <c r="AK251" s="224"/>
      <c r="AL251" s="224"/>
      <c r="AM251" s="224"/>
      <c r="AN251" s="224"/>
      <c r="AO251" s="224"/>
      <c r="AP251" s="224"/>
      <c r="AQ251" s="224"/>
      <c r="AR251" s="224"/>
      <c r="AS251" s="224"/>
      <c r="AT251" s="224"/>
      <c r="AU251" s="224"/>
      <c r="AV251" s="224"/>
      <c r="AW251" s="224"/>
      <c r="AX251" s="224">
        <v>507469302.72638601</v>
      </c>
      <c r="AY251" s="224"/>
      <c r="AZ251" s="224"/>
      <c r="BA251" s="224"/>
      <c r="BB251" s="224"/>
      <c r="BC251" s="224"/>
      <c r="BD251" s="221">
        <v>4216124593.4847193</v>
      </c>
      <c r="BE251" s="224">
        <v>11322700.66</v>
      </c>
      <c r="BF251" s="224"/>
      <c r="BG251" s="224"/>
      <c r="BH251" s="224"/>
      <c r="BI251" s="224"/>
      <c r="BJ251" s="224"/>
      <c r="BK251" s="224">
        <v>3818468.2798215998</v>
      </c>
      <c r="BL251" s="224"/>
      <c r="BM251" s="224">
        <v>87565483.857804</v>
      </c>
      <c r="BN251" s="224"/>
      <c r="BO251" s="221">
        <v>4318831246.2823448</v>
      </c>
      <c r="BP251" s="224">
        <v>-1189217473.29</v>
      </c>
      <c r="BQ251" s="221">
        <v>3129613772.9923444</v>
      </c>
      <c r="BR251" s="224"/>
      <c r="BS251" s="224"/>
      <c r="BT251" s="224">
        <v>-79288670.335819498</v>
      </c>
      <c r="BU251" s="231">
        <v>-59484935681.751228</v>
      </c>
    </row>
    <row r="252" spans="4:73">
      <c r="D252" s="175" t="s">
        <v>1007</v>
      </c>
      <c r="E252" s="220" t="s">
        <v>1028</v>
      </c>
      <c r="F252" s="220" t="s">
        <v>148</v>
      </c>
      <c r="G252" s="220"/>
      <c r="H252" s="220"/>
      <c r="I252" s="220"/>
      <c r="J252" s="220"/>
      <c r="K252" s="220"/>
      <c r="L252" s="220">
        <v>-4102014069.4277401</v>
      </c>
      <c r="M252" s="220"/>
      <c r="N252" s="220"/>
      <c r="O252" s="220">
        <v>-4102014069.4277401</v>
      </c>
      <c r="P252" s="220"/>
      <c r="Q252" s="220"/>
      <c r="R252" s="220"/>
      <c r="S252" s="220"/>
      <c r="T252" s="220"/>
      <c r="U252" s="220"/>
      <c r="V252" s="220"/>
      <c r="W252" s="220"/>
      <c r="X252" s="220"/>
      <c r="Y252" s="220"/>
      <c r="Z252" s="220"/>
      <c r="AA252" s="220"/>
      <c r="AB252" s="220"/>
      <c r="AC252" s="220"/>
      <c r="AD252" s="220"/>
      <c r="AE252" s="220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30">
        <v>-4102014069.4277401</v>
      </c>
    </row>
    <row r="253" spans="4:73">
      <c r="D253" s="175" t="s">
        <v>1010</v>
      </c>
      <c r="E253" s="222" t="s">
        <v>1030</v>
      </c>
      <c r="F253" s="222" t="s">
        <v>148</v>
      </c>
      <c r="G253" s="222"/>
      <c r="H253" s="222"/>
      <c r="I253" s="222"/>
      <c r="J253" s="222"/>
      <c r="K253" s="222"/>
      <c r="L253" s="222">
        <v>-4102014069.4277401</v>
      </c>
      <c r="M253" s="222"/>
      <c r="N253" s="222"/>
      <c r="O253" s="222">
        <v>-4102014069.4277401</v>
      </c>
      <c r="P253" s="222"/>
      <c r="Q253" s="222"/>
      <c r="R253" s="222"/>
      <c r="S253" s="222"/>
      <c r="T253" s="222"/>
      <c r="U253" s="222"/>
      <c r="V253" s="222"/>
      <c r="W253" s="222"/>
      <c r="X253" s="222"/>
      <c r="Y253" s="222"/>
      <c r="Z253" s="222"/>
      <c r="AA253" s="222"/>
      <c r="AB253" s="222"/>
      <c r="AC253" s="222"/>
      <c r="AD253" s="222"/>
      <c r="AE253" s="222"/>
      <c r="AF253" s="222"/>
      <c r="AG253" s="222"/>
      <c r="AH253" s="222"/>
      <c r="AI253" s="222"/>
      <c r="AJ253" s="222"/>
      <c r="AK253" s="222"/>
      <c r="AL253" s="222"/>
      <c r="AM253" s="222"/>
      <c r="AN253" s="222"/>
      <c r="AO253" s="222"/>
      <c r="AP253" s="222"/>
      <c r="AQ253" s="222"/>
      <c r="AR253" s="222"/>
      <c r="AS253" s="222"/>
      <c r="AT253" s="222"/>
      <c r="AU253" s="222"/>
      <c r="AV253" s="222"/>
      <c r="AW253" s="222"/>
      <c r="AX253" s="222"/>
      <c r="AY253" s="222"/>
      <c r="AZ253" s="222"/>
      <c r="BA253" s="222"/>
      <c r="BB253" s="222"/>
      <c r="BC253" s="222"/>
      <c r="BD253" s="222"/>
      <c r="BE253" s="222"/>
      <c r="BF253" s="222"/>
      <c r="BG253" s="222"/>
      <c r="BH253" s="222"/>
      <c r="BI253" s="222"/>
      <c r="BJ253" s="222"/>
      <c r="BK253" s="222"/>
      <c r="BL253" s="222"/>
      <c r="BM253" s="222"/>
      <c r="BN253" s="222"/>
      <c r="BO253" s="222"/>
      <c r="BP253" s="222"/>
      <c r="BQ253" s="222"/>
      <c r="BR253" s="222"/>
      <c r="BS253" s="222"/>
      <c r="BT253" s="222"/>
      <c r="BU253" s="232">
        <v>-4102014069.4277401</v>
      </c>
    </row>
    <row r="254" spans="4:73">
      <c r="D254" s="175" t="s">
        <v>1013</v>
      </c>
      <c r="E254" s="220" t="s">
        <v>1032</v>
      </c>
      <c r="F254" s="220" t="s">
        <v>149</v>
      </c>
      <c r="G254" s="220">
        <v>-3450000000</v>
      </c>
      <c r="H254" s="220">
        <v>-890000000</v>
      </c>
      <c r="I254" s="221">
        <v>-21735991497.939995</v>
      </c>
      <c r="J254" s="220">
        <v>-2712544855.1300001</v>
      </c>
      <c r="K254" s="220">
        <v>-1000000</v>
      </c>
      <c r="L254" s="220">
        <v>-1465647156.52192</v>
      </c>
      <c r="M254" s="220">
        <v>-3582537210</v>
      </c>
      <c r="N254" s="220">
        <v>-6069471142.8599997</v>
      </c>
      <c r="O254" s="221">
        <v>-39907191862.45192</v>
      </c>
      <c r="P254" s="220"/>
      <c r="Q254" s="220"/>
      <c r="R254" s="220"/>
      <c r="S254" s="220"/>
      <c r="T254" s="220"/>
      <c r="U254" s="220"/>
      <c r="V254" s="220"/>
      <c r="W254" s="220"/>
      <c r="X254" s="220"/>
      <c r="Y254" s="220"/>
      <c r="Z254" s="220"/>
      <c r="AA254" s="220"/>
      <c r="AB254" s="220"/>
      <c r="AC254" s="220"/>
      <c r="AD254" s="220"/>
      <c r="AE254" s="220"/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>
        <v>20161444.939994998</v>
      </c>
      <c r="BL254" s="220"/>
      <c r="BM254" s="220"/>
      <c r="BN254" s="220"/>
      <c r="BO254" s="220">
        <v>20161444.939994998</v>
      </c>
      <c r="BP254" s="220">
        <v>30498846051.419998</v>
      </c>
      <c r="BQ254" s="221">
        <v>30519007496.359993</v>
      </c>
      <c r="BR254" s="220"/>
      <c r="BS254" s="220"/>
      <c r="BT254" s="220"/>
      <c r="BU254" s="230">
        <v>-9388184366.0919209</v>
      </c>
    </row>
    <row r="255" spans="4:73">
      <c r="D255" s="175" t="s">
        <v>1016</v>
      </c>
      <c r="E255" s="222" t="s">
        <v>1034</v>
      </c>
      <c r="F255" s="222" t="s">
        <v>149</v>
      </c>
      <c r="G255" s="222">
        <v>-3450000000</v>
      </c>
      <c r="H255" s="222">
        <v>-890000000</v>
      </c>
      <c r="I255" s="221">
        <v>-21735991497.939995</v>
      </c>
      <c r="J255" s="222">
        <v>-2712544855.1300001</v>
      </c>
      <c r="K255" s="222">
        <v>-1000000</v>
      </c>
      <c r="L255" s="222">
        <v>-1465647156.52192</v>
      </c>
      <c r="M255" s="222">
        <v>-3582537210</v>
      </c>
      <c r="N255" s="222">
        <v>-6069471142.8599997</v>
      </c>
      <c r="O255" s="221">
        <v>-39907191862.45192</v>
      </c>
      <c r="P255" s="222"/>
      <c r="Q255" s="222"/>
      <c r="R255" s="222"/>
      <c r="S255" s="222"/>
      <c r="T255" s="222"/>
      <c r="U255" s="222"/>
      <c r="V255" s="222"/>
      <c r="W255" s="222"/>
      <c r="X255" s="222"/>
      <c r="Y255" s="222"/>
      <c r="Z255" s="222"/>
      <c r="AA255" s="222"/>
      <c r="AB255" s="222"/>
      <c r="AC255" s="222"/>
      <c r="AD255" s="222"/>
      <c r="AE255" s="222"/>
      <c r="AF255" s="222"/>
      <c r="AG255" s="222"/>
      <c r="AH255" s="222"/>
      <c r="AI255" s="222"/>
      <c r="AJ255" s="222"/>
      <c r="AK255" s="222"/>
      <c r="AL255" s="222"/>
      <c r="AM255" s="222"/>
      <c r="AN255" s="222"/>
      <c r="AO255" s="222"/>
      <c r="AP255" s="222"/>
      <c r="AQ255" s="222"/>
      <c r="AR255" s="222"/>
      <c r="AS255" s="222"/>
      <c r="AT255" s="222"/>
      <c r="AU255" s="222"/>
      <c r="AV255" s="222"/>
      <c r="AW255" s="222"/>
      <c r="AX255" s="222"/>
      <c r="AY255" s="222"/>
      <c r="AZ255" s="222"/>
      <c r="BA255" s="222"/>
      <c r="BB255" s="222"/>
      <c r="BC255" s="222"/>
      <c r="BD255" s="222"/>
      <c r="BE255" s="222"/>
      <c r="BF255" s="222"/>
      <c r="BG255" s="222"/>
      <c r="BH255" s="222"/>
      <c r="BI255" s="222"/>
      <c r="BJ255" s="222"/>
      <c r="BK255" s="222">
        <v>20161444.939994998</v>
      </c>
      <c r="BL255" s="222"/>
      <c r="BM255" s="222"/>
      <c r="BN255" s="222"/>
      <c r="BO255" s="222">
        <v>20161444.939994998</v>
      </c>
      <c r="BP255" s="222">
        <v>30498846051.419998</v>
      </c>
      <c r="BQ255" s="221">
        <v>30519007496.359993</v>
      </c>
      <c r="BR255" s="222"/>
      <c r="BS255" s="222"/>
      <c r="BT255" s="222"/>
      <c r="BU255" s="232">
        <v>-9388184366.0919209</v>
      </c>
    </row>
    <row r="256" spans="4:73">
      <c r="D256" s="175" t="s">
        <v>1019</v>
      </c>
      <c r="E256" s="220" t="s">
        <v>1036</v>
      </c>
      <c r="F256" s="220" t="s">
        <v>150</v>
      </c>
      <c r="G256" s="220"/>
      <c r="H256" s="220"/>
      <c r="I256" s="220"/>
      <c r="J256" s="220"/>
      <c r="K256" s="220"/>
      <c r="L256" s="220">
        <v>-1297266915.6468</v>
      </c>
      <c r="M256" s="220"/>
      <c r="N256" s="220"/>
      <c r="O256" s="220">
        <v>-1297266915.6468</v>
      </c>
      <c r="P256" s="220"/>
      <c r="Q256" s="220"/>
      <c r="R256" s="220"/>
      <c r="S256" s="220"/>
      <c r="T256" s="220"/>
      <c r="U256" s="220"/>
      <c r="V256" s="220"/>
      <c r="W256" s="220"/>
      <c r="X256" s="220"/>
      <c r="Y256" s="220"/>
      <c r="Z256" s="220"/>
      <c r="AA256" s="220"/>
      <c r="AB256" s="220"/>
      <c r="AC256" s="220"/>
      <c r="AD256" s="220"/>
      <c r="AE256" s="220"/>
      <c r="AF256" s="220"/>
      <c r="AG256" s="220"/>
      <c r="AH256" s="220"/>
      <c r="AI256" s="220"/>
      <c r="AJ256" s="220"/>
      <c r="AK256" s="220"/>
      <c r="AL256" s="220"/>
      <c r="AM256" s="220"/>
      <c r="AN256" s="220"/>
      <c r="AO256" s="220"/>
      <c r="AP256" s="220"/>
      <c r="AQ256" s="220"/>
      <c r="AR256" s="220"/>
      <c r="AS256" s="220"/>
      <c r="AT256" s="220"/>
      <c r="AU256" s="220"/>
      <c r="AV256" s="220"/>
      <c r="AW256" s="220"/>
      <c r="AX256" s="220"/>
      <c r="AY256" s="220"/>
      <c r="AZ256" s="220"/>
      <c r="BA256" s="220"/>
      <c r="BB256" s="220"/>
      <c r="BC256" s="220"/>
      <c r="BD256" s="220"/>
      <c r="BE256" s="220"/>
      <c r="BF256" s="220"/>
      <c r="BG256" s="220"/>
      <c r="BH256" s="220"/>
      <c r="BI256" s="220"/>
      <c r="BJ256" s="220"/>
      <c r="BK256" s="220"/>
      <c r="BL256" s="220"/>
      <c r="BM256" s="220"/>
      <c r="BN256" s="220"/>
      <c r="BO256" s="220"/>
      <c r="BP256" s="220"/>
      <c r="BQ256" s="220"/>
      <c r="BR256" s="220"/>
      <c r="BS256" s="220"/>
      <c r="BT256" s="220"/>
      <c r="BU256" s="230">
        <v>-1297266915.6468</v>
      </c>
    </row>
    <row r="257" spans="4:73">
      <c r="D257" s="175" t="s">
        <v>1021</v>
      </c>
      <c r="E257" s="222" t="s">
        <v>1038</v>
      </c>
      <c r="F257" s="222" t="s">
        <v>150</v>
      </c>
      <c r="G257" s="222"/>
      <c r="H257" s="222"/>
      <c r="I257" s="222"/>
      <c r="J257" s="222"/>
      <c r="K257" s="222"/>
      <c r="L257" s="222">
        <v>-1297266915.6468</v>
      </c>
      <c r="M257" s="222"/>
      <c r="N257" s="222"/>
      <c r="O257" s="222">
        <v>-1297266915.6468</v>
      </c>
      <c r="P257" s="222"/>
      <c r="Q257" s="222"/>
      <c r="R257" s="222"/>
      <c r="S257" s="222"/>
      <c r="T257" s="222"/>
      <c r="U257" s="222"/>
      <c r="V257" s="222"/>
      <c r="W257" s="222"/>
      <c r="X257" s="222"/>
      <c r="Y257" s="222"/>
      <c r="Z257" s="222"/>
      <c r="AA257" s="222"/>
      <c r="AB257" s="222"/>
      <c r="AC257" s="222"/>
      <c r="AD257" s="222"/>
      <c r="AE257" s="222"/>
      <c r="AF257" s="222"/>
      <c r="AG257" s="222"/>
      <c r="AH257" s="222"/>
      <c r="AI257" s="222"/>
      <c r="AJ257" s="222"/>
      <c r="AK257" s="222"/>
      <c r="AL257" s="222"/>
      <c r="AM257" s="222"/>
      <c r="AN257" s="222"/>
      <c r="AO257" s="222"/>
      <c r="AP257" s="222"/>
      <c r="AQ257" s="222"/>
      <c r="AR257" s="222"/>
      <c r="AS257" s="222"/>
      <c r="AT257" s="222"/>
      <c r="AU257" s="222"/>
      <c r="AV257" s="222"/>
      <c r="AW257" s="222"/>
      <c r="AX257" s="222"/>
      <c r="AY257" s="222"/>
      <c r="AZ257" s="222"/>
      <c r="BA257" s="222"/>
      <c r="BB257" s="222"/>
      <c r="BC257" s="222"/>
      <c r="BD257" s="222"/>
      <c r="BE257" s="222"/>
      <c r="BF257" s="222"/>
      <c r="BG257" s="222"/>
      <c r="BH257" s="222"/>
      <c r="BI257" s="222"/>
      <c r="BJ257" s="222"/>
      <c r="BK257" s="222"/>
      <c r="BL257" s="222"/>
      <c r="BM257" s="222"/>
      <c r="BN257" s="222"/>
      <c r="BO257" s="222"/>
      <c r="BP257" s="222"/>
      <c r="BQ257" s="222"/>
      <c r="BR257" s="222"/>
      <c r="BS257" s="222"/>
      <c r="BT257" s="222"/>
      <c r="BU257" s="232">
        <v>-1297266915.6468</v>
      </c>
    </row>
    <row r="258" spans="4:73">
      <c r="D258" s="175" t="s">
        <v>1024</v>
      </c>
      <c r="E258" s="220" t="s">
        <v>1040</v>
      </c>
      <c r="F258" s="220" t="s">
        <v>151</v>
      </c>
      <c r="G258" s="220"/>
      <c r="H258" s="220"/>
      <c r="I258" s="220"/>
      <c r="J258" s="220">
        <v>-7795857.5</v>
      </c>
      <c r="K258" s="220"/>
      <c r="L258" s="220">
        <v>-1350254152.5448201</v>
      </c>
      <c r="M258" s="220">
        <v>-355000000</v>
      </c>
      <c r="N258" s="220"/>
      <c r="O258" s="220">
        <v>-1713050010.0448201</v>
      </c>
      <c r="P258" s="220"/>
      <c r="Q258" s="220"/>
      <c r="R258" s="220"/>
      <c r="S258" s="220"/>
      <c r="T258" s="220"/>
      <c r="U258" s="220"/>
      <c r="V258" s="220"/>
      <c r="W258" s="220"/>
      <c r="X258" s="220"/>
      <c r="Y258" s="220"/>
      <c r="Z258" s="220"/>
      <c r="AA258" s="220"/>
      <c r="AB258" s="220"/>
      <c r="AC258" s="220"/>
      <c r="AD258" s="220"/>
      <c r="AE258" s="220"/>
      <c r="AF258" s="220"/>
      <c r="AG258" s="220"/>
      <c r="AH258" s="220"/>
      <c r="AI258" s="220"/>
      <c r="AJ258" s="220"/>
      <c r="AK258" s="220"/>
      <c r="AL258" s="220"/>
      <c r="AM258" s="220"/>
      <c r="AN258" s="220"/>
      <c r="AO258" s="220"/>
      <c r="AP258" s="220"/>
      <c r="AQ258" s="220"/>
      <c r="AR258" s="220"/>
      <c r="AS258" s="220"/>
      <c r="AT258" s="220"/>
      <c r="AU258" s="220"/>
      <c r="AV258" s="220"/>
      <c r="AW258" s="220"/>
      <c r="AX258" s="220"/>
      <c r="AY258" s="220"/>
      <c r="AZ258" s="220"/>
      <c r="BA258" s="220"/>
      <c r="BB258" s="220"/>
      <c r="BC258" s="220"/>
      <c r="BD258" s="220"/>
      <c r="BE258" s="220"/>
      <c r="BF258" s="220"/>
      <c r="BG258" s="220"/>
      <c r="BH258" s="220"/>
      <c r="BI258" s="220"/>
      <c r="BJ258" s="220"/>
      <c r="BK258" s="220"/>
      <c r="BL258" s="220"/>
      <c r="BM258" s="220"/>
      <c r="BN258" s="220"/>
      <c r="BO258" s="220"/>
      <c r="BP258" s="220">
        <v>3984504081.1999998</v>
      </c>
      <c r="BQ258" s="220">
        <v>3984504081.1999998</v>
      </c>
      <c r="BR258" s="220"/>
      <c r="BS258" s="220"/>
      <c r="BT258" s="220"/>
      <c r="BU258" s="230">
        <v>2271454071.15518</v>
      </c>
    </row>
    <row r="259" spans="4:73">
      <c r="D259" s="175" t="s">
        <v>1027</v>
      </c>
      <c r="E259" s="222" t="s">
        <v>1042</v>
      </c>
      <c r="F259" s="222" t="s">
        <v>151</v>
      </c>
      <c r="G259" s="222"/>
      <c r="H259" s="222"/>
      <c r="I259" s="222"/>
      <c r="J259" s="222">
        <v>-7795857.5</v>
      </c>
      <c r="K259" s="222"/>
      <c r="L259" s="222">
        <v>-1350254152.5448201</v>
      </c>
      <c r="M259" s="222">
        <v>-355000000</v>
      </c>
      <c r="N259" s="222"/>
      <c r="O259" s="222">
        <v>-1713050010.0448201</v>
      </c>
      <c r="P259" s="222"/>
      <c r="Q259" s="222"/>
      <c r="R259" s="222"/>
      <c r="S259" s="222"/>
      <c r="T259" s="222"/>
      <c r="U259" s="222"/>
      <c r="V259" s="22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222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222"/>
      <c r="BD259" s="222"/>
      <c r="BE259" s="222"/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>
        <v>3984504081.1999998</v>
      </c>
      <c r="BQ259" s="222">
        <v>3984504081.1999998</v>
      </c>
      <c r="BR259" s="222"/>
      <c r="BS259" s="222"/>
      <c r="BT259" s="222"/>
      <c r="BU259" s="232">
        <v>2271454071.15518</v>
      </c>
    </row>
    <row r="260" spans="4:73">
      <c r="D260" s="175" t="s">
        <v>1029</v>
      </c>
      <c r="E260" s="220" t="s">
        <v>1048</v>
      </c>
      <c r="F260" s="220" t="s">
        <v>157</v>
      </c>
      <c r="G260" s="220">
        <v>-345000000</v>
      </c>
      <c r="H260" s="220"/>
      <c r="I260" s="220"/>
      <c r="J260" s="220">
        <v>-3936070</v>
      </c>
      <c r="K260" s="220"/>
      <c r="L260" s="220"/>
      <c r="M260" s="220">
        <v>-322203140.97000003</v>
      </c>
      <c r="N260" s="220"/>
      <c r="O260" s="220">
        <v>-671139210.97000003</v>
      </c>
      <c r="P260" s="220"/>
      <c r="Q260" s="220"/>
      <c r="R260" s="220"/>
      <c r="S260" s="220"/>
      <c r="T260" s="220"/>
      <c r="U260" s="220"/>
      <c r="V260" s="220"/>
      <c r="W260" s="220"/>
      <c r="X260" s="220"/>
      <c r="Y260" s="220"/>
      <c r="Z260" s="220"/>
      <c r="AA260" s="220"/>
      <c r="AB260" s="220"/>
      <c r="AC260" s="220"/>
      <c r="AD260" s="220"/>
      <c r="AE260" s="220"/>
      <c r="AF260" s="220"/>
      <c r="AG260" s="220"/>
      <c r="AH260" s="220"/>
      <c r="AI260" s="220"/>
      <c r="AJ260" s="220"/>
      <c r="AK260" s="220"/>
      <c r="AL260" s="220"/>
      <c r="AM260" s="220"/>
      <c r="AN260" s="220"/>
      <c r="AO260" s="220"/>
      <c r="AP260" s="220"/>
      <c r="AQ260" s="220"/>
      <c r="AR260" s="220"/>
      <c r="AS260" s="220"/>
      <c r="AT260" s="220"/>
      <c r="AU260" s="220"/>
      <c r="AV260" s="220"/>
      <c r="AW260" s="220"/>
      <c r="AX260" s="220"/>
      <c r="AY260" s="220"/>
      <c r="AZ260" s="220"/>
      <c r="BA260" s="220"/>
      <c r="BB260" s="220"/>
      <c r="BC260" s="220"/>
      <c r="BD260" s="220"/>
      <c r="BE260" s="220"/>
      <c r="BF260" s="220"/>
      <c r="BG260" s="220"/>
      <c r="BH260" s="220"/>
      <c r="BI260" s="220"/>
      <c r="BJ260" s="220"/>
      <c r="BK260" s="220"/>
      <c r="BL260" s="220"/>
      <c r="BM260" s="220"/>
      <c r="BN260" s="220"/>
      <c r="BO260" s="220"/>
      <c r="BP260" s="220">
        <v>3503160</v>
      </c>
      <c r="BQ260" s="220">
        <v>3503160</v>
      </c>
      <c r="BR260" s="220"/>
      <c r="BS260" s="220"/>
      <c r="BT260" s="220"/>
      <c r="BU260" s="230">
        <v>-667636050.97000003</v>
      </c>
    </row>
    <row r="261" spans="4:73">
      <c r="D261" s="175" t="s">
        <v>1031</v>
      </c>
      <c r="E261" s="222" t="s">
        <v>1050</v>
      </c>
      <c r="F261" s="222" t="s">
        <v>157</v>
      </c>
      <c r="G261" s="222">
        <v>-345000000</v>
      </c>
      <c r="H261" s="222"/>
      <c r="I261" s="222"/>
      <c r="J261" s="222">
        <v>-3936070</v>
      </c>
      <c r="K261" s="222"/>
      <c r="L261" s="222"/>
      <c r="M261" s="222">
        <v>-322203140.97000003</v>
      </c>
      <c r="N261" s="222"/>
      <c r="O261" s="222">
        <v>-671139210.97000003</v>
      </c>
      <c r="P261" s="222"/>
      <c r="Q261" s="222"/>
      <c r="R261" s="222"/>
      <c r="S261" s="222"/>
      <c r="T261" s="222"/>
      <c r="U261" s="222"/>
      <c r="V261" s="222"/>
      <c r="W261" s="222"/>
      <c r="X261" s="222"/>
      <c r="Y261" s="222"/>
      <c r="Z261" s="222"/>
      <c r="AA261" s="222"/>
      <c r="AB261" s="222"/>
      <c r="AC261" s="222"/>
      <c r="AD261" s="222"/>
      <c r="AE261" s="222"/>
      <c r="AF261" s="222"/>
      <c r="AG261" s="222"/>
      <c r="AH261" s="222"/>
      <c r="AI261" s="222"/>
      <c r="AJ261" s="222"/>
      <c r="AK261" s="222"/>
      <c r="AL261" s="222"/>
      <c r="AM261" s="222"/>
      <c r="AN261" s="222"/>
      <c r="AO261" s="222"/>
      <c r="AP261" s="222"/>
      <c r="AQ261" s="222"/>
      <c r="AR261" s="222"/>
      <c r="AS261" s="222"/>
      <c r="AT261" s="222"/>
      <c r="AU261" s="222"/>
      <c r="AV261" s="222"/>
      <c r="AW261" s="222"/>
      <c r="AX261" s="222"/>
      <c r="AY261" s="222"/>
      <c r="AZ261" s="222"/>
      <c r="BA261" s="222"/>
      <c r="BB261" s="222"/>
      <c r="BC261" s="222"/>
      <c r="BD261" s="222"/>
      <c r="BE261" s="222"/>
      <c r="BF261" s="222"/>
      <c r="BG261" s="222"/>
      <c r="BH261" s="222"/>
      <c r="BI261" s="222"/>
      <c r="BJ261" s="222"/>
      <c r="BK261" s="222"/>
      <c r="BL261" s="222"/>
      <c r="BM261" s="222"/>
      <c r="BN261" s="222"/>
      <c r="BO261" s="222"/>
      <c r="BP261" s="222">
        <v>3503160</v>
      </c>
      <c r="BQ261" s="222">
        <v>3503160</v>
      </c>
      <c r="BR261" s="222"/>
      <c r="BS261" s="222"/>
      <c r="BT261" s="222"/>
      <c r="BU261" s="232">
        <v>-667636050.97000003</v>
      </c>
    </row>
    <row r="262" spans="4:73">
      <c r="D262" s="175" t="s">
        <v>1033</v>
      </c>
      <c r="E262" s="220" t="s">
        <v>1052</v>
      </c>
      <c r="F262" s="220" t="s">
        <v>1053</v>
      </c>
      <c r="G262" s="220">
        <v>-14226972386.370001</v>
      </c>
      <c r="H262" s="220">
        <v>-600478332.13999999</v>
      </c>
      <c r="I262" s="221">
        <v>-483773415.62788171</v>
      </c>
      <c r="J262" s="221">
        <v>-4623478580.6095343</v>
      </c>
      <c r="K262" s="220">
        <v>122567.9</v>
      </c>
      <c r="L262" s="221">
        <v>966270681.85674596</v>
      </c>
      <c r="M262" s="220">
        <v>-1965532435.96</v>
      </c>
      <c r="N262" s="221">
        <v>-2924227505.3107424</v>
      </c>
      <c r="O262" s="221">
        <v>-23858069406.26141</v>
      </c>
      <c r="P262" s="220"/>
      <c r="Q262" s="220"/>
      <c r="R262" s="220"/>
      <c r="S262" s="220"/>
      <c r="T262" s="220"/>
      <c r="U262" s="220"/>
      <c r="V262" s="220"/>
      <c r="W262" s="220"/>
      <c r="X262" s="220"/>
      <c r="Y262" s="220"/>
      <c r="Z262" s="220"/>
      <c r="AA262" s="220"/>
      <c r="AB262" s="220"/>
      <c r="AC262" s="220"/>
      <c r="AD262" s="220"/>
      <c r="AE262" s="220"/>
      <c r="AF262" s="220"/>
      <c r="AG262" s="220"/>
      <c r="AH262" s="220"/>
      <c r="AI262" s="220"/>
      <c r="AJ262" s="220"/>
      <c r="AK262" s="220"/>
      <c r="AL262" s="220"/>
      <c r="AM262" s="220"/>
      <c r="AN262" s="220"/>
      <c r="AO262" s="220"/>
      <c r="AP262" s="220"/>
      <c r="AQ262" s="220"/>
      <c r="AR262" s="220"/>
      <c r="AS262" s="220"/>
      <c r="AT262" s="220"/>
      <c r="AU262" s="220"/>
      <c r="AV262" s="220"/>
      <c r="AW262" s="220"/>
      <c r="AX262" s="220"/>
      <c r="AY262" s="220"/>
      <c r="AZ262" s="220"/>
      <c r="BA262" s="220"/>
      <c r="BB262" s="220"/>
      <c r="BC262" s="220"/>
      <c r="BD262" s="220"/>
      <c r="BE262" s="220">
        <v>-173651.92</v>
      </c>
      <c r="BF262" s="220"/>
      <c r="BG262" s="220">
        <v>438545.65083970001</v>
      </c>
      <c r="BH262" s="220"/>
      <c r="BI262" s="220">
        <v>438545.65083970001</v>
      </c>
      <c r="BJ262" s="221">
        <v>321324044.83303827</v>
      </c>
      <c r="BK262" s="221">
        <v>110694940.6209204</v>
      </c>
      <c r="BL262" s="220"/>
      <c r="BM262" s="220">
        <v>-70744268.609436303</v>
      </c>
      <c r="BN262" s="220"/>
      <c r="BO262" s="221">
        <v>361539610.57536209</v>
      </c>
      <c r="BP262" s="220">
        <v>5044874322.6000004</v>
      </c>
      <c r="BQ262" s="221">
        <v>5406413933.1753626</v>
      </c>
      <c r="BR262" s="220"/>
      <c r="BS262" s="220"/>
      <c r="BT262" s="220"/>
      <c r="BU262" s="231">
        <v>-18451655473.086052</v>
      </c>
    </row>
    <row r="263" spans="4:73">
      <c r="D263" s="175" t="s">
        <v>1035</v>
      </c>
      <c r="E263" s="220" t="s">
        <v>1055</v>
      </c>
      <c r="F263" s="220" t="s">
        <v>1056</v>
      </c>
      <c r="G263" s="220"/>
      <c r="H263" s="220"/>
      <c r="I263" s="220"/>
      <c r="J263" s="220">
        <v>-570.21192299999996</v>
      </c>
      <c r="K263" s="220"/>
      <c r="L263" s="220">
        <v>8.3680000000000004E-3</v>
      </c>
      <c r="M263" s="220"/>
      <c r="N263" s="220"/>
      <c r="O263" s="220">
        <v>-570.20355500000005</v>
      </c>
      <c r="P263" s="220"/>
      <c r="Q263" s="220"/>
      <c r="R263" s="220"/>
      <c r="S263" s="220"/>
      <c r="T263" s="220"/>
      <c r="U263" s="220"/>
      <c r="V263" s="220"/>
      <c r="W263" s="220"/>
      <c r="X263" s="220"/>
      <c r="Y263" s="220"/>
      <c r="Z263" s="220"/>
      <c r="AA263" s="220"/>
      <c r="AB263" s="220"/>
      <c r="AC263" s="220"/>
      <c r="AD263" s="220"/>
      <c r="AE263" s="220"/>
      <c r="AF263" s="220"/>
      <c r="AG263" s="220"/>
      <c r="AH263" s="220"/>
      <c r="AI263" s="220"/>
      <c r="AJ263" s="220"/>
      <c r="AK263" s="220"/>
      <c r="AL263" s="220"/>
      <c r="AM263" s="220"/>
      <c r="AN263" s="220"/>
      <c r="AO263" s="220"/>
      <c r="AP263" s="220"/>
      <c r="AQ263" s="220"/>
      <c r="AR263" s="220"/>
      <c r="AS263" s="220"/>
      <c r="AT263" s="220"/>
      <c r="AU263" s="220"/>
      <c r="AV263" s="220"/>
      <c r="AW263" s="220"/>
      <c r="AX263" s="220"/>
      <c r="AY263" s="220"/>
      <c r="AZ263" s="220"/>
      <c r="BA263" s="220"/>
      <c r="BB263" s="220"/>
      <c r="BC263" s="220"/>
      <c r="BD263" s="220"/>
      <c r="BE263" s="220"/>
      <c r="BF263" s="220"/>
      <c r="BG263" s="220"/>
      <c r="BH263" s="220"/>
      <c r="BI263" s="220"/>
      <c r="BJ263" s="220"/>
      <c r="BK263" s="220"/>
      <c r="BL263" s="220"/>
      <c r="BM263" s="220"/>
      <c r="BN263" s="220"/>
      <c r="BO263" s="220"/>
      <c r="BP263" s="220"/>
      <c r="BQ263" s="220"/>
      <c r="BR263" s="220"/>
      <c r="BS263" s="220"/>
      <c r="BT263" s="220"/>
      <c r="BU263" s="230">
        <v>-570.20355500000005</v>
      </c>
    </row>
    <row r="264" spans="4:73">
      <c r="D264" s="175" t="s">
        <v>1037</v>
      </c>
      <c r="E264" s="220" t="s">
        <v>1058</v>
      </c>
      <c r="F264" s="220" t="s">
        <v>1059</v>
      </c>
      <c r="G264" s="220">
        <v>-1291418398.6500001</v>
      </c>
      <c r="H264" s="220">
        <v>-74523968.439999998</v>
      </c>
      <c r="I264" s="220">
        <v>-88817733.248277903</v>
      </c>
      <c r="J264" s="221">
        <v>-418685668.10760021</v>
      </c>
      <c r="K264" s="220">
        <v>32337.61</v>
      </c>
      <c r="L264" s="220">
        <v>-77353782.991432503</v>
      </c>
      <c r="M264" s="220">
        <v>-202611072.72</v>
      </c>
      <c r="N264" s="220">
        <v>-335869511.06142801</v>
      </c>
      <c r="O264" s="221">
        <v>-2489247797.6087384</v>
      </c>
      <c r="P264" s="220"/>
      <c r="Q264" s="220"/>
      <c r="R264" s="220"/>
      <c r="S264" s="220"/>
      <c r="T264" s="220"/>
      <c r="U264" s="220"/>
      <c r="V264" s="220"/>
      <c r="W264" s="220"/>
      <c r="X264" s="220"/>
      <c r="Y264" s="220"/>
      <c r="Z264" s="220"/>
      <c r="AA264" s="220"/>
      <c r="AB264" s="220"/>
      <c r="AC264" s="220"/>
      <c r="AD264" s="220"/>
      <c r="AE264" s="220"/>
      <c r="AF264" s="220"/>
      <c r="AG264" s="220"/>
      <c r="AH264" s="220"/>
      <c r="AI264" s="220"/>
      <c r="AJ264" s="220"/>
      <c r="AK264" s="220"/>
      <c r="AL264" s="220"/>
      <c r="AM264" s="220"/>
      <c r="AN264" s="220"/>
      <c r="AO264" s="220"/>
      <c r="AP264" s="220"/>
      <c r="AQ264" s="220"/>
      <c r="AR264" s="220"/>
      <c r="AS264" s="220"/>
      <c r="AT264" s="220"/>
      <c r="AU264" s="220"/>
      <c r="AV264" s="220"/>
      <c r="AW264" s="220"/>
      <c r="AX264" s="220"/>
      <c r="AY264" s="220"/>
      <c r="AZ264" s="220"/>
      <c r="BA264" s="220"/>
      <c r="BB264" s="220"/>
      <c r="BC264" s="220"/>
      <c r="BD264" s="220"/>
      <c r="BE264" s="220">
        <v>-34668.080000000002</v>
      </c>
      <c r="BF264" s="220"/>
      <c r="BG264" s="220">
        <v>-403435.09083970002</v>
      </c>
      <c r="BH264" s="220"/>
      <c r="BI264" s="220">
        <v>-403435.09083970002</v>
      </c>
      <c r="BJ264" s="220">
        <v>79741471.255513102</v>
      </c>
      <c r="BK264" s="221">
        <v>487218840.99047828</v>
      </c>
      <c r="BL264" s="220"/>
      <c r="BM264" s="220">
        <v>-17455503.042045001</v>
      </c>
      <c r="BN264" s="220"/>
      <c r="BO264" s="221">
        <v>549066706.03310668</v>
      </c>
      <c r="BP264" s="220">
        <v>0</v>
      </c>
      <c r="BQ264" s="221">
        <v>549066706.03310668</v>
      </c>
      <c r="BR264" s="220"/>
      <c r="BS264" s="220"/>
      <c r="BT264" s="220"/>
      <c r="BU264" s="231">
        <v>-1940181091.5756321</v>
      </c>
    </row>
    <row r="265" spans="4:73">
      <c r="D265" s="175" t="s">
        <v>1039</v>
      </c>
      <c r="E265" s="220" t="s">
        <v>1150</v>
      </c>
      <c r="F265" s="220" t="s">
        <v>1151</v>
      </c>
      <c r="G265" s="220"/>
      <c r="H265" s="220"/>
      <c r="I265" s="220"/>
      <c r="J265" s="220">
        <v>375445992.17306</v>
      </c>
      <c r="K265" s="220"/>
      <c r="L265" s="220"/>
      <c r="M265" s="220">
        <v>1433014884</v>
      </c>
      <c r="N265" s="220"/>
      <c r="O265" s="220">
        <v>1808460876.1730599</v>
      </c>
      <c r="P265" s="220"/>
      <c r="Q265" s="220"/>
      <c r="R265" s="220"/>
      <c r="S265" s="220"/>
      <c r="T265" s="220"/>
      <c r="U265" s="220"/>
      <c r="V265" s="220"/>
      <c r="W265" s="220"/>
      <c r="X265" s="220"/>
      <c r="Y265" s="220"/>
      <c r="Z265" s="220"/>
      <c r="AA265" s="220"/>
      <c r="AB265" s="220"/>
      <c r="AC265" s="220"/>
      <c r="AD265" s="220"/>
      <c r="AE265" s="220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220"/>
      <c r="AR265" s="220"/>
      <c r="AS265" s="220"/>
      <c r="AT265" s="220"/>
      <c r="AU265" s="220"/>
      <c r="AV265" s="220"/>
      <c r="AW265" s="220"/>
      <c r="AX265" s="220"/>
      <c r="AY265" s="220"/>
      <c r="AZ265" s="220"/>
      <c r="BA265" s="220"/>
      <c r="BB265" s="220"/>
      <c r="BC265" s="220"/>
      <c r="BD265" s="220"/>
      <c r="BE265" s="220"/>
      <c r="BF265" s="220"/>
      <c r="BG265" s="220"/>
      <c r="BH265" s="220"/>
      <c r="BI265" s="220"/>
      <c r="BJ265" s="220"/>
      <c r="BK265" s="220">
        <v>-375445992.17306</v>
      </c>
      <c r="BL265" s="220"/>
      <c r="BM265" s="220"/>
      <c r="BN265" s="220"/>
      <c r="BO265" s="220">
        <v>-375445992.17306</v>
      </c>
      <c r="BP265" s="220"/>
      <c r="BQ265" s="220">
        <v>-375445992.17306</v>
      </c>
      <c r="BR265" s="220"/>
      <c r="BS265" s="220"/>
      <c r="BT265" s="220"/>
      <c r="BU265" s="230">
        <v>1433014884</v>
      </c>
    </row>
    <row r="266" spans="4:73">
      <c r="D266" s="175" t="s">
        <v>1041</v>
      </c>
      <c r="E266" s="220" t="s">
        <v>1152</v>
      </c>
      <c r="F266" s="220" t="s">
        <v>1153</v>
      </c>
      <c r="G266" s="220"/>
      <c r="H266" s="220"/>
      <c r="I266" s="220"/>
      <c r="J266" s="220">
        <v>432910</v>
      </c>
      <c r="K266" s="220"/>
      <c r="L266" s="220"/>
      <c r="M266" s="220"/>
      <c r="N266" s="220"/>
      <c r="O266" s="220">
        <v>432910</v>
      </c>
      <c r="P266" s="220"/>
      <c r="Q266" s="220"/>
      <c r="R266" s="220"/>
      <c r="S266" s="220"/>
      <c r="T266" s="220"/>
      <c r="U266" s="220"/>
      <c r="V266" s="220"/>
      <c r="W266" s="220"/>
      <c r="X266" s="220"/>
      <c r="Y266" s="220"/>
      <c r="Z266" s="220"/>
      <c r="AA266" s="220"/>
      <c r="AB266" s="220"/>
      <c r="AC266" s="220"/>
      <c r="AD266" s="220"/>
      <c r="AE266" s="220"/>
      <c r="AF266" s="220"/>
      <c r="AG266" s="220"/>
      <c r="AH266" s="220"/>
      <c r="AI266" s="220"/>
      <c r="AJ266" s="220"/>
      <c r="AK266" s="220"/>
      <c r="AL266" s="220"/>
      <c r="AM266" s="220"/>
      <c r="AN266" s="220"/>
      <c r="AO266" s="220"/>
      <c r="AP266" s="220"/>
      <c r="AQ266" s="220"/>
      <c r="AR266" s="220"/>
      <c r="AS266" s="220"/>
      <c r="AT266" s="220"/>
      <c r="AU266" s="220"/>
      <c r="AV266" s="220"/>
      <c r="AW266" s="220"/>
      <c r="AX266" s="220"/>
      <c r="AY266" s="220"/>
      <c r="AZ266" s="220"/>
      <c r="BA266" s="220"/>
      <c r="BB266" s="220"/>
      <c r="BC266" s="220"/>
      <c r="BD266" s="220"/>
      <c r="BE266" s="220"/>
      <c r="BF266" s="220"/>
      <c r="BG266" s="220"/>
      <c r="BH266" s="220"/>
      <c r="BI266" s="220"/>
      <c r="BJ266" s="220"/>
      <c r="BK266" s="220"/>
      <c r="BL266" s="220"/>
      <c r="BM266" s="220"/>
      <c r="BN266" s="220"/>
      <c r="BO266" s="220"/>
      <c r="BP266" s="220"/>
      <c r="BQ266" s="220"/>
      <c r="BR266" s="220"/>
      <c r="BS266" s="220"/>
      <c r="BT266" s="220"/>
      <c r="BU266" s="230">
        <v>432910</v>
      </c>
    </row>
    <row r="267" spans="4:73">
      <c r="D267" s="175" t="s">
        <v>1043</v>
      </c>
      <c r="E267" s="220" t="s">
        <v>1142</v>
      </c>
      <c r="F267" s="220" t="s">
        <v>1143</v>
      </c>
      <c r="G267" s="220"/>
      <c r="H267" s="220"/>
      <c r="I267" s="220"/>
      <c r="J267" s="220">
        <v>-3586297.4731188002</v>
      </c>
      <c r="K267" s="220"/>
      <c r="L267" s="220">
        <v>23056558</v>
      </c>
      <c r="M267" s="220"/>
      <c r="N267" s="220"/>
      <c r="O267" s="220">
        <v>19470260.526881199</v>
      </c>
      <c r="P267" s="220"/>
      <c r="Q267" s="220"/>
      <c r="R267" s="220"/>
      <c r="S267" s="220"/>
      <c r="T267" s="220"/>
      <c r="U267" s="220"/>
      <c r="V267" s="220"/>
      <c r="W267" s="220"/>
      <c r="X267" s="220"/>
      <c r="Y267" s="220"/>
      <c r="Z267" s="220"/>
      <c r="AA267" s="220"/>
      <c r="AB267" s="220"/>
      <c r="AC267" s="220"/>
      <c r="AD267" s="220"/>
      <c r="AE267" s="220"/>
      <c r="AF267" s="220"/>
      <c r="AG267" s="220"/>
      <c r="AH267" s="220"/>
      <c r="AI267" s="220"/>
      <c r="AJ267" s="220"/>
      <c r="AK267" s="220"/>
      <c r="AL267" s="220"/>
      <c r="AM267" s="220"/>
      <c r="AN267" s="220"/>
      <c r="AO267" s="220"/>
      <c r="AP267" s="220"/>
      <c r="AQ267" s="220"/>
      <c r="AR267" s="220"/>
      <c r="AS267" s="220"/>
      <c r="AT267" s="220"/>
      <c r="AU267" s="220"/>
      <c r="AV267" s="220"/>
      <c r="AW267" s="220"/>
      <c r="AX267" s="220"/>
      <c r="AY267" s="220"/>
      <c r="AZ267" s="220"/>
      <c r="BA267" s="220"/>
      <c r="BB267" s="220"/>
      <c r="BC267" s="220"/>
      <c r="BD267" s="220"/>
      <c r="BE267" s="220"/>
      <c r="BF267" s="220"/>
      <c r="BG267" s="220"/>
      <c r="BH267" s="220"/>
      <c r="BI267" s="220"/>
      <c r="BJ267" s="220"/>
      <c r="BK267" s="220">
        <v>-4211942.8344320003</v>
      </c>
      <c r="BL267" s="220"/>
      <c r="BM267" s="220"/>
      <c r="BN267" s="220"/>
      <c r="BO267" s="220">
        <v>-4211942.8344320003</v>
      </c>
      <c r="BP267" s="220"/>
      <c r="BQ267" s="220">
        <v>-4211942.8344320003</v>
      </c>
      <c r="BR267" s="220"/>
      <c r="BS267" s="220"/>
      <c r="BT267" s="220"/>
      <c r="BU267" s="230">
        <v>15258317.692449201</v>
      </c>
    </row>
    <row r="268" spans="4:73" s="128" customFormat="1">
      <c r="D268" s="203" t="s">
        <v>1045</v>
      </c>
      <c r="E268" s="234" t="s">
        <v>1061</v>
      </c>
      <c r="F268" s="234" t="s">
        <v>158</v>
      </c>
      <c r="G268" s="234">
        <v>-15518390785.02</v>
      </c>
      <c r="H268" s="234">
        <v>-675002300.58000004</v>
      </c>
      <c r="I268" s="235">
        <v>-572591148.87615955</v>
      </c>
      <c r="J268" s="235">
        <v>-4669872214.2291164</v>
      </c>
      <c r="K268" s="234">
        <v>154905.51</v>
      </c>
      <c r="L268" s="235">
        <v>911973456.87368143</v>
      </c>
      <c r="M268" s="234">
        <v>-735128624.67999995</v>
      </c>
      <c r="N268" s="235">
        <v>-3260097016.3721704</v>
      </c>
      <c r="O268" s="235">
        <v>-24518953727.373768</v>
      </c>
      <c r="P268" s="234"/>
      <c r="Q268" s="234"/>
      <c r="R268" s="234"/>
      <c r="S268" s="234"/>
      <c r="T268" s="234"/>
      <c r="U268" s="234"/>
      <c r="V268" s="234"/>
      <c r="W268" s="234"/>
      <c r="X268" s="234"/>
      <c r="Y268" s="234"/>
      <c r="Z268" s="234"/>
      <c r="AA268" s="234"/>
      <c r="AB268" s="234"/>
      <c r="AC268" s="234"/>
      <c r="AD268" s="234"/>
      <c r="AE268" s="234"/>
      <c r="AF268" s="234"/>
      <c r="AG268" s="234"/>
      <c r="AH268" s="234"/>
      <c r="AI268" s="234"/>
      <c r="AJ268" s="234"/>
      <c r="AK268" s="234"/>
      <c r="AL268" s="234"/>
      <c r="AM268" s="234"/>
      <c r="AN268" s="234"/>
      <c r="AO268" s="234"/>
      <c r="AP268" s="234"/>
      <c r="AQ268" s="234"/>
      <c r="AR268" s="234"/>
      <c r="AS268" s="234"/>
      <c r="AT268" s="234"/>
      <c r="AU268" s="234"/>
      <c r="AV268" s="234"/>
      <c r="AW268" s="234"/>
      <c r="AX268" s="234"/>
      <c r="AY268" s="234"/>
      <c r="AZ268" s="234"/>
      <c r="BA268" s="234"/>
      <c r="BB268" s="234"/>
      <c r="BC268" s="234"/>
      <c r="BD268" s="234"/>
      <c r="BE268" s="234">
        <v>-208320</v>
      </c>
      <c r="BF268" s="234"/>
      <c r="BG268" s="234">
        <v>35110.559999999998</v>
      </c>
      <c r="BH268" s="234"/>
      <c r="BI268" s="234">
        <v>35110.559999999998</v>
      </c>
      <c r="BJ268" s="235">
        <v>401065516.0885514</v>
      </c>
      <c r="BK268" s="235">
        <v>218255846.60390669</v>
      </c>
      <c r="BL268" s="234"/>
      <c r="BM268" s="234">
        <v>-88199771.651481301</v>
      </c>
      <c r="BN268" s="234"/>
      <c r="BO268" s="235">
        <v>530948381.60097682</v>
      </c>
      <c r="BP268" s="234">
        <v>5044874322.6000004</v>
      </c>
      <c r="BQ268" s="235">
        <v>5575822704.2009764</v>
      </c>
      <c r="BR268" s="234"/>
      <c r="BS268" s="234"/>
      <c r="BT268" s="234"/>
      <c r="BU268" s="236">
        <v>-18943131023.172787</v>
      </c>
    </row>
    <row r="269" spans="4:73">
      <c r="D269" s="175" t="s">
        <v>1047</v>
      </c>
      <c r="E269" s="220" t="s">
        <v>1063</v>
      </c>
      <c r="F269" s="220" t="s">
        <v>1064</v>
      </c>
      <c r="G269" s="220"/>
      <c r="H269" s="220"/>
      <c r="I269" s="221">
        <v>-314159154.8178618</v>
      </c>
      <c r="J269" s="220">
        <v>57826760.644477397</v>
      </c>
      <c r="K269" s="220"/>
      <c r="L269" s="221">
        <v>687347426.17150855</v>
      </c>
      <c r="M269" s="220"/>
      <c r="N269" s="221">
        <v>1469672511.6939986</v>
      </c>
      <c r="O269" s="221">
        <v>1900687543.6921227</v>
      </c>
      <c r="P269" s="220"/>
      <c r="Q269" s="220"/>
      <c r="R269" s="220"/>
      <c r="S269" s="220"/>
      <c r="T269" s="220"/>
      <c r="U269" s="220"/>
      <c r="V269" s="220"/>
      <c r="W269" s="220"/>
      <c r="X269" s="220"/>
      <c r="Y269" s="220"/>
      <c r="Z269" s="220"/>
      <c r="AA269" s="220"/>
      <c r="AB269" s="220"/>
      <c r="AC269" s="220"/>
      <c r="AD269" s="220"/>
      <c r="AE269" s="220"/>
      <c r="AF269" s="220"/>
      <c r="AG269" s="220"/>
      <c r="AH269" s="220"/>
      <c r="AI269" s="220"/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220"/>
      <c r="AW269" s="220"/>
      <c r="AX269" s="220"/>
      <c r="AY269" s="220"/>
      <c r="AZ269" s="220"/>
      <c r="BA269" s="220"/>
      <c r="BB269" s="220"/>
      <c r="BC269" s="220"/>
      <c r="BD269" s="220"/>
      <c r="BE269" s="220"/>
      <c r="BF269" s="220"/>
      <c r="BG269" s="220"/>
      <c r="BH269" s="220"/>
      <c r="BI269" s="220"/>
      <c r="BJ269" s="220">
        <v>-3040589.4621691001</v>
      </c>
      <c r="BK269" s="231">
        <v>453238703.19301152</v>
      </c>
      <c r="BL269" s="220"/>
      <c r="BM269" s="220">
        <v>668929.68167730002</v>
      </c>
      <c r="BN269" s="220"/>
      <c r="BO269" s="221">
        <v>450867043.41251969</v>
      </c>
      <c r="BP269" s="220">
        <v>371971403.44</v>
      </c>
      <c r="BQ269" s="221">
        <v>822838446.85251975</v>
      </c>
      <c r="BR269" s="220"/>
      <c r="BS269" s="220"/>
      <c r="BT269" s="220"/>
      <c r="BU269" s="231">
        <v>2723525990.5446424</v>
      </c>
    </row>
    <row r="270" spans="4:73">
      <c r="D270" s="175" t="s">
        <v>1049</v>
      </c>
      <c r="E270" s="220" t="s">
        <v>1066</v>
      </c>
      <c r="F270" s="220" t="s">
        <v>1067</v>
      </c>
      <c r="G270" s="220"/>
      <c r="H270" s="220"/>
      <c r="I270" s="220"/>
      <c r="J270" s="220"/>
      <c r="K270" s="220"/>
      <c r="L270" s="220"/>
      <c r="M270" s="220"/>
      <c r="N270" s="220"/>
      <c r="O270" s="220"/>
      <c r="P270" s="220"/>
      <c r="Q270" s="220"/>
      <c r="R270" s="220"/>
      <c r="S270" s="220"/>
      <c r="T270" s="220"/>
      <c r="U270" s="220"/>
      <c r="V270" s="220"/>
      <c r="W270" s="220"/>
      <c r="X270" s="220"/>
      <c r="Y270" s="220"/>
      <c r="Z270" s="220"/>
      <c r="AA270" s="220"/>
      <c r="AB270" s="220"/>
      <c r="AC270" s="220"/>
      <c r="AD270" s="220"/>
      <c r="AE270" s="220"/>
      <c r="AF270" s="220"/>
      <c r="AG270" s="220"/>
      <c r="AH270" s="220"/>
      <c r="AI270" s="220"/>
      <c r="AJ270" s="220"/>
      <c r="AK270" s="220"/>
      <c r="AL270" s="220"/>
      <c r="AM270" s="220"/>
      <c r="AN270" s="220"/>
      <c r="AO270" s="220"/>
      <c r="AP270" s="220"/>
      <c r="AQ270" s="220"/>
      <c r="AR270" s="220"/>
      <c r="AS270" s="220"/>
      <c r="AT270" s="220"/>
      <c r="AU270" s="220"/>
      <c r="AV270" s="220"/>
      <c r="AW270" s="220"/>
      <c r="AX270" s="220"/>
      <c r="AY270" s="220"/>
      <c r="AZ270" s="220"/>
      <c r="BA270" s="220"/>
      <c r="BB270" s="220"/>
      <c r="BC270" s="220"/>
      <c r="BD270" s="220"/>
      <c r="BE270" s="220"/>
      <c r="BF270" s="220"/>
      <c r="BG270" s="220"/>
      <c r="BH270" s="220"/>
      <c r="BI270" s="220"/>
      <c r="BJ270" s="220"/>
      <c r="BK270" s="231">
        <v>219055384.60260469</v>
      </c>
      <c r="BL270" s="220"/>
      <c r="BM270" s="220"/>
      <c r="BN270" s="220"/>
      <c r="BO270" s="221">
        <v>219055384.60260469</v>
      </c>
      <c r="BP270" s="220">
        <v>-290744063.83999997</v>
      </c>
      <c r="BQ270" s="220">
        <v>-71688679.237395301</v>
      </c>
      <c r="BR270" s="220"/>
      <c r="BS270" s="220"/>
      <c r="BT270" s="220"/>
      <c r="BU270" s="230">
        <v>-71688679.237395301</v>
      </c>
    </row>
    <row r="271" spans="4:73">
      <c r="D271" s="175" t="s">
        <v>1051</v>
      </c>
      <c r="E271" s="226" t="s">
        <v>1069</v>
      </c>
      <c r="F271" s="226" t="s">
        <v>152</v>
      </c>
      <c r="G271" s="226"/>
      <c r="H271" s="226"/>
      <c r="I271" s="221">
        <v>-314159154.8178618</v>
      </c>
      <c r="J271" s="226">
        <v>57826760.644477397</v>
      </c>
      <c r="K271" s="226"/>
      <c r="L271" s="221">
        <v>687347426.17150855</v>
      </c>
      <c r="M271" s="226"/>
      <c r="N271" s="221">
        <v>1469672511.6939986</v>
      </c>
      <c r="O271" s="221">
        <v>1900687543.6921227</v>
      </c>
      <c r="P271" s="226"/>
      <c r="Q271" s="226"/>
      <c r="R271" s="226"/>
      <c r="S271" s="226"/>
      <c r="T271" s="226"/>
      <c r="U271" s="226"/>
      <c r="V271" s="226"/>
      <c r="W271" s="226"/>
      <c r="X271" s="226"/>
      <c r="Y271" s="226"/>
      <c r="Z271" s="226"/>
      <c r="AA271" s="226"/>
      <c r="AB271" s="226"/>
      <c r="AC271" s="226"/>
      <c r="AD271" s="226"/>
      <c r="AE271" s="226"/>
      <c r="AF271" s="226"/>
      <c r="AG271" s="226"/>
      <c r="AH271" s="226"/>
      <c r="AI271" s="226"/>
      <c r="AJ271" s="226"/>
      <c r="AK271" s="226"/>
      <c r="AL271" s="226"/>
      <c r="AM271" s="226"/>
      <c r="AN271" s="226"/>
      <c r="AO271" s="226"/>
      <c r="AP271" s="226"/>
      <c r="AQ271" s="226"/>
      <c r="AR271" s="226"/>
      <c r="AS271" s="226"/>
      <c r="AT271" s="226"/>
      <c r="AU271" s="226"/>
      <c r="AV271" s="226"/>
      <c r="AW271" s="226"/>
      <c r="AX271" s="226"/>
      <c r="AY271" s="226"/>
      <c r="AZ271" s="226"/>
      <c r="BA271" s="226"/>
      <c r="BB271" s="226"/>
      <c r="BC271" s="226"/>
      <c r="BD271" s="226"/>
      <c r="BE271" s="226"/>
      <c r="BF271" s="226"/>
      <c r="BG271" s="226"/>
      <c r="BH271" s="226"/>
      <c r="BI271" s="226"/>
      <c r="BJ271" s="226">
        <v>-3040589.4621691001</v>
      </c>
      <c r="BK271" s="231">
        <v>672294087.79561615</v>
      </c>
      <c r="BL271" s="226"/>
      <c r="BM271" s="226">
        <v>668929.68167730002</v>
      </c>
      <c r="BN271" s="226"/>
      <c r="BO271" s="221">
        <v>669922428.01512444</v>
      </c>
      <c r="BP271" s="226">
        <v>81227339.599999994</v>
      </c>
      <c r="BQ271" s="221">
        <v>751149767.61512434</v>
      </c>
      <c r="BR271" s="226"/>
      <c r="BS271" s="226"/>
      <c r="BT271" s="226"/>
      <c r="BU271" s="231">
        <v>2651837311.3072472</v>
      </c>
    </row>
    <row r="272" spans="4:73">
      <c r="D272" s="175" t="s">
        <v>1054</v>
      </c>
      <c r="E272" s="220" t="s">
        <v>1071</v>
      </c>
      <c r="F272" s="220" t="s">
        <v>1072</v>
      </c>
      <c r="G272" s="220">
        <v>-298705824.75</v>
      </c>
      <c r="H272" s="220"/>
      <c r="I272" s="220"/>
      <c r="J272" s="220"/>
      <c r="K272" s="220"/>
      <c r="L272" s="220"/>
      <c r="M272" s="220"/>
      <c r="N272" s="220"/>
      <c r="O272" s="220">
        <v>-298705824.75</v>
      </c>
      <c r="P272" s="220"/>
      <c r="Q272" s="220"/>
      <c r="R272" s="220"/>
      <c r="S272" s="220"/>
      <c r="T272" s="220"/>
      <c r="U272" s="220"/>
      <c r="V272" s="220"/>
      <c r="W272" s="220"/>
      <c r="X272" s="220"/>
      <c r="Y272" s="220"/>
      <c r="Z272" s="220"/>
      <c r="AA272" s="220"/>
      <c r="AB272" s="220"/>
      <c r="AC272" s="220"/>
      <c r="AD272" s="220"/>
      <c r="AE272" s="220"/>
      <c r="AF272" s="220"/>
      <c r="AG272" s="220"/>
      <c r="AH272" s="220"/>
      <c r="AI272" s="220"/>
      <c r="AJ272" s="220"/>
      <c r="AK272" s="220"/>
      <c r="AL272" s="220"/>
      <c r="AM272" s="220"/>
      <c r="AN272" s="220"/>
      <c r="AO272" s="220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0"/>
      <c r="BA272" s="220"/>
      <c r="BB272" s="220"/>
      <c r="BC272" s="220"/>
      <c r="BD272" s="220"/>
      <c r="BE272" s="220"/>
      <c r="BF272" s="220"/>
      <c r="BG272" s="220"/>
      <c r="BH272" s="220"/>
      <c r="BI272" s="220"/>
      <c r="BJ272" s="220"/>
      <c r="BK272" s="220"/>
      <c r="BL272" s="220"/>
      <c r="BM272" s="220"/>
      <c r="BN272" s="220"/>
      <c r="BO272" s="220"/>
      <c r="BP272" s="220">
        <v>298705824.75</v>
      </c>
      <c r="BQ272" s="220">
        <v>298705824.75</v>
      </c>
      <c r="BR272" s="220"/>
      <c r="BS272" s="220"/>
      <c r="BT272" s="220"/>
      <c r="BU272" s="230">
        <v>0</v>
      </c>
    </row>
    <row r="273" spans="4:121">
      <c r="D273" s="175" t="s">
        <v>1057</v>
      </c>
      <c r="E273" s="220" t="s">
        <v>1074</v>
      </c>
      <c r="F273" s="220" t="s">
        <v>1075</v>
      </c>
      <c r="G273" s="220">
        <v>59741164.950000003</v>
      </c>
      <c r="H273" s="220"/>
      <c r="I273" s="220"/>
      <c r="J273" s="220"/>
      <c r="K273" s="220"/>
      <c r="L273" s="220"/>
      <c r="M273" s="220"/>
      <c r="N273" s="220"/>
      <c r="O273" s="220">
        <v>59741164.950000003</v>
      </c>
      <c r="P273" s="220"/>
      <c r="Q273" s="220"/>
      <c r="R273" s="220"/>
      <c r="S273" s="220"/>
      <c r="T273" s="220"/>
      <c r="U273" s="220"/>
      <c r="V273" s="220"/>
      <c r="W273" s="220"/>
      <c r="X273" s="220"/>
      <c r="Y273" s="220"/>
      <c r="Z273" s="220"/>
      <c r="AA273" s="220"/>
      <c r="AB273" s="220"/>
      <c r="AC273" s="220"/>
      <c r="AD273" s="220"/>
      <c r="AE273" s="220"/>
      <c r="AF273" s="220"/>
      <c r="AG273" s="220"/>
      <c r="AH273" s="220"/>
      <c r="AI273" s="220"/>
      <c r="AJ273" s="220"/>
      <c r="AK273" s="220"/>
      <c r="AL273" s="220"/>
      <c r="AM273" s="220"/>
      <c r="AN273" s="220"/>
      <c r="AO273" s="220"/>
      <c r="AP273" s="220"/>
      <c r="AQ273" s="220"/>
      <c r="AR273" s="220"/>
      <c r="AS273" s="220"/>
      <c r="AT273" s="220"/>
      <c r="AU273" s="220"/>
      <c r="AV273" s="220"/>
      <c r="AW273" s="220"/>
      <c r="AX273" s="220"/>
      <c r="AY273" s="220"/>
      <c r="AZ273" s="220"/>
      <c r="BA273" s="220"/>
      <c r="BB273" s="220"/>
      <c r="BC273" s="220"/>
      <c r="BD273" s="220"/>
      <c r="BE273" s="220"/>
      <c r="BF273" s="220"/>
      <c r="BG273" s="220"/>
      <c r="BH273" s="220"/>
      <c r="BI273" s="220"/>
      <c r="BJ273" s="220"/>
      <c r="BK273" s="220"/>
      <c r="BL273" s="220"/>
      <c r="BM273" s="220"/>
      <c r="BN273" s="220"/>
      <c r="BO273" s="220"/>
      <c r="BP273" s="220">
        <v>-59741164.950000003</v>
      </c>
      <c r="BQ273" s="220">
        <v>-59741164.950000003</v>
      </c>
      <c r="BR273" s="220"/>
      <c r="BS273" s="220"/>
      <c r="BT273" s="220"/>
      <c r="BU273" s="230">
        <v>0</v>
      </c>
    </row>
    <row r="274" spans="4:121">
      <c r="D274" s="175" t="s">
        <v>1060</v>
      </c>
      <c r="E274" s="220" t="s">
        <v>1077</v>
      </c>
      <c r="F274" s="220" t="s">
        <v>1078</v>
      </c>
      <c r="G274" s="220"/>
      <c r="H274" s="220"/>
      <c r="I274" s="220"/>
      <c r="J274" s="220"/>
      <c r="K274" s="220"/>
      <c r="L274" s="220"/>
      <c r="M274" s="220"/>
      <c r="N274" s="220"/>
      <c r="O274" s="220"/>
      <c r="P274" s="220"/>
      <c r="Q274" s="220"/>
      <c r="R274" s="220"/>
      <c r="S274" s="220"/>
      <c r="T274" s="220"/>
      <c r="U274" s="220"/>
      <c r="V274" s="220"/>
      <c r="W274" s="220"/>
      <c r="X274" s="220"/>
      <c r="Y274" s="220"/>
      <c r="Z274" s="220"/>
      <c r="AA274" s="220"/>
      <c r="AB274" s="220"/>
      <c r="AC274" s="220"/>
      <c r="AD274" s="220"/>
      <c r="AE274" s="220"/>
      <c r="AF274" s="220"/>
      <c r="AG274" s="220"/>
      <c r="AH274" s="220"/>
      <c r="AI274" s="220"/>
      <c r="AJ274" s="220"/>
      <c r="AK274" s="220"/>
      <c r="AL274" s="220"/>
      <c r="AM274" s="220"/>
      <c r="AN274" s="220"/>
      <c r="AO274" s="220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0"/>
      <c r="BA274" s="220"/>
      <c r="BB274" s="220"/>
      <c r="BC274" s="220"/>
      <c r="BD274" s="220"/>
      <c r="BE274" s="220"/>
      <c r="BF274" s="220"/>
      <c r="BG274" s="220"/>
      <c r="BH274" s="220"/>
      <c r="BI274" s="220"/>
      <c r="BJ274" s="220"/>
      <c r="BK274" s="220"/>
      <c r="BL274" s="220"/>
      <c r="BM274" s="220"/>
      <c r="BN274" s="220"/>
      <c r="BO274" s="220"/>
      <c r="BP274" s="220">
        <v>-23209</v>
      </c>
      <c r="BQ274" s="220">
        <v>-23209</v>
      </c>
      <c r="BR274" s="220"/>
      <c r="BS274" s="220"/>
      <c r="BT274" s="220"/>
      <c r="BU274" s="230">
        <v>-23209</v>
      </c>
    </row>
    <row r="275" spans="4:121">
      <c r="D275" s="175" t="s">
        <v>1062</v>
      </c>
      <c r="E275" s="226" t="s">
        <v>1080</v>
      </c>
      <c r="F275" s="226" t="s">
        <v>154</v>
      </c>
      <c r="G275" s="226">
        <v>-238964659.80000001</v>
      </c>
      <c r="H275" s="226"/>
      <c r="I275" s="226"/>
      <c r="J275" s="226"/>
      <c r="K275" s="226"/>
      <c r="L275" s="226"/>
      <c r="M275" s="226"/>
      <c r="N275" s="226"/>
      <c r="O275" s="226">
        <v>-238964659.80000001</v>
      </c>
      <c r="P275" s="226"/>
      <c r="Q275" s="226"/>
      <c r="R275" s="226"/>
      <c r="S275" s="226"/>
      <c r="T275" s="226"/>
      <c r="U275" s="226"/>
      <c r="V275" s="226"/>
      <c r="W275" s="226"/>
      <c r="X275" s="226"/>
      <c r="Y275" s="226"/>
      <c r="Z275" s="226"/>
      <c r="AA275" s="226"/>
      <c r="AB275" s="226"/>
      <c r="AC275" s="226"/>
      <c r="AD275" s="226"/>
      <c r="AE275" s="226"/>
      <c r="AF275" s="226"/>
      <c r="AG275" s="226"/>
      <c r="AH275" s="226"/>
      <c r="AI275" s="226"/>
      <c r="AJ275" s="226"/>
      <c r="AK275" s="226"/>
      <c r="AL275" s="226"/>
      <c r="AM275" s="226"/>
      <c r="AN275" s="226"/>
      <c r="AO275" s="226"/>
      <c r="AP275" s="226"/>
      <c r="AQ275" s="226"/>
      <c r="AR275" s="226"/>
      <c r="AS275" s="226"/>
      <c r="AT275" s="226"/>
      <c r="AU275" s="226"/>
      <c r="AV275" s="226"/>
      <c r="AW275" s="226"/>
      <c r="AX275" s="226"/>
      <c r="AY275" s="226"/>
      <c r="AZ275" s="226"/>
      <c r="BA275" s="226"/>
      <c r="BB275" s="226"/>
      <c r="BC275" s="226"/>
      <c r="BD275" s="226"/>
      <c r="BE275" s="226"/>
      <c r="BF275" s="226"/>
      <c r="BG275" s="226"/>
      <c r="BH275" s="226"/>
      <c r="BI275" s="226"/>
      <c r="BJ275" s="226"/>
      <c r="BK275" s="226"/>
      <c r="BL275" s="226"/>
      <c r="BM275" s="226"/>
      <c r="BN275" s="226"/>
      <c r="BO275" s="226"/>
      <c r="BP275" s="226">
        <v>238941450.80000001</v>
      </c>
      <c r="BQ275" s="226">
        <v>238941450.80000001</v>
      </c>
      <c r="BR275" s="226"/>
      <c r="BS275" s="226"/>
      <c r="BT275" s="226"/>
      <c r="BU275" s="232">
        <v>-23209</v>
      </c>
    </row>
    <row r="276" spans="4:121">
      <c r="D276" s="175" t="s">
        <v>1065</v>
      </c>
      <c r="E276" s="220" t="s">
        <v>1965</v>
      </c>
      <c r="F276" s="220" t="s">
        <v>153</v>
      </c>
      <c r="G276" s="220"/>
      <c r="H276" s="220"/>
      <c r="I276" s="220"/>
      <c r="J276" s="220"/>
      <c r="K276" s="220"/>
      <c r="L276" s="220"/>
      <c r="M276" s="220"/>
      <c r="N276" s="220"/>
      <c r="O276" s="220"/>
      <c r="P276" s="220"/>
      <c r="Q276" s="220"/>
      <c r="R276" s="220"/>
      <c r="S276" s="220"/>
      <c r="T276" s="220"/>
      <c r="U276" s="220"/>
      <c r="V276" s="220"/>
      <c r="W276" s="220"/>
      <c r="X276" s="220"/>
      <c r="Y276" s="220"/>
      <c r="Z276" s="220"/>
      <c r="AA276" s="220"/>
      <c r="AB276" s="220"/>
      <c r="AC276" s="220"/>
      <c r="AD276" s="220"/>
      <c r="AE276" s="220"/>
      <c r="AF276" s="220"/>
      <c r="AG276" s="220"/>
      <c r="AH276" s="220"/>
      <c r="AI276" s="220"/>
      <c r="AJ276" s="220"/>
      <c r="AK276" s="220"/>
      <c r="AL276" s="220"/>
      <c r="AM276" s="220"/>
      <c r="AN276" s="220"/>
      <c r="AO276" s="220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0"/>
      <c r="BA276" s="220"/>
      <c r="BB276" s="220"/>
      <c r="BC276" s="220"/>
      <c r="BD276" s="220"/>
      <c r="BE276" s="220"/>
      <c r="BF276" s="220"/>
      <c r="BG276" s="220"/>
      <c r="BH276" s="220"/>
      <c r="BI276" s="220"/>
      <c r="BJ276" s="220"/>
      <c r="BK276" s="220"/>
      <c r="BL276" s="220"/>
      <c r="BM276" s="220"/>
      <c r="BN276" s="220"/>
      <c r="BO276" s="220"/>
      <c r="BP276" s="220">
        <v>7736192.6799999997</v>
      </c>
      <c r="BQ276" s="220">
        <v>7736192.6799999997</v>
      </c>
      <c r="BR276" s="220"/>
      <c r="BS276" s="220"/>
      <c r="BT276" s="220"/>
      <c r="BU276" s="230">
        <v>7736192.6799999997</v>
      </c>
    </row>
    <row r="277" spans="4:121">
      <c r="D277" s="175" t="s">
        <v>1070</v>
      </c>
      <c r="E277" s="226" t="s">
        <v>1085</v>
      </c>
      <c r="F277" s="226" t="s">
        <v>1086</v>
      </c>
      <c r="G277" s="226"/>
      <c r="H277" s="226"/>
      <c r="I277" s="226"/>
      <c r="J277" s="226"/>
      <c r="K277" s="226"/>
      <c r="L277" s="226"/>
      <c r="M277" s="226"/>
      <c r="N277" s="226"/>
      <c r="O277" s="226"/>
      <c r="P277" s="226"/>
      <c r="Q277" s="226"/>
      <c r="R277" s="226"/>
      <c r="S277" s="226"/>
      <c r="T277" s="226"/>
      <c r="U277" s="226"/>
      <c r="V277" s="226"/>
      <c r="W277" s="226"/>
      <c r="X277" s="226"/>
      <c r="Y277" s="226"/>
      <c r="Z277" s="226"/>
      <c r="AA277" s="226"/>
      <c r="AB277" s="226"/>
      <c r="AC277" s="226"/>
      <c r="AD277" s="226"/>
      <c r="AE277" s="226"/>
      <c r="AF277" s="226"/>
      <c r="AG277" s="226"/>
      <c r="AH277" s="226"/>
      <c r="AI277" s="226"/>
      <c r="AJ277" s="226"/>
      <c r="AK277" s="226"/>
      <c r="AL277" s="226"/>
      <c r="AM277" s="226"/>
      <c r="AN277" s="226"/>
      <c r="AO277" s="226"/>
      <c r="AP277" s="226"/>
      <c r="AQ277" s="226"/>
      <c r="AR277" s="226"/>
      <c r="AS277" s="226"/>
      <c r="AT277" s="226"/>
      <c r="AU277" s="226"/>
      <c r="AV277" s="226"/>
      <c r="AW277" s="226"/>
      <c r="AX277" s="226"/>
      <c r="AY277" s="226"/>
      <c r="AZ277" s="226"/>
      <c r="BA277" s="226"/>
      <c r="BB277" s="226"/>
      <c r="BC277" s="226"/>
      <c r="BD277" s="226"/>
      <c r="BE277" s="226"/>
      <c r="BF277" s="226"/>
      <c r="BG277" s="226"/>
      <c r="BH277" s="226"/>
      <c r="BI277" s="226"/>
      <c r="BJ277" s="226"/>
      <c r="BK277" s="226"/>
      <c r="BL277" s="226"/>
      <c r="BM277" s="226"/>
      <c r="BN277" s="226"/>
      <c r="BO277" s="226"/>
      <c r="BP277" s="226">
        <v>7736192.6799999997</v>
      </c>
      <c r="BQ277" s="226">
        <v>7736192.6799999997</v>
      </c>
      <c r="BR277" s="226"/>
      <c r="BS277" s="226"/>
      <c r="BT277" s="226"/>
      <c r="BU277" s="232">
        <v>7736192.6799999997</v>
      </c>
    </row>
    <row r="278" spans="4:121">
      <c r="D278" s="175" t="s">
        <v>1073</v>
      </c>
      <c r="E278" s="220" t="s">
        <v>1088</v>
      </c>
      <c r="F278" s="220" t="s">
        <v>1089</v>
      </c>
      <c r="G278" s="220"/>
      <c r="H278" s="220"/>
      <c r="I278" s="220"/>
      <c r="J278" s="220"/>
      <c r="K278" s="220"/>
      <c r="L278" s="220"/>
      <c r="M278" s="220"/>
      <c r="N278" s="220"/>
      <c r="O278" s="220"/>
      <c r="P278" s="220"/>
      <c r="Q278" s="220"/>
      <c r="R278" s="220"/>
      <c r="S278" s="220"/>
      <c r="T278" s="220"/>
      <c r="U278" s="220"/>
      <c r="V278" s="220"/>
      <c r="W278" s="220"/>
      <c r="X278" s="220"/>
      <c r="Y278" s="220"/>
      <c r="Z278" s="220"/>
      <c r="AA278" s="220"/>
      <c r="AB278" s="220"/>
      <c r="AC278" s="220"/>
      <c r="AD278" s="220"/>
      <c r="AE278" s="220"/>
      <c r="AF278" s="220"/>
      <c r="AG278" s="220"/>
      <c r="AH278" s="220"/>
      <c r="AI278" s="220"/>
      <c r="AJ278" s="220"/>
      <c r="AK278" s="220"/>
      <c r="AL278" s="220"/>
      <c r="AM278" s="220"/>
      <c r="AN278" s="220"/>
      <c r="AO278" s="220"/>
      <c r="AP278" s="220"/>
      <c r="AQ278" s="220"/>
      <c r="AR278" s="220"/>
      <c r="AS278" s="220"/>
      <c r="AT278" s="220"/>
      <c r="AU278" s="220"/>
      <c r="AV278" s="220"/>
      <c r="AW278" s="220"/>
      <c r="AX278" s="220"/>
      <c r="AY278" s="220"/>
      <c r="AZ278" s="220"/>
      <c r="BA278" s="220"/>
      <c r="BB278" s="220"/>
      <c r="BC278" s="220"/>
      <c r="BD278" s="220"/>
      <c r="BE278" s="220"/>
      <c r="BF278" s="220"/>
      <c r="BG278" s="220"/>
      <c r="BH278" s="220"/>
      <c r="BI278" s="220"/>
      <c r="BJ278" s="220"/>
      <c r="BK278" s="220"/>
      <c r="BL278" s="220"/>
      <c r="BM278" s="220"/>
      <c r="BN278" s="220"/>
      <c r="BO278" s="220"/>
      <c r="BP278" s="220">
        <v>75215211.260000005</v>
      </c>
      <c r="BQ278" s="220">
        <v>75215211.260000005</v>
      </c>
      <c r="BR278" s="220"/>
      <c r="BS278" s="220"/>
      <c r="BT278" s="220"/>
      <c r="BU278" s="230">
        <v>75215211.260000005</v>
      </c>
    </row>
    <row r="279" spans="4:121">
      <c r="D279" s="175" t="s">
        <v>1076</v>
      </c>
      <c r="E279" s="226" t="s">
        <v>1091</v>
      </c>
      <c r="F279" s="226" t="s">
        <v>156</v>
      </c>
      <c r="G279" s="226"/>
      <c r="H279" s="226"/>
      <c r="I279" s="226"/>
      <c r="J279" s="226"/>
      <c r="K279" s="226"/>
      <c r="L279" s="226"/>
      <c r="M279" s="226"/>
      <c r="N279" s="226"/>
      <c r="O279" s="226"/>
      <c r="P279" s="226"/>
      <c r="Q279" s="226"/>
      <c r="R279" s="226"/>
      <c r="S279" s="226"/>
      <c r="T279" s="226"/>
      <c r="U279" s="226"/>
      <c r="V279" s="226"/>
      <c r="W279" s="226"/>
      <c r="X279" s="226"/>
      <c r="Y279" s="226"/>
      <c r="Z279" s="226"/>
      <c r="AA279" s="226"/>
      <c r="AB279" s="226"/>
      <c r="AC279" s="226"/>
      <c r="AD279" s="226"/>
      <c r="AE279" s="226"/>
      <c r="AF279" s="226"/>
      <c r="AG279" s="226"/>
      <c r="AH279" s="226"/>
      <c r="AI279" s="226"/>
      <c r="AJ279" s="226"/>
      <c r="AK279" s="226"/>
      <c r="AL279" s="226"/>
      <c r="AM279" s="226"/>
      <c r="AN279" s="226"/>
      <c r="AO279" s="226"/>
      <c r="AP279" s="226"/>
      <c r="AQ279" s="226"/>
      <c r="AR279" s="226"/>
      <c r="AS279" s="226"/>
      <c r="AT279" s="226"/>
      <c r="AU279" s="226"/>
      <c r="AV279" s="226"/>
      <c r="AW279" s="226"/>
      <c r="AX279" s="226"/>
      <c r="AY279" s="226"/>
      <c r="AZ279" s="226"/>
      <c r="BA279" s="226"/>
      <c r="BB279" s="226"/>
      <c r="BC279" s="226"/>
      <c r="BD279" s="226"/>
      <c r="BE279" s="226"/>
      <c r="BF279" s="226"/>
      <c r="BG279" s="226"/>
      <c r="BH279" s="226"/>
      <c r="BI279" s="226"/>
      <c r="BJ279" s="226"/>
      <c r="BK279" s="226"/>
      <c r="BL279" s="226"/>
      <c r="BM279" s="226"/>
      <c r="BN279" s="226"/>
      <c r="BO279" s="226"/>
      <c r="BP279" s="226">
        <v>75215211.260000005</v>
      </c>
      <c r="BQ279" s="226">
        <v>75215211.260000005</v>
      </c>
      <c r="BR279" s="226"/>
      <c r="BS279" s="226"/>
      <c r="BT279" s="226"/>
      <c r="BU279" s="232">
        <v>75215211.260000005</v>
      </c>
    </row>
    <row r="280" spans="4:121">
      <c r="D280" s="175" t="s">
        <v>1079</v>
      </c>
      <c r="E280" s="222" t="s">
        <v>1093</v>
      </c>
      <c r="F280" s="222" t="s">
        <v>1094</v>
      </c>
      <c r="G280" s="222">
        <v>-238964659.80000001</v>
      </c>
      <c r="H280" s="222"/>
      <c r="I280" s="221">
        <v>-314159154.8178618</v>
      </c>
      <c r="J280" s="222">
        <v>57826760.644477397</v>
      </c>
      <c r="K280" s="222"/>
      <c r="L280" s="221">
        <v>687347426.17150855</v>
      </c>
      <c r="M280" s="222"/>
      <c r="N280" s="221">
        <v>1469672511.6939986</v>
      </c>
      <c r="O280" s="221">
        <v>1661722883.8921227</v>
      </c>
      <c r="P280" s="222"/>
      <c r="Q280" s="222"/>
      <c r="R280" s="222"/>
      <c r="S280" s="222"/>
      <c r="T280" s="222"/>
      <c r="U280" s="222"/>
      <c r="V280" s="222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222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222"/>
      <c r="BD280" s="222"/>
      <c r="BE280" s="222"/>
      <c r="BF280" s="222"/>
      <c r="BG280" s="222"/>
      <c r="BH280" s="222"/>
      <c r="BI280" s="222"/>
      <c r="BJ280" s="222">
        <v>-3040589.4621691001</v>
      </c>
      <c r="BK280" s="221">
        <v>672294087.79561615</v>
      </c>
      <c r="BL280" s="222"/>
      <c r="BM280" s="222">
        <v>668929.68167730002</v>
      </c>
      <c r="BN280" s="222"/>
      <c r="BO280" s="221">
        <v>669922428.01512444</v>
      </c>
      <c r="BP280" s="222">
        <v>403120194.33999997</v>
      </c>
      <c r="BQ280" s="221">
        <v>1073042622.3551244</v>
      </c>
      <c r="BR280" s="222"/>
      <c r="BS280" s="222"/>
      <c r="BT280" s="222"/>
      <c r="BU280" s="231">
        <v>2734765506.2472472</v>
      </c>
    </row>
    <row r="281" spans="4:121">
      <c r="D281" s="175" t="s">
        <v>1081</v>
      </c>
      <c r="E281" s="220" t="s">
        <v>1096</v>
      </c>
      <c r="F281" s="220" t="s">
        <v>1097</v>
      </c>
      <c r="G281" s="220"/>
      <c r="H281" s="220"/>
      <c r="I281" s="220"/>
      <c r="J281" s="220"/>
      <c r="K281" s="220"/>
      <c r="L281" s="220"/>
      <c r="M281" s="220"/>
      <c r="N281" s="220"/>
      <c r="O281" s="220"/>
      <c r="P281" s="220"/>
      <c r="Q281" s="220"/>
      <c r="R281" s="220"/>
      <c r="S281" s="220"/>
      <c r="T281" s="220"/>
      <c r="U281" s="220"/>
      <c r="V281" s="220"/>
      <c r="W281" s="220"/>
      <c r="X281" s="220"/>
      <c r="Y281" s="220"/>
      <c r="Z281" s="220"/>
      <c r="AA281" s="220"/>
      <c r="AB281" s="220"/>
      <c r="AC281" s="220"/>
      <c r="AD281" s="220"/>
      <c r="AE281" s="220"/>
      <c r="AF281" s="220"/>
      <c r="AG281" s="220"/>
      <c r="AH281" s="220"/>
      <c r="AI281" s="220"/>
      <c r="AJ281" s="220"/>
      <c r="AK281" s="220"/>
      <c r="AL281" s="220"/>
      <c r="AM281" s="220"/>
      <c r="AN281" s="220"/>
      <c r="AO281" s="220"/>
      <c r="AP281" s="220"/>
      <c r="AQ281" s="220"/>
      <c r="AR281" s="220"/>
      <c r="AS281" s="220"/>
      <c r="AT281" s="220"/>
      <c r="AU281" s="220"/>
      <c r="AV281" s="220"/>
      <c r="AW281" s="220"/>
      <c r="AX281" s="220"/>
      <c r="AY281" s="220"/>
      <c r="AZ281" s="220"/>
      <c r="BA281" s="220"/>
      <c r="BB281" s="220"/>
      <c r="BC281" s="220"/>
      <c r="BD281" s="220"/>
      <c r="BE281" s="220"/>
      <c r="BF281" s="220"/>
      <c r="BG281" s="220"/>
      <c r="BH281" s="220"/>
      <c r="BI281" s="220"/>
      <c r="BJ281" s="220"/>
      <c r="BK281" s="221">
        <v>-311882759.21514672</v>
      </c>
      <c r="BL281" s="220"/>
      <c r="BM281" s="220"/>
      <c r="BN281" s="220"/>
      <c r="BO281" s="221">
        <v>-311882759.21514672</v>
      </c>
      <c r="BP281" s="220">
        <v>311882759.22000003</v>
      </c>
      <c r="BQ281" s="220">
        <v>4.8532999999999996E-3</v>
      </c>
      <c r="BR281" s="220"/>
      <c r="BS281" s="220"/>
      <c r="BT281" s="220"/>
      <c r="BU281" s="230">
        <v>4.8532999999999996E-3</v>
      </c>
    </row>
    <row r="282" spans="4:121">
      <c r="D282" s="175" t="s">
        <v>1084</v>
      </c>
      <c r="E282" s="222" t="s">
        <v>1099</v>
      </c>
      <c r="F282" s="222" t="s">
        <v>1100</v>
      </c>
      <c r="G282" s="222"/>
      <c r="H282" s="222"/>
      <c r="I282" s="222"/>
      <c r="J282" s="222"/>
      <c r="K282" s="222"/>
      <c r="L282" s="222"/>
      <c r="M282" s="222"/>
      <c r="N282" s="222"/>
      <c r="O282" s="222"/>
      <c r="P282" s="222"/>
      <c r="Q282" s="222"/>
      <c r="R282" s="222"/>
      <c r="S282" s="222"/>
      <c r="T282" s="222"/>
      <c r="U282" s="222"/>
      <c r="V282" s="222"/>
      <c r="W282" s="222"/>
      <c r="X282" s="222"/>
      <c r="Y282" s="222"/>
      <c r="Z282" s="222"/>
      <c r="AA282" s="222"/>
      <c r="AB282" s="222"/>
      <c r="AC282" s="222"/>
      <c r="AD282" s="222"/>
      <c r="AE282" s="222"/>
      <c r="AF282" s="222"/>
      <c r="AG282" s="222"/>
      <c r="AH282" s="222"/>
      <c r="AI282" s="222"/>
      <c r="AJ282" s="222"/>
      <c r="AK282" s="222"/>
      <c r="AL282" s="222"/>
      <c r="AM282" s="222"/>
      <c r="AN282" s="222"/>
      <c r="AO282" s="222"/>
      <c r="AP282" s="222"/>
      <c r="AQ282" s="222"/>
      <c r="AR282" s="222"/>
      <c r="AS282" s="222"/>
      <c r="AT282" s="222"/>
      <c r="AU282" s="222"/>
      <c r="AV282" s="222"/>
      <c r="AW282" s="222"/>
      <c r="AX282" s="222"/>
      <c r="AY282" s="222"/>
      <c r="AZ282" s="222"/>
      <c r="BA282" s="222"/>
      <c r="BB282" s="222"/>
      <c r="BC282" s="222"/>
      <c r="BD282" s="222"/>
      <c r="BE282" s="222"/>
      <c r="BF282" s="222"/>
      <c r="BG282" s="222"/>
      <c r="BH282" s="222"/>
      <c r="BI282" s="222"/>
      <c r="BJ282" s="222"/>
      <c r="BK282" s="221">
        <v>-311882759.21514672</v>
      </c>
      <c r="BL282" s="222"/>
      <c r="BM282" s="222"/>
      <c r="BN282" s="222"/>
      <c r="BO282" s="221">
        <v>-311882759.21514672</v>
      </c>
      <c r="BP282" s="222">
        <v>311882759.22000003</v>
      </c>
      <c r="BQ282" s="222">
        <v>4.8532999999999996E-3</v>
      </c>
      <c r="BR282" s="222"/>
      <c r="BS282" s="222"/>
      <c r="BT282" s="222"/>
      <c r="BU282" s="232">
        <v>4.8532999999999996E-3</v>
      </c>
    </row>
    <row r="283" spans="4:121">
      <c r="D283" s="175" t="s">
        <v>1087</v>
      </c>
      <c r="E283" s="223" t="s">
        <v>1102</v>
      </c>
      <c r="F283" s="223" t="s">
        <v>160</v>
      </c>
      <c r="G283" s="223">
        <v>-19552355444.82</v>
      </c>
      <c r="H283" s="223">
        <v>-1565002300.5799999</v>
      </c>
      <c r="I283" s="221">
        <v>-22622741801.634014</v>
      </c>
      <c r="J283" s="221">
        <v>-7336322236.2146387</v>
      </c>
      <c r="K283" s="223">
        <v>-845094.49</v>
      </c>
      <c r="L283" s="223">
        <v>-6615861411.0960894</v>
      </c>
      <c r="M283" s="223">
        <v>-4994868975.6499996</v>
      </c>
      <c r="N283" s="221">
        <v>-7859895647.5381727</v>
      </c>
      <c r="O283" s="221">
        <v>-70547892912.022919</v>
      </c>
      <c r="P283" s="223"/>
      <c r="Q283" s="223"/>
      <c r="R283" s="223"/>
      <c r="S283" s="223"/>
      <c r="T283" s="223"/>
      <c r="U283" s="223"/>
      <c r="V283" s="223"/>
      <c r="W283" s="223"/>
      <c r="X283" s="223"/>
      <c r="Y283" s="223"/>
      <c r="Z283" s="223"/>
      <c r="AA283" s="223"/>
      <c r="AB283" s="223"/>
      <c r="AC283" s="223"/>
      <c r="AD283" s="223"/>
      <c r="AE283" s="223"/>
      <c r="AF283" s="223"/>
      <c r="AG283" s="223"/>
      <c r="AH283" s="223"/>
      <c r="AI283" s="223"/>
      <c r="AJ283" s="223"/>
      <c r="AK283" s="223"/>
      <c r="AL283" s="223"/>
      <c r="AM283" s="223"/>
      <c r="AN283" s="223"/>
      <c r="AO283" s="223"/>
      <c r="AP283" s="223"/>
      <c r="AQ283" s="223"/>
      <c r="AR283" s="223"/>
      <c r="AS283" s="223"/>
      <c r="AT283" s="223"/>
      <c r="AU283" s="223"/>
      <c r="AV283" s="223"/>
      <c r="AW283" s="223"/>
      <c r="AX283" s="223"/>
      <c r="AY283" s="223"/>
      <c r="AZ283" s="223"/>
      <c r="BA283" s="223"/>
      <c r="BB283" s="223"/>
      <c r="BC283" s="223"/>
      <c r="BD283" s="223"/>
      <c r="BE283" s="223">
        <v>-208320</v>
      </c>
      <c r="BF283" s="223"/>
      <c r="BG283" s="223">
        <v>35110.559999999998</v>
      </c>
      <c r="BH283" s="223"/>
      <c r="BI283" s="223">
        <v>35110.559999999998</v>
      </c>
      <c r="BJ283" s="221">
        <v>398024926.62638229</v>
      </c>
      <c r="BK283" s="221">
        <v>598828620.12437117</v>
      </c>
      <c r="BL283" s="223"/>
      <c r="BM283" s="223">
        <v>-87530841.969804004</v>
      </c>
      <c r="BN283" s="223"/>
      <c r="BO283" s="221">
        <v>909149495.34094965</v>
      </c>
      <c r="BP283" s="223">
        <v>40246730568.779999</v>
      </c>
      <c r="BQ283" s="221">
        <v>41155880064.120949</v>
      </c>
      <c r="BR283" s="223"/>
      <c r="BS283" s="223"/>
      <c r="BT283" s="223"/>
      <c r="BU283" s="231">
        <v>-29392012847.901966</v>
      </c>
    </row>
    <row r="284" spans="4:121">
      <c r="D284" s="175" t="s">
        <v>1090</v>
      </c>
      <c r="E284" s="220" t="s">
        <v>1104</v>
      </c>
      <c r="F284" s="220" t="s">
        <v>161</v>
      </c>
      <c r="G284" s="220"/>
      <c r="H284" s="220"/>
      <c r="I284" s="220"/>
      <c r="J284" s="220">
        <v>-317.3544124</v>
      </c>
      <c r="K284" s="220"/>
      <c r="L284" s="220"/>
      <c r="M284" s="220"/>
      <c r="N284" s="220"/>
      <c r="O284" s="220">
        <v>-317.3544124</v>
      </c>
      <c r="P284" s="220"/>
      <c r="Q284" s="220"/>
      <c r="R284" s="220"/>
      <c r="S284" s="220"/>
      <c r="T284" s="220"/>
      <c r="U284" s="220"/>
      <c r="V284" s="220"/>
      <c r="W284" s="220"/>
      <c r="X284" s="220"/>
      <c r="Y284" s="220"/>
      <c r="Z284" s="220"/>
      <c r="AA284" s="220"/>
      <c r="AB284" s="220"/>
      <c r="AC284" s="220"/>
      <c r="AD284" s="220"/>
      <c r="AE284" s="220"/>
      <c r="AF284" s="220"/>
      <c r="AG284" s="220"/>
      <c r="AH284" s="220"/>
      <c r="AI284" s="220"/>
      <c r="AJ284" s="220"/>
      <c r="AK284" s="220"/>
      <c r="AL284" s="220"/>
      <c r="AM284" s="220"/>
      <c r="AN284" s="220"/>
      <c r="AO284" s="220"/>
      <c r="AP284" s="220"/>
      <c r="AQ284" s="220"/>
      <c r="AR284" s="220"/>
      <c r="AS284" s="220"/>
      <c r="AT284" s="220"/>
      <c r="AU284" s="220"/>
      <c r="AV284" s="220"/>
      <c r="AW284" s="220"/>
      <c r="AX284" s="220"/>
      <c r="AY284" s="220"/>
      <c r="AZ284" s="220"/>
      <c r="BA284" s="220"/>
      <c r="BB284" s="220"/>
      <c r="BC284" s="220"/>
      <c r="BD284" s="220"/>
      <c r="BE284" s="220"/>
      <c r="BF284" s="220"/>
      <c r="BG284" s="220"/>
      <c r="BH284" s="220"/>
      <c r="BI284" s="220"/>
      <c r="BJ284" s="220"/>
      <c r="BK284" s="220">
        <v>205.94519299999999</v>
      </c>
      <c r="BL284" s="220"/>
      <c r="BM284" s="220"/>
      <c r="BN284" s="220"/>
      <c r="BO284" s="220">
        <v>205.94519299999999</v>
      </c>
      <c r="BP284" s="220">
        <v>-9156934343.0100002</v>
      </c>
      <c r="BQ284" s="221">
        <v>-9156934137.064806</v>
      </c>
      <c r="BR284" s="220"/>
      <c r="BS284" s="220"/>
      <c r="BT284" s="220"/>
      <c r="BU284" s="231">
        <v>-9156934454.41922</v>
      </c>
    </row>
    <row r="285" spans="4:121">
      <c r="D285" s="175" t="s">
        <v>1092</v>
      </c>
      <c r="E285" s="226" t="s">
        <v>1106</v>
      </c>
      <c r="F285" s="226" t="s">
        <v>161</v>
      </c>
      <c r="G285" s="226"/>
      <c r="H285" s="226"/>
      <c r="I285" s="226"/>
      <c r="J285" s="226">
        <v>-317.3544124</v>
      </c>
      <c r="K285" s="226"/>
      <c r="L285" s="226"/>
      <c r="M285" s="226"/>
      <c r="N285" s="226"/>
      <c r="O285" s="226">
        <v>-317.3544124</v>
      </c>
      <c r="P285" s="226"/>
      <c r="Q285" s="226"/>
      <c r="R285" s="226"/>
      <c r="S285" s="226"/>
      <c r="T285" s="226"/>
      <c r="U285" s="226"/>
      <c r="V285" s="226"/>
      <c r="W285" s="226"/>
      <c r="X285" s="226"/>
      <c r="Y285" s="226"/>
      <c r="Z285" s="226"/>
      <c r="AA285" s="226"/>
      <c r="AB285" s="226"/>
      <c r="AC285" s="226"/>
      <c r="AD285" s="226"/>
      <c r="AE285" s="226"/>
      <c r="AF285" s="226"/>
      <c r="AG285" s="226"/>
      <c r="AH285" s="226"/>
      <c r="AI285" s="226"/>
      <c r="AJ285" s="226"/>
      <c r="AK285" s="226"/>
      <c r="AL285" s="226"/>
      <c r="AM285" s="226"/>
      <c r="AN285" s="226"/>
      <c r="AO285" s="226"/>
      <c r="AP285" s="226"/>
      <c r="AQ285" s="226"/>
      <c r="AR285" s="226"/>
      <c r="AS285" s="226"/>
      <c r="AT285" s="226"/>
      <c r="AU285" s="226"/>
      <c r="AV285" s="226"/>
      <c r="AW285" s="226"/>
      <c r="AX285" s="226"/>
      <c r="AY285" s="226"/>
      <c r="AZ285" s="226"/>
      <c r="BA285" s="226"/>
      <c r="BB285" s="226"/>
      <c r="BC285" s="226"/>
      <c r="BD285" s="226"/>
      <c r="BE285" s="226"/>
      <c r="BF285" s="226"/>
      <c r="BG285" s="226"/>
      <c r="BH285" s="226"/>
      <c r="BI285" s="226"/>
      <c r="BJ285" s="226"/>
      <c r="BK285" s="226">
        <v>205.94519299999999</v>
      </c>
      <c r="BL285" s="226"/>
      <c r="BM285" s="226"/>
      <c r="BN285" s="226"/>
      <c r="BO285" s="226">
        <v>205.94519299999999</v>
      </c>
      <c r="BP285" s="226">
        <v>-9156934343.0100002</v>
      </c>
      <c r="BQ285" s="221">
        <v>-9156934137.064806</v>
      </c>
      <c r="BR285" s="226"/>
      <c r="BS285" s="226"/>
      <c r="BT285" s="226"/>
      <c r="BU285" s="231">
        <v>-9156934454.41922</v>
      </c>
      <c r="DQ285">
        <v>-24000</v>
      </c>
    </row>
    <row r="286" spans="4:121">
      <c r="D286" s="175" t="s">
        <v>1095</v>
      </c>
      <c r="E286" s="220" t="s">
        <v>1108</v>
      </c>
      <c r="F286" s="220" t="s">
        <v>162</v>
      </c>
      <c r="G286" s="220"/>
      <c r="H286" s="220"/>
      <c r="I286" s="220"/>
      <c r="J286" s="220"/>
      <c r="K286" s="220"/>
      <c r="L286" s="220"/>
      <c r="M286" s="220"/>
      <c r="N286" s="220"/>
      <c r="O286" s="220"/>
      <c r="P286" s="220"/>
      <c r="Q286" s="220"/>
      <c r="R286" s="220"/>
      <c r="S286" s="220"/>
      <c r="T286" s="220"/>
      <c r="U286" s="220"/>
      <c r="V286" s="220"/>
      <c r="W286" s="220"/>
      <c r="X286" s="220"/>
      <c r="Y286" s="220"/>
      <c r="Z286" s="220"/>
      <c r="AA286" s="220"/>
      <c r="AB286" s="220"/>
      <c r="AC286" s="220"/>
      <c r="AD286" s="220"/>
      <c r="AE286" s="220"/>
      <c r="AF286" s="220"/>
      <c r="AG286" s="220"/>
      <c r="AH286" s="220"/>
      <c r="AI286" s="220"/>
      <c r="AJ286" s="220"/>
      <c r="AK286" s="220"/>
      <c r="AL286" s="220"/>
      <c r="AM286" s="220"/>
      <c r="AN286" s="220"/>
      <c r="AO286" s="220"/>
      <c r="AP286" s="220"/>
      <c r="AQ286" s="220"/>
      <c r="AR286" s="220"/>
      <c r="AS286" s="220"/>
      <c r="AT286" s="220"/>
      <c r="AU286" s="220"/>
      <c r="AV286" s="220"/>
      <c r="AW286" s="220"/>
      <c r="AX286" s="220"/>
      <c r="AY286" s="220"/>
      <c r="AZ286" s="220"/>
      <c r="BA286" s="220"/>
      <c r="BB286" s="220"/>
      <c r="BC286" s="220"/>
      <c r="BD286" s="220"/>
      <c r="BE286" s="220"/>
      <c r="BF286" s="220"/>
      <c r="BG286" s="220"/>
      <c r="BH286" s="220"/>
      <c r="BI286" s="220"/>
      <c r="BJ286" s="220"/>
      <c r="BK286" s="221">
        <v>-896123470.95199287</v>
      </c>
      <c r="BL286" s="220"/>
      <c r="BM286" s="220"/>
      <c r="BN286" s="220"/>
      <c r="BO286" s="221">
        <v>-896123470.95199287</v>
      </c>
      <c r="BP286" s="220">
        <v>12096498.210000001</v>
      </c>
      <c r="BQ286" s="221">
        <v>-884026972.74199295</v>
      </c>
      <c r="BR286" s="220"/>
      <c r="BS286" s="220"/>
      <c r="BT286" s="220"/>
      <c r="BU286" s="231">
        <v>-884026972.74199295</v>
      </c>
    </row>
    <row r="287" spans="4:121">
      <c r="D287" s="175" t="s">
        <v>1098</v>
      </c>
      <c r="E287" s="226" t="s">
        <v>1110</v>
      </c>
      <c r="F287" s="226" t="s">
        <v>162</v>
      </c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226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226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226"/>
      <c r="BD287" s="226"/>
      <c r="BE287" s="226"/>
      <c r="BF287" s="226"/>
      <c r="BG287" s="226"/>
      <c r="BH287" s="226"/>
      <c r="BI287" s="226"/>
      <c r="BJ287" s="226"/>
      <c r="BK287" s="221">
        <v>-896123470.95199287</v>
      </c>
      <c r="BL287" s="226"/>
      <c r="BM287" s="226"/>
      <c r="BN287" s="226"/>
      <c r="BO287" s="221">
        <v>-896123470.95199287</v>
      </c>
      <c r="BP287" s="226">
        <v>12096498.210000001</v>
      </c>
      <c r="BQ287" s="221">
        <v>-884026972.74199295</v>
      </c>
      <c r="BR287" s="226"/>
      <c r="BS287" s="226"/>
      <c r="BT287" s="226"/>
      <c r="BU287" s="231">
        <v>-884026972.74199295</v>
      </c>
    </row>
    <row r="288" spans="4:121">
      <c r="D288" s="175" t="s">
        <v>1101</v>
      </c>
      <c r="E288" s="220" t="s">
        <v>1112</v>
      </c>
      <c r="F288" s="220" t="s">
        <v>163</v>
      </c>
      <c r="G288" s="220"/>
      <c r="H288" s="220"/>
      <c r="I288" s="220"/>
      <c r="J288" s="220"/>
      <c r="K288" s="220"/>
      <c r="L288" s="220"/>
      <c r="M288" s="220"/>
      <c r="N288" s="220"/>
      <c r="O288" s="220"/>
      <c r="P288" s="220"/>
      <c r="Q288" s="220"/>
      <c r="R288" s="220"/>
      <c r="S288" s="220"/>
      <c r="T288" s="220"/>
      <c r="U288" s="220"/>
      <c r="V288" s="220"/>
      <c r="W288" s="220"/>
      <c r="X288" s="220"/>
      <c r="Y288" s="220"/>
      <c r="Z288" s="220"/>
      <c r="AA288" s="220"/>
      <c r="AB288" s="220"/>
      <c r="AC288" s="220"/>
      <c r="AD288" s="220"/>
      <c r="AE288" s="220"/>
      <c r="AF288" s="220"/>
      <c r="AG288" s="220"/>
      <c r="AH288" s="220"/>
      <c r="AI288" s="220"/>
      <c r="AJ288" s="220"/>
      <c r="AK288" s="220"/>
      <c r="AL288" s="220"/>
      <c r="AM288" s="220"/>
      <c r="AN288" s="220"/>
      <c r="AO288" s="220"/>
      <c r="AP288" s="220"/>
      <c r="AQ288" s="220"/>
      <c r="AR288" s="220"/>
      <c r="AS288" s="220"/>
      <c r="AT288" s="220"/>
      <c r="AU288" s="220"/>
      <c r="AV288" s="220"/>
      <c r="AW288" s="220"/>
      <c r="AX288" s="220"/>
      <c r="AY288" s="220"/>
      <c r="AZ288" s="220"/>
      <c r="BA288" s="220"/>
      <c r="BB288" s="220"/>
      <c r="BC288" s="220"/>
      <c r="BD288" s="220"/>
      <c r="BE288" s="220"/>
      <c r="BF288" s="220"/>
      <c r="BG288" s="220"/>
      <c r="BH288" s="220"/>
      <c r="BI288" s="220"/>
      <c r="BJ288" s="220"/>
      <c r="BK288" s="220">
        <v>666736910.39750302</v>
      </c>
      <c r="BL288" s="220"/>
      <c r="BM288" s="220"/>
      <c r="BN288" s="220"/>
      <c r="BO288" s="220">
        <v>666736910.39750302</v>
      </c>
      <c r="BP288" s="220">
        <v>10892</v>
      </c>
      <c r="BQ288" s="220">
        <v>666747802.39750302</v>
      </c>
      <c r="BR288" s="220"/>
      <c r="BS288" s="220"/>
      <c r="BT288" s="220"/>
      <c r="BU288" s="230">
        <v>666747802.39750302</v>
      </c>
    </row>
    <row r="289" spans="4:121">
      <c r="D289" s="175" t="s">
        <v>1103</v>
      </c>
      <c r="E289" s="226" t="s">
        <v>1114</v>
      </c>
      <c r="F289" s="226" t="s">
        <v>163</v>
      </c>
      <c r="G289" s="226"/>
      <c r="H289" s="226"/>
      <c r="I289" s="226"/>
      <c r="J289" s="226"/>
      <c r="K289" s="226"/>
      <c r="L289" s="226"/>
      <c r="M289" s="226"/>
      <c r="N289" s="226"/>
      <c r="O289" s="226"/>
      <c r="P289" s="226"/>
      <c r="Q289" s="226"/>
      <c r="R289" s="226"/>
      <c r="S289" s="226"/>
      <c r="T289" s="226"/>
      <c r="U289" s="226"/>
      <c r="V289" s="226"/>
      <c r="W289" s="226"/>
      <c r="X289" s="226"/>
      <c r="Y289" s="226"/>
      <c r="Z289" s="226"/>
      <c r="AA289" s="226"/>
      <c r="AB289" s="226"/>
      <c r="AC289" s="226"/>
      <c r="AD289" s="226"/>
      <c r="AE289" s="226"/>
      <c r="AF289" s="226"/>
      <c r="AG289" s="226"/>
      <c r="AH289" s="226"/>
      <c r="AI289" s="226"/>
      <c r="AJ289" s="226"/>
      <c r="AK289" s="226"/>
      <c r="AL289" s="226"/>
      <c r="AM289" s="226"/>
      <c r="AN289" s="226"/>
      <c r="AO289" s="226"/>
      <c r="AP289" s="226"/>
      <c r="AQ289" s="226"/>
      <c r="AR289" s="226"/>
      <c r="AS289" s="226"/>
      <c r="AT289" s="226"/>
      <c r="AU289" s="226"/>
      <c r="AV289" s="226"/>
      <c r="AW289" s="226"/>
      <c r="AX289" s="226"/>
      <c r="AY289" s="226"/>
      <c r="AZ289" s="226"/>
      <c r="BA289" s="226"/>
      <c r="BB289" s="226"/>
      <c r="BC289" s="226"/>
      <c r="BD289" s="226"/>
      <c r="BE289" s="226"/>
      <c r="BF289" s="226"/>
      <c r="BG289" s="226"/>
      <c r="BH289" s="226"/>
      <c r="BI289" s="226"/>
      <c r="BJ289" s="226"/>
      <c r="BK289" s="226">
        <v>666736910.39750302</v>
      </c>
      <c r="BL289" s="226"/>
      <c r="BM289" s="226"/>
      <c r="BN289" s="226"/>
      <c r="BO289" s="226">
        <v>666736910.39750302</v>
      </c>
      <c r="BP289" s="226">
        <v>10892</v>
      </c>
      <c r="BQ289" s="226">
        <v>666747802.39750302</v>
      </c>
      <c r="BR289" s="226"/>
      <c r="BS289" s="226"/>
      <c r="BT289" s="226"/>
      <c r="BU289" s="232">
        <v>666747802.39750302</v>
      </c>
    </row>
    <row r="290" spans="4:121">
      <c r="D290" s="175" t="s">
        <v>1105</v>
      </c>
      <c r="E290" s="220" t="s">
        <v>1116</v>
      </c>
      <c r="F290" s="220" t="s">
        <v>1117</v>
      </c>
      <c r="G290" s="220"/>
      <c r="H290" s="220"/>
      <c r="I290" s="220"/>
      <c r="J290" s="220"/>
      <c r="K290" s="220"/>
      <c r="L290" s="220"/>
      <c r="M290" s="220"/>
      <c r="N290" s="220"/>
      <c r="O290" s="220"/>
      <c r="P290" s="220"/>
      <c r="Q290" s="220"/>
      <c r="R290" s="220"/>
      <c r="S290" s="220"/>
      <c r="T290" s="220"/>
      <c r="U290" s="220"/>
      <c r="V290" s="220"/>
      <c r="W290" s="220"/>
      <c r="X290" s="220"/>
      <c r="Y290" s="220"/>
      <c r="Z290" s="220"/>
      <c r="AA290" s="220"/>
      <c r="AB290" s="220"/>
      <c r="AC290" s="220"/>
      <c r="AD290" s="220"/>
      <c r="AE290" s="220"/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R290" s="220"/>
      <c r="AS290" s="220"/>
      <c r="AT290" s="220"/>
      <c r="AU290" s="220"/>
      <c r="AV290" s="220"/>
      <c r="AW290" s="220"/>
      <c r="AX290" s="220"/>
      <c r="AY290" s="220"/>
      <c r="AZ290" s="220"/>
      <c r="BA290" s="220"/>
      <c r="BB290" s="220"/>
      <c r="BC290" s="220"/>
      <c r="BD290" s="220"/>
      <c r="BE290" s="220"/>
      <c r="BF290" s="220"/>
      <c r="BG290" s="220"/>
      <c r="BH290" s="220"/>
      <c r="BI290" s="220"/>
      <c r="BJ290" s="220"/>
      <c r="BK290" s="221">
        <v>-219055384.60260469</v>
      </c>
      <c r="BL290" s="220"/>
      <c r="BM290" s="220"/>
      <c r="BN290" s="220"/>
      <c r="BO290" s="221">
        <v>-219055384.60260469</v>
      </c>
      <c r="BP290" s="220">
        <v>290311518.00999999</v>
      </c>
      <c r="BQ290" s="220">
        <v>71256133.407395303</v>
      </c>
      <c r="BR290" s="220"/>
      <c r="BS290" s="220"/>
      <c r="BT290" s="220"/>
      <c r="BU290" s="230">
        <v>71256133.407395303</v>
      </c>
    </row>
    <row r="291" spans="4:121">
      <c r="D291" s="175" t="s">
        <v>1107</v>
      </c>
      <c r="E291" s="226" t="s">
        <v>1119</v>
      </c>
      <c r="F291" s="226" t="s">
        <v>164</v>
      </c>
      <c r="G291" s="226"/>
      <c r="H291" s="226"/>
      <c r="I291" s="226"/>
      <c r="J291" s="226"/>
      <c r="K291" s="226"/>
      <c r="L291" s="226"/>
      <c r="M291" s="226"/>
      <c r="N291" s="226"/>
      <c r="O291" s="226"/>
      <c r="P291" s="226"/>
      <c r="Q291" s="226"/>
      <c r="R291" s="226"/>
      <c r="S291" s="226"/>
      <c r="T291" s="226"/>
      <c r="U291" s="226"/>
      <c r="V291" s="226"/>
      <c r="W291" s="226"/>
      <c r="X291" s="226"/>
      <c r="Y291" s="226"/>
      <c r="Z291" s="226"/>
      <c r="AA291" s="226"/>
      <c r="AB291" s="226"/>
      <c r="AC291" s="226"/>
      <c r="AD291" s="226"/>
      <c r="AE291" s="226"/>
      <c r="AF291" s="226"/>
      <c r="AG291" s="226"/>
      <c r="AH291" s="226"/>
      <c r="AI291" s="226"/>
      <c r="AJ291" s="226"/>
      <c r="AK291" s="226"/>
      <c r="AL291" s="226"/>
      <c r="AM291" s="226"/>
      <c r="AN291" s="226"/>
      <c r="AO291" s="226"/>
      <c r="AP291" s="226"/>
      <c r="AQ291" s="226"/>
      <c r="AR291" s="226"/>
      <c r="AS291" s="226"/>
      <c r="AT291" s="226"/>
      <c r="AU291" s="226"/>
      <c r="AV291" s="226"/>
      <c r="AW291" s="226"/>
      <c r="AX291" s="226"/>
      <c r="AY291" s="226"/>
      <c r="AZ291" s="226"/>
      <c r="BA291" s="226"/>
      <c r="BB291" s="226"/>
      <c r="BC291" s="226"/>
      <c r="BD291" s="226"/>
      <c r="BE291" s="226"/>
      <c r="BF291" s="226"/>
      <c r="BG291" s="226"/>
      <c r="BH291" s="226"/>
      <c r="BI291" s="226"/>
      <c r="BJ291" s="226"/>
      <c r="BK291" s="221">
        <v>-219055384.60260469</v>
      </c>
      <c r="BL291" s="226"/>
      <c r="BM291" s="226"/>
      <c r="BN291" s="226"/>
      <c r="BO291" s="221">
        <v>-219055384.60260469</v>
      </c>
      <c r="BP291" s="226">
        <v>290311518.00999999</v>
      </c>
      <c r="BQ291" s="226">
        <v>71256133.407395303</v>
      </c>
      <c r="BR291" s="226"/>
      <c r="BS291" s="226"/>
      <c r="BT291" s="226"/>
      <c r="BU291" s="232">
        <v>71256133.407395303</v>
      </c>
    </row>
    <row r="292" spans="4:121">
      <c r="D292" s="175" t="s">
        <v>1109</v>
      </c>
      <c r="E292" s="220" t="s">
        <v>1121</v>
      </c>
      <c r="F292" s="220" t="s">
        <v>1122</v>
      </c>
      <c r="G292" s="220"/>
      <c r="H292" s="220"/>
      <c r="I292" s="220"/>
      <c r="J292" s="220"/>
      <c r="K292" s="220"/>
      <c r="L292" s="220"/>
      <c r="M292" s="220"/>
      <c r="N292" s="220"/>
      <c r="O292" s="220"/>
      <c r="P292" s="220"/>
      <c r="Q292" s="220"/>
      <c r="R292" s="220"/>
      <c r="S292" s="220"/>
      <c r="T292" s="220"/>
      <c r="U292" s="220"/>
      <c r="V292" s="220"/>
      <c r="W292" s="220"/>
      <c r="X292" s="220"/>
      <c r="Y292" s="220"/>
      <c r="Z292" s="220"/>
      <c r="AA292" s="220"/>
      <c r="AB292" s="220"/>
      <c r="AC292" s="220"/>
      <c r="AD292" s="220"/>
      <c r="AE292" s="220"/>
      <c r="AF292" s="220"/>
      <c r="AG292" s="220"/>
      <c r="AH292" s="220"/>
      <c r="AI292" s="220"/>
      <c r="AJ292" s="220"/>
      <c r="AK292" s="220"/>
      <c r="AL292" s="220"/>
      <c r="AM292" s="220"/>
      <c r="AN292" s="220"/>
      <c r="AO292" s="220"/>
      <c r="AP292" s="220"/>
      <c r="AQ292" s="220"/>
      <c r="AR292" s="220"/>
      <c r="AS292" s="220"/>
      <c r="AT292" s="220"/>
      <c r="AU292" s="220"/>
      <c r="AV292" s="220"/>
      <c r="AW292" s="220"/>
      <c r="AX292" s="220"/>
      <c r="AY292" s="220"/>
      <c r="AZ292" s="220"/>
      <c r="BA292" s="220"/>
      <c r="BB292" s="220"/>
      <c r="BC292" s="220"/>
      <c r="BD292" s="220"/>
      <c r="BE292" s="220"/>
      <c r="BF292" s="220"/>
      <c r="BG292" s="220"/>
      <c r="BH292" s="220"/>
      <c r="BI292" s="220"/>
      <c r="BJ292" s="220"/>
      <c r="BK292" s="220"/>
      <c r="BL292" s="220"/>
      <c r="BM292" s="220"/>
      <c r="BN292" s="220"/>
      <c r="BO292" s="220"/>
      <c r="BP292" s="220">
        <v>23209</v>
      </c>
      <c r="BQ292" s="220">
        <v>23209</v>
      </c>
      <c r="BR292" s="220"/>
      <c r="BS292" s="220"/>
      <c r="BT292" s="220"/>
      <c r="BU292" s="230">
        <v>23209</v>
      </c>
    </row>
    <row r="293" spans="4:121">
      <c r="D293" s="175" t="s">
        <v>1111</v>
      </c>
      <c r="E293" s="220" t="s">
        <v>1124</v>
      </c>
      <c r="F293" s="220" t="s">
        <v>1125</v>
      </c>
      <c r="G293" s="220"/>
      <c r="H293" s="220"/>
      <c r="I293" s="220"/>
      <c r="J293" s="220"/>
      <c r="K293" s="220"/>
      <c r="L293" s="220"/>
      <c r="M293" s="220"/>
      <c r="N293" s="220"/>
      <c r="O293" s="220"/>
      <c r="P293" s="220"/>
      <c r="Q293" s="220"/>
      <c r="R293" s="220"/>
      <c r="S293" s="220"/>
      <c r="T293" s="220"/>
      <c r="U293" s="220"/>
      <c r="V293" s="220"/>
      <c r="W293" s="220"/>
      <c r="X293" s="220"/>
      <c r="Y293" s="220"/>
      <c r="Z293" s="220"/>
      <c r="AA293" s="220"/>
      <c r="AB293" s="220"/>
      <c r="AC293" s="220"/>
      <c r="AD293" s="220"/>
      <c r="AE293" s="220"/>
      <c r="AF293" s="220"/>
      <c r="AG293" s="220"/>
      <c r="AH293" s="220"/>
      <c r="AI293" s="220"/>
      <c r="AJ293" s="220"/>
      <c r="AK293" s="220"/>
      <c r="AL293" s="220"/>
      <c r="AM293" s="220"/>
      <c r="AN293" s="220"/>
      <c r="AO293" s="220"/>
      <c r="AP293" s="220"/>
      <c r="AQ293" s="220"/>
      <c r="AR293" s="220"/>
      <c r="AS293" s="220"/>
      <c r="AT293" s="220"/>
      <c r="AU293" s="220"/>
      <c r="AV293" s="220"/>
      <c r="AW293" s="220"/>
      <c r="AX293" s="220"/>
      <c r="AY293" s="220"/>
      <c r="AZ293" s="220"/>
      <c r="BA293" s="220"/>
      <c r="BB293" s="220"/>
      <c r="BC293" s="220"/>
      <c r="BD293" s="220"/>
      <c r="BE293" s="220"/>
      <c r="BF293" s="220"/>
      <c r="BG293" s="220"/>
      <c r="BH293" s="220"/>
      <c r="BI293" s="220"/>
      <c r="BJ293" s="220"/>
      <c r="BK293" s="220">
        <v>11130508.005390201</v>
      </c>
      <c r="BL293" s="220"/>
      <c r="BM293" s="220"/>
      <c r="BN293" s="220"/>
      <c r="BO293" s="220">
        <v>11130508.005390201</v>
      </c>
      <c r="BP293" s="220">
        <v>5745959.8399999999</v>
      </c>
      <c r="BQ293" s="220">
        <v>16876467.845390201</v>
      </c>
      <c r="BR293" s="220"/>
      <c r="BS293" s="220"/>
      <c r="BT293" s="220"/>
      <c r="BU293" s="230">
        <v>16876467.845390201</v>
      </c>
      <c r="DQ293">
        <v>153225.84</v>
      </c>
    </row>
    <row r="294" spans="4:121">
      <c r="D294" s="175" t="s">
        <v>1115</v>
      </c>
      <c r="E294" s="226" t="s">
        <v>1130</v>
      </c>
      <c r="F294" s="226" t="s">
        <v>166</v>
      </c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226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226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226"/>
      <c r="BD294" s="226"/>
      <c r="BE294" s="226"/>
      <c r="BF294" s="226"/>
      <c r="BG294" s="226"/>
      <c r="BH294" s="226"/>
      <c r="BI294" s="226"/>
      <c r="BJ294" s="226"/>
      <c r="BK294" s="226">
        <v>11130508.005390201</v>
      </c>
      <c r="BL294" s="226"/>
      <c r="BM294" s="226"/>
      <c r="BN294" s="226"/>
      <c r="BO294" s="226">
        <v>11130508.005390201</v>
      </c>
      <c r="BP294" s="226">
        <v>5769168.8399999999</v>
      </c>
      <c r="BQ294" s="226">
        <v>16899676.845390201</v>
      </c>
      <c r="BR294" s="226"/>
      <c r="BS294" s="226"/>
      <c r="BT294" s="226"/>
      <c r="BU294" s="232">
        <v>16899676.845390201</v>
      </c>
      <c r="DQ294">
        <v>-23900</v>
      </c>
    </row>
    <row r="295" spans="4:121">
      <c r="D295" s="175" t="s">
        <v>1118</v>
      </c>
      <c r="E295" s="222" t="s">
        <v>1131</v>
      </c>
      <c r="F295" s="222" t="s">
        <v>1132</v>
      </c>
      <c r="G295" s="222"/>
      <c r="H295" s="222"/>
      <c r="I295" s="222"/>
      <c r="J295" s="222">
        <v>-317.3544124</v>
      </c>
      <c r="K295" s="222"/>
      <c r="L295" s="222"/>
      <c r="M295" s="222"/>
      <c r="N295" s="222"/>
      <c r="O295" s="222">
        <v>-317.3544124</v>
      </c>
      <c r="P295" s="222"/>
      <c r="Q295" s="222"/>
      <c r="R295" s="222"/>
      <c r="S295" s="222"/>
      <c r="T295" s="222"/>
      <c r="U295" s="222"/>
      <c r="V295" s="222"/>
      <c r="W295" s="222"/>
      <c r="X295" s="222"/>
      <c r="Y295" s="222"/>
      <c r="Z295" s="222"/>
      <c r="AA295" s="222"/>
      <c r="AB295" s="222"/>
      <c r="AC295" s="222"/>
      <c r="AD295" s="222"/>
      <c r="AE295" s="222"/>
      <c r="AF295" s="222"/>
      <c r="AG295" s="222"/>
      <c r="AH295" s="222"/>
      <c r="AI295" s="222"/>
      <c r="AJ295" s="222"/>
      <c r="AK295" s="222"/>
      <c r="AL295" s="222"/>
      <c r="AM295" s="222"/>
      <c r="AN295" s="222"/>
      <c r="AO295" s="222"/>
      <c r="AP295" s="222"/>
      <c r="AQ295" s="222"/>
      <c r="AR295" s="222"/>
      <c r="AS295" s="222"/>
      <c r="AT295" s="222"/>
      <c r="AU295" s="222"/>
      <c r="AV295" s="222"/>
      <c r="AW295" s="222"/>
      <c r="AX295" s="222"/>
      <c r="AY295" s="222"/>
      <c r="AZ295" s="222"/>
      <c r="BA295" s="222"/>
      <c r="BB295" s="222"/>
      <c r="BC295" s="222"/>
      <c r="BD295" s="222"/>
      <c r="BE295" s="222"/>
      <c r="BF295" s="222"/>
      <c r="BG295" s="222"/>
      <c r="BH295" s="222"/>
      <c r="BI295" s="222"/>
      <c r="BJ295" s="222"/>
      <c r="BK295" s="221">
        <v>-437311231.20651138</v>
      </c>
      <c r="BL295" s="222"/>
      <c r="BM295" s="222"/>
      <c r="BN295" s="222"/>
      <c r="BO295" s="221">
        <v>-437311231.20651138</v>
      </c>
      <c r="BP295" s="222">
        <v>-8848746265.9500008</v>
      </c>
      <c r="BQ295" s="221">
        <v>-9286057497.1565113</v>
      </c>
      <c r="BR295" s="222"/>
      <c r="BS295" s="222"/>
      <c r="BT295" s="222"/>
      <c r="BU295" s="231">
        <v>-9286057814.5109234</v>
      </c>
    </row>
    <row r="296" spans="4:121">
      <c r="D296" s="175" t="s">
        <v>1120</v>
      </c>
      <c r="E296" s="223" t="s">
        <v>1133</v>
      </c>
      <c r="F296" s="223" t="s">
        <v>167</v>
      </c>
      <c r="G296" s="223"/>
      <c r="H296" s="223"/>
      <c r="I296" s="223"/>
      <c r="J296" s="223">
        <v>-317.3544124</v>
      </c>
      <c r="K296" s="223"/>
      <c r="L296" s="223"/>
      <c r="M296" s="223"/>
      <c r="N296" s="223"/>
      <c r="O296" s="223">
        <v>-317.3544124</v>
      </c>
      <c r="P296" s="223"/>
      <c r="Q296" s="223"/>
      <c r="R296" s="223"/>
      <c r="S296" s="223"/>
      <c r="T296" s="223"/>
      <c r="U296" s="223"/>
      <c r="V296" s="223"/>
      <c r="W296" s="223"/>
      <c r="X296" s="223"/>
      <c r="Y296" s="223"/>
      <c r="Z296" s="223"/>
      <c r="AA296" s="223"/>
      <c r="AB296" s="223"/>
      <c r="AC296" s="223"/>
      <c r="AD296" s="223"/>
      <c r="AE296" s="223"/>
      <c r="AF296" s="223"/>
      <c r="AG296" s="223"/>
      <c r="AH296" s="223"/>
      <c r="AI296" s="223"/>
      <c r="AJ296" s="223"/>
      <c r="AK296" s="223"/>
      <c r="AL296" s="223"/>
      <c r="AM296" s="223"/>
      <c r="AN296" s="223"/>
      <c r="AO296" s="223"/>
      <c r="AP296" s="223"/>
      <c r="AQ296" s="223"/>
      <c r="AR296" s="223"/>
      <c r="AS296" s="223"/>
      <c r="AT296" s="223"/>
      <c r="AU296" s="223"/>
      <c r="AV296" s="223"/>
      <c r="AW296" s="223"/>
      <c r="AX296" s="223"/>
      <c r="AY296" s="223"/>
      <c r="AZ296" s="223"/>
      <c r="BA296" s="223"/>
      <c r="BB296" s="223"/>
      <c r="BC296" s="223"/>
      <c r="BD296" s="223"/>
      <c r="BE296" s="223"/>
      <c r="BF296" s="223"/>
      <c r="BG296" s="223"/>
      <c r="BH296" s="223"/>
      <c r="BI296" s="223"/>
      <c r="BJ296" s="223"/>
      <c r="BK296" s="221">
        <v>-437311231.20651138</v>
      </c>
      <c r="BL296" s="223"/>
      <c r="BM296" s="223"/>
      <c r="BN296" s="223"/>
      <c r="BO296" s="221">
        <v>-437311231.20651138</v>
      </c>
      <c r="BP296" s="223">
        <v>-8848746265.9500008</v>
      </c>
      <c r="BQ296" s="221">
        <v>-9286057497.1565113</v>
      </c>
      <c r="BR296" s="223"/>
      <c r="BS296" s="223"/>
      <c r="BT296" s="223"/>
      <c r="BU296" s="231">
        <v>-9286057814.5109234</v>
      </c>
    </row>
    <row r="297" spans="4:121">
      <c r="D297" s="175" t="s">
        <v>1123</v>
      </c>
      <c r="E297" s="224" t="s">
        <v>1134</v>
      </c>
      <c r="F297" s="224" t="s">
        <v>168</v>
      </c>
      <c r="G297" s="224">
        <v>-19552355444.82</v>
      </c>
      <c r="H297" s="224">
        <v>-1565002300.5799999</v>
      </c>
      <c r="I297" s="221">
        <v>-22622741801.634014</v>
      </c>
      <c r="J297" s="221">
        <v>-7336322553.5690508</v>
      </c>
      <c r="K297" s="224">
        <v>-845094.49</v>
      </c>
      <c r="L297" s="224">
        <v>-6615861411.0960894</v>
      </c>
      <c r="M297" s="224">
        <v>-4994868975.6499996</v>
      </c>
      <c r="N297" s="221">
        <v>-7859895647.5381727</v>
      </c>
      <c r="O297" s="221">
        <v>-70547893229.377335</v>
      </c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  <c r="AA297" s="224"/>
      <c r="AB297" s="224"/>
      <c r="AC297" s="224"/>
      <c r="AD297" s="224"/>
      <c r="AE297" s="224"/>
      <c r="AF297" s="224"/>
      <c r="AG297" s="224"/>
      <c r="AH297" s="224"/>
      <c r="AI297" s="224"/>
      <c r="AJ297" s="224"/>
      <c r="AK297" s="224"/>
      <c r="AL297" s="224"/>
      <c r="AM297" s="224"/>
      <c r="AN297" s="224"/>
      <c r="AO297" s="224"/>
      <c r="AP297" s="224"/>
      <c r="AQ297" s="224"/>
      <c r="AR297" s="224"/>
      <c r="AS297" s="224"/>
      <c r="AT297" s="224"/>
      <c r="AU297" s="224"/>
      <c r="AV297" s="224"/>
      <c r="AW297" s="224"/>
      <c r="AX297" s="224"/>
      <c r="AY297" s="224"/>
      <c r="AZ297" s="224"/>
      <c r="BA297" s="224"/>
      <c r="BB297" s="224"/>
      <c r="BC297" s="224"/>
      <c r="BD297" s="224"/>
      <c r="BE297" s="224">
        <v>-208320</v>
      </c>
      <c r="BF297" s="224"/>
      <c r="BG297" s="224">
        <v>35110.559999999998</v>
      </c>
      <c r="BH297" s="224"/>
      <c r="BI297" s="224">
        <v>35110.559999999998</v>
      </c>
      <c r="BJ297" s="221">
        <v>398024926.62638229</v>
      </c>
      <c r="BK297" s="221">
        <v>161517388.91785979</v>
      </c>
      <c r="BL297" s="224"/>
      <c r="BM297" s="224">
        <v>-87530841.969804004</v>
      </c>
      <c r="BN297" s="224"/>
      <c r="BO297" s="221">
        <v>471838264.1344381</v>
      </c>
      <c r="BP297" s="224">
        <v>31397984302.830002</v>
      </c>
      <c r="BQ297" s="221">
        <v>31869822566.964436</v>
      </c>
      <c r="BR297" s="224"/>
      <c r="BS297" s="224"/>
      <c r="BT297" s="224"/>
      <c r="BU297" s="231">
        <v>-38678070662.412888</v>
      </c>
    </row>
    <row r="298" spans="4:121">
      <c r="D298" s="175" t="s">
        <v>1126</v>
      </c>
      <c r="E298" s="225" t="s">
        <v>1135</v>
      </c>
      <c r="F298" s="225" t="s">
        <v>1136</v>
      </c>
      <c r="G298" s="225">
        <v>-53019835228</v>
      </c>
      <c r="H298" s="225">
        <v>-1845973241.21</v>
      </c>
      <c r="I298" s="221">
        <v>-28505499424.021576</v>
      </c>
      <c r="J298" s="221">
        <v>-24290123845.063286</v>
      </c>
      <c r="K298" s="225">
        <v>-897787.49</v>
      </c>
      <c r="L298" s="225">
        <v>-8270414794.7050495</v>
      </c>
      <c r="M298" s="225">
        <v>-7371035933.9700003</v>
      </c>
      <c r="N298" s="225">
        <v>-9779373759.3251705</v>
      </c>
      <c r="O298" s="238">
        <v>-133083154013.7851</v>
      </c>
      <c r="P298" s="225"/>
      <c r="Q298" s="225"/>
      <c r="R298" s="221">
        <v>342286130.27443331</v>
      </c>
      <c r="S298" s="221">
        <v>3356229217.7690482</v>
      </c>
      <c r="T298" s="225"/>
      <c r="U298" s="225">
        <v>10139942.7148511</v>
      </c>
      <c r="V298" s="225"/>
      <c r="W298" s="225"/>
      <c r="X298" s="225"/>
      <c r="Y298" s="225"/>
      <c r="Z298" s="225"/>
      <c r="AA298" s="225"/>
      <c r="AB298" s="225"/>
      <c r="AC298" s="225"/>
      <c r="AD298" s="225"/>
      <c r="AE298" s="225"/>
      <c r="AF298" s="225"/>
      <c r="AG298" s="225"/>
      <c r="AH298" s="225"/>
      <c r="AI298" s="225"/>
      <c r="AJ298" s="225"/>
      <c r="AK298" s="225"/>
      <c r="AL298" s="225"/>
      <c r="AM298" s="225"/>
      <c r="AN298" s="225"/>
      <c r="AO298" s="225"/>
      <c r="AP298" s="225"/>
      <c r="AQ298" s="225"/>
      <c r="AR298" s="225"/>
      <c r="AS298" s="225"/>
      <c r="AT298" s="225"/>
      <c r="AU298" s="225"/>
      <c r="AV298" s="225"/>
      <c r="AW298" s="225"/>
      <c r="AX298" s="225">
        <v>507469302.72638601</v>
      </c>
      <c r="AY298" s="225"/>
      <c r="AZ298" s="225"/>
      <c r="BA298" s="225"/>
      <c r="BB298" s="225"/>
      <c r="BC298" s="225"/>
      <c r="BD298" s="221">
        <v>4216124593.4847193</v>
      </c>
      <c r="BE298" s="225">
        <v>11114380.66</v>
      </c>
      <c r="BF298" s="225"/>
      <c r="BG298" s="225">
        <v>35110.559999999998</v>
      </c>
      <c r="BH298" s="225"/>
      <c r="BI298" s="225">
        <v>35110.559999999998</v>
      </c>
      <c r="BJ298" s="221">
        <v>398024926.62638229</v>
      </c>
      <c r="BK298" s="221">
        <v>165335857.1976814</v>
      </c>
      <c r="BL298" s="225"/>
      <c r="BM298" s="225">
        <v>34641.887999999999</v>
      </c>
      <c r="BN298" s="225"/>
      <c r="BO298" s="221">
        <v>4790669510.4167824</v>
      </c>
      <c r="BP298" s="225">
        <v>30208766829.540001</v>
      </c>
      <c r="BQ298" s="221">
        <v>34999436339.956779</v>
      </c>
      <c r="BR298" s="225"/>
      <c r="BS298" s="225"/>
      <c r="BT298" s="225">
        <v>-79288670.335819498</v>
      </c>
      <c r="BU298" s="231">
        <v>-98163006344.164124</v>
      </c>
    </row>
    <row r="299" spans="4:121">
      <c r="D299" s="175" t="s">
        <v>1129</v>
      </c>
      <c r="E299" s="227" t="s">
        <v>1137</v>
      </c>
      <c r="F299" s="227" t="s">
        <v>1138</v>
      </c>
      <c r="G299" s="227">
        <v>0</v>
      </c>
      <c r="H299" s="227">
        <v>0</v>
      </c>
      <c r="I299" s="227">
        <v>5.6993599999999998E-2</v>
      </c>
      <c r="J299" s="227">
        <v>0</v>
      </c>
      <c r="K299" s="227">
        <v>0</v>
      </c>
      <c r="L299" s="227">
        <v>-6.4533000000000004E-3</v>
      </c>
      <c r="M299" s="227">
        <v>0</v>
      </c>
      <c r="N299" s="227">
        <v>0</v>
      </c>
      <c r="O299" s="227">
        <v>5.0540300000000003E-2</v>
      </c>
      <c r="P299" s="227"/>
      <c r="Q299" s="227"/>
      <c r="R299" s="227">
        <v>0</v>
      </c>
      <c r="S299" s="227">
        <v>0</v>
      </c>
      <c r="T299" s="227"/>
      <c r="U299" s="227">
        <v>0</v>
      </c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227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>
        <v>0</v>
      </c>
      <c r="AY299" s="227"/>
      <c r="AZ299" s="227"/>
      <c r="BA299" s="227"/>
      <c r="BB299" s="227"/>
      <c r="BC299" s="227"/>
      <c r="BD299" s="227">
        <v>0</v>
      </c>
      <c r="BE299" s="227">
        <v>0</v>
      </c>
      <c r="BF299" s="227">
        <v>0</v>
      </c>
      <c r="BG299" s="227">
        <v>0</v>
      </c>
      <c r="BH299" s="227"/>
      <c r="BI299" s="227">
        <v>0</v>
      </c>
      <c r="BJ299" s="227">
        <v>0</v>
      </c>
      <c r="BK299" s="227">
        <v>0</v>
      </c>
      <c r="BL299" s="227"/>
      <c r="BM299" s="227">
        <v>0</v>
      </c>
      <c r="BN299" s="227"/>
      <c r="BO299" s="227">
        <v>0</v>
      </c>
      <c r="BP299" s="227">
        <v>0</v>
      </c>
      <c r="BQ299" s="227">
        <v>0</v>
      </c>
      <c r="BR299" s="227"/>
      <c r="BS299" s="227"/>
      <c r="BT299" s="227">
        <v>0</v>
      </c>
      <c r="BU299" s="233">
        <v>5.0540300000000003E-2</v>
      </c>
      <c r="DQ299">
        <v>-23900</v>
      </c>
    </row>
    <row r="300" spans="4:121">
      <c r="E300" s="196" t="s">
        <v>2191</v>
      </c>
      <c r="F300" s="197"/>
      <c r="BU300" s="131"/>
    </row>
    <row r="301" spans="4:121">
      <c r="E301" s="196" t="s">
        <v>1158</v>
      </c>
      <c r="F301" s="197"/>
      <c r="BU301" s="131"/>
    </row>
    <row r="302" spans="4:121">
      <c r="E302" s="196" t="s">
        <v>2192</v>
      </c>
      <c r="F302" s="197"/>
      <c r="BU302" s="131"/>
    </row>
    <row r="303" spans="4:121">
      <c r="BU303" s="131"/>
    </row>
    <row r="304" spans="4:121">
      <c r="BU304" s="131"/>
    </row>
    <row r="305" spans="61:73">
      <c r="BI305">
        <v>-3100000</v>
      </c>
      <c r="BU305" s="131"/>
    </row>
    <row r="306" spans="61:73">
      <c r="BU306" s="131"/>
    </row>
    <row r="307" spans="61:73">
      <c r="BU307" s="131"/>
    </row>
    <row r="308" spans="61:73">
      <c r="BI308">
        <v>-3100000</v>
      </c>
      <c r="BU308" s="131"/>
    </row>
    <row r="309" spans="61:73">
      <c r="BU309" s="131"/>
    </row>
    <row r="310" spans="61:73">
      <c r="BU310" s="131"/>
    </row>
    <row r="311" spans="61:73">
      <c r="BU311" s="131"/>
    </row>
    <row r="312" spans="61:73">
      <c r="BU312" s="131"/>
    </row>
    <row r="313" spans="61:73">
      <c r="BU313" s="131"/>
    </row>
    <row r="314" spans="61:73">
      <c r="BU314" s="131"/>
    </row>
    <row r="315" spans="61:73">
      <c r="BU315" s="131"/>
    </row>
    <row r="316" spans="61:73">
      <c r="BU316" s="131"/>
    </row>
    <row r="317" spans="61:73">
      <c r="BU317" s="131"/>
    </row>
    <row r="318" spans="61:73">
      <c r="BU318" s="131"/>
    </row>
    <row r="319" spans="61:73">
      <c r="BU319" s="131"/>
    </row>
    <row r="320" spans="61:73">
      <c r="BI320">
        <v>-2828081.01</v>
      </c>
      <c r="BU320" s="131"/>
    </row>
    <row r="321" spans="61:73">
      <c r="BU321" s="131"/>
    </row>
    <row r="322" spans="61:73">
      <c r="BU322" s="131"/>
    </row>
    <row r="323" spans="61:73">
      <c r="BU323" s="131"/>
    </row>
    <row r="324" spans="61:73">
      <c r="BU324" s="131"/>
    </row>
    <row r="325" spans="61:73">
      <c r="BI325">
        <v>-6500143266.6700001</v>
      </c>
      <c r="BU325" s="131"/>
    </row>
    <row r="326" spans="61:73">
      <c r="BU326" s="131"/>
    </row>
    <row r="327" spans="61:73">
      <c r="BU327" s="131"/>
    </row>
    <row r="328" spans="61:73">
      <c r="BU328" s="131"/>
    </row>
    <row r="329" spans="61:73">
      <c r="BU329" s="131"/>
    </row>
    <row r="330" spans="61:73">
      <c r="BU330" s="131"/>
    </row>
    <row r="331" spans="61:73">
      <c r="BU331" s="131"/>
    </row>
    <row r="332" spans="61:73">
      <c r="BU332" s="131"/>
    </row>
    <row r="333" spans="61:73">
      <c r="BU333" s="131"/>
    </row>
    <row r="334" spans="61:73">
      <c r="BU334" s="131"/>
    </row>
    <row r="335" spans="61:73">
      <c r="BU335" s="131"/>
    </row>
    <row r="336" spans="61:73">
      <c r="BU336" s="131"/>
    </row>
    <row r="337" spans="73:73">
      <c r="BU337" s="131"/>
    </row>
    <row r="338" spans="73:73">
      <c r="BU338" s="131"/>
    </row>
    <row r="339" spans="73:73">
      <c r="BU339" s="131"/>
    </row>
    <row r="340" spans="73:73">
      <c r="BU340" s="131"/>
    </row>
    <row r="341" spans="73:73">
      <c r="BU341" s="131"/>
    </row>
    <row r="342" spans="73:73">
      <c r="BU342" s="131"/>
    </row>
    <row r="343" spans="73:73">
      <c r="BU343" s="131"/>
    </row>
    <row r="344" spans="73:73">
      <c r="BU344" s="131"/>
    </row>
    <row r="345" spans="73:73">
      <c r="BU345" s="131"/>
    </row>
    <row r="346" spans="73:73">
      <c r="BU346" s="131"/>
    </row>
    <row r="347" spans="73:73">
      <c r="BU347" s="131"/>
    </row>
    <row r="348" spans="73:73">
      <c r="BU348" s="131"/>
    </row>
    <row r="349" spans="73:73">
      <c r="BU349" s="131"/>
    </row>
    <row r="350" spans="73:73">
      <c r="BU350" s="131"/>
    </row>
    <row r="351" spans="73:73">
      <c r="BU351" s="131"/>
    </row>
    <row r="352" spans="73:73">
      <c r="BU352" s="131"/>
    </row>
    <row r="353" spans="73:73">
      <c r="BU353" s="131"/>
    </row>
    <row r="354" spans="73:73">
      <c r="BU354" s="131"/>
    </row>
    <row r="355" spans="73:73">
      <c r="BU355" s="131"/>
    </row>
    <row r="356" spans="73:73">
      <c r="BU356" s="131"/>
    </row>
    <row r="357" spans="73:73">
      <c r="BU357" s="131"/>
    </row>
    <row r="358" spans="73:73">
      <c r="BU358" s="131"/>
    </row>
    <row r="359" spans="73:73">
      <c r="BU359" s="131"/>
    </row>
    <row r="360" spans="73:73">
      <c r="BU360" s="131"/>
    </row>
    <row r="361" spans="73:73">
      <c r="BU361" s="131"/>
    </row>
    <row r="362" spans="73:73">
      <c r="BU362" s="131"/>
    </row>
    <row r="363" spans="73:73">
      <c r="BU363" s="131"/>
    </row>
    <row r="364" spans="73:73">
      <c r="BU364" s="131"/>
    </row>
    <row r="365" spans="73:73">
      <c r="BU365" s="131"/>
    </row>
    <row r="366" spans="73:73">
      <c r="BU366" s="131"/>
    </row>
    <row r="367" spans="73:73">
      <c r="BU367" s="131"/>
    </row>
    <row r="368" spans="73:73">
      <c r="BU368" s="131"/>
    </row>
    <row r="369" spans="73:73">
      <c r="BU369" s="131"/>
    </row>
    <row r="370" spans="73:73">
      <c r="BU370" s="131"/>
    </row>
    <row r="371" spans="73:73">
      <c r="BU371" s="131"/>
    </row>
    <row r="372" spans="73:73">
      <c r="BU372" s="131"/>
    </row>
    <row r="373" spans="73:73" ht="18" customHeight="1">
      <c r="BU373" s="131"/>
    </row>
    <row r="374" spans="73:73" ht="18" customHeight="1">
      <c r="BU374" s="131"/>
    </row>
    <row r="375" spans="73:73" ht="18" customHeight="1">
      <c r="BU375" s="131"/>
    </row>
    <row r="376" spans="73:73" ht="18" customHeight="1">
      <c r="BU376" s="131"/>
    </row>
    <row r="377" spans="73:73" ht="18" customHeight="1">
      <c r="BU377" s="131"/>
    </row>
    <row r="378" spans="73:73" ht="18" customHeight="1">
      <c r="BU378" s="131"/>
    </row>
    <row r="379" spans="73:73" ht="18" customHeight="1">
      <c r="BU379" s="131"/>
    </row>
    <row r="380" spans="73:73" ht="18" customHeight="1">
      <c r="BU380" s="131"/>
    </row>
    <row r="381" spans="73:73" ht="18" customHeight="1">
      <c r="BU381" s="131"/>
    </row>
    <row r="382" spans="73:73" ht="18" customHeight="1">
      <c r="BU382" s="131"/>
    </row>
    <row r="383" spans="73:73" ht="18" customHeight="1">
      <c r="BU383" s="131"/>
    </row>
    <row r="384" spans="73:73" ht="18" customHeight="1">
      <c r="BU384" s="131"/>
    </row>
    <row r="385" spans="73:73" ht="18" customHeight="1">
      <c r="BU385" s="131"/>
    </row>
    <row r="386" spans="73:73" ht="18" customHeight="1">
      <c r="BU386" s="131"/>
    </row>
    <row r="387" spans="73:73" ht="18" customHeight="1">
      <c r="BU387" s="131"/>
    </row>
    <row r="388" spans="73:73" ht="18" customHeight="1">
      <c r="BU388" s="131"/>
    </row>
    <row r="389" spans="73:73" ht="18" customHeight="1">
      <c r="BU389" s="131"/>
    </row>
    <row r="390" spans="73:73" ht="18" customHeight="1">
      <c r="BU390" s="131"/>
    </row>
    <row r="391" spans="73:73" ht="18" customHeight="1">
      <c r="BU391" s="131"/>
    </row>
    <row r="392" spans="73:73" ht="18" customHeight="1">
      <c r="BU392" s="131"/>
    </row>
    <row r="393" spans="73:73" ht="18" customHeight="1">
      <c r="BU393" s="131"/>
    </row>
    <row r="394" spans="73:73" ht="18" customHeight="1">
      <c r="BU394" s="131"/>
    </row>
    <row r="395" spans="73:73" ht="18" customHeight="1">
      <c r="BU395" s="131"/>
    </row>
    <row r="396" spans="73:73" ht="18" customHeight="1">
      <c r="BU396" s="131"/>
    </row>
    <row r="397" spans="73:73" ht="18" customHeight="1">
      <c r="BU397" s="131"/>
    </row>
    <row r="398" spans="73:73" ht="18" customHeight="1">
      <c r="BU398" s="131"/>
    </row>
    <row r="399" spans="73:73" ht="18" customHeight="1">
      <c r="BU399" s="131"/>
    </row>
    <row r="400" spans="73:73" ht="18" customHeight="1">
      <c r="BU400" s="131"/>
    </row>
    <row r="401" spans="73:73" ht="18" customHeight="1">
      <c r="BU401" s="131"/>
    </row>
    <row r="402" spans="73:73" ht="18" customHeight="1">
      <c r="BU402" s="131"/>
    </row>
    <row r="403" spans="73:73" ht="18" customHeight="1">
      <c r="BU403" s="131"/>
    </row>
    <row r="404" spans="73:73" ht="18" customHeight="1">
      <c r="BU404" s="131"/>
    </row>
    <row r="405" spans="73:73" ht="18" customHeight="1">
      <c r="BU405" s="131"/>
    </row>
    <row r="406" spans="73:73" ht="18" customHeight="1">
      <c r="BU406" s="131"/>
    </row>
    <row r="407" spans="73:73" ht="18" customHeight="1">
      <c r="BU407" s="131"/>
    </row>
    <row r="408" spans="73:73" ht="18" customHeight="1">
      <c r="BU408" s="131"/>
    </row>
    <row r="409" spans="73:73" ht="18" customHeight="1">
      <c r="BU409" s="131"/>
    </row>
    <row r="410" spans="73:73" ht="18" customHeight="1">
      <c r="BU410" s="131"/>
    </row>
    <row r="411" spans="73:73" ht="18" customHeight="1">
      <c r="BU411" s="131"/>
    </row>
    <row r="412" spans="73:73" ht="18" customHeight="1">
      <c r="BU412" s="131"/>
    </row>
    <row r="413" spans="73:73" ht="18" customHeight="1">
      <c r="BU413" s="131"/>
    </row>
    <row r="414" spans="73:73" ht="18" customHeight="1">
      <c r="BU414" s="131"/>
    </row>
    <row r="415" spans="73:73" ht="18" customHeight="1">
      <c r="BU415" s="131"/>
    </row>
    <row r="416" spans="73:73" ht="18" customHeight="1">
      <c r="BU416" s="131"/>
    </row>
    <row r="417" spans="73:73" ht="18" customHeight="1">
      <c r="BU417" s="131"/>
    </row>
    <row r="418" spans="73:73" ht="18" customHeight="1">
      <c r="BU418" s="131"/>
    </row>
    <row r="419" spans="73:73" ht="18" customHeight="1">
      <c r="BU419" s="131"/>
    </row>
    <row r="420" spans="73:73" ht="18" customHeight="1">
      <c r="BU420" s="131"/>
    </row>
    <row r="421" spans="73:73" ht="18" customHeight="1">
      <c r="BU421" s="131"/>
    </row>
    <row r="422" spans="73:73" ht="18" customHeight="1">
      <c r="BU422" s="131"/>
    </row>
    <row r="423" spans="73:73" ht="18" customHeight="1">
      <c r="BU423" s="131"/>
    </row>
    <row r="424" spans="73:73" ht="18" customHeight="1">
      <c r="BU424" s="131"/>
    </row>
    <row r="425" spans="73:73" ht="18" customHeight="1">
      <c r="BU425" s="131"/>
    </row>
    <row r="426" spans="73:73" ht="18" customHeight="1">
      <c r="BU426" s="131"/>
    </row>
    <row r="427" spans="73:73" ht="18" customHeight="1">
      <c r="BU427" s="131"/>
    </row>
    <row r="428" spans="73:73" ht="18" customHeight="1">
      <c r="BU428" s="131"/>
    </row>
    <row r="429" spans="73:73" ht="18" customHeight="1">
      <c r="BU429" s="131"/>
    </row>
    <row r="430" spans="73:73" ht="18" customHeight="1">
      <c r="BU430" s="131"/>
    </row>
    <row r="431" spans="73:73" ht="18" customHeight="1">
      <c r="BU431" s="131"/>
    </row>
    <row r="432" spans="73:73" ht="18" customHeight="1">
      <c r="BU432" s="131"/>
    </row>
    <row r="433" spans="73:73" ht="18" customHeight="1">
      <c r="BU433" s="131"/>
    </row>
    <row r="434" spans="73:73" ht="18" customHeight="1">
      <c r="BU434" s="131"/>
    </row>
    <row r="435" spans="73:73" ht="18" customHeight="1">
      <c r="BU435" s="131"/>
    </row>
    <row r="436" spans="73:73" ht="18" customHeight="1">
      <c r="BU436" s="131"/>
    </row>
    <row r="437" spans="73:73" ht="18" customHeight="1">
      <c r="BU437" s="131"/>
    </row>
    <row r="438" spans="73:73" ht="18" customHeight="1">
      <c r="BU438" s="131"/>
    </row>
    <row r="439" spans="73:73" ht="18" customHeight="1">
      <c r="BU439" s="131"/>
    </row>
    <row r="440" spans="73:73" ht="18" customHeight="1">
      <c r="BU440" s="131"/>
    </row>
    <row r="441" spans="73:73" ht="18" customHeight="1">
      <c r="BU441" s="131"/>
    </row>
    <row r="442" spans="73:73" ht="18" customHeight="1">
      <c r="BU442" s="131"/>
    </row>
    <row r="443" spans="73:73" ht="18" customHeight="1">
      <c r="BU443" s="131"/>
    </row>
    <row r="444" spans="73:73" ht="18" customHeight="1">
      <c r="BU444" s="131"/>
    </row>
    <row r="445" spans="73:73" ht="18" customHeight="1">
      <c r="BU445" s="131"/>
    </row>
    <row r="446" spans="73:73" ht="18" customHeight="1">
      <c r="BU446" s="131"/>
    </row>
    <row r="447" spans="73:73" ht="18" customHeight="1">
      <c r="BU447" s="131"/>
    </row>
    <row r="448" spans="73:73" ht="18" customHeight="1">
      <c r="BU448" s="131"/>
    </row>
    <row r="449" spans="73:73" ht="18" customHeight="1">
      <c r="BU449" s="131"/>
    </row>
    <row r="450" spans="73:73" ht="18" customHeight="1">
      <c r="BU450" s="131"/>
    </row>
    <row r="451" spans="73:73" ht="18" customHeight="1">
      <c r="BU451" s="131"/>
    </row>
    <row r="452" spans="73:73" ht="18" customHeight="1">
      <c r="BU452" s="131"/>
    </row>
    <row r="453" spans="73:73" ht="18" customHeight="1">
      <c r="BU453" s="131"/>
    </row>
    <row r="454" spans="73:73" ht="18" customHeight="1">
      <c r="BU454" s="131"/>
    </row>
    <row r="455" spans="73:73" ht="18" customHeight="1">
      <c r="BU455" s="131"/>
    </row>
    <row r="456" spans="73:73" ht="18" customHeight="1">
      <c r="BU456" s="131"/>
    </row>
    <row r="457" spans="73:73" ht="18" customHeight="1">
      <c r="BU457" s="131"/>
    </row>
    <row r="458" spans="73:73" ht="18" customHeight="1">
      <c r="BU458" s="131"/>
    </row>
    <row r="459" spans="73:73" ht="18" customHeight="1">
      <c r="BU459" s="131"/>
    </row>
    <row r="460" spans="73:73" ht="18" customHeight="1">
      <c r="BU460" s="131"/>
    </row>
    <row r="461" spans="73:73" ht="18" customHeight="1">
      <c r="BU461" s="131"/>
    </row>
    <row r="462" spans="73:73" ht="18" customHeight="1">
      <c r="BU462" s="131"/>
    </row>
    <row r="463" spans="73:73" ht="18" customHeight="1">
      <c r="BU463" s="131"/>
    </row>
    <row r="464" spans="73:73" ht="18" customHeight="1">
      <c r="BU464" s="131"/>
    </row>
    <row r="465" spans="73:73" ht="18" customHeight="1">
      <c r="BU465" s="131"/>
    </row>
    <row r="466" spans="73:73" ht="18" customHeight="1">
      <c r="BU466" s="131"/>
    </row>
    <row r="467" spans="73:73" ht="18" customHeight="1">
      <c r="BU467" s="131"/>
    </row>
    <row r="468" spans="73:73" ht="18" customHeight="1">
      <c r="BU468" s="131"/>
    </row>
    <row r="469" spans="73:73" ht="18" customHeight="1">
      <c r="BU469" s="131"/>
    </row>
    <row r="470" spans="73:73" ht="18" customHeight="1">
      <c r="BU470" s="131"/>
    </row>
    <row r="471" spans="73:73" ht="18" customHeight="1">
      <c r="BU471" s="131"/>
    </row>
    <row r="472" spans="73:73" ht="18" customHeight="1">
      <c r="BU472" s="131"/>
    </row>
    <row r="473" spans="73:73" ht="18" customHeight="1">
      <c r="BU473" s="131"/>
    </row>
    <row r="474" spans="73:73" ht="18" customHeight="1">
      <c r="BU474" s="131"/>
    </row>
    <row r="475" spans="73:73" ht="18" customHeight="1">
      <c r="BU475" s="131"/>
    </row>
    <row r="476" spans="73:73" ht="18" customHeight="1">
      <c r="BU476" s="131"/>
    </row>
    <row r="477" spans="73:73" ht="18" customHeight="1">
      <c r="BU477" s="131"/>
    </row>
    <row r="478" spans="73:73" ht="18" customHeight="1">
      <c r="BU478" s="131"/>
    </row>
    <row r="479" spans="73:73" ht="18" customHeight="1">
      <c r="BU479" s="131"/>
    </row>
    <row r="480" spans="73:73" ht="18" customHeight="1">
      <c r="BU480" s="131"/>
    </row>
    <row r="481" spans="73:73" ht="18" customHeight="1">
      <c r="BU481" s="131"/>
    </row>
    <row r="482" spans="73:73" ht="18" customHeight="1">
      <c r="BU482" s="131"/>
    </row>
    <row r="483" spans="73:73" ht="18" customHeight="1">
      <c r="BU483" s="131"/>
    </row>
    <row r="484" spans="73:73" ht="18" customHeight="1">
      <c r="BU484" s="131"/>
    </row>
    <row r="485" spans="73:73" ht="18" customHeight="1">
      <c r="BU485" s="131"/>
    </row>
    <row r="486" spans="73:73" ht="18" customHeight="1">
      <c r="BU486" s="131"/>
    </row>
    <row r="487" spans="73:73" ht="18" customHeight="1">
      <c r="BU487" s="131"/>
    </row>
    <row r="488" spans="73:73" ht="18" customHeight="1">
      <c r="BU488" s="131"/>
    </row>
    <row r="489" spans="73:73" ht="18" customHeight="1">
      <c r="BU489" s="131"/>
    </row>
    <row r="490" spans="73:73" ht="18" customHeight="1">
      <c r="BU490" s="131"/>
    </row>
    <row r="491" spans="73:73" ht="18" customHeight="1">
      <c r="BU491" s="131"/>
    </row>
    <row r="492" spans="73:73" ht="18" customHeight="1">
      <c r="BU492" s="131"/>
    </row>
    <row r="493" spans="73:73" ht="18" customHeight="1">
      <c r="BU493" s="131"/>
    </row>
    <row r="494" spans="73:73" ht="18" customHeight="1">
      <c r="BU494" s="131"/>
    </row>
    <row r="495" spans="73:73" ht="18" customHeight="1">
      <c r="BU495" s="131"/>
    </row>
    <row r="496" spans="73:73" ht="18" customHeight="1">
      <c r="BU496" s="131"/>
    </row>
    <row r="497" spans="73:73" ht="18" customHeight="1">
      <c r="BU497" s="131"/>
    </row>
    <row r="498" spans="73:73" ht="18" customHeight="1">
      <c r="BU498" s="131"/>
    </row>
    <row r="499" spans="73:73" ht="18" customHeight="1">
      <c r="BU499" s="131"/>
    </row>
    <row r="500" spans="73:73" ht="18" customHeight="1">
      <c r="BU500" s="131"/>
    </row>
    <row r="501" spans="73:73" ht="18" customHeight="1">
      <c r="BU501" s="131"/>
    </row>
    <row r="502" spans="73:73" ht="18" customHeight="1">
      <c r="BU502" s="131"/>
    </row>
    <row r="503" spans="73:73" ht="18" customHeight="1">
      <c r="BU503" s="131"/>
    </row>
    <row r="504" spans="73:73" ht="18" customHeight="1">
      <c r="BU504" s="131"/>
    </row>
    <row r="505" spans="73:73" ht="18" customHeight="1">
      <c r="BU505" s="131"/>
    </row>
    <row r="506" spans="73:73" ht="18" customHeight="1">
      <c r="BU506" s="131"/>
    </row>
    <row r="507" spans="73:73" ht="18" customHeight="1">
      <c r="BU507" s="131"/>
    </row>
    <row r="508" spans="73:73" ht="18" customHeight="1">
      <c r="BU508" s="131"/>
    </row>
    <row r="509" spans="73:73" ht="18" customHeight="1">
      <c r="BU509" s="131"/>
    </row>
    <row r="510" spans="73:73" ht="18" customHeight="1">
      <c r="BU510" s="131"/>
    </row>
    <row r="511" spans="73:73" ht="18" customHeight="1">
      <c r="BU511" s="131"/>
    </row>
    <row r="512" spans="73:73" ht="18" customHeight="1">
      <c r="BU512" s="131"/>
    </row>
    <row r="513" spans="73:73" ht="18" customHeight="1">
      <c r="BU513" s="131"/>
    </row>
    <row r="514" spans="73:73" ht="18" customHeight="1">
      <c r="BU514" s="131"/>
    </row>
    <row r="515" spans="73:73" ht="18" customHeight="1">
      <c r="BU515" s="131"/>
    </row>
    <row r="516" spans="73:73" ht="18" customHeight="1">
      <c r="BU516" s="131"/>
    </row>
    <row r="517" spans="73:73" ht="18" customHeight="1">
      <c r="BU517" s="131"/>
    </row>
    <row r="518" spans="73:73" ht="18" customHeight="1">
      <c r="BU518" s="131"/>
    </row>
    <row r="519" spans="73:73" ht="18" customHeight="1">
      <c r="BU519" s="131"/>
    </row>
    <row r="520" spans="73:73" ht="18" customHeight="1">
      <c r="BU520" s="131"/>
    </row>
    <row r="521" spans="73:73" ht="18" customHeight="1">
      <c r="BU521" s="131"/>
    </row>
    <row r="522" spans="73:73" ht="18" customHeight="1">
      <c r="BU522" s="131"/>
    </row>
    <row r="523" spans="73:73" ht="18" customHeight="1">
      <c r="BU523" s="131"/>
    </row>
    <row r="524" spans="73:73" ht="18" customHeight="1">
      <c r="BU524" s="131"/>
    </row>
    <row r="525" spans="73:73" ht="18" customHeight="1">
      <c r="BU525" s="131"/>
    </row>
    <row r="526" spans="73:73" ht="18" customHeight="1">
      <c r="BU526" s="131"/>
    </row>
    <row r="527" spans="73:73" ht="18" customHeight="1">
      <c r="BU527" s="131"/>
    </row>
    <row r="528" spans="73:73" ht="18" customHeight="1">
      <c r="BU528" s="131"/>
    </row>
    <row r="529" spans="73:73" ht="18" customHeight="1">
      <c r="BU529" s="131"/>
    </row>
    <row r="530" spans="73:73" ht="18" customHeight="1">
      <c r="BU530" s="131"/>
    </row>
    <row r="531" spans="73:73" ht="18" customHeight="1">
      <c r="BU531" s="131"/>
    </row>
    <row r="532" spans="73:73" ht="18" customHeight="1">
      <c r="BU532" s="131"/>
    </row>
    <row r="533" spans="73:73" ht="18" customHeight="1">
      <c r="BU533" s="131"/>
    </row>
    <row r="534" spans="73:73" ht="18" customHeight="1">
      <c r="BU534" s="131"/>
    </row>
    <row r="535" spans="73:73" ht="18" customHeight="1">
      <c r="BU535" s="131"/>
    </row>
    <row r="536" spans="73:73" ht="18" customHeight="1">
      <c r="BU536" s="131"/>
    </row>
    <row r="537" spans="73:73" ht="18" customHeight="1">
      <c r="BU537" s="131"/>
    </row>
    <row r="538" spans="73:73" ht="18" customHeight="1">
      <c r="BU538" s="131"/>
    </row>
    <row r="539" spans="73:73" ht="18" customHeight="1">
      <c r="BU539" s="131"/>
    </row>
    <row r="540" spans="73:73" ht="18" customHeight="1">
      <c r="BU540" s="131"/>
    </row>
    <row r="541" spans="73:73" ht="18" customHeight="1">
      <c r="BU541" s="131"/>
    </row>
    <row r="542" spans="73:73" ht="18" customHeight="1">
      <c r="BU542" s="131"/>
    </row>
    <row r="543" spans="73:73" ht="18" customHeight="1">
      <c r="BU543" s="131"/>
    </row>
    <row r="544" spans="73:73" ht="18" customHeight="1">
      <c r="BU544" s="131"/>
    </row>
    <row r="545" spans="73:73" ht="18" customHeight="1">
      <c r="BU545" s="131"/>
    </row>
    <row r="546" spans="73:73" ht="18" customHeight="1">
      <c r="BU546" s="131"/>
    </row>
    <row r="547" spans="73:73" ht="18" customHeight="1">
      <c r="BU547" s="131"/>
    </row>
    <row r="548" spans="73:73" ht="18" customHeight="1">
      <c r="BU548" s="131"/>
    </row>
    <row r="549" spans="73:73" ht="18" customHeight="1">
      <c r="BU549" s="131"/>
    </row>
    <row r="550" spans="73:73" ht="18" customHeight="1">
      <c r="BU550" s="131"/>
    </row>
    <row r="551" spans="73:73" ht="18" customHeight="1">
      <c r="BU551" s="131"/>
    </row>
    <row r="552" spans="73:73" ht="18" customHeight="1">
      <c r="BU552" s="131"/>
    </row>
    <row r="553" spans="73:73" ht="18" customHeight="1">
      <c r="BU553" s="131"/>
    </row>
    <row r="554" spans="73:73" ht="18" customHeight="1">
      <c r="BU554" s="131"/>
    </row>
    <row r="555" spans="73:73" ht="18" customHeight="1">
      <c r="BU555" s="131"/>
    </row>
    <row r="556" spans="73:73" ht="18" customHeight="1">
      <c r="BU556" s="131"/>
    </row>
    <row r="557" spans="73:73" ht="18" customHeight="1">
      <c r="BU557" s="131"/>
    </row>
    <row r="558" spans="73:73" ht="18" customHeight="1">
      <c r="BU558" s="131"/>
    </row>
    <row r="559" spans="73:73" ht="18" customHeight="1">
      <c r="BU559" s="131"/>
    </row>
    <row r="560" spans="73:73" ht="18" customHeight="1">
      <c r="BU560" s="131"/>
    </row>
    <row r="561" spans="73:73" ht="18" customHeight="1">
      <c r="BU561" s="131"/>
    </row>
    <row r="562" spans="73:73" ht="18" customHeight="1">
      <c r="BU562" s="131"/>
    </row>
    <row r="563" spans="73:73" ht="18" customHeight="1">
      <c r="BU563" s="131"/>
    </row>
    <row r="564" spans="73:73" ht="18" customHeight="1">
      <c r="BU564" s="131"/>
    </row>
    <row r="565" spans="73:73" ht="18" customHeight="1">
      <c r="BU565" s="131"/>
    </row>
    <row r="566" spans="73:73" ht="18" customHeight="1">
      <c r="BU566" s="131"/>
    </row>
    <row r="567" spans="73:73" ht="18" customHeight="1">
      <c r="BU567" s="131"/>
    </row>
    <row r="568" spans="73:73" ht="18" customHeight="1">
      <c r="BU568" s="131"/>
    </row>
    <row r="569" spans="73:73" ht="18" customHeight="1">
      <c r="BU569" s="131"/>
    </row>
    <row r="570" spans="73:73" ht="18" customHeight="1">
      <c r="BU570" s="131"/>
    </row>
    <row r="571" spans="73:73" ht="18" customHeight="1">
      <c r="BU571" s="131"/>
    </row>
    <row r="572" spans="73:73" ht="18" customHeight="1">
      <c r="BU572" s="131"/>
    </row>
    <row r="573" spans="73:73" ht="18" customHeight="1">
      <c r="BU573" s="131"/>
    </row>
    <row r="574" spans="73:73" ht="18" customHeight="1">
      <c r="BU574" s="131"/>
    </row>
    <row r="575" spans="73:73" ht="18" customHeight="1">
      <c r="BU575" s="131"/>
    </row>
    <row r="576" spans="73:73" ht="18" customHeight="1">
      <c r="BU576" s="131"/>
    </row>
    <row r="577" spans="73:73" ht="18" customHeight="1">
      <c r="BU577" s="131"/>
    </row>
    <row r="578" spans="73:73" ht="18" customHeight="1">
      <c r="BU578" s="131"/>
    </row>
    <row r="579" spans="73:73" ht="18" customHeight="1">
      <c r="BU579" s="131"/>
    </row>
    <row r="580" spans="73:73" ht="18" customHeight="1">
      <c r="BU580" s="131"/>
    </row>
    <row r="581" spans="73:73" ht="18" customHeight="1">
      <c r="BU581" s="131"/>
    </row>
    <row r="582" spans="73:73" ht="18" customHeight="1">
      <c r="BU582" s="131"/>
    </row>
    <row r="583" spans="73:73" ht="18" customHeight="1">
      <c r="BU583" s="131"/>
    </row>
    <row r="584" spans="73:73" ht="18" customHeight="1">
      <c r="BU584" s="131"/>
    </row>
    <row r="585" spans="73:73" ht="18" customHeight="1">
      <c r="BU585" s="131"/>
    </row>
    <row r="586" spans="73:73" ht="18" customHeight="1">
      <c r="BU586" s="131"/>
    </row>
    <row r="587" spans="73:73" ht="18" customHeight="1">
      <c r="BU587" s="131"/>
    </row>
    <row r="588" spans="73:73" ht="18" customHeight="1">
      <c r="BU588" s="131"/>
    </row>
    <row r="589" spans="73:73" ht="18" customHeight="1">
      <c r="BU589" s="131"/>
    </row>
    <row r="590" spans="73:73" ht="18" customHeight="1">
      <c r="BU590" s="131"/>
    </row>
    <row r="591" spans="73:73" ht="18" customHeight="1">
      <c r="BU591" s="131"/>
    </row>
    <row r="592" spans="73:73" ht="18" customHeight="1">
      <c r="BU592" s="131"/>
    </row>
    <row r="593" spans="73:73" ht="18" customHeight="1">
      <c r="BU593" s="131"/>
    </row>
    <row r="594" spans="73:73" ht="18" customHeight="1">
      <c r="BU594" s="131"/>
    </row>
    <row r="595" spans="73:73" ht="18" customHeight="1">
      <c r="BU595" s="131"/>
    </row>
    <row r="596" spans="73:73" ht="18" customHeight="1">
      <c r="BU596" s="131"/>
    </row>
    <row r="597" spans="73:73" ht="18" customHeight="1">
      <c r="BU597" s="131"/>
    </row>
    <row r="598" spans="73:73" ht="18" customHeight="1">
      <c r="BU598" s="131"/>
    </row>
    <row r="599" spans="73:73" ht="18" customHeight="1">
      <c r="BU599" s="131"/>
    </row>
    <row r="600" spans="73:73" ht="18" customHeight="1">
      <c r="BU600" s="131"/>
    </row>
    <row r="601" spans="73:73" ht="18" customHeight="1">
      <c r="BU601" s="131"/>
    </row>
    <row r="602" spans="73:73" ht="18" customHeight="1">
      <c r="BU602" s="131"/>
    </row>
    <row r="603" spans="73:73" ht="18" customHeight="1">
      <c r="BU603" s="131"/>
    </row>
    <row r="604" spans="73:73" ht="18" customHeight="1">
      <c r="BU604" s="131"/>
    </row>
    <row r="605" spans="73:73" ht="18" customHeight="1">
      <c r="BU605" s="131"/>
    </row>
    <row r="606" spans="73:73" ht="18" customHeight="1">
      <c r="BU606" s="131"/>
    </row>
    <row r="607" spans="73:73" ht="18" customHeight="1">
      <c r="BU607" s="131"/>
    </row>
    <row r="608" spans="73:73" ht="18" customHeight="1">
      <c r="BU608" s="131"/>
    </row>
    <row r="609" spans="73:73" ht="18" customHeight="1">
      <c r="BU609" s="131"/>
    </row>
    <row r="610" spans="73:73" ht="18" customHeight="1">
      <c r="BU610" s="131"/>
    </row>
    <row r="611" spans="73:73" ht="18" customHeight="1">
      <c r="BU611" s="131"/>
    </row>
    <row r="612" spans="73:73" ht="18" customHeight="1">
      <c r="BU612" s="131"/>
    </row>
    <row r="613" spans="73:73" ht="18" customHeight="1">
      <c r="BU613" s="131"/>
    </row>
    <row r="614" spans="73:73" ht="18" customHeight="1">
      <c r="BU614" s="131"/>
    </row>
    <row r="615" spans="73:73" ht="18" customHeight="1">
      <c r="BU615" s="131"/>
    </row>
    <row r="616" spans="73:73" ht="18" customHeight="1">
      <c r="BU616" s="131"/>
    </row>
    <row r="617" spans="73:73" ht="18" customHeight="1">
      <c r="BU617" s="131"/>
    </row>
    <row r="618" spans="73:73" ht="18" customHeight="1">
      <c r="BU618" s="131"/>
    </row>
    <row r="619" spans="73:73" ht="18" customHeight="1">
      <c r="BU619" s="131"/>
    </row>
    <row r="620" spans="73:73" ht="18" customHeight="1">
      <c r="BU620" s="131"/>
    </row>
    <row r="621" spans="73:73" ht="18" customHeight="1">
      <c r="BU621" s="131"/>
    </row>
    <row r="622" spans="73:73" ht="18" customHeight="1">
      <c r="BU622" s="131"/>
    </row>
    <row r="623" spans="73:73" ht="18" customHeight="1">
      <c r="BU623" s="131"/>
    </row>
    <row r="624" spans="73:73" ht="18" customHeight="1">
      <c r="BU624" s="131"/>
    </row>
    <row r="625" spans="73:73" ht="18" customHeight="1">
      <c r="BU625" s="131"/>
    </row>
    <row r="626" spans="73:73" ht="18" customHeight="1">
      <c r="BU626" s="131"/>
    </row>
    <row r="627" spans="73:73" ht="18" customHeight="1">
      <c r="BU627" s="131"/>
    </row>
    <row r="628" spans="73:73" ht="18" customHeight="1">
      <c r="BU628" s="131"/>
    </row>
    <row r="629" spans="73:73" ht="18" customHeight="1">
      <c r="BU629" s="131"/>
    </row>
    <row r="630" spans="73:73" ht="18" customHeight="1">
      <c r="BU630" s="131"/>
    </row>
    <row r="631" spans="73:73" ht="18" customHeight="1">
      <c r="BU631" s="131"/>
    </row>
    <row r="632" spans="73:73" ht="18" customHeight="1">
      <c r="BU632" s="131"/>
    </row>
    <row r="633" spans="73:73" ht="18" customHeight="1">
      <c r="BU633" s="131"/>
    </row>
    <row r="634" spans="73:73" ht="18" customHeight="1">
      <c r="BU634" s="131"/>
    </row>
    <row r="635" spans="73:73" ht="18" customHeight="1">
      <c r="BU635" s="131"/>
    </row>
    <row r="636" spans="73:73" ht="18" customHeight="1">
      <c r="BU636" s="131"/>
    </row>
    <row r="637" spans="73:73" ht="18" customHeight="1">
      <c r="BU637" s="131"/>
    </row>
    <row r="638" spans="73:73" ht="18" customHeight="1">
      <c r="BU638" s="131"/>
    </row>
    <row r="639" spans="73:73" ht="18" customHeight="1">
      <c r="BU639" s="131"/>
    </row>
    <row r="640" spans="73:73" ht="18" customHeight="1">
      <c r="BU640" s="131"/>
    </row>
    <row r="641" spans="73:73" ht="18" customHeight="1">
      <c r="BU641" s="131"/>
    </row>
    <row r="642" spans="73:73" ht="18" customHeight="1">
      <c r="BU642" s="131"/>
    </row>
    <row r="643" spans="73:73" ht="18" customHeight="1">
      <c r="BU643" s="131"/>
    </row>
    <row r="644" spans="73:73" ht="18" customHeight="1">
      <c r="BU644" s="131"/>
    </row>
    <row r="645" spans="73:73" ht="18" customHeight="1">
      <c r="BU645" s="131"/>
    </row>
    <row r="646" spans="73:73" ht="18" customHeight="1">
      <c r="BU646" s="131"/>
    </row>
    <row r="647" spans="73:73" ht="18" customHeight="1">
      <c r="BU647" s="131"/>
    </row>
    <row r="648" spans="73:73" ht="18" customHeight="1">
      <c r="BU648" s="131"/>
    </row>
    <row r="649" spans="73:73" ht="18" customHeight="1">
      <c r="BU649" s="131"/>
    </row>
    <row r="650" spans="73:73" ht="18" customHeight="1">
      <c r="BU650" s="131"/>
    </row>
    <row r="651" spans="73:73" ht="18" customHeight="1">
      <c r="BU651" s="131"/>
    </row>
    <row r="652" spans="73:73" ht="18" customHeight="1">
      <c r="BU652" s="131"/>
    </row>
    <row r="653" spans="73:73" ht="18" customHeight="1">
      <c r="BU653" s="131"/>
    </row>
    <row r="654" spans="73:73" ht="18" customHeight="1">
      <c r="BU654" s="131"/>
    </row>
    <row r="655" spans="73:73" ht="18" customHeight="1">
      <c r="BU655" s="131"/>
    </row>
    <row r="656" spans="73:73" ht="18" customHeight="1">
      <c r="BU656" s="131"/>
    </row>
    <row r="657" spans="73:73" ht="18" customHeight="1">
      <c r="BU657" s="131"/>
    </row>
    <row r="658" spans="73:73" ht="18" customHeight="1">
      <c r="BU658" s="131"/>
    </row>
    <row r="659" spans="73:73" ht="18" customHeight="1">
      <c r="BU659" s="131"/>
    </row>
    <row r="660" spans="73:73" ht="18" customHeight="1">
      <c r="BU660" s="131"/>
    </row>
    <row r="661" spans="73:73" ht="18" customHeight="1">
      <c r="BU661" s="131"/>
    </row>
    <row r="662" spans="73:73" ht="18" customHeight="1">
      <c r="BU662" s="131"/>
    </row>
    <row r="663" spans="73:73" ht="18" customHeight="1">
      <c r="BU663" s="131"/>
    </row>
    <row r="664" spans="73:73" ht="18" customHeight="1">
      <c r="BU664" s="131"/>
    </row>
    <row r="665" spans="73:73" ht="18" customHeight="1">
      <c r="BU665" s="131"/>
    </row>
    <row r="666" spans="73:73" ht="18" customHeight="1">
      <c r="BU666" s="131"/>
    </row>
    <row r="667" spans="73:73" ht="18" customHeight="1">
      <c r="BU667" s="131"/>
    </row>
    <row r="668" spans="73:73" ht="18" customHeight="1">
      <c r="BU668" s="131"/>
    </row>
    <row r="669" spans="73:73" ht="18" customHeight="1">
      <c r="BU669" s="131"/>
    </row>
    <row r="670" spans="73:73" ht="18" customHeight="1">
      <c r="BU670" s="131"/>
    </row>
    <row r="671" spans="73:73" ht="18" customHeight="1">
      <c r="BU671" s="131"/>
    </row>
    <row r="672" spans="73:73" ht="18" customHeight="1">
      <c r="BU672" s="131"/>
    </row>
    <row r="673" spans="73:73" ht="18" customHeight="1">
      <c r="BU673" s="131"/>
    </row>
    <row r="674" spans="73:73" ht="18" customHeight="1">
      <c r="BU674" s="131"/>
    </row>
    <row r="675" spans="73:73" ht="18" customHeight="1">
      <c r="BU675" s="131"/>
    </row>
    <row r="676" spans="73:73" ht="18" customHeight="1">
      <c r="BU676" s="131"/>
    </row>
    <row r="677" spans="73:73" ht="18" customHeight="1">
      <c r="BU677" s="131"/>
    </row>
    <row r="678" spans="73:73" ht="18" customHeight="1">
      <c r="BU678" s="131"/>
    </row>
    <row r="679" spans="73:73" ht="18" customHeight="1">
      <c r="BU679" s="131"/>
    </row>
    <row r="680" spans="73:73" ht="18" customHeight="1">
      <c r="BU680" s="131"/>
    </row>
    <row r="681" spans="73:73" ht="18" customHeight="1">
      <c r="BU681" s="131"/>
    </row>
    <row r="682" spans="73:73" ht="18" customHeight="1">
      <c r="BU682" s="131"/>
    </row>
    <row r="683" spans="73:73" ht="18" customHeight="1">
      <c r="BU683" s="131"/>
    </row>
    <row r="684" spans="73:73" ht="18" customHeight="1">
      <c r="BU684" s="131"/>
    </row>
    <row r="685" spans="73:73" ht="18" customHeight="1">
      <c r="BU685" s="131"/>
    </row>
    <row r="686" spans="73:73" ht="18" customHeight="1">
      <c r="BU686" s="131"/>
    </row>
    <row r="687" spans="73:73" ht="18" customHeight="1">
      <c r="BU687" s="131"/>
    </row>
    <row r="688" spans="73:73" ht="18" customHeight="1">
      <c r="BU688" s="131"/>
    </row>
    <row r="689" spans="73:73" ht="18" customHeight="1">
      <c r="BU689" s="131"/>
    </row>
    <row r="690" spans="73:73" ht="18" customHeight="1">
      <c r="BU690" s="131"/>
    </row>
    <row r="691" spans="73:73" ht="18" customHeight="1">
      <c r="BU691" s="131"/>
    </row>
    <row r="692" spans="73:73" ht="18" customHeight="1">
      <c r="BU692" s="131"/>
    </row>
    <row r="693" spans="73:73" ht="18" customHeight="1">
      <c r="BU693" s="131"/>
    </row>
    <row r="694" spans="73:73" ht="18" customHeight="1">
      <c r="BU694" s="131"/>
    </row>
    <row r="695" spans="73:73" ht="18" customHeight="1">
      <c r="BU695" s="131"/>
    </row>
    <row r="696" spans="73:73" ht="18" customHeight="1">
      <c r="BU696" s="131"/>
    </row>
    <row r="697" spans="73:73" ht="18" customHeight="1">
      <c r="BU697" s="131"/>
    </row>
    <row r="698" spans="73:73" ht="18" customHeight="1">
      <c r="BU698" s="131"/>
    </row>
    <row r="699" spans="73:73" ht="18" customHeight="1">
      <c r="BU699" s="131"/>
    </row>
    <row r="700" spans="73:73" ht="18" customHeight="1">
      <c r="BU700" s="131"/>
    </row>
    <row r="701" spans="73:73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GR660"/>
  <sheetViews>
    <sheetView topLeftCell="E1" zoomScale="85" zoomScaleNormal="85" workbookViewId="0">
      <pane xSplit="2" ySplit="4" topLeftCell="DX290" activePane="bottomRight" state="frozen"/>
      <selection pane="topRight" activeCell="CK295" sqref="AJ294:CK295"/>
      <selection pane="bottomLeft" activeCell="CK295" sqref="AJ294:CK295"/>
      <selection pane="bottomRight"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8" width="22.85546875" customWidth="1"/>
    <col min="16" max="22" width="0" hidden="1" customWidth="1"/>
    <col min="27" max="51" width="0" hidden="1" customWidth="1"/>
    <col min="52" max="52" width="22.85546875" hidden="1" customWidth="1"/>
    <col min="53" max="54" width="0" hidden="1" customWidth="1"/>
    <col min="56" max="60" width="0" hidden="1" customWidth="1"/>
    <col min="64" max="65" width="0" hidden="1" customWidth="1"/>
    <col min="67" max="73" width="0" hidden="1" customWidth="1"/>
    <col min="75" max="79" width="0" hidden="1" customWidth="1"/>
    <col min="83" max="83" width="0" hidden="1" customWidth="1"/>
    <col min="87" max="87" width="0" hidden="1" customWidth="1"/>
    <col min="90" max="90" width="0" hidden="1" customWidth="1"/>
    <col min="94" max="105" width="0" hidden="1" customWidth="1"/>
    <col min="110" max="112" width="0" hidden="1" customWidth="1"/>
    <col min="114" max="116" width="0" hidden="1" customWidth="1"/>
    <col min="118" max="118" width="0" hidden="1" customWidth="1"/>
    <col min="120" max="120" width="0" hidden="1" customWidth="1"/>
    <col min="123" max="123" width="0" hidden="1" customWidth="1"/>
    <col min="125" max="126" width="0" hidden="1" customWidth="1"/>
  </cols>
  <sheetData>
    <row r="1" spans="1:200" ht="60.4" hidden="1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/>
      <c r="BZ1" s="167"/>
      <c r="CA1" s="167"/>
      <c r="CB1" s="167"/>
      <c r="CC1" s="167"/>
    </row>
    <row r="2" spans="1:200" ht="15.75" hidden="1">
      <c r="A2" t="s">
        <v>263</v>
      </c>
      <c r="D2" s="164"/>
      <c r="E2" s="164" t="s">
        <v>264</v>
      </c>
      <c r="F2" s="164"/>
      <c r="G2" s="168" t="s">
        <v>2193</v>
      </c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</row>
    <row r="3" spans="1:200" ht="47.25">
      <c r="D3" s="169"/>
      <c r="E3" s="170" t="s">
        <v>266</v>
      </c>
      <c r="F3" s="170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2048</v>
      </c>
      <c r="L3" s="170" t="s">
        <v>271</v>
      </c>
      <c r="M3" s="170" t="s">
        <v>272</v>
      </c>
      <c r="N3" s="170" t="s">
        <v>273</v>
      </c>
      <c r="O3" s="170" t="s">
        <v>274</v>
      </c>
      <c r="P3" s="170" t="s">
        <v>274</v>
      </c>
      <c r="Q3" s="170" t="s">
        <v>274</v>
      </c>
      <c r="R3" s="170" t="s">
        <v>274</v>
      </c>
      <c r="S3" s="170" t="s">
        <v>274</v>
      </c>
      <c r="T3" s="170" t="s">
        <v>274</v>
      </c>
      <c r="U3" s="170" t="s">
        <v>274</v>
      </c>
      <c r="V3" s="170" t="s">
        <v>274</v>
      </c>
      <c r="W3" s="170" t="s">
        <v>274</v>
      </c>
      <c r="X3" s="170" t="s">
        <v>274</v>
      </c>
      <c r="Y3" s="170" t="s">
        <v>274</v>
      </c>
      <c r="Z3" s="170" t="s">
        <v>274</v>
      </c>
      <c r="AA3" s="170" t="s">
        <v>274</v>
      </c>
      <c r="AB3" s="170" t="s">
        <v>274</v>
      </c>
      <c r="AC3" s="170" t="s">
        <v>274</v>
      </c>
      <c r="AD3" s="170" t="s">
        <v>274</v>
      </c>
      <c r="AE3" s="170" t="s">
        <v>274</v>
      </c>
      <c r="AF3" s="170" t="s">
        <v>274</v>
      </c>
      <c r="AG3" s="170" t="s">
        <v>274</v>
      </c>
      <c r="AH3" s="170" t="s">
        <v>274</v>
      </c>
      <c r="AI3" s="170" t="s">
        <v>274</v>
      </c>
      <c r="AJ3" s="170" t="s">
        <v>274</v>
      </c>
      <c r="AK3" s="170" t="s">
        <v>274</v>
      </c>
      <c r="AL3" s="170" t="s">
        <v>274</v>
      </c>
      <c r="AM3" s="170" t="s">
        <v>274</v>
      </c>
      <c r="AN3" s="170" t="s">
        <v>274</v>
      </c>
      <c r="AO3" s="170" t="s">
        <v>274</v>
      </c>
      <c r="AP3" s="170" t="s">
        <v>274</v>
      </c>
      <c r="AQ3" s="170" t="s">
        <v>274</v>
      </c>
      <c r="AR3" s="170" t="s">
        <v>274</v>
      </c>
      <c r="AS3" s="170" t="s">
        <v>274</v>
      </c>
      <c r="AT3" s="170" t="s">
        <v>274</v>
      </c>
      <c r="AU3" s="170" t="s">
        <v>274</v>
      </c>
      <c r="AV3" s="170" t="s">
        <v>274</v>
      </c>
      <c r="AW3" s="170" t="s">
        <v>274</v>
      </c>
      <c r="AX3" s="170" t="s">
        <v>274</v>
      </c>
      <c r="AY3" s="170" t="s">
        <v>274</v>
      </c>
      <c r="AZ3" s="170" t="s">
        <v>274</v>
      </c>
      <c r="BA3" s="170" t="s">
        <v>274</v>
      </c>
      <c r="BB3" s="170" t="s">
        <v>274</v>
      </c>
      <c r="BC3" s="170" t="s">
        <v>274</v>
      </c>
      <c r="BD3" s="170" t="s">
        <v>274</v>
      </c>
      <c r="BE3" s="170" t="s">
        <v>274</v>
      </c>
      <c r="BF3" s="170" t="s">
        <v>274</v>
      </c>
      <c r="BG3" s="170" t="s">
        <v>274</v>
      </c>
      <c r="BH3" s="170" t="s">
        <v>274</v>
      </c>
      <c r="BI3" s="170" t="s">
        <v>274</v>
      </c>
      <c r="BJ3" s="170" t="s">
        <v>274</v>
      </c>
      <c r="BK3" s="170" t="s">
        <v>274</v>
      </c>
      <c r="BL3" s="170" t="s">
        <v>274</v>
      </c>
      <c r="BM3" s="170" t="s">
        <v>274</v>
      </c>
      <c r="BN3" s="170" t="s">
        <v>274</v>
      </c>
      <c r="BO3" s="170" t="s">
        <v>274</v>
      </c>
      <c r="BP3" s="170" t="s">
        <v>274</v>
      </c>
      <c r="BQ3" s="170" t="s">
        <v>274</v>
      </c>
      <c r="BR3" s="170" t="s">
        <v>274</v>
      </c>
      <c r="BS3" s="170" t="s">
        <v>274</v>
      </c>
      <c r="BT3" s="170" t="s">
        <v>274</v>
      </c>
      <c r="BU3" s="170" t="s">
        <v>274</v>
      </c>
      <c r="BV3" s="170" t="s">
        <v>274</v>
      </c>
      <c r="BW3" s="170" t="s">
        <v>274</v>
      </c>
      <c r="BX3" s="170" t="s">
        <v>274</v>
      </c>
      <c r="BY3" s="170" t="s">
        <v>274</v>
      </c>
      <c r="BZ3" s="170" t="s">
        <v>274</v>
      </c>
      <c r="CA3" s="170" t="s">
        <v>274</v>
      </c>
      <c r="CB3" s="170" t="s">
        <v>274</v>
      </c>
      <c r="CC3" s="170" t="s">
        <v>274</v>
      </c>
      <c r="CD3" s="170" t="s">
        <v>274</v>
      </c>
      <c r="CE3" s="170" t="s">
        <v>274</v>
      </c>
      <c r="CF3" s="170" t="s">
        <v>274</v>
      </c>
      <c r="CG3" s="170" t="s">
        <v>274</v>
      </c>
      <c r="CH3" s="170" t="s">
        <v>274</v>
      </c>
      <c r="CI3" s="170" t="s">
        <v>274</v>
      </c>
      <c r="CJ3" s="170" t="s">
        <v>274</v>
      </c>
      <c r="CK3" s="170" t="s">
        <v>274</v>
      </c>
      <c r="CL3" s="170" t="s">
        <v>274</v>
      </c>
      <c r="CM3" s="170" t="s">
        <v>274</v>
      </c>
      <c r="CN3" s="170" t="s">
        <v>274</v>
      </c>
      <c r="CO3" s="170" t="s">
        <v>274</v>
      </c>
      <c r="CP3" s="170" t="s">
        <v>274</v>
      </c>
      <c r="CQ3" s="170" t="s">
        <v>274</v>
      </c>
      <c r="CR3" s="170" t="s">
        <v>274</v>
      </c>
      <c r="CS3" s="170" t="s">
        <v>274</v>
      </c>
      <c r="CT3" s="170" t="s">
        <v>274</v>
      </c>
      <c r="CU3" s="170" t="s">
        <v>274</v>
      </c>
      <c r="CV3" s="170" t="s">
        <v>274</v>
      </c>
      <c r="CW3" s="170" t="s">
        <v>274</v>
      </c>
      <c r="CX3" s="170" t="s">
        <v>274</v>
      </c>
      <c r="CY3" s="170" t="s">
        <v>274</v>
      </c>
      <c r="CZ3" s="170" t="s">
        <v>274</v>
      </c>
      <c r="DA3" s="170" t="s">
        <v>274</v>
      </c>
      <c r="DB3" s="170" t="s">
        <v>274</v>
      </c>
      <c r="DC3" s="170" t="s">
        <v>274</v>
      </c>
      <c r="DD3" s="170" t="s">
        <v>274</v>
      </c>
      <c r="DE3" s="170" t="s">
        <v>274</v>
      </c>
      <c r="DF3" s="170" t="s">
        <v>274</v>
      </c>
      <c r="DG3" s="170" t="s">
        <v>274</v>
      </c>
      <c r="DH3" s="170" t="s">
        <v>274</v>
      </c>
      <c r="DI3" s="170" t="s">
        <v>274</v>
      </c>
      <c r="DJ3" s="170" t="s">
        <v>274</v>
      </c>
      <c r="DK3" s="170" t="s">
        <v>274</v>
      </c>
      <c r="DL3" s="170" t="s">
        <v>274</v>
      </c>
      <c r="DM3" s="170" t="s">
        <v>274</v>
      </c>
      <c r="DN3" s="170" t="s">
        <v>274</v>
      </c>
      <c r="DO3" s="170" t="s">
        <v>274</v>
      </c>
      <c r="DP3" s="170" t="s">
        <v>274</v>
      </c>
      <c r="DQ3" s="170" t="s">
        <v>274</v>
      </c>
      <c r="DR3" s="170" t="s">
        <v>274</v>
      </c>
      <c r="DS3" s="170" t="s">
        <v>274</v>
      </c>
      <c r="DT3" s="170" t="s">
        <v>274</v>
      </c>
      <c r="DU3" s="170" t="s">
        <v>274</v>
      </c>
      <c r="DV3" s="170" t="s">
        <v>274</v>
      </c>
      <c r="DW3" s="170" t="s">
        <v>274</v>
      </c>
      <c r="DX3" s="170" t="s">
        <v>274</v>
      </c>
      <c r="FS3" s="167"/>
      <c r="FT3" s="167"/>
      <c r="FU3" s="167"/>
      <c r="FV3" s="167"/>
      <c r="FW3" s="167"/>
      <c r="FX3" s="167"/>
      <c r="FY3" s="167"/>
      <c r="FZ3" s="167"/>
      <c r="GA3" s="167"/>
      <c r="GB3" s="167"/>
      <c r="GC3" s="167"/>
      <c r="GD3" s="167"/>
      <c r="GE3" s="167"/>
      <c r="GF3" s="167"/>
      <c r="GG3" s="167"/>
      <c r="GH3" s="167"/>
      <c r="GI3" s="167"/>
      <c r="GJ3" s="167"/>
      <c r="GK3" s="167"/>
      <c r="GL3" s="167"/>
      <c r="GM3" s="167"/>
      <c r="GN3" s="167"/>
      <c r="GO3" s="167"/>
      <c r="GP3" s="167"/>
      <c r="GQ3" s="167"/>
      <c r="GR3" s="167"/>
    </row>
    <row r="4" spans="1:200" s="174" customFormat="1" ht="63">
      <c r="A4" s="171" t="s">
        <v>275</v>
      </c>
      <c r="B4" s="172"/>
      <c r="C4"/>
      <c r="D4"/>
      <c r="E4" s="170" t="s">
        <v>276</v>
      </c>
      <c r="F4" s="170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278</v>
      </c>
      <c r="O4" s="170" t="s">
        <v>278</v>
      </c>
      <c r="P4" s="170" t="s">
        <v>2049</v>
      </c>
      <c r="Q4" s="170" t="s">
        <v>2050</v>
      </c>
      <c r="R4" s="170" t="s">
        <v>2051</v>
      </c>
      <c r="S4" s="170" t="s">
        <v>2052</v>
      </c>
      <c r="T4" s="170" t="s">
        <v>2053</v>
      </c>
      <c r="U4" s="170" t="s">
        <v>2054</v>
      </c>
      <c r="V4" s="170" t="s">
        <v>2055</v>
      </c>
      <c r="W4" s="170" t="s">
        <v>2056</v>
      </c>
      <c r="X4" s="170" t="s">
        <v>2057</v>
      </c>
      <c r="Y4" s="170" t="s">
        <v>2058</v>
      </c>
      <c r="Z4" s="170" t="s">
        <v>2059</v>
      </c>
      <c r="AA4" s="170" t="s">
        <v>2060</v>
      </c>
      <c r="AB4" s="170" t="s">
        <v>2061</v>
      </c>
      <c r="AC4" s="170" t="s">
        <v>2062</v>
      </c>
      <c r="AD4" s="170" t="s">
        <v>2063</v>
      </c>
      <c r="AE4" s="170" t="s">
        <v>2064</v>
      </c>
      <c r="AF4" s="170" t="s">
        <v>2065</v>
      </c>
      <c r="AG4" s="170" t="s">
        <v>2066</v>
      </c>
      <c r="AH4" s="170" t="s">
        <v>2067</v>
      </c>
      <c r="AI4" s="170" t="s">
        <v>2068</v>
      </c>
      <c r="AJ4" s="170" t="s">
        <v>2069</v>
      </c>
      <c r="AK4" s="170" t="s">
        <v>2070</v>
      </c>
      <c r="AL4" s="170" t="s">
        <v>2071</v>
      </c>
      <c r="AM4" s="170" t="s">
        <v>2072</v>
      </c>
      <c r="AN4" s="170" t="s">
        <v>2073</v>
      </c>
      <c r="AO4" s="170" t="s">
        <v>2074</v>
      </c>
      <c r="AP4" s="170" t="s">
        <v>2075</v>
      </c>
      <c r="AQ4" s="170" t="s">
        <v>2076</v>
      </c>
      <c r="AR4" s="170" t="s">
        <v>2077</v>
      </c>
      <c r="AS4" s="170" t="s">
        <v>2078</v>
      </c>
      <c r="AT4" s="170" t="s">
        <v>2079</v>
      </c>
      <c r="AU4" s="170" t="s">
        <v>2080</v>
      </c>
      <c r="AV4" s="170" t="s">
        <v>2081</v>
      </c>
      <c r="AW4" s="170" t="s">
        <v>2082</v>
      </c>
      <c r="AX4" s="170" t="s">
        <v>2083</v>
      </c>
      <c r="AY4" s="170" t="s">
        <v>2084</v>
      </c>
      <c r="AZ4" s="170" t="s">
        <v>2085</v>
      </c>
      <c r="BA4" s="170" t="s">
        <v>2086</v>
      </c>
      <c r="BB4" s="170" t="s">
        <v>2087</v>
      </c>
      <c r="BC4" s="170" t="s">
        <v>2088</v>
      </c>
      <c r="BD4" s="170" t="s">
        <v>2089</v>
      </c>
      <c r="BE4" s="170" t="s">
        <v>2090</v>
      </c>
      <c r="BF4" s="170" t="s">
        <v>2091</v>
      </c>
      <c r="BG4" s="170" t="s">
        <v>2092</v>
      </c>
      <c r="BH4" s="170" t="s">
        <v>2093</v>
      </c>
      <c r="BI4" s="170" t="s">
        <v>2094</v>
      </c>
      <c r="BJ4" s="170" t="s">
        <v>2095</v>
      </c>
      <c r="BK4" s="170" t="s">
        <v>2096</v>
      </c>
      <c r="BL4" s="170" t="s">
        <v>2097</v>
      </c>
      <c r="BM4" s="170" t="s">
        <v>2098</v>
      </c>
      <c r="BN4" s="170" t="s">
        <v>2099</v>
      </c>
      <c r="BO4" s="170" t="s">
        <v>2100</v>
      </c>
      <c r="BP4" s="170" t="s">
        <v>2101</v>
      </c>
      <c r="BQ4" s="170" t="s">
        <v>2102</v>
      </c>
      <c r="BR4" s="170" t="s">
        <v>2103</v>
      </c>
      <c r="BS4" s="170" t="s">
        <v>2104</v>
      </c>
      <c r="BT4" s="170" t="s">
        <v>2105</v>
      </c>
      <c r="BU4" s="170" t="s">
        <v>2106</v>
      </c>
      <c r="BV4" s="170" t="s">
        <v>2107</v>
      </c>
      <c r="BW4" s="170" t="s">
        <v>2108</v>
      </c>
      <c r="BX4" s="170" t="s">
        <v>2109</v>
      </c>
      <c r="BY4" s="170" t="s">
        <v>2110</v>
      </c>
      <c r="BZ4" s="170" t="s">
        <v>2111</v>
      </c>
      <c r="CA4" s="170" t="s">
        <v>2112</v>
      </c>
      <c r="CB4" s="211" t="s">
        <v>2113</v>
      </c>
      <c r="CC4" s="170" t="s">
        <v>2114</v>
      </c>
      <c r="CD4" s="170" t="s">
        <v>2115</v>
      </c>
      <c r="CE4" s="170" t="s">
        <v>2116</v>
      </c>
      <c r="CF4" s="170" t="s">
        <v>2117</v>
      </c>
      <c r="CG4" s="170" t="s">
        <v>2118</v>
      </c>
      <c r="CH4" s="170" t="s">
        <v>2119</v>
      </c>
      <c r="CI4" s="170" t="s">
        <v>2120</v>
      </c>
      <c r="CJ4" s="170" t="s">
        <v>2121</v>
      </c>
      <c r="CK4" s="170" t="s">
        <v>2122</v>
      </c>
      <c r="CL4" s="170" t="s">
        <v>2123</v>
      </c>
      <c r="CM4" s="170" t="s">
        <v>2124</v>
      </c>
      <c r="CN4" s="170" t="s">
        <v>2125</v>
      </c>
      <c r="CO4" s="170" t="s">
        <v>2126</v>
      </c>
      <c r="CP4" s="170" t="s">
        <v>2127</v>
      </c>
      <c r="CQ4" s="170" t="s">
        <v>2128</v>
      </c>
      <c r="CR4" s="170" t="s">
        <v>2129</v>
      </c>
      <c r="CS4" s="170" t="s">
        <v>2130</v>
      </c>
      <c r="CT4" s="170" t="s">
        <v>2131</v>
      </c>
      <c r="CU4" s="170" t="s">
        <v>2132</v>
      </c>
      <c r="CV4" s="170" t="s">
        <v>2133</v>
      </c>
      <c r="CW4" s="170" t="s">
        <v>2134</v>
      </c>
      <c r="CX4" s="170" t="s">
        <v>2135</v>
      </c>
      <c r="CY4" s="170" t="s">
        <v>2136</v>
      </c>
      <c r="CZ4" s="170" t="s">
        <v>2137</v>
      </c>
      <c r="DA4" s="170" t="s">
        <v>2138</v>
      </c>
      <c r="DB4" s="170" t="s">
        <v>2139</v>
      </c>
      <c r="DC4" s="170" t="s">
        <v>2140</v>
      </c>
      <c r="DD4" s="170" t="s">
        <v>2141</v>
      </c>
      <c r="DE4" s="170" t="s">
        <v>2142</v>
      </c>
      <c r="DF4" s="170" t="s">
        <v>2143</v>
      </c>
      <c r="DG4" s="170" t="s">
        <v>2144</v>
      </c>
      <c r="DH4" s="170" t="s">
        <v>2145</v>
      </c>
      <c r="DI4" s="170" t="s">
        <v>2146</v>
      </c>
      <c r="DJ4" s="170" t="s">
        <v>2147</v>
      </c>
      <c r="DK4" s="170" t="s">
        <v>2148</v>
      </c>
      <c r="DL4" s="170" t="s">
        <v>2149</v>
      </c>
      <c r="DM4" s="170" t="s">
        <v>2150</v>
      </c>
      <c r="DN4" s="170" t="s">
        <v>2151</v>
      </c>
      <c r="DO4" s="170" t="s">
        <v>2152</v>
      </c>
      <c r="DP4" s="170" t="s">
        <v>2153</v>
      </c>
      <c r="DQ4" s="170" t="s">
        <v>2154</v>
      </c>
      <c r="DR4" s="170" t="s">
        <v>2155</v>
      </c>
      <c r="DS4" s="170" t="s">
        <v>2156</v>
      </c>
      <c r="DT4" s="170" t="s">
        <v>2158</v>
      </c>
      <c r="DU4" s="170" t="s">
        <v>2159</v>
      </c>
      <c r="DV4" s="170" t="s">
        <v>2160</v>
      </c>
      <c r="DW4" s="170" t="s">
        <v>2161</v>
      </c>
      <c r="DX4" s="170" t="s">
        <v>279</v>
      </c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 s="173"/>
      <c r="FT4" s="173"/>
      <c r="FU4" s="173"/>
      <c r="FV4" s="173"/>
      <c r="FW4" s="173"/>
      <c r="FX4" s="173"/>
      <c r="FY4" s="173"/>
      <c r="FZ4" s="173"/>
      <c r="GA4" s="173"/>
      <c r="GB4" s="173"/>
      <c r="GC4" s="173"/>
      <c r="GD4" s="173"/>
      <c r="GE4" s="173"/>
      <c r="GF4" s="173"/>
      <c r="GG4" s="173"/>
      <c r="GH4" s="173"/>
      <c r="GI4" s="173"/>
      <c r="GJ4" s="173"/>
      <c r="GK4" s="173"/>
      <c r="GL4" s="173"/>
      <c r="GM4" s="173"/>
      <c r="GN4" s="173"/>
      <c r="GO4" s="173"/>
      <c r="GP4" s="173"/>
      <c r="GQ4" s="173"/>
      <c r="GR4" s="173"/>
    </row>
    <row r="5" spans="1:200">
      <c r="D5" s="175" t="s">
        <v>280</v>
      </c>
      <c r="E5" s="176" t="s">
        <v>281</v>
      </c>
      <c r="F5" s="176" t="s">
        <v>80</v>
      </c>
      <c r="G5" s="176"/>
      <c r="H5" s="176"/>
      <c r="I5" s="176"/>
      <c r="J5" s="176">
        <v>1711280.4651776</v>
      </c>
      <c r="K5" s="176"/>
      <c r="L5" s="176">
        <v>97221930.065165997</v>
      </c>
      <c r="M5" s="176"/>
      <c r="N5" s="176">
        <v>430431.804</v>
      </c>
      <c r="O5" s="176">
        <v>99363642.334343597</v>
      </c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6"/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6"/>
      <c r="BI5" s="176"/>
      <c r="BJ5" s="176"/>
      <c r="BK5" s="176"/>
      <c r="BL5" s="176"/>
      <c r="BM5" s="176"/>
      <c r="BN5" s="176"/>
      <c r="BO5" s="176"/>
      <c r="BP5" s="176"/>
      <c r="BQ5" s="176"/>
      <c r="BR5" s="176"/>
      <c r="BS5" s="176"/>
      <c r="BT5" s="176"/>
      <c r="BU5" s="176"/>
      <c r="BV5" s="176"/>
      <c r="BW5" s="176"/>
      <c r="BX5" s="176"/>
      <c r="BY5" s="176"/>
      <c r="BZ5" s="176"/>
      <c r="CA5" s="176"/>
      <c r="CB5" s="176"/>
      <c r="CC5" s="176"/>
      <c r="CD5" s="176"/>
      <c r="CE5" s="176"/>
      <c r="CF5" s="176"/>
      <c r="CG5" s="176"/>
      <c r="CH5" s="176"/>
      <c r="CI5" s="176"/>
      <c r="CJ5" s="176"/>
      <c r="CK5" s="176"/>
      <c r="CL5" s="176"/>
      <c r="CM5" s="176"/>
      <c r="CN5" s="176"/>
      <c r="CO5" s="176"/>
      <c r="CP5" s="176"/>
      <c r="CQ5" s="176"/>
      <c r="CR5" s="176"/>
      <c r="CS5" s="176"/>
      <c r="CT5" s="176"/>
      <c r="CU5" s="176"/>
      <c r="CV5" s="176"/>
      <c r="CW5" s="176"/>
      <c r="CX5" s="176"/>
      <c r="CY5" s="176"/>
      <c r="CZ5" s="176"/>
      <c r="DA5" s="176"/>
      <c r="DB5" s="176"/>
      <c r="DC5" s="176"/>
      <c r="DD5" s="176"/>
      <c r="DE5" s="176"/>
      <c r="DF5" s="176"/>
      <c r="DG5" s="176"/>
      <c r="DH5" s="176"/>
      <c r="DI5" s="176"/>
      <c r="DJ5" s="176"/>
      <c r="DK5" s="176"/>
      <c r="DL5" s="176"/>
      <c r="DM5" s="176"/>
      <c r="DN5" s="176"/>
      <c r="DO5" s="176"/>
      <c r="DP5" s="176"/>
      <c r="DQ5" s="176"/>
      <c r="DR5" s="176"/>
      <c r="DS5" s="176"/>
      <c r="DT5" s="176"/>
      <c r="DU5" s="176"/>
      <c r="DV5" s="176"/>
      <c r="DW5" s="176"/>
      <c r="DX5" s="176">
        <v>99363642.334343597</v>
      </c>
    </row>
    <row r="6" spans="1:200">
      <c r="A6" s="99" t="s">
        <v>282</v>
      </c>
      <c r="B6" s="99" t="s">
        <v>2194</v>
      </c>
      <c r="D6" s="175" t="s">
        <v>284</v>
      </c>
      <c r="E6" s="176" t="s">
        <v>285</v>
      </c>
      <c r="F6" s="176" t="s">
        <v>286</v>
      </c>
      <c r="G6" s="176">
        <v>51141488.450000003</v>
      </c>
      <c r="H6" s="176">
        <v>39971.39</v>
      </c>
      <c r="I6" s="176">
        <v>741565732.11989629</v>
      </c>
      <c r="J6" s="176">
        <v>175170368.547932</v>
      </c>
      <c r="K6" s="176"/>
      <c r="L6" s="176">
        <v>38125842.209168002</v>
      </c>
      <c r="M6" s="176">
        <v>13300625.289999999</v>
      </c>
      <c r="N6" s="176">
        <v>290193033.32770503</v>
      </c>
      <c r="O6" s="176">
        <v>1309537061.3347013</v>
      </c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  <c r="AN6" s="176"/>
      <c r="AO6" s="176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6"/>
      <c r="BI6" s="176"/>
      <c r="BJ6" s="176"/>
      <c r="BK6" s="176"/>
      <c r="BL6" s="176"/>
      <c r="BM6" s="176"/>
      <c r="BN6" s="176"/>
      <c r="BO6" s="176"/>
      <c r="BP6" s="176"/>
      <c r="BQ6" s="176"/>
      <c r="BR6" s="176"/>
      <c r="BS6" s="176"/>
      <c r="BT6" s="176"/>
      <c r="BU6" s="176"/>
      <c r="BV6" s="176"/>
      <c r="BW6" s="176"/>
      <c r="BX6" s="176"/>
      <c r="BY6" s="176"/>
      <c r="BZ6" s="176"/>
      <c r="CA6" s="176"/>
      <c r="CB6" s="176"/>
      <c r="CC6" s="176"/>
      <c r="CD6" s="176"/>
      <c r="CE6" s="176"/>
      <c r="CF6" s="176"/>
      <c r="CG6" s="176"/>
      <c r="CH6" s="176"/>
      <c r="CI6" s="176"/>
      <c r="CJ6" s="176"/>
      <c r="CK6" s="176"/>
      <c r="CL6" s="176"/>
      <c r="CM6" s="176"/>
      <c r="CN6" s="176"/>
      <c r="CO6" s="176"/>
      <c r="CP6" s="176"/>
      <c r="CQ6" s="176"/>
      <c r="CR6" s="176"/>
      <c r="CS6" s="176"/>
      <c r="CT6" s="176"/>
      <c r="CU6" s="176"/>
      <c r="CV6" s="176"/>
      <c r="CW6" s="176"/>
      <c r="CX6" s="176"/>
      <c r="CY6" s="176"/>
      <c r="CZ6" s="176"/>
      <c r="DA6" s="176"/>
      <c r="DB6" s="176"/>
      <c r="DC6" s="176"/>
      <c r="DD6" s="176"/>
      <c r="DE6" s="176"/>
      <c r="DF6" s="176"/>
      <c r="DG6" s="176"/>
      <c r="DH6" s="176"/>
      <c r="DI6" s="176"/>
      <c r="DJ6" s="176"/>
      <c r="DK6" s="176"/>
      <c r="DL6" s="176"/>
      <c r="DM6" s="176"/>
      <c r="DN6" s="176"/>
      <c r="DO6" s="176"/>
      <c r="DP6" s="176"/>
      <c r="DQ6" s="176"/>
      <c r="DR6" s="176"/>
      <c r="DS6" s="176"/>
      <c r="DT6" s="176"/>
      <c r="DU6" s="176"/>
      <c r="DV6" s="176"/>
      <c r="DW6" s="176"/>
      <c r="DX6" s="176">
        <v>1309537061.3347013</v>
      </c>
    </row>
    <row r="7" spans="1:200">
      <c r="A7" s="99" t="s">
        <v>287</v>
      </c>
      <c r="B7" s="99" t="s">
        <v>2194</v>
      </c>
      <c r="D7" s="175" t="s">
        <v>289</v>
      </c>
      <c r="E7" s="176" t="s">
        <v>290</v>
      </c>
      <c r="F7" s="176" t="s">
        <v>291</v>
      </c>
      <c r="G7" s="176">
        <v>102.16</v>
      </c>
      <c r="H7" s="176"/>
      <c r="I7" s="176"/>
      <c r="J7" s="176"/>
      <c r="K7" s="176"/>
      <c r="L7" s="176">
        <v>65233527.527196497</v>
      </c>
      <c r="M7" s="176">
        <v>1504763056.97</v>
      </c>
      <c r="N7" s="176"/>
      <c r="O7" s="176">
        <v>1569996686.6571963</v>
      </c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  <c r="AN7" s="176"/>
      <c r="AO7" s="176"/>
      <c r="AP7" s="176"/>
      <c r="AQ7" s="176"/>
      <c r="AR7" s="176"/>
      <c r="AS7" s="176"/>
      <c r="AT7" s="176"/>
      <c r="AU7" s="176"/>
      <c r="AV7" s="176"/>
      <c r="AW7" s="176"/>
      <c r="AX7" s="176"/>
      <c r="AY7" s="176"/>
      <c r="AZ7" s="176"/>
      <c r="BA7" s="176"/>
      <c r="BB7" s="176"/>
      <c r="BC7" s="176"/>
      <c r="BD7" s="176"/>
      <c r="BE7" s="176"/>
      <c r="BF7" s="176"/>
      <c r="BG7" s="176"/>
      <c r="BH7" s="176"/>
      <c r="BI7" s="176"/>
      <c r="BJ7" s="176"/>
      <c r="BK7" s="176"/>
      <c r="BL7" s="176"/>
      <c r="BM7" s="176"/>
      <c r="BN7" s="176"/>
      <c r="BO7" s="176"/>
      <c r="BP7" s="176"/>
      <c r="BQ7" s="176"/>
      <c r="BR7" s="176"/>
      <c r="BS7" s="176"/>
      <c r="BT7" s="176"/>
      <c r="BU7" s="176"/>
      <c r="BV7" s="176"/>
      <c r="BW7" s="176"/>
      <c r="BX7" s="176"/>
      <c r="BY7" s="176"/>
      <c r="BZ7" s="176"/>
      <c r="CA7" s="176"/>
      <c r="CB7" s="176"/>
      <c r="CC7" s="176"/>
      <c r="CD7" s="176"/>
      <c r="CE7" s="176"/>
      <c r="CF7" s="176"/>
      <c r="CG7" s="176"/>
      <c r="CH7" s="176"/>
      <c r="CI7" s="176"/>
      <c r="CJ7" s="176"/>
      <c r="CK7" s="176"/>
      <c r="CL7" s="176"/>
      <c r="CM7" s="176"/>
      <c r="CN7" s="176"/>
      <c r="CO7" s="176"/>
      <c r="CP7" s="176"/>
      <c r="CQ7" s="176"/>
      <c r="CR7" s="176"/>
      <c r="CS7" s="176"/>
      <c r="CT7" s="176"/>
      <c r="CU7" s="176"/>
      <c r="CV7" s="176"/>
      <c r="CW7" s="176"/>
      <c r="CX7" s="176"/>
      <c r="CY7" s="176"/>
      <c r="CZ7" s="176"/>
      <c r="DA7" s="176"/>
      <c r="DB7" s="176"/>
      <c r="DC7" s="176"/>
      <c r="DD7" s="176"/>
      <c r="DE7" s="176"/>
      <c r="DF7" s="176"/>
      <c r="DG7" s="176"/>
      <c r="DH7" s="176"/>
      <c r="DI7" s="176"/>
      <c r="DJ7" s="176"/>
      <c r="DK7" s="176"/>
      <c r="DL7" s="176"/>
      <c r="DM7" s="176"/>
      <c r="DN7" s="176"/>
      <c r="DO7" s="176"/>
      <c r="DP7" s="176"/>
      <c r="DQ7" s="176"/>
      <c r="DR7" s="176"/>
      <c r="DS7" s="176"/>
      <c r="DT7" s="176"/>
      <c r="DU7" s="176"/>
      <c r="DV7" s="176"/>
      <c r="DW7" s="176"/>
      <c r="DX7" s="176">
        <v>1569996686.6571963</v>
      </c>
    </row>
    <row r="8" spans="1:200">
      <c r="A8" s="99" t="s">
        <v>2195</v>
      </c>
      <c r="B8" s="99" t="s">
        <v>2194</v>
      </c>
      <c r="C8" s="177"/>
      <c r="D8" s="175" t="s">
        <v>294</v>
      </c>
      <c r="E8" s="178" t="s">
        <v>295</v>
      </c>
      <c r="F8" s="178" t="s">
        <v>80</v>
      </c>
      <c r="G8" s="178">
        <v>51141590.609999999</v>
      </c>
      <c r="H8" s="178">
        <v>39971.39</v>
      </c>
      <c r="I8" s="178">
        <v>741565732.11989629</v>
      </c>
      <c r="J8" s="178">
        <v>176881649.01310959</v>
      </c>
      <c r="K8" s="178"/>
      <c r="L8" s="178">
        <v>200581299.80153051</v>
      </c>
      <c r="M8" s="178">
        <v>1518063682.26</v>
      </c>
      <c r="N8" s="178">
        <v>290623465.13170499</v>
      </c>
      <c r="O8" s="178">
        <v>2978897390.3262415</v>
      </c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  <c r="AO8" s="178"/>
      <c r="AP8" s="178"/>
      <c r="AQ8" s="178"/>
      <c r="AR8" s="178"/>
      <c r="AS8" s="178"/>
      <c r="AT8" s="178"/>
      <c r="AU8" s="178"/>
      <c r="AV8" s="178"/>
      <c r="AW8" s="178"/>
      <c r="AX8" s="178"/>
      <c r="AY8" s="178"/>
      <c r="AZ8" s="178"/>
      <c r="BA8" s="178"/>
      <c r="BB8" s="178"/>
      <c r="BC8" s="178"/>
      <c r="BD8" s="178"/>
      <c r="BE8" s="178"/>
      <c r="BF8" s="178"/>
      <c r="BG8" s="178"/>
      <c r="BH8" s="178"/>
      <c r="BI8" s="178"/>
      <c r="BJ8" s="178"/>
      <c r="BK8" s="178"/>
      <c r="BL8" s="178"/>
      <c r="BM8" s="178"/>
      <c r="BN8" s="178"/>
      <c r="BO8" s="178"/>
      <c r="BP8" s="178"/>
      <c r="BQ8" s="178"/>
      <c r="BR8" s="178"/>
      <c r="BS8" s="178"/>
      <c r="BT8" s="178"/>
      <c r="BU8" s="178"/>
      <c r="BV8" s="178"/>
      <c r="BW8" s="178"/>
      <c r="BX8" s="178"/>
      <c r="BY8" s="178"/>
      <c r="BZ8" s="178"/>
      <c r="CA8" s="178"/>
      <c r="CB8" s="178"/>
      <c r="CC8" s="178"/>
      <c r="CD8" s="178"/>
      <c r="CE8" s="178"/>
      <c r="CF8" s="178"/>
      <c r="CG8" s="178"/>
      <c r="CH8" s="178"/>
      <c r="CI8" s="178"/>
      <c r="CJ8" s="178"/>
      <c r="CK8" s="178"/>
      <c r="CL8" s="178"/>
      <c r="CM8" s="178"/>
      <c r="CN8" s="178"/>
      <c r="CO8" s="178"/>
      <c r="CP8" s="178"/>
      <c r="CQ8" s="178"/>
      <c r="CR8" s="178"/>
      <c r="CS8" s="178"/>
      <c r="CT8" s="178"/>
      <c r="CU8" s="178"/>
      <c r="CV8" s="178"/>
      <c r="CW8" s="178"/>
      <c r="CX8" s="178"/>
      <c r="CY8" s="178"/>
      <c r="CZ8" s="178"/>
      <c r="DA8" s="178"/>
      <c r="DB8" s="178"/>
      <c r="DC8" s="178"/>
      <c r="DD8" s="178"/>
      <c r="DE8" s="178"/>
      <c r="DF8" s="178"/>
      <c r="DG8" s="178"/>
      <c r="DH8" s="178"/>
      <c r="DI8" s="178"/>
      <c r="DJ8" s="178"/>
      <c r="DK8" s="178"/>
      <c r="DL8" s="178"/>
      <c r="DM8" s="178"/>
      <c r="DN8" s="178"/>
      <c r="DO8" s="178"/>
      <c r="DP8" s="178"/>
      <c r="DQ8" s="178"/>
      <c r="DR8" s="178"/>
      <c r="DS8" s="178"/>
      <c r="DT8" s="178"/>
      <c r="DU8" s="178"/>
      <c r="DV8" s="178"/>
      <c r="DW8" s="178"/>
      <c r="DX8" s="178">
        <v>2978897390.3262415</v>
      </c>
    </row>
    <row r="9" spans="1:200">
      <c r="A9" s="99" t="s">
        <v>296</v>
      </c>
      <c r="B9" s="99" t="s">
        <v>2194</v>
      </c>
      <c r="D9" s="175" t="s">
        <v>298</v>
      </c>
      <c r="E9" s="176" t="s">
        <v>303</v>
      </c>
      <c r="F9" s="176" t="s">
        <v>304</v>
      </c>
      <c r="G9" s="176"/>
      <c r="H9" s="176"/>
      <c r="I9" s="176"/>
      <c r="J9" s="176"/>
      <c r="K9" s="176"/>
      <c r="L9" s="176">
        <v>734164131.89834094</v>
      </c>
      <c r="M9" s="176"/>
      <c r="N9" s="176">
        <v>1590795000</v>
      </c>
      <c r="O9" s="176">
        <v>2324959131.8983407</v>
      </c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  <c r="AN9" s="176"/>
      <c r="AO9" s="176"/>
      <c r="AP9" s="176"/>
      <c r="AQ9" s="176"/>
      <c r="AR9" s="176"/>
      <c r="AS9" s="176"/>
      <c r="AT9" s="176"/>
      <c r="AU9" s="176"/>
      <c r="AV9" s="176"/>
      <c r="AW9" s="176"/>
      <c r="AX9" s="176"/>
      <c r="AY9" s="176"/>
      <c r="AZ9" s="176"/>
      <c r="BA9" s="176"/>
      <c r="BB9" s="176"/>
      <c r="BC9" s="176"/>
      <c r="BD9" s="176"/>
      <c r="BE9" s="176"/>
      <c r="BF9" s="176"/>
      <c r="BG9" s="176"/>
      <c r="BH9" s="176"/>
      <c r="BI9" s="176"/>
      <c r="BJ9" s="176"/>
      <c r="BK9" s="176"/>
      <c r="BL9" s="176"/>
      <c r="BM9" s="176"/>
      <c r="BN9" s="176"/>
      <c r="BO9" s="176"/>
      <c r="BP9" s="176"/>
      <c r="BQ9" s="176"/>
      <c r="BR9" s="176"/>
      <c r="BS9" s="176"/>
      <c r="BT9" s="176"/>
      <c r="BU9" s="176"/>
      <c r="BV9" s="176"/>
      <c r="BW9" s="176"/>
      <c r="BX9" s="176"/>
      <c r="BY9" s="176"/>
      <c r="BZ9" s="176"/>
      <c r="CA9" s="176"/>
      <c r="CB9" s="176"/>
      <c r="CC9" s="176"/>
      <c r="CD9" s="176"/>
      <c r="CE9" s="176"/>
      <c r="CF9" s="176"/>
      <c r="CG9" s="176"/>
      <c r="CH9" s="176"/>
      <c r="CI9" s="176"/>
      <c r="CJ9" s="176"/>
      <c r="CK9" s="176"/>
      <c r="CL9" s="176"/>
      <c r="CM9" s="176"/>
      <c r="CN9" s="176"/>
      <c r="CO9" s="176"/>
      <c r="CP9" s="176"/>
      <c r="CQ9" s="176"/>
      <c r="CR9" s="176"/>
      <c r="CS9" s="176"/>
      <c r="CT9" s="176"/>
      <c r="CU9" s="176"/>
      <c r="CV9" s="176"/>
      <c r="CW9" s="176"/>
      <c r="CX9" s="176"/>
      <c r="CY9" s="176"/>
      <c r="CZ9" s="176"/>
      <c r="DA9" s="176"/>
      <c r="DB9" s="176"/>
      <c r="DC9" s="176"/>
      <c r="DD9" s="176"/>
      <c r="DE9" s="176"/>
      <c r="DF9" s="176"/>
      <c r="DG9" s="176"/>
      <c r="DH9" s="176"/>
      <c r="DI9" s="176"/>
      <c r="DJ9" s="176"/>
      <c r="DK9" s="176"/>
      <c r="DL9" s="176"/>
      <c r="DM9" s="176"/>
      <c r="DN9" s="176"/>
      <c r="DO9" s="176"/>
      <c r="DP9" s="176"/>
      <c r="DQ9" s="176"/>
      <c r="DR9" s="176"/>
      <c r="DS9" s="176"/>
      <c r="DT9" s="176"/>
      <c r="DU9" s="176"/>
      <c r="DV9" s="176"/>
      <c r="DW9" s="176"/>
      <c r="DX9" s="176">
        <v>2324959131.8983407</v>
      </c>
    </row>
    <row r="10" spans="1:200">
      <c r="A10" s="99" t="s">
        <v>227</v>
      </c>
      <c r="B10" s="99" t="s">
        <v>2194</v>
      </c>
      <c r="D10" s="175" t="s">
        <v>302</v>
      </c>
      <c r="E10" s="178" t="s">
        <v>308</v>
      </c>
      <c r="F10" s="178" t="s">
        <v>309</v>
      </c>
      <c r="G10" s="178">
        <v>0</v>
      </c>
      <c r="H10" s="178"/>
      <c r="I10" s="178"/>
      <c r="J10" s="178"/>
      <c r="K10" s="178"/>
      <c r="L10" s="178">
        <v>734164131.89834094</v>
      </c>
      <c r="M10" s="178">
        <v>0</v>
      </c>
      <c r="N10" s="178">
        <v>1590795000</v>
      </c>
      <c r="O10" s="178">
        <v>2324959131.8983407</v>
      </c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8"/>
      <c r="CJ10" s="178"/>
      <c r="CK10" s="178"/>
      <c r="CL10" s="178"/>
      <c r="CM10" s="178"/>
      <c r="CN10" s="178"/>
      <c r="CO10" s="178"/>
      <c r="CP10" s="178"/>
      <c r="CQ10" s="178"/>
      <c r="CR10" s="178"/>
      <c r="CS10" s="178"/>
      <c r="CT10" s="178"/>
      <c r="CU10" s="178"/>
      <c r="CV10" s="178"/>
      <c r="CW10" s="178"/>
      <c r="CX10" s="178"/>
      <c r="CY10" s="178"/>
      <c r="CZ10" s="178"/>
      <c r="DA10" s="178"/>
      <c r="DB10" s="178"/>
      <c r="DC10" s="178"/>
      <c r="DD10" s="178"/>
      <c r="DE10" s="178"/>
      <c r="DF10" s="178"/>
      <c r="DG10" s="178"/>
      <c r="DH10" s="178"/>
      <c r="DI10" s="178"/>
      <c r="DJ10" s="178"/>
      <c r="DK10" s="178"/>
      <c r="DL10" s="178"/>
      <c r="DM10" s="178"/>
      <c r="DN10" s="178"/>
      <c r="DO10" s="178"/>
      <c r="DP10" s="178"/>
      <c r="DQ10" s="178"/>
      <c r="DR10" s="178"/>
      <c r="DS10" s="178"/>
      <c r="DT10" s="178"/>
      <c r="DU10" s="178"/>
      <c r="DV10" s="178"/>
      <c r="DW10" s="178"/>
      <c r="DX10" s="178">
        <v>2324959131.8983407</v>
      </c>
    </row>
    <row r="11" spans="1:200">
      <c r="A11" s="99" t="s">
        <v>305</v>
      </c>
      <c r="B11" s="99" t="s">
        <v>2194</v>
      </c>
      <c r="D11" s="175" t="s">
        <v>307</v>
      </c>
      <c r="E11" s="180" t="s">
        <v>313</v>
      </c>
      <c r="F11" s="180" t="s">
        <v>314</v>
      </c>
      <c r="G11" s="180">
        <v>51141590.609999999</v>
      </c>
      <c r="H11" s="180">
        <v>39971.39</v>
      </c>
      <c r="I11" s="180">
        <v>741565732.11989629</v>
      </c>
      <c r="J11" s="180">
        <v>176881649.01310959</v>
      </c>
      <c r="K11" s="180"/>
      <c r="L11" s="180">
        <v>934745431.69987166</v>
      </c>
      <c r="M11" s="180">
        <v>1518063682.26</v>
      </c>
      <c r="N11" s="180">
        <v>1881418465.1317048</v>
      </c>
      <c r="O11" s="180">
        <v>5303856522.2245827</v>
      </c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  <c r="BL11" s="180"/>
      <c r="BM11" s="180"/>
      <c r="BN11" s="180"/>
      <c r="BO11" s="180"/>
      <c r="BP11" s="180"/>
      <c r="BQ11" s="180"/>
      <c r="BR11" s="180"/>
      <c r="BS11" s="180"/>
      <c r="BT11" s="180"/>
      <c r="BU11" s="180"/>
      <c r="BV11" s="180"/>
      <c r="BW11" s="180"/>
      <c r="BX11" s="180"/>
      <c r="BY11" s="180"/>
      <c r="BZ11" s="180"/>
      <c r="CA11" s="180"/>
      <c r="CB11" s="180"/>
      <c r="CC11" s="180"/>
      <c r="CD11" s="180"/>
      <c r="CE11" s="180"/>
      <c r="CF11" s="180"/>
      <c r="CG11" s="180"/>
      <c r="CH11" s="180"/>
      <c r="CI11" s="180"/>
      <c r="CJ11" s="180"/>
      <c r="CK11" s="180"/>
      <c r="CL11" s="180"/>
      <c r="CM11" s="180"/>
      <c r="CN11" s="180"/>
      <c r="CO11" s="180"/>
      <c r="CP11" s="180"/>
      <c r="CQ11" s="180"/>
      <c r="CR11" s="180"/>
      <c r="CS11" s="180"/>
      <c r="CT11" s="180"/>
      <c r="CU11" s="180"/>
      <c r="CV11" s="180"/>
      <c r="CW11" s="180"/>
      <c r="CX11" s="180"/>
      <c r="CY11" s="180"/>
      <c r="CZ11" s="180"/>
      <c r="DA11" s="180"/>
      <c r="DB11" s="180"/>
      <c r="DC11" s="180"/>
      <c r="DD11" s="180"/>
      <c r="DE11" s="180"/>
      <c r="DF11" s="180"/>
      <c r="DG11" s="180"/>
      <c r="DH11" s="180"/>
      <c r="DI11" s="180"/>
      <c r="DJ11" s="180"/>
      <c r="DK11" s="180"/>
      <c r="DL11" s="180"/>
      <c r="DM11" s="180"/>
      <c r="DN11" s="180"/>
      <c r="DO11" s="180"/>
      <c r="DP11" s="180"/>
      <c r="DQ11" s="180"/>
      <c r="DR11" s="180"/>
      <c r="DS11" s="180"/>
      <c r="DT11" s="180"/>
      <c r="DU11" s="180"/>
      <c r="DV11" s="180"/>
      <c r="DW11" s="180"/>
      <c r="DX11" s="180">
        <v>5303856522.2245827</v>
      </c>
    </row>
    <row r="12" spans="1:200">
      <c r="A12" s="99" t="s">
        <v>310</v>
      </c>
      <c r="B12" s="99" t="s">
        <v>2194</v>
      </c>
      <c r="D12" s="175" t="s">
        <v>312</v>
      </c>
      <c r="E12" s="176" t="s">
        <v>317</v>
      </c>
      <c r="F12" s="176" t="s">
        <v>318</v>
      </c>
      <c r="G12" s="176">
        <v>2020092562.8699999</v>
      </c>
      <c r="H12" s="176">
        <v>12487469.699999999</v>
      </c>
      <c r="I12" s="176"/>
      <c r="J12" s="176">
        <v>155896360.74984801</v>
      </c>
      <c r="K12" s="176"/>
      <c r="L12" s="176"/>
      <c r="M12" s="176">
        <v>459041487.94</v>
      </c>
      <c r="N12" s="176">
        <v>356934992.47969502</v>
      </c>
      <c r="O12" s="176">
        <v>3004452873.7395434</v>
      </c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6"/>
      <c r="AW12" s="176"/>
      <c r="AX12" s="176"/>
      <c r="AY12" s="176"/>
      <c r="AZ12" s="176"/>
      <c r="BA12" s="176"/>
      <c r="BB12" s="176"/>
      <c r="BC12" s="176">
        <v>-469863179.40720439</v>
      </c>
      <c r="BD12" s="176"/>
      <c r="BE12" s="176"/>
      <c r="BF12" s="176"/>
      <c r="BG12" s="176"/>
      <c r="BH12" s="176"/>
      <c r="BI12" s="176"/>
      <c r="BJ12" s="176"/>
      <c r="BK12" s="176"/>
      <c r="BL12" s="176"/>
      <c r="BM12" s="176"/>
      <c r="BN12" s="176"/>
      <c r="BO12" s="176"/>
      <c r="BP12" s="176"/>
      <c r="BQ12" s="176"/>
      <c r="BR12" s="176"/>
      <c r="BS12" s="176"/>
      <c r="BT12" s="176"/>
      <c r="BU12" s="176"/>
      <c r="BV12" s="176"/>
      <c r="BW12" s="176"/>
      <c r="BX12" s="176"/>
      <c r="BY12" s="176"/>
      <c r="BZ12" s="176"/>
      <c r="CA12" s="176"/>
      <c r="CB12" s="176"/>
      <c r="CC12" s="176"/>
      <c r="CD12" s="176"/>
      <c r="CE12" s="176"/>
      <c r="CF12" s="176"/>
      <c r="CG12" s="176"/>
      <c r="CH12" s="176"/>
      <c r="CI12" s="176"/>
      <c r="CJ12" s="176"/>
      <c r="CK12" s="176"/>
      <c r="CL12" s="176"/>
      <c r="CM12" s="176"/>
      <c r="CN12" s="176"/>
      <c r="CO12" s="176"/>
      <c r="CP12" s="176"/>
      <c r="CQ12" s="176"/>
      <c r="CR12" s="176"/>
      <c r="CS12" s="176"/>
      <c r="CT12" s="176"/>
      <c r="CU12" s="176"/>
      <c r="CV12" s="176"/>
      <c r="CW12" s="176"/>
      <c r="CX12" s="176"/>
      <c r="CY12" s="176"/>
      <c r="CZ12" s="176"/>
      <c r="DA12" s="176"/>
      <c r="DB12" s="176"/>
      <c r="DC12" s="176"/>
      <c r="DD12" s="176"/>
      <c r="DE12" s="176"/>
      <c r="DF12" s="176"/>
      <c r="DG12" s="176"/>
      <c r="DH12" s="176"/>
      <c r="DI12" s="176"/>
      <c r="DJ12" s="176"/>
      <c r="DK12" s="176"/>
      <c r="DL12" s="176"/>
      <c r="DM12" s="176"/>
      <c r="DN12" s="176"/>
      <c r="DO12" s="176"/>
      <c r="DP12" s="176"/>
      <c r="DQ12" s="176"/>
      <c r="DR12" s="176"/>
      <c r="DS12" s="176"/>
      <c r="DT12" s="176">
        <v>-469863179.40720439</v>
      </c>
      <c r="DU12" s="176"/>
      <c r="DV12" s="176"/>
      <c r="DW12" s="176"/>
      <c r="DX12" s="176">
        <v>2534589694.3323383</v>
      </c>
    </row>
    <row r="13" spans="1:200">
      <c r="A13" s="99" t="s">
        <v>315</v>
      </c>
      <c r="B13" s="99" t="s">
        <v>2194</v>
      </c>
      <c r="D13" s="175" t="s">
        <v>316</v>
      </c>
      <c r="E13" s="176" t="s">
        <v>1182</v>
      </c>
      <c r="F13" s="176" t="s">
        <v>1183</v>
      </c>
      <c r="G13" s="176"/>
      <c r="H13" s="176"/>
      <c r="I13" s="176"/>
      <c r="J13" s="176">
        <v>-1401.9427584</v>
      </c>
      <c r="K13" s="176"/>
      <c r="L13" s="176"/>
      <c r="M13" s="176"/>
      <c r="N13" s="176"/>
      <c r="O13" s="176">
        <v>-1401.9427584</v>
      </c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N13" s="176"/>
      <c r="AO13" s="176"/>
      <c r="AP13" s="176"/>
      <c r="AQ13" s="176"/>
      <c r="AR13" s="176"/>
      <c r="AS13" s="176"/>
      <c r="AT13" s="176"/>
      <c r="AU13" s="176"/>
      <c r="AV13" s="176"/>
      <c r="AW13" s="176"/>
      <c r="AX13" s="176"/>
      <c r="AY13" s="176"/>
      <c r="AZ13" s="176"/>
      <c r="BA13" s="176"/>
      <c r="BB13" s="176"/>
      <c r="BC13" s="176"/>
      <c r="BD13" s="176"/>
      <c r="BE13" s="176"/>
      <c r="BF13" s="176"/>
      <c r="BG13" s="176"/>
      <c r="BH13" s="176"/>
      <c r="BI13" s="176"/>
      <c r="BJ13" s="176"/>
      <c r="BK13" s="176"/>
      <c r="BL13" s="176"/>
      <c r="BM13" s="176"/>
      <c r="BN13" s="176"/>
      <c r="BO13" s="176"/>
      <c r="BP13" s="176"/>
      <c r="BQ13" s="176"/>
      <c r="BR13" s="176"/>
      <c r="BS13" s="176"/>
      <c r="BT13" s="176"/>
      <c r="BU13" s="176"/>
      <c r="BV13" s="176"/>
      <c r="BW13" s="176"/>
      <c r="BX13" s="176"/>
      <c r="BY13" s="176"/>
      <c r="BZ13" s="176"/>
      <c r="CA13" s="176"/>
      <c r="CB13" s="176"/>
      <c r="CC13" s="176"/>
      <c r="CD13" s="176"/>
      <c r="CE13" s="176"/>
      <c r="CF13" s="176"/>
      <c r="CG13" s="176"/>
      <c r="CH13" s="176"/>
      <c r="CI13" s="176"/>
      <c r="CJ13" s="176"/>
      <c r="CK13" s="176"/>
      <c r="CL13" s="176"/>
      <c r="CM13" s="176"/>
      <c r="CN13" s="176"/>
      <c r="CO13" s="176"/>
      <c r="CP13" s="176"/>
      <c r="CQ13" s="176"/>
      <c r="CR13" s="176"/>
      <c r="CS13" s="176"/>
      <c r="CT13" s="176"/>
      <c r="CU13" s="176"/>
      <c r="CV13" s="176"/>
      <c r="CW13" s="176"/>
      <c r="CX13" s="176"/>
      <c r="CY13" s="176"/>
      <c r="CZ13" s="176"/>
      <c r="DA13" s="176"/>
      <c r="DB13" s="176"/>
      <c r="DC13" s="176"/>
      <c r="DD13" s="176"/>
      <c r="DE13" s="176"/>
      <c r="DF13" s="176"/>
      <c r="DG13" s="176"/>
      <c r="DH13" s="176"/>
      <c r="DI13" s="176"/>
      <c r="DJ13" s="176"/>
      <c r="DK13" s="176"/>
      <c r="DL13" s="176"/>
      <c r="DM13" s="176"/>
      <c r="DN13" s="176"/>
      <c r="DO13" s="176"/>
      <c r="DP13" s="176"/>
      <c r="DQ13" s="176"/>
      <c r="DR13" s="176"/>
      <c r="DS13" s="176"/>
      <c r="DT13" s="176"/>
      <c r="DU13" s="176"/>
      <c r="DV13" s="176"/>
      <c r="DW13" s="176"/>
      <c r="DX13" s="176">
        <v>-1401.9427584</v>
      </c>
    </row>
    <row r="14" spans="1:200">
      <c r="A14" s="99" t="s">
        <v>319</v>
      </c>
      <c r="B14" s="99" t="s">
        <v>2194</v>
      </c>
      <c r="D14" s="175" t="s">
        <v>321</v>
      </c>
      <c r="E14" s="176" t="s">
        <v>322</v>
      </c>
      <c r="F14" s="176" t="s">
        <v>323</v>
      </c>
      <c r="G14" s="176">
        <v>2447829191.5999999</v>
      </c>
      <c r="H14" s="176">
        <v>69642869.150000006</v>
      </c>
      <c r="I14" s="176"/>
      <c r="J14" s="176">
        <v>3477553077.7664857</v>
      </c>
      <c r="K14" s="176"/>
      <c r="L14" s="176">
        <v>420220840.25572401</v>
      </c>
      <c r="M14" s="176">
        <v>460879126.08999997</v>
      </c>
      <c r="N14" s="176">
        <v>807798859.62493503</v>
      </c>
      <c r="O14" s="176">
        <v>7683923964.4871445</v>
      </c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N14" s="176"/>
      <c r="AO14" s="176"/>
      <c r="AP14" s="176"/>
      <c r="AQ14" s="176"/>
      <c r="AR14" s="176"/>
      <c r="AS14" s="176"/>
      <c r="AT14" s="176"/>
      <c r="AU14" s="176"/>
      <c r="AV14" s="176"/>
      <c r="AW14" s="176"/>
      <c r="AX14" s="176"/>
      <c r="AY14" s="176"/>
      <c r="AZ14" s="176"/>
      <c r="BA14" s="176"/>
      <c r="BB14" s="176"/>
      <c r="BC14" s="176"/>
      <c r="BD14" s="176"/>
      <c r="BE14" s="176"/>
      <c r="BF14" s="176"/>
      <c r="BG14" s="176"/>
      <c r="BH14" s="176"/>
      <c r="BI14" s="176"/>
      <c r="BJ14" s="176"/>
      <c r="BK14" s="176"/>
      <c r="BL14" s="176"/>
      <c r="BM14" s="176"/>
      <c r="BN14" s="176"/>
      <c r="BO14" s="176"/>
      <c r="BP14" s="176"/>
      <c r="BQ14" s="176"/>
      <c r="BR14" s="176"/>
      <c r="BS14" s="176"/>
      <c r="BT14" s="176"/>
      <c r="BU14" s="176"/>
      <c r="BV14" s="176"/>
      <c r="BW14" s="176"/>
      <c r="BX14" s="176"/>
      <c r="BY14" s="176"/>
      <c r="BZ14" s="176"/>
      <c r="CA14" s="176"/>
      <c r="CB14" s="176"/>
      <c r="CC14" s="176"/>
      <c r="CD14" s="176"/>
      <c r="CE14" s="176"/>
      <c r="CF14" s="176"/>
      <c r="CG14" s="176"/>
      <c r="CH14" s="176"/>
      <c r="CI14" s="176"/>
      <c r="CJ14" s="176"/>
      <c r="CK14" s="176"/>
      <c r="CL14" s="176"/>
      <c r="CM14" s="176"/>
      <c r="CN14" s="176"/>
      <c r="CO14" s="176"/>
      <c r="CP14" s="176"/>
      <c r="CQ14" s="176"/>
      <c r="CR14" s="176"/>
      <c r="CS14" s="176"/>
      <c r="CT14" s="176"/>
      <c r="CU14" s="176"/>
      <c r="CV14" s="176"/>
      <c r="CW14" s="176"/>
      <c r="CX14" s="176"/>
      <c r="CY14" s="176"/>
      <c r="CZ14" s="176"/>
      <c r="DA14" s="176"/>
      <c r="DB14" s="176"/>
      <c r="DC14" s="176"/>
      <c r="DD14" s="176"/>
      <c r="DE14" s="176"/>
      <c r="DF14" s="176"/>
      <c r="DG14" s="176"/>
      <c r="DH14" s="176"/>
      <c r="DI14" s="176"/>
      <c r="DJ14" s="176"/>
      <c r="DK14" s="176"/>
      <c r="DL14" s="176"/>
      <c r="DM14" s="176"/>
      <c r="DN14" s="176"/>
      <c r="DO14" s="176"/>
      <c r="DP14" s="176"/>
      <c r="DQ14" s="176"/>
      <c r="DR14" s="176"/>
      <c r="DS14" s="176"/>
      <c r="DT14" s="176"/>
      <c r="DU14" s="176"/>
      <c r="DV14" s="176"/>
      <c r="DW14" s="176"/>
      <c r="DX14" s="176">
        <v>7683923964.4871445</v>
      </c>
    </row>
    <row r="15" spans="1:200">
      <c r="D15" s="175" t="s">
        <v>324</v>
      </c>
      <c r="E15" s="176" t="s">
        <v>325</v>
      </c>
      <c r="F15" s="176" t="s">
        <v>326</v>
      </c>
      <c r="G15" s="176">
        <v>-75492108.590000004</v>
      </c>
      <c r="H15" s="176"/>
      <c r="I15" s="176"/>
      <c r="J15" s="176">
        <v>-65392.3254112</v>
      </c>
      <c r="K15" s="176"/>
      <c r="L15" s="176">
        <v>-48945731.9128225</v>
      </c>
      <c r="M15" s="176">
        <v>-4502988.46</v>
      </c>
      <c r="N15" s="176"/>
      <c r="O15" s="176">
        <v>-129006221.2882337</v>
      </c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N15" s="176"/>
      <c r="AO15" s="176"/>
      <c r="AP15" s="176"/>
      <c r="AQ15" s="176"/>
      <c r="AR15" s="176"/>
      <c r="AS15" s="176"/>
      <c r="AT15" s="176"/>
      <c r="AU15" s="176"/>
      <c r="AV15" s="176"/>
      <c r="AW15" s="176"/>
      <c r="AX15" s="176"/>
      <c r="AY15" s="176"/>
      <c r="AZ15" s="176"/>
      <c r="BA15" s="176"/>
      <c r="BB15" s="176"/>
      <c r="BC15" s="176"/>
      <c r="BD15" s="176"/>
      <c r="BE15" s="176"/>
      <c r="BF15" s="176"/>
      <c r="BG15" s="176"/>
      <c r="BH15" s="176"/>
      <c r="BI15" s="176"/>
      <c r="BJ15" s="176"/>
      <c r="BK15" s="176"/>
      <c r="BL15" s="176"/>
      <c r="BM15" s="176"/>
      <c r="BN15" s="176"/>
      <c r="BO15" s="176"/>
      <c r="BP15" s="176"/>
      <c r="BQ15" s="176"/>
      <c r="BR15" s="176"/>
      <c r="BS15" s="176"/>
      <c r="BT15" s="176"/>
      <c r="BU15" s="176"/>
      <c r="BV15" s="176"/>
      <c r="BW15" s="176"/>
      <c r="BX15" s="176"/>
      <c r="BY15" s="176"/>
      <c r="BZ15" s="176"/>
      <c r="CA15" s="176"/>
      <c r="CB15" s="176"/>
      <c r="CC15" s="176"/>
      <c r="CD15" s="176"/>
      <c r="CE15" s="176"/>
      <c r="CF15" s="176"/>
      <c r="CG15" s="176"/>
      <c r="CH15" s="176"/>
      <c r="CI15" s="176"/>
      <c r="CJ15" s="176"/>
      <c r="CK15" s="176"/>
      <c r="CL15" s="176"/>
      <c r="CM15" s="176"/>
      <c r="CN15" s="176"/>
      <c r="CO15" s="176"/>
      <c r="CP15" s="176"/>
      <c r="CQ15" s="176"/>
      <c r="CR15" s="176"/>
      <c r="CS15" s="176"/>
      <c r="CT15" s="176"/>
      <c r="CU15" s="176"/>
      <c r="CV15" s="176"/>
      <c r="CW15" s="176"/>
      <c r="CX15" s="176"/>
      <c r="CY15" s="176"/>
      <c r="CZ15" s="176"/>
      <c r="DA15" s="176"/>
      <c r="DB15" s="176"/>
      <c r="DC15" s="176"/>
      <c r="DD15" s="176"/>
      <c r="DE15" s="176"/>
      <c r="DF15" s="176"/>
      <c r="DG15" s="176"/>
      <c r="DH15" s="176"/>
      <c r="DI15" s="176"/>
      <c r="DJ15" s="176"/>
      <c r="DK15" s="176"/>
      <c r="DL15" s="176"/>
      <c r="DM15" s="176"/>
      <c r="DN15" s="176"/>
      <c r="DO15" s="176"/>
      <c r="DP15" s="176"/>
      <c r="DQ15" s="176"/>
      <c r="DR15" s="176"/>
      <c r="DS15" s="176"/>
      <c r="DT15" s="176"/>
      <c r="DU15" s="176"/>
      <c r="DV15" s="176"/>
      <c r="DW15" s="176"/>
      <c r="DX15" s="176">
        <v>-129006221.2882337</v>
      </c>
    </row>
    <row r="16" spans="1:200">
      <c r="D16" s="175" t="s">
        <v>327</v>
      </c>
      <c r="E16" s="176" t="s">
        <v>328</v>
      </c>
      <c r="F16" s="176" t="s">
        <v>329</v>
      </c>
      <c r="G16" s="176">
        <v>18913871.23</v>
      </c>
      <c r="H16" s="176"/>
      <c r="I16" s="176"/>
      <c r="J16" s="176"/>
      <c r="K16" s="176"/>
      <c r="L16" s="176"/>
      <c r="M16" s="176"/>
      <c r="N16" s="176"/>
      <c r="O16" s="176">
        <v>18913871.23</v>
      </c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  <c r="AN16" s="176"/>
      <c r="AO16" s="176"/>
      <c r="AP16" s="176"/>
      <c r="AQ16" s="176"/>
      <c r="AR16" s="176"/>
      <c r="AS16" s="176"/>
      <c r="AT16" s="176"/>
      <c r="AU16" s="176"/>
      <c r="AV16" s="176"/>
      <c r="AW16" s="176"/>
      <c r="AX16" s="176"/>
      <c r="AY16" s="176"/>
      <c r="AZ16" s="176"/>
      <c r="BA16" s="176"/>
      <c r="BB16" s="176"/>
      <c r="BC16" s="176"/>
      <c r="BD16" s="176"/>
      <c r="BE16" s="176"/>
      <c r="BF16" s="176"/>
      <c r="BG16" s="176"/>
      <c r="BH16" s="176"/>
      <c r="BI16" s="176"/>
      <c r="BJ16" s="176"/>
      <c r="BK16" s="176"/>
      <c r="BL16" s="176"/>
      <c r="BM16" s="176"/>
      <c r="BN16" s="176"/>
      <c r="BO16" s="176"/>
      <c r="BP16" s="176"/>
      <c r="BQ16" s="176"/>
      <c r="BR16" s="176"/>
      <c r="BS16" s="176"/>
      <c r="BT16" s="176"/>
      <c r="BU16" s="176"/>
      <c r="BV16" s="176"/>
      <c r="BW16" s="176"/>
      <c r="BX16" s="176"/>
      <c r="BY16" s="176"/>
      <c r="BZ16" s="176"/>
      <c r="CA16" s="176"/>
      <c r="CB16" s="176"/>
      <c r="CC16" s="176"/>
      <c r="CD16" s="176"/>
      <c r="CE16" s="176"/>
      <c r="CF16" s="176"/>
      <c r="CG16" s="176"/>
      <c r="CH16" s="176"/>
      <c r="CI16" s="176"/>
      <c r="CJ16" s="176"/>
      <c r="CK16" s="176"/>
      <c r="CL16" s="176"/>
      <c r="CM16" s="176"/>
      <c r="CN16" s="176"/>
      <c r="CO16" s="176"/>
      <c r="CP16" s="176"/>
      <c r="CQ16" s="176"/>
      <c r="CR16" s="176"/>
      <c r="CS16" s="176"/>
      <c r="CT16" s="176"/>
      <c r="CU16" s="176"/>
      <c r="CV16" s="176"/>
      <c r="CW16" s="176"/>
      <c r="CX16" s="176"/>
      <c r="CY16" s="176"/>
      <c r="CZ16" s="176"/>
      <c r="DA16" s="176"/>
      <c r="DB16" s="176"/>
      <c r="DC16" s="176"/>
      <c r="DD16" s="176"/>
      <c r="DE16" s="176"/>
      <c r="DF16" s="176"/>
      <c r="DG16" s="176"/>
      <c r="DH16" s="176"/>
      <c r="DI16" s="176"/>
      <c r="DJ16" s="176"/>
      <c r="DK16" s="176"/>
      <c r="DL16" s="176"/>
      <c r="DM16" s="176"/>
      <c r="DN16" s="176"/>
      <c r="DO16" s="176"/>
      <c r="DP16" s="176"/>
      <c r="DQ16" s="176"/>
      <c r="DR16" s="176"/>
      <c r="DS16" s="176"/>
      <c r="DT16" s="176"/>
      <c r="DU16" s="176"/>
      <c r="DV16" s="176"/>
      <c r="DW16" s="176"/>
      <c r="DX16" s="176">
        <v>18913871.23</v>
      </c>
    </row>
    <row r="17" spans="1:128">
      <c r="D17" s="175" t="s">
        <v>330</v>
      </c>
      <c r="E17" s="178" t="s">
        <v>331</v>
      </c>
      <c r="F17" s="178" t="s">
        <v>332</v>
      </c>
      <c r="G17" s="178">
        <v>4411343517.1099997</v>
      </c>
      <c r="H17" s="178">
        <v>82130338.849999994</v>
      </c>
      <c r="I17" s="178"/>
      <c r="J17" s="178">
        <v>3633382644.2481642</v>
      </c>
      <c r="K17" s="178"/>
      <c r="L17" s="178">
        <v>371275108.34290153</v>
      </c>
      <c r="M17" s="178">
        <v>915417625.57000005</v>
      </c>
      <c r="N17" s="178">
        <v>1164733852.10463</v>
      </c>
      <c r="O17" s="178">
        <v>10578283086.225697</v>
      </c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/>
      <c r="AY17" s="178"/>
      <c r="AZ17" s="178"/>
      <c r="BA17" s="178"/>
      <c r="BB17" s="178"/>
      <c r="BC17" s="178">
        <v>-469863179.40720439</v>
      </c>
      <c r="BD17" s="178"/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/>
      <c r="CB17" s="178"/>
      <c r="CC17" s="178"/>
      <c r="CD17" s="178"/>
      <c r="CE17" s="178"/>
      <c r="CF17" s="178"/>
      <c r="CG17" s="178"/>
      <c r="CH17" s="178"/>
      <c r="CI17" s="178"/>
      <c r="CJ17" s="178"/>
      <c r="CK17" s="178"/>
      <c r="CL17" s="178"/>
      <c r="CM17" s="178"/>
      <c r="CN17" s="178"/>
      <c r="CO17" s="178"/>
      <c r="CP17" s="178"/>
      <c r="CQ17" s="178"/>
      <c r="CR17" s="178"/>
      <c r="CS17" s="178"/>
      <c r="CT17" s="178"/>
      <c r="CU17" s="178"/>
      <c r="CV17" s="178"/>
      <c r="CW17" s="178"/>
      <c r="CX17" s="178"/>
      <c r="CY17" s="178"/>
      <c r="CZ17" s="178"/>
      <c r="DA17" s="178"/>
      <c r="DB17" s="178"/>
      <c r="DC17" s="178"/>
      <c r="DD17" s="178"/>
      <c r="DE17" s="178"/>
      <c r="DF17" s="178"/>
      <c r="DG17" s="178"/>
      <c r="DH17" s="178"/>
      <c r="DI17" s="178"/>
      <c r="DJ17" s="178"/>
      <c r="DK17" s="178"/>
      <c r="DL17" s="178"/>
      <c r="DM17" s="178"/>
      <c r="DN17" s="178"/>
      <c r="DO17" s="178"/>
      <c r="DP17" s="178"/>
      <c r="DQ17" s="178"/>
      <c r="DR17" s="178"/>
      <c r="DS17" s="178"/>
      <c r="DT17" s="178">
        <v>-469863179.40720439</v>
      </c>
      <c r="DU17" s="178"/>
      <c r="DV17" s="178"/>
      <c r="DW17" s="178"/>
      <c r="DX17" s="178">
        <v>10108419906.818491</v>
      </c>
    </row>
    <row r="18" spans="1:128">
      <c r="D18" s="175" t="s">
        <v>333</v>
      </c>
      <c r="E18" s="176" t="s">
        <v>334</v>
      </c>
      <c r="F18" s="176" t="s">
        <v>335</v>
      </c>
      <c r="G18" s="176">
        <v>1654737.63</v>
      </c>
      <c r="H18" s="176">
        <v>34500</v>
      </c>
      <c r="I18" s="176">
        <v>22.264265399999999</v>
      </c>
      <c r="J18" s="176">
        <v>38548.800000000003</v>
      </c>
      <c r="K18" s="176"/>
      <c r="L18" s="176">
        <v>962244.20236899995</v>
      </c>
      <c r="M18" s="176">
        <v>313997.81</v>
      </c>
      <c r="N18" s="176">
        <v>45740.25</v>
      </c>
      <c r="O18" s="176">
        <v>3049790.9566343999</v>
      </c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6"/>
      <c r="BC18" s="176"/>
      <c r="BD18" s="176"/>
      <c r="BE18" s="176"/>
      <c r="BF18" s="176"/>
      <c r="BG18" s="176"/>
      <c r="BH18" s="176"/>
      <c r="BI18" s="176"/>
      <c r="BJ18" s="176"/>
      <c r="BK18" s="176"/>
      <c r="BL18" s="176"/>
      <c r="BM18" s="176"/>
      <c r="BN18" s="176"/>
      <c r="BO18" s="176"/>
      <c r="BP18" s="176"/>
      <c r="BQ18" s="176"/>
      <c r="BR18" s="176"/>
      <c r="BS18" s="176"/>
      <c r="BT18" s="176"/>
      <c r="BU18" s="176"/>
      <c r="BV18" s="176"/>
      <c r="BW18" s="176"/>
      <c r="BX18" s="176"/>
      <c r="BY18" s="176"/>
      <c r="BZ18" s="176"/>
      <c r="CA18" s="176"/>
      <c r="CB18" s="176"/>
      <c r="CC18" s="176"/>
      <c r="CD18" s="176"/>
      <c r="CE18" s="176"/>
      <c r="CF18" s="176"/>
      <c r="CG18" s="176"/>
      <c r="CH18" s="176"/>
      <c r="CI18" s="176"/>
      <c r="CJ18" s="176"/>
      <c r="CK18" s="176"/>
      <c r="CL18" s="176"/>
      <c r="CM18" s="176"/>
      <c r="CN18" s="176"/>
      <c r="CO18" s="176"/>
      <c r="CP18" s="176"/>
      <c r="CQ18" s="176"/>
      <c r="CR18" s="176"/>
      <c r="CS18" s="176"/>
      <c r="CT18" s="176"/>
      <c r="CU18" s="176"/>
      <c r="CV18" s="176"/>
      <c r="CW18" s="176"/>
      <c r="CX18" s="176"/>
      <c r="CY18" s="176"/>
      <c r="CZ18" s="176"/>
      <c r="DA18" s="176"/>
      <c r="DB18" s="176"/>
      <c r="DC18" s="176"/>
      <c r="DD18" s="176"/>
      <c r="DE18" s="176"/>
      <c r="DF18" s="176"/>
      <c r="DG18" s="176"/>
      <c r="DH18" s="176"/>
      <c r="DI18" s="176">
        <v>-24.22</v>
      </c>
      <c r="DJ18" s="176"/>
      <c r="DK18" s="176"/>
      <c r="DL18" s="176"/>
      <c r="DM18" s="176"/>
      <c r="DN18" s="176"/>
      <c r="DO18" s="176"/>
      <c r="DP18" s="176"/>
      <c r="DQ18" s="176"/>
      <c r="DR18" s="176"/>
      <c r="DS18" s="176"/>
      <c r="DT18" s="176">
        <v>-24.22</v>
      </c>
      <c r="DU18" s="176"/>
      <c r="DV18" s="176"/>
      <c r="DW18" s="176"/>
      <c r="DX18" s="176">
        <v>3049766.7366344002</v>
      </c>
    </row>
    <row r="19" spans="1:128">
      <c r="D19" s="175" t="s">
        <v>336</v>
      </c>
      <c r="E19" s="176" t="s">
        <v>337</v>
      </c>
      <c r="F19" s="176" t="s">
        <v>338</v>
      </c>
      <c r="G19" s="176">
        <v>375099736.13999999</v>
      </c>
      <c r="H19" s="176">
        <v>20367.060000000001</v>
      </c>
      <c r="I19" s="176"/>
      <c r="J19" s="176">
        <v>32539707.183862399</v>
      </c>
      <c r="K19" s="176"/>
      <c r="L19" s="176">
        <v>7640284.0471580001</v>
      </c>
      <c r="M19" s="176">
        <v>20203625.27</v>
      </c>
      <c r="N19" s="176">
        <v>219208.0275</v>
      </c>
      <c r="O19" s="176">
        <v>435722927.72852039</v>
      </c>
      <c r="P19" s="176"/>
      <c r="Q19" s="176"/>
      <c r="R19" s="176"/>
      <c r="S19" s="176"/>
      <c r="T19" s="176"/>
      <c r="U19" s="176"/>
      <c r="V19" s="176"/>
      <c r="W19" s="176">
        <v>-163436004.15113351</v>
      </c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  <c r="AN19" s="176"/>
      <c r="AO19" s="176"/>
      <c r="AP19" s="176"/>
      <c r="AQ19" s="176"/>
      <c r="AR19" s="176"/>
      <c r="AS19" s="176"/>
      <c r="AT19" s="176"/>
      <c r="AU19" s="176"/>
      <c r="AV19" s="176"/>
      <c r="AW19" s="176"/>
      <c r="AX19" s="176"/>
      <c r="AY19" s="176"/>
      <c r="AZ19" s="176"/>
      <c r="BA19" s="176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6"/>
      <c r="BP19" s="176"/>
      <c r="BQ19" s="176"/>
      <c r="BR19" s="176"/>
      <c r="BS19" s="176"/>
      <c r="BT19" s="176"/>
      <c r="BU19" s="176"/>
      <c r="BV19" s="176"/>
      <c r="BW19" s="176"/>
      <c r="BX19" s="176"/>
      <c r="BY19" s="176"/>
      <c r="BZ19" s="176"/>
      <c r="CA19" s="176"/>
      <c r="CB19" s="176"/>
      <c r="CC19" s="176"/>
      <c r="CD19" s="176"/>
      <c r="CE19" s="176"/>
      <c r="CF19" s="176"/>
      <c r="CG19" s="176"/>
      <c r="CH19" s="176"/>
      <c r="CI19" s="176"/>
      <c r="CJ19" s="176"/>
      <c r="CK19" s="176"/>
      <c r="CL19" s="176"/>
      <c r="CM19" s="176"/>
      <c r="CN19" s="176"/>
      <c r="CO19" s="176"/>
      <c r="CP19" s="176"/>
      <c r="CQ19" s="176"/>
      <c r="CR19" s="176"/>
      <c r="CS19" s="176"/>
      <c r="CT19" s="176"/>
      <c r="CU19" s="176"/>
      <c r="CV19" s="176"/>
      <c r="CW19" s="176"/>
      <c r="CX19" s="176"/>
      <c r="CY19" s="176"/>
      <c r="CZ19" s="176"/>
      <c r="DA19" s="176"/>
      <c r="DB19" s="176"/>
      <c r="DC19" s="176"/>
      <c r="DD19" s="176"/>
      <c r="DE19" s="176"/>
      <c r="DF19" s="176"/>
      <c r="DG19" s="176"/>
      <c r="DH19" s="176"/>
      <c r="DI19" s="176"/>
      <c r="DJ19" s="176"/>
      <c r="DK19" s="176"/>
      <c r="DL19" s="176"/>
      <c r="DM19" s="176"/>
      <c r="DN19" s="176"/>
      <c r="DO19" s="176"/>
      <c r="DP19" s="176"/>
      <c r="DQ19" s="176"/>
      <c r="DR19" s="176"/>
      <c r="DS19" s="176"/>
      <c r="DT19" s="176">
        <v>-163436004.15113351</v>
      </c>
      <c r="DU19" s="176"/>
      <c r="DV19" s="176"/>
      <c r="DW19" s="176"/>
      <c r="DX19" s="176">
        <v>272286923.57738692</v>
      </c>
    </row>
    <row r="20" spans="1:128">
      <c r="D20" s="175" t="s">
        <v>339</v>
      </c>
      <c r="E20" s="176" t="s">
        <v>340</v>
      </c>
      <c r="F20" s="176" t="s">
        <v>341</v>
      </c>
      <c r="G20" s="176">
        <v>-18243446.059999999</v>
      </c>
      <c r="H20" s="176"/>
      <c r="I20" s="176"/>
      <c r="J20" s="176"/>
      <c r="K20" s="176"/>
      <c r="L20" s="176">
        <v>-61835.340092500002</v>
      </c>
      <c r="M20" s="176"/>
      <c r="N20" s="176"/>
      <c r="O20" s="176">
        <v>-18305281.400092501</v>
      </c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176"/>
      <c r="CF20" s="176"/>
      <c r="CG20" s="176"/>
      <c r="CH20" s="176"/>
      <c r="CI20" s="176"/>
      <c r="CJ20" s="176"/>
      <c r="CK20" s="176"/>
      <c r="CL20" s="176"/>
      <c r="CM20" s="176"/>
      <c r="CN20" s="176"/>
      <c r="CO20" s="176"/>
      <c r="CP20" s="176"/>
      <c r="CQ20" s="176"/>
      <c r="CR20" s="176"/>
      <c r="CS20" s="176"/>
      <c r="CT20" s="176"/>
      <c r="CU20" s="176"/>
      <c r="CV20" s="176"/>
      <c r="CW20" s="176"/>
      <c r="CX20" s="176"/>
      <c r="CY20" s="176"/>
      <c r="CZ20" s="176"/>
      <c r="DA20" s="176"/>
      <c r="DB20" s="176"/>
      <c r="DC20" s="176"/>
      <c r="DD20" s="176"/>
      <c r="DE20" s="176"/>
      <c r="DF20" s="176"/>
      <c r="DG20" s="176"/>
      <c r="DH20" s="176"/>
      <c r="DI20" s="176"/>
      <c r="DJ20" s="176"/>
      <c r="DK20" s="176"/>
      <c r="DL20" s="176"/>
      <c r="DM20" s="176"/>
      <c r="DN20" s="176"/>
      <c r="DO20" s="176"/>
      <c r="DP20" s="176"/>
      <c r="DQ20" s="176"/>
      <c r="DR20" s="176"/>
      <c r="DS20" s="176"/>
      <c r="DT20" s="176"/>
      <c r="DU20" s="176"/>
      <c r="DV20" s="176"/>
      <c r="DW20" s="176"/>
      <c r="DX20" s="176">
        <v>-18305281.400092501</v>
      </c>
    </row>
    <row r="21" spans="1:128">
      <c r="A21" s="271" t="s">
        <v>342</v>
      </c>
      <c r="B21" s="272"/>
      <c r="D21" s="175" t="s">
        <v>343</v>
      </c>
      <c r="E21" s="176" t="s">
        <v>344</v>
      </c>
      <c r="F21" s="176" t="s">
        <v>345</v>
      </c>
      <c r="G21" s="176">
        <v>9812205.0199999996</v>
      </c>
      <c r="H21" s="176"/>
      <c r="I21" s="176"/>
      <c r="J21" s="176"/>
      <c r="K21" s="176">
        <v>36.9</v>
      </c>
      <c r="L21" s="176">
        <v>22384171.447377</v>
      </c>
      <c r="M21" s="176">
        <v>1172813.05</v>
      </c>
      <c r="N21" s="176"/>
      <c r="O21" s="176">
        <v>33369226.417376999</v>
      </c>
      <c r="P21" s="176"/>
      <c r="Q21" s="176"/>
      <c r="R21" s="176"/>
      <c r="S21" s="176"/>
      <c r="T21" s="176"/>
      <c r="U21" s="176"/>
      <c r="V21" s="176"/>
      <c r="W21" s="176">
        <v>-9812241.9199999999</v>
      </c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  <c r="AT21" s="176"/>
      <c r="AU21" s="176"/>
      <c r="AV21" s="176"/>
      <c r="AW21" s="176"/>
      <c r="AX21" s="176"/>
      <c r="AY21" s="176"/>
      <c r="AZ21" s="176"/>
      <c r="BA21" s="176"/>
      <c r="BB21" s="176"/>
      <c r="BC21" s="176"/>
      <c r="BD21" s="176"/>
      <c r="BE21" s="176"/>
      <c r="BF21" s="176"/>
      <c r="BG21" s="176"/>
      <c r="BH21" s="176"/>
      <c r="BI21" s="176"/>
      <c r="BJ21" s="176"/>
      <c r="BK21" s="176"/>
      <c r="BL21" s="176"/>
      <c r="BM21" s="176"/>
      <c r="BN21" s="176"/>
      <c r="BO21" s="176"/>
      <c r="BP21" s="176"/>
      <c r="BQ21" s="176"/>
      <c r="BR21" s="176"/>
      <c r="BS21" s="176"/>
      <c r="BT21" s="176"/>
      <c r="BU21" s="176"/>
      <c r="BV21" s="176"/>
      <c r="BW21" s="176"/>
      <c r="BX21" s="176"/>
      <c r="BY21" s="176"/>
      <c r="BZ21" s="176"/>
      <c r="CA21" s="176"/>
      <c r="CB21" s="176"/>
      <c r="CC21" s="176"/>
      <c r="CD21" s="176"/>
      <c r="CE21" s="176"/>
      <c r="CF21" s="176"/>
      <c r="CG21" s="176"/>
      <c r="CH21" s="176"/>
      <c r="CI21" s="176"/>
      <c r="CJ21" s="176"/>
      <c r="CK21" s="176"/>
      <c r="CL21" s="176"/>
      <c r="CM21" s="176"/>
      <c r="CN21" s="176"/>
      <c r="CO21" s="176"/>
      <c r="CP21" s="176"/>
      <c r="CQ21" s="176"/>
      <c r="CR21" s="176"/>
      <c r="CS21" s="176"/>
      <c r="CT21" s="176"/>
      <c r="CU21" s="176"/>
      <c r="CV21" s="176"/>
      <c r="CW21" s="176"/>
      <c r="CX21" s="176"/>
      <c r="CY21" s="176"/>
      <c r="CZ21" s="176"/>
      <c r="DA21" s="176"/>
      <c r="DB21" s="176"/>
      <c r="DC21" s="176"/>
      <c r="DD21" s="176"/>
      <c r="DE21" s="176"/>
      <c r="DF21" s="176"/>
      <c r="DG21" s="176"/>
      <c r="DH21" s="176"/>
      <c r="DI21" s="176"/>
      <c r="DJ21" s="176"/>
      <c r="DK21" s="176"/>
      <c r="DL21" s="176"/>
      <c r="DM21" s="176"/>
      <c r="DN21" s="176"/>
      <c r="DO21" s="176"/>
      <c r="DP21" s="176"/>
      <c r="DQ21" s="176"/>
      <c r="DR21" s="176"/>
      <c r="DS21" s="176"/>
      <c r="DT21" s="176">
        <v>-9812241.9199999999</v>
      </c>
      <c r="DU21" s="176"/>
      <c r="DV21" s="176"/>
      <c r="DW21" s="176"/>
      <c r="DX21" s="176">
        <v>23556984.497377001</v>
      </c>
    </row>
    <row r="22" spans="1:128">
      <c r="A22" s="270" t="s">
        <v>346</v>
      </c>
      <c r="B22" s="270"/>
      <c r="D22" s="175" t="s">
        <v>347</v>
      </c>
      <c r="E22" s="176" t="s">
        <v>348</v>
      </c>
      <c r="F22" s="176" t="s">
        <v>349</v>
      </c>
      <c r="G22" s="176">
        <v>12604207.24</v>
      </c>
      <c r="H22" s="176"/>
      <c r="I22" s="176"/>
      <c r="J22" s="176"/>
      <c r="K22" s="176"/>
      <c r="L22" s="176"/>
      <c r="M22" s="176">
        <v>438626</v>
      </c>
      <c r="N22" s="176"/>
      <c r="O22" s="176">
        <v>13042833.24</v>
      </c>
      <c r="P22" s="176"/>
      <c r="Q22" s="176"/>
      <c r="R22" s="176"/>
      <c r="S22" s="176"/>
      <c r="T22" s="176"/>
      <c r="U22" s="176"/>
      <c r="V22" s="176"/>
      <c r="W22" s="176">
        <v>-268588.28999999998</v>
      </c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  <c r="AN22" s="176"/>
      <c r="AO22" s="176"/>
      <c r="AP22" s="176"/>
      <c r="AQ22" s="176"/>
      <c r="AR22" s="176"/>
      <c r="AS22" s="176"/>
      <c r="AT22" s="176"/>
      <c r="AU22" s="176"/>
      <c r="AV22" s="176"/>
      <c r="AW22" s="176"/>
      <c r="AX22" s="176"/>
      <c r="AY22" s="176"/>
      <c r="AZ22" s="176"/>
      <c r="BA22" s="176"/>
      <c r="BB22" s="176"/>
      <c r="BC22" s="176"/>
      <c r="BD22" s="176"/>
      <c r="BE22" s="176"/>
      <c r="BF22" s="176"/>
      <c r="BG22" s="176"/>
      <c r="BH22" s="176"/>
      <c r="BI22" s="176"/>
      <c r="BJ22" s="176"/>
      <c r="BK22" s="176"/>
      <c r="BL22" s="176"/>
      <c r="BM22" s="176"/>
      <c r="BN22" s="176"/>
      <c r="BO22" s="176"/>
      <c r="BP22" s="176"/>
      <c r="BQ22" s="176"/>
      <c r="BR22" s="176"/>
      <c r="BS22" s="176"/>
      <c r="BT22" s="176"/>
      <c r="BU22" s="176"/>
      <c r="BV22" s="176"/>
      <c r="BW22" s="176"/>
      <c r="BX22" s="176"/>
      <c r="BY22" s="176"/>
      <c r="BZ22" s="176"/>
      <c r="CA22" s="176"/>
      <c r="CB22" s="176"/>
      <c r="CC22" s="176"/>
      <c r="CD22" s="176"/>
      <c r="CE22" s="176"/>
      <c r="CF22" s="176"/>
      <c r="CG22" s="176"/>
      <c r="CH22" s="176"/>
      <c r="CI22" s="176"/>
      <c r="CJ22" s="176"/>
      <c r="CK22" s="176"/>
      <c r="CL22" s="176"/>
      <c r="CM22" s="176"/>
      <c r="CN22" s="176"/>
      <c r="CO22" s="176"/>
      <c r="CP22" s="176"/>
      <c r="CQ22" s="176"/>
      <c r="CR22" s="176"/>
      <c r="CS22" s="176"/>
      <c r="CT22" s="176"/>
      <c r="CU22" s="176"/>
      <c r="CV22" s="176"/>
      <c r="CW22" s="176"/>
      <c r="CX22" s="176"/>
      <c r="CY22" s="176"/>
      <c r="CZ22" s="176"/>
      <c r="DA22" s="176"/>
      <c r="DB22" s="176"/>
      <c r="DC22" s="176"/>
      <c r="DD22" s="176"/>
      <c r="DE22" s="176"/>
      <c r="DF22" s="176"/>
      <c r="DG22" s="176"/>
      <c r="DH22" s="176"/>
      <c r="DI22" s="176"/>
      <c r="DJ22" s="176"/>
      <c r="DK22" s="176"/>
      <c r="DL22" s="176"/>
      <c r="DM22" s="176"/>
      <c r="DN22" s="176"/>
      <c r="DO22" s="176"/>
      <c r="DP22" s="176"/>
      <c r="DQ22" s="176"/>
      <c r="DR22" s="176"/>
      <c r="DS22" s="176"/>
      <c r="DT22" s="176">
        <v>-268588.28999999998</v>
      </c>
      <c r="DU22" s="176"/>
      <c r="DV22" s="176"/>
      <c r="DW22" s="176"/>
      <c r="DX22" s="176">
        <v>12774244.949999999</v>
      </c>
    </row>
    <row r="23" spans="1:128">
      <c r="A23" s="99" t="s">
        <v>350</v>
      </c>
      <c r="B23" s="99" t="s">
        <v>351</v>
      </c>
      <c r="D23" s="175" t="s">
        <v>352</v>
      </c>
      <c r="E23" s="176" t="s">
        <v>353</v>
      </c>
      <c r="F23" s="176" t="s">
        <v>354</v>
      </c>
      <c r="G23" s="176">
        <v>13291871.279999999</v>
      </c>
      <c r="H23" s="176">
        <v>11000</v>
      </c>
      <c r="I23" s="176"/>
      <c r="J23" s="176"/>
      <c r="K23" s="176"/>
      <c r="L23" s="176"/>
      <c r="M23" s="176">
        <v>3581714.24</v>
      </c>
      <c r="N23" s="176"/>
      <c r="O23" s="176">
        <v>16884585.52</v>
      </c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  <c r="AN23" s="176"/>
      <c r="AO23" s="176"/>
      <c r="AP23" s="176"/>
      <c r="AQ23" s="176"/>
      <c r="AR23" s="176"/>
      <c r="AS23" s="176"/>
      <c r="AT23" s="176"/>
      <c r="AU23" s="176"/>
      <c r="AV23" s="176"/>
      <c r="AW23" s="176"/>
      <c r="AX23" s="176"/>
      <c r="AY23" s="176"/>
      <c r="AZ23" s="176"/>
      <c r="BA23" s="176"/>
      <c r="BB23" s="176"/>
      <c r="BC23" s="176"/>
      <c r="BD23" s="176"/>
      <c r="BE23" s="176"/>
      <c r="BF23" s="176"/>
      <c r="BG23" s="176"/>
      <c r="BH23" s="176"/>
      <c r="BI23" s="176"/>
      <c r="BJ23" s="176"/>
      <c r="BK23" s="176"/>
      <c r="BL23" s="176"/>
      <c r="BM23" s="176"/>
      <c r="BN23" s="176"/>
      <c r="BO23" s="176"/>
      <c r="BP23" s="176"/>
      <c r="BQ23" s="176"/>
      <c r="BR23" s="176"/>
      <c r="BS23" s="176"/>
      <c r="BT23" s="176"/>
      <c r="BU23" s="176"/>
      <c r="BV23" s="176"/>
      <c r="BW23" s="176"/>
      <c r="BX23" s="176"/>
      <c r="BY23" s="176"/>
      <c r="BZ23" s="176"/>
      <c r="CA23" s="176"/>
      <c r="CB23" s="176"/>
      <c r="CC23" s="176"/>
      <c r="CD23" s="176"/>
      <c r="CE23" s="176"/>
      <c r="CF23" s="176"/>
      <c r="CG23" s="176"/>
      <c r="CH23" s="176"/>
      <c r="CI23" s="176"/>
      <c r="CJ23" s="176"/>
      <c r="CK23" s="176"/>
      <c r="CL23" s="176"/>
      <c r="CM23" s="176"/>
      <c r="CN23" s="176"/>
      <c r="CO23" s="176"/>
      <c r="CP23" s="176"/>
      <c r="CQ23" s="176"/>
      <c r="CR23" s="176"/>
      <c r="CS23" s="176"/>
      <c r="CT23" s="176"/>
      <c r="CU23" s="176"/>
      <c r="CV23" s="176"/>
      <c r="CW23" s="176"/>
      <c r="CX23" s="176"/>
      <c r="CY23" s="176"/>
      <c r="CZ23" s="176"/>
      <c r="DA23" s="176"/>
      <c r="DB23" s="176"/>
      <c r="DC23" s="176"/>
      <c r="DD23" s="176"/>
      <c r="DE23" s="176"/>
      <c r="DF23" s="176"/>
      <c r="DG23" s="176"/>
      <c r="DH23" s="176"/>
      <c r="DI23" s="176"/>
      <c r="DJ23" s="176"/>
      <c r="DK23" s="176"/>
      <c r="DL23" s="176"/>
      <c r="DM23" s="176"/>
      <c r="DN23" s="176"/>
      <c r="DO23" s="176"/>
      <c r="DP23" s="176"/>
      <c r="DQ23" s="176"/>
      <c r="DR23" s="176"/>
      <c r="DS23" s="176"/>
      <c r="DT23" s="176"/>
      <c r="DU23" s="176"/>
      <c r="DV23" s="176"/>
      <c r="DW23" s="176"/>
      <c r="DX23" s="176">
        <v>16884585.52</v>
      </c>
    </row>
    <row r="24" spans="1:128">
      <c r="A24" s="99"/>
      <c r="B24" s="99"/>
      <c r="D24" s="175" t="s">
        <v>355</v>
      </c>
      <c r="E24" s="176" t="s">
        <v>356</v>
      </c>
      <c r="F24" s="176" t="s">
        <v>357</v>
      </c>
      <c r="G24" s="176">
        <v>2895.32</v>
      </c>
      <c r="H24" s="176">
        <v>2787.09</v>
      </c>
      <c r="I24" s="176"/>
      <c r="J24" s="176"/>
      <c r="K24" s="176">
        <v>6</v>
      </c>
      <c r="L24" s="176">
        <v>5656898.0831775004</v>
      </c>
      <c r="M24" s="176">
        <v>240.6</v>
      </c>
      <c r="N24" s="176"/>
      <c r="O24" s="176">
        <v>5662827.0931775002</v>
      </c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  <c r="AN24" s="176"/>
      <c r="AO24" s="176"/>
      <c r="AP24" s="176"/>
      <c r="AQ24" s="176"/>
      <c r="AR24" s="176"/>
      <c r="AS24" s="176"/>
      <c r="AT24" s="176"/>
      <c r="AU24" s="176"/>
      <c r="AV24" s="176"/>
      <c r="AW24" s="176"/>
      <c r="AX24" s="176"/>
      <c r="AY24" s="176"/>
      <c r="AZ24" s="176"/>
      <c r="BA24" s="176"/>
      <c r="BB24" s="176"/>
      <c r="BC24" s="176"/>
      <c r="BD24" s="176"/>
      <c r="BE24" s="176"/>
      <c r="BF24" s="176"/>
      <c r="BG24" s="176"/>
      <c r="BH24" s="176"/>
      <c r="BI24" s="176"/>
      <c r="BJ24" s="176"/>
      <c r="BK24" s="176"/>
      <c r="BL24" s="176"/>
      <c r="BM24" s="176"/>
      <c r="BN24" s="176"/>
      <c r="BO24" s="176"/>
      <c r="BP24" s="176"/>
      <c r="BQ24" s="176"/>
      <c r="BR24" s="176"/>
      <c r="BS24" s="176"/>
      <c r="BT24" s="176"/>
      <c r="BU24" s="176"/>
      <c r="BV24" s="176"/>
      <c r="BW24" s="176"/>
      <c r="BX24" s="176"/>
      <c r="BY24" s="176"/>
      <c r="BZ24" s="176"/>
      <c r="CA24" s="176"/>
      <c r="CB24" s="176"/>
      <c r="CC24" s="176"/>
      <c r="CD24" s="176"/>
      <c r="CE24" s="176"/>
      <c r="CF24" s="176"/>
      <c r="CG24" s="176"/>
      <c r="CH24" s="176"/>
      <c r="CI24" s="176"/>
      <c r="CJ24" s="176"/>
      <c r="CK24" s="176"/>
      <c r="CL24" s="176"/>
      <c r="CM24" s="176"/>
      <c r="CN24" s="176"/>
      <c r="CO24" s="176"/>
      <c r="CP24" s="176"/>
      <c r="CQ24" s="176"/>
      <c r="CR24" s="176"/>
      <c r="CS24" s="176"/>
      <c r="CT24" s="176"/>
      <c r="CU24" s="176"/>
      <c r="CV24" s="176"/>
      <c r="CW24" s="176"/>
      <c r="CX24" s="176"/>
      <c r="CY24" s="176"/>
      <c r="CZ24" s="176"/>
      <c r="DA24" s="176"/>
      <c r="DB24" s="176"/>
      <c r="DC24" s="176"/>
      <c r="DD24" s="176"/>
      <c r="DE24" s="176"/>
      <c r="DF24" s="176"/>
      <c r="DG24" s="176"/>
      <c r="DH24" s="176"/>
      <c r="DI24" s="176"/>
      <c r="DJ24" s="176"/>
      <c r="DK24" s="176"/>
      <c r="DL24" s="176"/>
      <c r="DM24" s="176"/>
      <c r="DN24" s="176"/>
      <c r="DO24" s="176"/>
      <c r="DP24" s="176"/>
      <c r="DQ24" s="176"/>
      <c r="DR24" s="176"/>
      <c r="DS24" s="176"/>
      <c r="DT24" s="176"/>
      <c r="DU24" s="176"/>
      <c r="DV24" s="176"/>
      <c r="DW24" s="176"/>
      <c r="DX24" s="176">
        <v>5662827.0931775002</v>
      </c>
    </row>
    <row r="25" spans="1:128">
      <c r="A25" s="99"/>
      <c r="B25" s="99"/>
      <c r="D25" s="175" t="s">
        <v>358</v>
      </c>
      <c r="E25" s="176" t="s">
        <v>359</v>
      </c>
      <c r="F25" s="176" t="s">
        <v>360</v>
      </c>
      <c r="G25" s="176">
        <v>185694.94</v>
      </c>
      <c r="H25" s="176"/>
      <c r="I25" s="176"/>
      <c r="J25" s="176">
        <v>20909655.476971202</v>
      </c>
      <c r="K25" s="176"/>
      <c r="L25" s="176"/>
      <c r="M25" s="176">
        <v>66307.710000000006</v>
      </c>
      <c r="N25" s="176"/>
      <c r="O25" s="176">
        <v>21161658.1269712</v>
      </c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  <c r="AN25" s="176"/>
      <c r="AO25" s="176"/>
      <c r="AP25" s="176"/>
      <c r="AQ25" s="176"/>
      <c r="AR25" s="176"/>
      <c r="AS25" s="176"/>
      <c r="AT25" s="176"/>
      <c r="AU25" s="176"/>
      <c r="AV25" s="176"/>
      <c r="AW25" s="176"/>
      <c r="AX25" s="176"/>
      <c r="AY25" s="176"/>
      <c r="AZ25" s="176"/>
      <c r="BA25" s="176"/>
      <c r="BB25" s="176"/>
      <c r="BC25" s="176"/>
      <c r="BD25" s="176"/>
      <c r="BE25" s="176"/>
      <c r="BF25" s="176"/>
      <c r="BG25" s="176"/>
      <c r="BH25" s="176"/>
      <c r="BI25" s="176"/>
      <c r="BJ25" s="176"/>
      <c r="BK25" s="176"/>
      <c r="BL25" s="176"/>
      <c r="BM25" s="176"/>
      <c r="BN25" s="176"/>
      <c r="BO25" s="176"/>
      <c r="BP25" s="176"/>
      <c r="BQ25" s="176"/>
      <c r="BR25" s="176"/>
      <c r="BS25" s="176"/>
      <c r="BT25" s="176"/>
      <c r="BU25" s="176"/>
      <c r="BV25" s="176"/>
      <c r="BW25" s="176"/>
      <c r="BX25" s="176"/>
      <c r="BY25" s="176"/>
      <c r="BZ25" s="176"/>
      <c r="CA25" s="176"/>
      <c r="CB25" s="176"/>
      <c r="CC25" s="176"/>
      <c r="CD25" s="176"/>
      <c r="CE25" s="176"/>
      <c r="CF25" s="176"/>
      <c r="CG25" s="176"/>
      <c r="CH25" s="176"/>
      <c r="CI25" s="176"/>
      <c r="CJ25" s="176"/>
      <c r="CK25" s="176"/>
      <c r="CL25" s="176"/>
      <c r="CM25" s="176"/>
      <c r="CN25" s="176"/>
      <c r="CO25" s="176"/>
      <c r="CP25" s="176"/>
      <c r="CQ25" s="176"/>
      <c r="CR25" s="176"/>
      <c r="CS25" s="176"/>
      <c r="CT25" s="176"/>
      <c r="CU25" s="176"/>
      <c r="CV25" s="176"/>
      <c r="CW25" s="176"/>
      <c r="CX25" s="176"/>
      <c r="CY25" s="176"/>
      <c r="CZ25" s="176"/>
      <c r="DA25" s="176"/>
      <c r="DB25" s="176"/>
      <c r="DC25" s="176"/>
      <c r="DD25" s="176"/>
      <c r="DE25" s="176"/>
      <c r="DF25" s="176"/>
      <c r="DG25" s="176"/>
      <c r="DH25" s="176"/>
      <c r="DI25" s="176"/>
      <c r="DJ25" s="176"/>
      <c r="DK25" s="176"/>
      <c r="DL25" s="176"/>
      <c r="DM25" s="176"/>
      <c r="DN25" s="176"/>
      <c r="DO25" s="176"/>
      <c r="DP25" s="176"/>
      <c r="DQ25" s="176"/>
      <c r="DR25" s="176"/>
      <c r="DS25" s="176"/>
      <c r="DT25" s="176"/>
      <c r="DU25" s="176"/>
      <c r="DV25" s="176"/>
      <c r="DW25" s="176"/>
      <c r="DX25" s="176">
        <v>21161658.1269712</v>
      </c>
    </row>
    <row r="26" spans="1:128">
      <c r="A26" s="99"/>
      <c r="B26" s="99"/>
      <c r="D26" s="175" t="s">
        <v>361</v>
      </c>
      <c r="E26" s="176" t="s">
        <v>362</v>
      </c>
      <c r="F26" s="176" t="s">
        <v>363</v>
      </c>
      <c r="G26" s="176">
        <v>47945205.450000003</v>
      </c>
      <c r="H26" s="176">
        <v>1818220.09</v>
      </c>
      <c r="I26" s="176"/>
      <c r="J26" s="176">
        <v>11496829.951676</v>
      </c>
      <c r="K26" s="176"/>
      <c r="L26" s="176">
        <v>22060615.784418501</v>
      </c>
      <c r="M26" s="176">
        <v>8813539.0800000001</v>
      </c>
      <c r="N26" s="176">
        <v>7171890.839865</v>
      </c>
      <c r="O26" s="176">
        <v>99306301.195959494</v>
      </c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6"/>
      <c r="AX26" s="176"/>
      <c r="AY26" s="176"/>
      <c r="AZ26" s="176"/>
      <c r="BA26" s="176"/>
      <c r="BB26" s="176"/>
      <c r="BC26" s="176"/>
      <c r="BD26" s="176"/>
      <c r="BE26" s="176"/>
      <c r="BF26" s="176"/>
      <c r="BG26" s="176"/>
      <c r="BH26" s="176"/>
      <c r="BI26" s="176"/>
      <c r="BJ26" s="176"/>
      <c r="BK26" s="176"/>
      <c r="BL26" s="176"/>
      <c r="BM26" s="176"/>
      <c r="BN26" s="176"/>
      <c r="BO26" s="176"/>
      <c r="BP26" s="176"/>
      <c r="BQ26" s="176"/>
      <c r="BR26" s="176"/>
      <c r="BS26" s="176"/>
      <c r="BT26" s="176"/>
      <c r="BU26" s="176"/>
      <c r="BV26" s="176"/>
      <c r="BW26" s="176"/>
      <c r="BX26" s="176"/>
      <c r="BY26" s="176"/>
      <c r="BZ26" s="176"/>
      <c r="CA26" s="176"/>
      <c r="CB26" s="176"/>
      <c r="CC26" s="176"/>
      <c r="CD26" s="176"/>
      <c r="CE26" s="176"/>
      <c r="CF26" s="176"/>
      <c r="CG26" s="176"/>
      <c r="CH26" s="176"/>
      <c r="CI26" s="176"/>
      <c r="CJ26" s="176"/>
      <c r="CK26" s="176"/>
      <c r="CL26" s="176"/>
      <c r="CM26" s="176"/>
      <c r="CN26" s="176"/>
      <c r="CO26" s="176"/>
      <c r="CP26" s="176"/>
      <c r="CQ26" s="176"/>
      <c r="CR26" s="176"/>
      <c r="CS26" s="176"/>
      <c r="CT26" s="176"/>
      <c r="CU26" s="176"/>
      <c r="CV26" s="176"/>
      <c r="CW26" s="176"/>
      <c r="CX26" s="176"/>
      <c r="CY26" s="176"/>
      <c r="CZ26" s="176"/>
      <c r="DA26" s="176"/>
      <c r="DB26" s="176"/>
      <c r="DC26" s="176"/>
      <c r="DD26" s="176"/>
      <c r="DE26" s="176"/>
      <c r="DF26" s="176"/>
      <c r="DG26" s="176"/>
      <c r="DH26" s="176"/>
      <c r="DI26" s="176"/>
      <c r="DJ26" s="176"/>
      <c r="DK26" s="176"/>
      <c r="DL26" s="176"/>
      <c r="DM26" s="176"/>
      <c r="DN26" s="176"/>
      <c r="DO26" s="176"/>
      <c r="DP26" s="176"/>
      <c r="DQ26" s="176"/>
      <c r="DR26" s="176"/>
      <c r="DS26" s="176"/>
      <c r="DT26" s="176"/>
      <c r="DU26" s="176"/>
      <c r="DV26" s="176"/>
      <c r="DW26" s="176"/>
      <c r="DX26" s="176">
        <v>99306301.195959494</v>
      </c>
    </row>
    <row r="27" spans="1:128">
      <c r="D27" s="175" t="s">
        <v>364</v>
      </c>
      <c r="E27" s="176" t="s">
        <v>365</v>
      </c>
      <c r="F27" s="176" t="s">
        <v>366</v>
      </c>
      <c r="G27" s="176">
        <v>6581597.6200000001</v>
      </c>
      <c r="H27" s="176">
        <v>65387.41</v>
      </c>
      <c r="I27" s="176"/>
      <c r="J27" s="176"/>
      <c r="K27" s="176"/>
      <c r="L27" s="176"/>
      <c r="M27" s="176">
        <v>1035903.54</v>
      </c>
      <c r="N27" s="176">
        <v>22349168.299215</v>
      </c>
      <c r="O27" s="176">
        <v>30032056.869215</v>
      </c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/>
      <c r="CK27" s="176"/>
      <c r="CL27" s="176"/>
      <c r="CM27" s="176"/>
      <c r="CN27" s="176"/>
      <c r="CO27" s="176"/>
      <c r="CP27" s="176"/>
      <c r="CQ27" s="176"/>
      <c r="CR27" s="176"/>
      <c r="CS27" s="176"/>
      <c r="CT27" s="176"/>
      <c r="CU27" s="176"/>
      <c r="CV27" s="176"/>
      <c r="CW27" s="176"/>
      <c r="CX27" s="176"/>
      <c r="CY27" s="176"/>
      <c r="CZ27" s="176"/>
      <c r="DA27" s="176"/>
      <c r="DB27" s="176"/>
      <c r="DC27" s="176"/>
      <c r="DD27" s="176"/>
      <c r="DE27" s="176"/>
      <c r="DF27" s="176"/>
      <c r="DG27" s="176"/>
      <c r="DH27" s="176"/>
      <c r="DI27" s="176"/>
      <c r="DJ27" s="176"/>
      <c r="DK27" s="176"/>
      <c r="DL27" s="176"/>
      <c r="DM27" s="176"/>
      <c r="DN27" s="176"/>
      <c r="DO27" s="176"/>
      <c r="DP27" s="176"/>
      <c r="DQ27" s="176"/>
      <c r="DR27" s="176"/>
      <c r="DS27" s="176"/>
      <c r="DT27" s="176"/>
      <c r="DU27" s="176"/>
      <c r="DV27" s="176"/>
      <c r="DW27" s="176"/>
      <c r="DX27" s="176">
        <v>30032056.869215</v>
      </c>
    </row>
    <row r="28" spans="1:128">
      <c r="D28" s="175" t="s">
        <v>367</v>
      </c>
      <c r="E28" s="176" t="s">
        <v>368</v>
      </c>
      <c r="F28" s="176" t="s">
        <v>369</v>
      </c>
      <c r="G28" s="176">
        <v>53000507.259999998</v>
      </c>
      <c r="H28" s="176">
        <v>150167</v>
      </c>
      <c r="I28" s="176"/>
      <c r="J28" s="176">
        <v>371301805.24231601</v>
      </c>
      <c r="K28" s="176"/>
      <c r="L28" s="176">
        <v>119391283.5751415</v>
      </c>
      <c r="M28" s="176">
        <v>2121126.92</v>
      </c>
      <c r="N28" s="176">
        <v>26963172.025109999</v>
      </c>
      <c r="O28" s="176">
        <v>572928062.02256751</v>
      </c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  <c r="AN28" s="176"/>
      <c r="AO28" s="176"/>
      <c r="AP28" s="176"/>
      <c r="AQ28" s="176"/>
      <c r="AR28" s="176"/>
      <c r="AS28" s="176"/>
      <c r="AT28" s="176"/>
      <c r="AU28" s="176"/>
      <c r="AV28" s="176"/>
      <c r="AW28" s="176"/>
      <c r="AX28" s="176"/>
      <c r="AY28" s="176"/>
      <c r="AZ28" s="176"/>
      <c r="BA28" s="176"/>
      <c r="BB28" s="176"/>
      <c r="BC28" s="176"/>
      <c r="BD28" s="176"/>
      <c r="BE28" s="176"/>
      <c r="BF28" s="176"/>
      <c r="BG28" s="176"/>
      <c r="BH28" s="176"/>
      <c r="BI28" s="176"/>
      <c r="BJ28" s="176"/>
      <c r="BK28" s="176"/>
      <c r="BL28" s="176"/>
      <c r="BM28" s="176"/>
      <c r="BN28" s="176"/>
      <c r="BO28" s="176"/>
      <c r="BP28" s="176"/>
      <c r="BQ28" s="176"/>
      <c r="BR28" s="176"/>
      <c r="BS28" s="176"/>
      <c r="BT28" s="176"/>
      <c r="BU28" s="176"/>
      <c r="BV28" s="176"/>
      <c r="BW28" s="176"/>
      <c r="BX28" s="176"/>
      <c r="BY28" s="176"/>
      <c r="BZ28" s="176"/>
      <c r="CA28" s="176"/>
      <c r="CB28" s="176"/>
      <c r="CC28" s="176"/>
      <c r="CD28" s="176"/>
      <c r="CE28" s="176"/>
      <c r="CF28" s="176"/>
      <c r="CG28" s="176"/>
      <c r="CH28" s="176"/>
      <c r="CI28" s="176"/>
      <c r="CJ28" s="176"/>
      <c r="CK28" s="176"/>
      <c r="CL28" s="176"/>
      <c r="CM28" s="176"/>
      <c r="CN28" s="176"/>
      <c r="CO28" s="176"/>
      <c r="CP28" s="176"/>
      <c r="CQ28" s="176"/>
      <c r="CR28" s="176"/>
      <c r="CS28" s="176"/>
      <c r="CT28" s="176"/>
      <c r="CU28" s="176"/>
      <c r="CV28" s="176"/>
      <c r="CW28" s="176"/>
      <c r="CX28" s="176"/>
      <c r="CY28" s="176"/>
      <c r="CZ28" s="176"/>
      <c r="DA28" s="176"/>
      <c r="DB28" s="176"/>
      <c r="DC28" s="176"/>
      <c r="DD28" s="176"/>
      <c r="DE28" s="176"/>
      <c r="DF28" s="176"/>
      <c r="DG28" s="176"/>
      <c r="DH28" s="176"/>
      <c r="DI28" s="176"/>
      <c r="DJ28" s="176"/>
      <c r="DK28" s="176"/>
      <c r="DL28" s="176"/>
      <c r="DM28" s="176"/>
      <c r="DN28" s="176"/>
      <c r="DO28" s="176"/>
      <c r="DP28" s="176"/>
      <c r="DQ28" s="176"/>
      <c r="DR28" s="176"/>
      <c r="DS28" s="176"/>
      <c r="DT28" s="176"/>
      <c r="DU28" s="176"/>
      <c r="DV28" s="176"/>
      <c r="DW28" s="176"/>
      <c r="DX28" s="176">
        <v>572928062.02256751</v>
      </c>
    </row>
    <row r="29" spans="1:128">
      <c r="A29" s="271" t="s">
        <v>370</v>
      </c>
      <c r="B29" s="272"/>
      <c r="D29" s="175" t="s">
        <v>371</v>
      </c>
      <c r="E29" s="176" t="s">
        <v>372</v>
      </c>
      <c r="F29" s="176" t="s">
        <v>373</v>
      </c>
      <c r="G29" s="176"/>
      <c r="H29" s="176"/>
      <c r="I29" s="176"/>
      <c r="J29" s="176">
        <v>13131722.281818399</v>
      </c>
      <c r="K29" s="176"/>
      <c r="L29" s="176"/>
      <c r="M29" s="176"/>
      <c r="N29" s="176"/>
      <c r="O29" s="176">
        <v>13131722.281818399</v>
      </c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  <c r="AN29" s="176"/>
      <c r="AO29" s="176"/>
      <c r="AP29" s="176"/>
      <c r="AQ29" s="176"/>
      <c r="AR29" s="176"/>
      <c r="AS29" s="176"/>
      <c r="AT29" s="176"/>
      <c r="AU29" s="176"/>
      <c r="AV29" s="176"/>
      <c r="AW29" s="176"/>
      <c r="AX29" s="176"/>
      <c r="AY29" s="176"/>
      <c r="AZ29" s="176"/>
      <c r="BA29" s="176"/>
      <c r="BB29" s="176"/>
      <c r="BC29" s="176"/>
      <c r="BD29" s="176"/>
      <c r="BE29" s="176"/>
      <c r="BF29" s="176"/>
      <c r="BG29" s="176"/>
      <c r="BH29" s="176"/>
      <c r="BI29" s="176"/>
      <c r="BJ29" s="176"/>
      <c r="BK29" s="176"/>
      <c r="BL29" s="176"/>
      <c r="BM29" s="176"/>
      <c r="BN29" s="176"/>
      <c r="BO29" s="176"/>
      <c r="BP29" s="176"/>
      <c r="BQ29" s="176"/>
      <c r="BR29" s="176"/>
      <c r="BS29" s="176"/>
      <c r="BT29" s="176"/>
      <c r="BU29" s="176"/>
      <c r="BV29" s="176"/>
      <c r="BW29" s="176"/>
      <c r="BX29" s="176"/>
      <c r="BY29" s="176"/>
      <c r="BZ29" s="176"/>
      <c r="CA29" s="176"/>
      <c r="CB29" s="176"/>
      <c r="CC29" s="176"/>
      <c r="CD29" s="176"/>
      <c r="CE29" s="176"/>
      <c r="CF29" s="176"/>
      <c r="CG29" s="176"/>
      <c r="CH29" s="176"/>
      <c r="CI29" s="176"/>
      <c r="CJ29" s="176"/>
      <c r="CK29" s="176"/>
      <c r="CL29" s="176"/>
      <c r="CM29" s="176"/>
      <c r="CN29" s="176"/>
      <c r="CO29" s="176"/>
      <c r="CP29" s="176"/>
      <c r="CQ29" s="176"/>
      <c r="CR29" s="176"/>
      <c r="CS29" s="176"/>
      <c r="CT29" s="176"/>
      <c r="CU29" s="176"/>
      <c r="CV29" s="176"/>
      <c r="CW29" s="176"/>
      <c r="CX29" s="176"/>
      <c r="CY29" s="176"/>
      <c r="CZ29" s="176"/>
      <c r="DA29" s="176"/>
      <c r="DB29" s="176"/>
      <c r="DC29" s="176"/>
      <c r="DD29" s="176"/>
      <c r="DE29" s="176"/>
      <c r="DF29" s="176"/>
      <c r="DG29" s="176"/>
      <c r="DH29" s="176"/>
      <c r="DI29" s="176"/>
      <c r="DJ29" s="176"/>
      <c r="DK29" s="176"/>
      <c r="DL29" s="176"/>
      <c r="DM29" s="176"/>
      <c r="DN29" s="176"/>
      <c r="DO29" s="176"/>
      <c r="DP29" s="176"/>
      <c r="DQ29" s="176"/>
      <c r="DR29" s="176"/>
      <c r="DS29" s="176"/>
      <c r="DT29" s="176"/>
      <c r="DU29" s="176"/>
      <c r="DV29" s="176"/>
      <c r="DW29" s="176"/>
      <c r="DX29" s="176">
        <v>13131722.281818399</v>
      </c>
    </row>
    <row r="30" spans="1:128">
      <c r="A30" s="270" t="s">
        <v>374</v>
      </c>
      <c r="B30" s="270"/>
      <c r="D30" s="175" t="s">
        <v>375</v>
      </c>
      <c r="E30" s="176" t="s">
        <v>376</v>
      </c>
      <c r="F30" s="176" t="s">
        <v>377</v>
      </c>
      <c r="G30" s="176">
        <v>459900</v>
      </c>
      <c r="H30" s="176"/>
      <c r="I30" s="176"/>
      <c r="J30" s="176"/>
      <c r="K30" s="176"/>
      <c r="L30" s="176"/>
      <c r="M30" s="176">
        <v>96000</v>
      </c>
      <c r="N30" s="176"/>
      <c r="O30" s="176">
        <v>555900</v>
      </c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>
        <v>555900</v>
      </c>
    </row>
    <row r="31" spans="1:128">
      <c r="A31" s="99" t="s">
        <v>378</v>
      </c>
      <c r="B31" s="185" t="s">
        <v>379</v>
      </c>
      <c r="D31" s="175" t="s">
        <v>380</v>
      </c>
      <c r="E31" s="176" t="s">
        <v>381</v>
      </c>
      <c r="F31" s="176" t="s">
        <v>382</v>
      </c>
      <c r="G31" s="176">
        <v>1155576.9099999999</v>
      </c>
      <c r="H31" s="176"/>
      <c r="I31" s="176"/>
      <c r="J31" s="176"/>
      <c r="K31" s="176"/>
      <c r="L31" s="176"/>
      <c r="M31" s="176"/>
      <c r="N31" s="176"/>
      <c r="O31" s="176">
        <v>1155576.9099999999</v>
      </c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/>
      <c r="CK31" s="176"/>
      <c r="CL31" s="176"/>
      <c r="CM31" s="176"/>
      <c r="CN31" s="176"/>
      <c r="CO31" s="176"/>
      <c r="CP31" s="176"/>
      <c r="CQ31" s="176"/>
      <c r="CR31" s="176"/>
      <c r="CS31" s="176"/>
      <c r="CT31" s="176"/>
      <c r="CU31" s="176"/>
      <c r="CV31" s="176"/>
      <c r="CW31" s="176"/>
      <c r="CX31" s="176"/>
      <c r="CY31" s="176"/>
      <c r="CZ31" s="176"/>
      <c r="DA31" s="176"/>
      <c r="DB31" s="176"/>
      <c r="DC31" s="176"/>
      <c r="DD31" s="176"/>
      <c r="DE31" s="176"/>
      <c r="DF31" s="176"/>
      <c r="DG31" s="176"/>
      <c r="DH31" s="176"/>
      <c r="DI31" s="176"/>
      <c r="DJ31" s="176"/>
      <c r="DK31" s="176"/>
      <c r="DL31" s="176"/>
      <c r="DM31" s="176"/>
      <c r="DN31" s="176"/>
      <c r="DO31" s="176"/>
      <c r="DP31" s="176"/>
      <c r="DQ31" s="176"/>
      <c r="DR31" s="176"/>
      <c r="DS31" s="176"/>
      <c r="DT31" s="176"/>
      <c r="DU31" s="176"/>
      <c r="DV31" s="176"/>
      <c r="DW31" s="176"/>
      <c r="DX31" s="176">
        <v>1155576.9099999999</v>
      </c>
    </row>
    <row r="32" spans="1:128">
      <c r="A32" s="99" t="s">
        <v>383</v>
      </c>
      <c r="B32" s="185" t="s">
        <v>384</v>
      </c>
      <c r="D32" s="175" t="s">
        <v>385</v>
      </c>
      <c r="E32" s="176" t="s">
        <v>386</v>
      </c>
      <c r="F32" s="176" t="s">
        <v>387</v>
      </c>
      <c r="G32" s="176">
        <v>0</v>
      </c>
      <c r="H32" s="176">
        <v>0</v>
      </c>
      <c r="I32" s="176"/>
      <c r="J32" s="176"/>
      <c r="K32" s="176"/>
      <c r="L32" s="176">
        <v>363469673.98027247</v>
      </c>
      <c r="M32" s="176">
        <v>0</v>
      </c>
      <c r="N32" s="176">
        <v>199094828.38492501</v>
      </c>
      <c r="O32" s="176">
        <v>562564502.36519754</v>
      </c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176"/>
      <c r="AU32" s="176"/>
      <c r="AV32" s="176"/>
      <c r="AW32" s="176"/>
      <c r="AX32" s="176"/>
      <c r="AY32" s="176"/>
      <c r="AZ32" s="176"/>
      <c r="BA32" s="176"/>
      <c r="BB32" s="176"/>
      <c r="BC32" s="176"/>
      <c r="BD32" s="176"/>
      <c r="BE32" s="176"/>
      <c r="BF32" s="176"/>
      <c r="BG32" s="176"/>
      <c r="BH32" s="176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176"/>
      <c r="BT32" s="176"/>
      <c r="BU32" s="176"/>
      <c r="BV32" s="176"/>
      <c r="BW32" s="176"/>
      <c r="BX32" s="176"/>
      <c r="BY32" s="176"/>
      <c r="BZ32" s="176"/>
      <c r="CA32" s="176"/>
      <c r="CB32" s="176"/>
      <c r="CC32" s="176"/>
      <c r="CD32" s="176"/>
      <c r="CE32" s="176"/>
      <c r="CF32" s="176"/>
      <c r="CG32" s="176"/>
      <c r="CH32" s="176"/>
      <c r="CI32" s="176"/>
      <c r="CJ32" s="176"/>
      <c r="CK32" s="176"/>
      <c r="CL32" s="176"/>
      <c r="CM32" s="176"/>
      <c r="CN32" s="176"/>
      <c r="CO32" s="176"/>
      <c r="CP32" s="176"/>
      <c r="CQ32" s="176"/>
      <c r="CR32" s="176"/>
      <c r="CS32" s="176"/>
      <c r="CT32" s="176"/>
      <c r="CU32" s="176"/>
      <c r="CV32" s="176"/>
      <c r="CW32" s="176"/>
      <c r="CX32" s="176"/>
      <c r="CY32" s="176"/>
      <c r="CZ32" s="176"/>
      <c r="DA32" s="176"/>
      <c r="DB32" s="176"/>
      <c r="DC32" s="176"/>
      <c r="DD32" s="176"/>
      <c r="DE32" s="176"/>
      <c r="DF32" s="176"/>
      <c r="DG32" s="176"/>
      <c r="DH32" s="176"/>
      <c r="DI32" s="176"/>
      <c r="DJ32" s="176"/>
      <c r="DK32" s="176"/>
      <c r="DL32" s="176"/>
      <c r="DM32" s="176"/>
      <c r="DN32" s="176"/>
      <c r="DO32" s="176"/>
      <c r="DP32" s="176"/>
      <c r="DQ32" s="176"/>
      <c r="DR32" s="176"/>
      <c r="DS32" s="176"/>
      <c r="DT32" s="176"/>
      <c r="DU32" s="176"/>
      <c r="DV32" s="176"/>
      <c r="DW32" s="176"/>
      <c r="DX32" s="176">
        <v>562564502.36519754</v>
      </c>
    </row>
    <row r="33" spans="1:128">
      <c r="A33" s="99"/>
      <c r="B33" s="185"/>
      <c r="D33" s="175" t="s">
        <v>388</v>
      </c>
      <c r="E33" s="176" t="s">
        <v>389</v>
      </c>
      <c r="F33" s="176" t="s">
        <v>390</v>
      </c>
      <c r="G33" s="176">
        <v>9819821.3300000001</v>
      </c>
      <c r="H33" s="176">
        <v>2861039.91</v>
      </c>
      <c r="I33" s="176"/>
      <c r="J33" s="176">
        <v>338853039.30350959</v>
      </c>
      <c r="K33" s="176"/>
      <c r="L33" s="176">
        <v>2691429.5359985</v>
      </c>
      <c r="M33" s="176">
        <v>594904.91</v>
      </c>
      <c r="N33" s="176">
        <v>1770944.1765300001</v>
      </c>
      <c r="O33" s="176">
        <v>356591179.1660381</v>
      </c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  <c r="AN33" s="176"/>
      <c r="AO33" s="176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6"/>
      <c r="BI33" s="176"/>
      <c r="BJ33" s="176"/>
      <c r="BK33" s="176"/>
      <c r="BL33" s="176"/>
      <c r="BM33" s="176"/>
      <c r="BN33" s="176"/>
      <c r="BO33" s="176"/>
      <c r="BP33" s="176"/>
      <c r="BQ33" s="176"/>
      <c r="BR33" s="176"/>
      <c r="BS33" s="176"/>
      <c r="BT33" s="176"/>
      <c r="BU33" s="176"/>
      <c r="BV33" s="176"/>
      <c r="BW33" s="176"/>
      <c r="BX33" s="176"/>
      <c r="BY33" s="176"/>
      <c r="BZ33" s="176"/>
      <c r="CA33" s="176"/>
      <c r="CB33" s="176"/>
      <c r="CC33" s="176"/>
      <c r="CD33" s="176"/>
      <c r="CE33" s="176"/>
      <c r="CF33" s="176"/>
      <c r="CG33" s="176"/>
      <c r="CH33" s="176"/>
      <c r="CI33" s="176"/>
      <c r="CJ33" s="176"/>
      <c r="CK33" s="176"/>
      <c r="CL33" s="176"/>
      <c r="CM33" s="176"/>
      <c r="CN33" s="176"/>
      <c r="CO33" s="176"/>
      <c r="CP33" s="176"/>
      <c r="CQ33" s="176"/>
      <c r="CR33" s="176"/>
      <c r="CS33" s="176"/>
      <c r="CT33" s="176"/>
      <c r="CU33" s="176"/>
      <c r="CV33" s="176"/>
      <c r="CW33" s="176"/>
      <c r="CX33" s="176"/>
      <c r="CY33" s="176"/>
      <c r="CZ33" s="176"/>
      <c r="DA33" s="176"/>
      <c r="DB33" s="176"/>
      <c r="DC33" s="176"/>
      <c r="DD33" s="176"/>
      <c r="DE33" s="176"/>
      <c r="DF33" s="176"/>
      <c r="DG33" s="176"/>
      <c r="DH33" s="176"/>
      <c r="DI33" s="176"/>
      <c r="DJ33" s="176"/>
      <c r="DK33" s="176"/>
      <c r="DL33" s="176"/>
      <c r="DM33" s="176"/>
      <c r="DN33" s="176"/>
      <c r="DO33" s="176"/>
      <c r="DP33" s="176"/>
      <c r="DQ33" s="176"/>
      <c r="DR33" s="176"/>
      <c r="DS33" s="176"/>
      <c r="DT33" s="176"/>
      <c r="DU33" s="176"/>
      <c r="DV33" s="176"/>
      <c r="DW33" s="176"/>
      <c r="DX33" s="176">
        <v>356591179.1660381</v>
      </c>
    </row>
    <row r="34" spans="1:128">
      <c r="A34" s="99"/>
      <c r="B34" s="185"/>
      <c r="D34" s="175" t="s">
        <v>391</v>
      </c>
      <c r="E34" s="176" t="s">
        <v>392</v>
      </c>
      <c r="F34" s="176" t="s">
        <v>393</v>
      </c>
      <c r="G34" s="176"/>
      <c r="H34" s="176"/>
      <c r="I34" s="176"/>
      <c r="J34" s="176"/>
      <c r="K34" s="176"/>
      <c r="L34" s="176"/>
      <c r="M34" s="176"/>
      <c r="N34" s="176">
        <v>281238.45547500002</v>
      </c>
      <c r="O34" s="176">
        <v>281238.45547500002</v>
      </c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176"/>
      <c r="AO34" s="176"/>
      <c r="AP34" s="176"/>
      <c r="AQ34" s="176"/>
      <c r="AR34" s="176"/>
      <c r="AS34" s="176"/>
      <c r="AT34" s="176"/>
      <c r="AU34" s="176"/>
      <c r="AV34" s="176"/>
      <c r="AW34" s="176"/>
      <c r="AX34" s="176"/>
      <c r="AY34" s="176"/>
      <c r="AZ34" s="176"/>
      <c r="BA34" s="176"/>
      <c r="BB34" s="176"/>
      <c r="BC34" s="176"/>
      <c r="BD34" s="176"/>
      <c r="BE34" s="176"/>
      <c r="BF34" s="176"/>
      <c r="BG34" s="176"/>
      <c r="BH34" s="176"/>
      <c r="BI34" s="176"/>
      <c r="BJ34" s="176"/>
      <c r="BK34" s="176"/>
      <c r="BL34" s="176"/>
      <c r="BM34" s="176"/>
      <c r="BN34" s="176"/>
      <c r="BO34" s="176"/>
      <c r="BP34" s="176"/>
      <c r="BQ34" s="176"/>
      <c r="BR34" s="176"/>
      <c r="BS34" s="176"/>
      <c r="BT34" s="176"/>
      <c r="BU34" s="176"/>
      <c r="BV34" s="176"/>
      <c r="BW34" s="176"/>
      <c r="BX34" s="176"/>
      <c r="BY34" s="176"/>
      <c r="BZ34" s="176"/>
      <c r="CA34" s="176"/>
      <c r="CB34" s="176"/>
      <c r="CC34" s="176"/>
      <c r="CD34" s="176"/>
      <c r="CE34" s="176"/>
      <c r="CF34" s="176"/>
      <c r="CG34" s="176"/>
      <c r="CH34" s="176"/>
      <c r="CI34" s="176"/>
      <c r="CJ34" s="176"/>
      <c r="CK34" s="176"/>
      <c r="CL34" s="176"/>
      <c r="CM34" s="176"/>
      <c r="CN34" s="176"/>
      <c r="CO34" s="176"/>
      <c r="CP34" s="176"/>
      <c r="CQ34" s="176"/>
      <c r="CR34" s="176"/>
      <c r="CS34" s="176"/>
      <c r="CT34" s="176"/>
      <c r="CU34" s="176"/>
      <c r="CV34" s="176"/>
      <c r="CW34" s="176"/>
      <c r="CX34" s="176"/>
      <c r="CY34" s="176"/>
      <c r="CZ34" s="176"/>
      <c r="DA34" s="176"/>
      <c r="DB34" s="176"/>
      <c r="DC34" s="176"/>
      <c r="DD34" s="176"/>
      <c r="DE34" s="176"/>
      <c r="DF34" s="176"/>
      <c r="DG34" s="176"/>
      <c r="DH34" s="176"/>
      <c r="DI34" s="176"/>
      <c r="DJ34" s="176"/>
      <c r="DK34" s="176"/>
      <c r="DL34" s="176"/>
      <c r="DM34" s="176"/>
      <c r="DN34" s="176"/>
      <c r="DO34" s="176"/>
      <c r="DP34" s="176"/>
      <c r="DQ34" s="176"/>
      <c r="DR34" s="176"/>
      <c r="DS34" s="176"/>
      <c r="DT34" s="176"/>
      <c r="DU34" s="176"/>
      <c r="DV34" s="176"/>
      <c r="DW34" s="176"/>
      <c r="DX34" s="176">
        <v>281238.45547500002</v>
      </c>
    </row>
    <row r="35" spans="1:128">
      <c r="D35" s="175" t="s">
        <v>394</v>
      </c>
      <c r="E35" s="176" t="s">
        <v>395</v>
      </c>
      <c r="F35" s="176" t="s">
        <v>396</v>
      </c>
      <c r="G35" s="176">
        <v>2948199.24</v>
      </c>
      <c r="H35" s="176"/>
      <c r="I35" s="176"/>
      <c r="J35" s="176"/>
      <c r="K35" s="176"/>
      <c r="L35" s="176"/>
      <c r="M35" s="176"/>
      <c r="N35" s="176"/>
      <c r="O35" s="176">
        <v>2948199.24</v>
      </c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176"/>
      <c r="AS35" s="176"/>
      <c r="AT35" s="176"/>
      <c r="AU35" s="176"/>
      <c r="AV35" s="176"/>
      <c r="AW35" s="176"/>
      <c r="AX35" s="176"/>
      <c r="AY35" s="176"/>
      <c r="AZ35" s="176"/>
      <c r="BA35" s="176"/>
      <c r="BB35" s="176"/>
      <c r="BC35" s="176"/>
      <c r="BD35" s="176"/>
      <c r="BE35" s="176"/>
      <c r="BF35" s="176"/>
      <c r="BG35" s="176"/>
      <c r="BH35" s="176"/>
      <c r="BI35" s="176"/>
      <c r="BJ35" s="176"/>
      <c r="BK35" s="176"/>
      <c r="BL35" s="176"/>
      <c r="BM35" s="176"/>
      <c r="BN35" s="176"/>
      <c r="BO35" s="176"/>
      <c r="BP35" s="176"/>
      <c r="BQ35" s="176"/>
      <c r="BR35" s="176"/>
      <c r="BS35" s="176"/>
      <c r="BT35" s="176"/>
      <c r="BU35" s="176"/>
      <c r="BV35" s="176"/>
      <c r="BW35" s="176"/>
      <c r="BX35" s="176"/>
      <c r="BY35" s="176"/>
      <c r="BZ35" s="176"/>
      <c r="CA35" s="176"/>
      <c r="CB35" s="176"/>
      <c r="CC35" s="176"/>
      <c r="CD35" s="176"/>
      <c r="CE35" s="176"/>
      <c r="CF35" s="176"/>
      <c r="CG35" s="176"/>
      <c r="CH35" s="176"/>
      <c r="CI35" s="176"/>
      <c r="CJ35" s="176"/>
      <c r="CK35" s="176"/>
      <c r="CL35" s="176"/>
      <c r="CM35" s="176"/>
      <c r="CN35" s="176"/>
      <c r="CO35" s="176"/>
      <c r="CP35" s="176"/>
      <c r="CQ35" s="176"/>
      <c r="CR35" s="176"/>
      <c r="CS35" s="176"/>
      <c r="CT35" s="176"/>
      <c r="CU35" s="176"/>
      <c r="CV35" s="176"/>
      <c r="CW35" s="176"/>
      <c r="CX35" s="176"/>
      <c r="CY35" s="176"/>
      <c r="CZ35" s="176"/>
      <c r="DA35" s="176"/>
      <c r="DB35" s="176"/>
      <c r="DC35" s="176"/>
      <c r="DD35" s="176"/>
      <c r="DE35" s="176"/>
      <c r="DF35" s="176"/>
      <c r="DG35" s="176"/>
      <c r="DH35" s="176"/>
      <c r="DI35" s="176"/>
      <c r="DJ35" s="176"/>
      <c r="DK35" s="176"/>
      <c r="DL35" s="176"/>
      <c r="DM35" s="176"/>
      <c r="DN35" s="176"/>
      <c r="DO35" s="176"/>
      <c r="DP35" s="176"/>
      <c r="DQ35" s="176"/>
      <c r="DR35" s="176"/>
      <c r="DS35" s="176"/>
      <c r="DT35" s="176"/>
      <c r="DU35" s="176"/>
      <c r="DV35" s="176"/>
      <c r="DW35" s="176"/>
      <c r="DX35" s="176">
        <v>2948199.24</v>
      </c>
    </row>
    <row r="36" spans="1:128">
      <c r="D36" s="175" t="s">
        <v>397</v>
      </c>
      <c r="E36" s="178" t="s">
        <v>398</v>
      </c>
      <c r="F36" s="178" t="s">
        <v>399</v>
      </c>
      <c r="G36" s="178">
        <v>516318709.31999999</v>
      </c>
      <c r="H36" s="178">
        <v>4963468.5599999996</v>
      </c>
      <c r="I36" s="178">
        <v>22.264265399999999</v>
      </c>
      <c r="J36" s="178">
        <v>788271308.24015355</v>
      </c>
      <c r="K36" s="178">
        <v>42.9</v>
      </c>
      <c r="L36" s="178">
        <v>544194765.31581998</v>
      </c>
      <c r="M36" s="178">
        <v>38438799.130000003</v>
      </c>
      <c r="N36" s="178">
        <v>257896190.45862001</v>
      </c>
      <c r="O36" s="178">
        <v>2150083306.188859</v>
      </c>
      <c r="P36" s="178"/>
      <c r="Q36" s="178"/>
      <c r="R36" s="178"/>
      <c r="S36" s="178"/>
      <c r="T36" s="178"/>
      <c r="U36" s="178"/>
      <c r="V36" s="178"/>
      <c r="W36" s="178">
        <v>-173516834.36113349</v>
      </c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/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/>
      <c r="CB36" s="178"/>
      <c r="CC36" s="178"/>
      <c r="CD36" s="178"/>
      <c r="CE36" s="178"/>
      <c r="CF36" s="178"/>
      <c r="CG36" s="178"/>
      <c r="CH36" s="178"/>
      <c r="CI36" s="178"/>
      <c r="CJ36" s="178"/>
      <c r="CK36" s="178"/>
      <c r="CL36" s="178"/>
      <c r="CM36" s="178"/>
      <c r="CN36" s="178"/>
      <c r="CO36" s="178"/>
      <c r="CP36" s="178"/>
      <c r="CQ36" s="178"/>
      <c r="CR36" s="178"/>
      <c r="CS36" s="178"/>
      <c r="CT36" s="178"/>
      <c r="CU36" s="178"/>
      <c r="CV36" s="178"/>
      <c r="CW36" s="178"/>
      <c r="CX36" s="178"/>
      <c r="CY36" s="178"/>
      <c r="CZ36" s="178"/>
      <c r="DA36" s="178"/>
      <c r="DB36" s="178"/>
      <c r="DC36" s="178"/>
      <c r="DD36" s="178"/>
      <c r="DE36" s="178"/>
      <c r="DF36" s="178"/>
      <c r="DG36" s="178"/>
      <c r="DH36" s="178"/>
      <c r="DI36" s="178">
        <v>-24.22</v>
      </c>
      <c r="DJ36" s="178"/>
      <c r="DK36" s="178"/>
      <c r="DL36" s="178"/>
      <c r="DM36" s="178"/>
      <c r="DN36" s="178"/>
      <c r="DO36" s="178"/>
      <c r="DP36" s="178"/>
      <c r="DQ36" s="178"/>
      <c r="DR36" s="178"/>
      <c r="DS36" s="178"/>
      <c r="DT36" s="178">
        <v>-173516858.58113351</v>
      </c>
      <c r="DU36" s="178"/>
      <c r="DV36" s="178"/>
      <c r="DW36" s="178"/>
      <c r="DX36" s="178">
        <v>1976566447.6077256</v>
      </c>
    </row>
    <row r="37" spans="1:128">
      <c r="D37" s="175" t="s">
        <v>400</v>
      </c>
      <c r="E37" s="176" t="s">
        <v>401</v>
      </c>
      <c r="F37" s="176" t="s">
        <v>402</v>
      </c>
      <c r="G37" s="176">
        <v>3583596.27</v>
      </c>
      <c r="H37" s="176">
        <v>34028255.979999997</v>
      </c>
      <c r="I37" s="176"/>
      <c r="J37" s="176"/>
      <c r="K37" s="176"/>
      <c r="L37" s="176"/>
      <c r="M37" s="176">
        <v>6485583.71</v>
      </c>
      <c r="N37" s="176"/>
      <c r="O37" s="176">
        <v>44097435.960000001</v>
      </c>
      <c r="P37" s="176"/>
      <c r="Q37" s="176"/>
      <c r="R37" s="176"/>
      <c r="S37" s="176"/>
      <c r="T37" s="176"/>
      <c r="U37" s="176"/>
      <c r="V37" s="176"/>
      <c r="W37" s="176"/>
      <c r="X37" s="176"/>
      <c r="Y37" s="176"/>
      <c r="Z37" s="176">
        <v>-2971799</v>
      </c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  <c r="AN37" s="176"/>
      <c r="AO37" s="176"/>
      <c r="AP37" s="176"/>
      <c r="AQ37" s="176"/>
      <c r="AR37" s="176"/>
      <c r="AS37" s="176"/>
      <c r="AT37" s="176"/>
      <c r="AU37" s="176"/>
      <c r="AV37" s="176"/>
      <c r="AW37" s="176"/>
      <c r="AX37" s="176"/>
      <c r="AY37" s="176"/>
      <c r="AZ37" s="176"/>
      <c r="BA37" s="176"/>
      <c r="BB37" s="176"/>
      <c r="BC37" s="176"/>
      <c r="BD37" s="176"/>
      <c r="BE37" s="176"/>
      <c r="BF37" s="176"/>
      <c r="BG37" s="176"/>
      <c r="BH37" s="176"/>
      <c r="BI37" s="176"/>
      <c r="BJ37" s="176"/>
      <c r="BK37" s="176"/>
      <c r="BL37" s="176"/>
      <c r="BM37" s="176"/>
      <c r="BN37" s="176"/>
      <c r="BO37" s="176"/>
      <c r="BP37" s="176"/>
      <c r="BQ37" s="176"/>
      <c r="BR37" s="176"/>
      <c r="BS37" s="176"/>
      <c r="BT37" s="176"/>
      <c r="BU37" s="176"/>
      <c r="BV37" s="176"/>
      <c r="BW37" s="176"/>
      <c r="BX37" s="176"/>
      <c r="BY37" s="176"/>
      <c r="BZ37" s="176"/>
      <c r="CA37" s="176"/>
      <c r="CB37" s="176"/>
      <c r="CC37" s="176"/>
      <c r="CD37" s="176"/>
      <c r="CE37" s="176"/>
      <c r="CF37" s="176"/>
      <c r="CG37" s="176"/>
      <c r="CH37" s="176"/>
      <c r="CI37" s="176"/>
      <c r="CJ37" s="176"/>
      <c r="CK37" s="176"/>
      <c r="CL37" s="176"/>
      <c r="CM37" s="176"/>
      <c r="CN37" s="176"/>
      <c r="CO37" s="176"/>
      <c r="CP37" s="176"/>
      <c r="CQ37" s="176"/>
      <c r="CR37" s="176"/>
      <c r="CS37" s="176"/>
      <c r="CT37" s="176"/>
      <c r="CU37" s="176"/>
      <c r="CV37" s="176"/>
      <c r="CW37" s="176"/>
      <c r="CX37" s="176"/>
      <c r="CY37" s="176"/>
      <c r="CZ37" s="176"/>
      <c r="DA37" s="176"/>
      <c r="DB37" s="176"/>
      <c r="DC37" s="176"/>
      <c r="DD37" s="176"/>
      <c r="DE37" s="176"/>
      <c r="DF37" s="176"/>
      <c r="DG37" s="176"/>
      <c r="DH37" s="176"/>
      <c r="DI37" s="176"/>
      <c r="DJ37" s="176"/>
      <c r="DK37" s="176"/>
      <c r="DL37" s="176"/>
      <c r="DM37" s="176"/>
      <c r="DN37" s="176"/>
      <c r="DO37" s="176"/>
      <c r="DP37" s="176"/>
      <c r="DQ37" s="176"/>
      <c r="DR37" s="176"/>
      <c r="DS37" s="176"/>
      <c r="DT37" s="176">
        <v>-2971799</v>
      </c>
      <c r="DU37" s="176"/>
      <c r="DV37" s="176"/>
      <c r="DW37" s="176"/>
      <c r="DX37" s="176">
        <v>41125636.960000001</v>
      </c>
    </row>
    <row r="38" spans="1:128">
      <c r="A38" s="271" t="s">
        <v>403</v>
      </c>
      <c r="B38" s="272"/>
      <c r="D38" s="175" t="s">
        <v>404</v>
      </c>
      <c r="E38" s="178" t="s">
        <v>405</v>
      </c>
      <c r="F38" s="178" t="s">
        <v>406</v>
      </c>
      <c r="G38" s="178">
        <v>3583596.27</v>
      </c>
      <c r="H38" s="178">
        <v>34028255.979999997</v>
      </c>
      <c r="I38" s="178"/>
      <c r="J38" s="178"/>
      <c r="K38" s="178"/>
      <c r="L38" s="178"/>
      <c r="M38" s="178">
        <v>6485583.71</v>
      </c>
      <c r="N38" s="178"/>
      <c r="O38" s="178">
        <v>44097435.960000001</v>
      </c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>
        <v>-2971799</v>
      </c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/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178"/>
      <c r="CA38" s="178"/>
      <c r="CB38" s="178"/>
      <c r="CC38" s="178"/>
      <c r="CD38" s="178"/>
      <c r="CE38" s="178"/>
      <c r="CF38" s="178"/>
      <c r="CG38" s="178"/>
      <c r="CH38" s="178"/>
      <c r="CI38" s="178"/>
      <c r="CJ38" s="178"/>
      <c r="CK38" s="178"/>
      <c r="CL38" s="178"/>
      <c r="CM38" s="178"/>
      <c r="CN38" s="178"/>
      <c r="CO38" s="178"/>
      <c r="CP38" s="178"/>
      <c r="CQ38" s="178"/>
      <c r="CR38" s="178"/>
      <c r="CS38" s="178"/>
      <c r="CT38" s="178"/>
      <c r="CU38" s="178"/>
      <c r="CV38" s="178"/>
      <c r="CW38" s="178"/>
      <c r="CX38" s="178"/>
      <c r="CY38" s="178"/>
      <c r="CZ38" s="178"/>
      <c r="DA38" s="178"/>
      <c r="DB38" s="178"/>
      <c r="DC38" s="178"/>
      <c r="DD38" s="178"/>
      <c r="DE38" s="178"/>
      <c r="DF38" s="178"/>
      <c r="DG38" s="178"/>
      <c r="DH38" s="178"/>
      <c r="DI38" s="178"/>
      <c r="DJ38" s="178"/>
      <c r="DK38" s="178"/>
      <c r="DL38" s="178"/>
      <c r="DM38" s="178"/>
      <c r="DN38" s="178"/>
      <c r="DO38" s="178"/>
      <c r="DP38" s="178"/>
      <c r="DQ38" s="178"/>
      <c r="DR38" s="178"/>
      <c r="DS38" s="178"/>
      <c r="DT38" s="178">
        <v>-2971799</v>
      </c>
      <c r="DU38" s="178"/>
      <c r="DV38" s="178"/>
      <c r="DW38" s="178"/>
      <c r="DX38" s="178">
        <v>41125636.960000001</v>
      </c>
    </row>
    <row r="39" spans="1:128">
      <c r="A39" s="270" t="s">
        <v>374</v>
      </c>
      <c r="B39" s="270"/>
      <c r="D39" s="175" t="s">
        <v>407</v>
      </c>
      <c r="E39" s="180" t="s">
        <v>408</v>
      </c>
      <c r="F39" s="180" t="s">
        <v>409</v>
      </c>
      <c r="G39" s="180">
        <v>4931245822.6999998</v>
      </c>
      <c r="H39" s="180">
        <v>121122063.39</v>
      </c>
      <c r="I39" s="180">
        <v>22.264265399999999</v>
      </c>
      <c r="J39" s="180">
        <v>4421653952.4883175</v>
      </c>
      <c r="K39" s="180">
        <v>42.9</v>
      </c>
      <c r="L39" s="180">
        <v>915469873.65872157</v>
      </c>
      <c r="M39" s="180">
        <v>960342008.40999997</v>
      </c>
      <c r="N39" s="180">
        <v>1422630042.5632501</v>
      </c>
      <c r="O39" s="180">
        <v>12772463828.374556</v>
      </c>
      <c r="P39" s="180"/>
      <c r="Q39" s="180"/>
      <c r="R39" s="180"/>
      <c r="S39" s="180"/>
      <c r="T39" s="180"/>
      <c r="U39" s="180"/>
      <c r="V39" s="180"/>
      <c r="W39" s="180">
        <v>-173516834.36113349</v>
      </c>
      <c r="X39" s="180"/>
      <c r="Y39" s="180"/>
      <c r="Z39" s="180">
        <v>-2971799</v>
      </c>
      <c r="AA39" s="180"/>
      <c r="AB39" s="180"/>
      <c r="AC39" s="180"/>
      <c r="AD39" s="180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>
        <v>-469863179.40720439</v>
      </c>
      <c r="BD39" s="180"/>
      <c r="BE39" s="180"/>
      <c r="BF39" s="180"/>
      <c r="BG39" s="180"/>
      <c r="BH39" s="180"/>
      <c r="BI39" s="180"/>
      <c r="BJ39" s="180"/>
      <c r="BK39" s="180"/>
      <c r="BL39" s="180"/>
      <c r="BM39" s="180"/>
      <c r="BN39" s="180"/>
      <c r="BO39" s="180"/>
      <c r="BP39" s="180"/>
      <c r="BQ39" s="180"/>
      <c r="BR39" s="180"/>
      <c r="BS39" s="180"/>
      <c r="BT39" s="180"/>
      <c r="BU39" s="180"/>
      <c r="BV39" s="180"/>
      <c r="BW39" s="180"/>
      <c r="BX39" s="180"/>
      <c r="BY39" s="180"/>
      <c r="BZ39" s="180"/>
      <c r="CA39" s="180"/>
      <c r="CB39" s="180"/>
      <c r="CC39" s="180"/>
      <c r="CD39" s="180"/>
      <c r="CE39" s="180"/>
      <c r="CF39" s="180"/>
      <c r="CG39" s="180"/>
      <c r="CH39" s="180"/>
      <c r="CI39" s="180"/>
      <c r="CJ39" s="180"/>
      <c r="CK39" s="180"/>
      <c r="CL39" s="180"/>
      <c r="CM39" s="180"/>
      <c r="CN39" s="180"/>
      <c r="CO39" s="180"/>
      <c r="CP39" s="180"/>
      <c r="CQ39" s="180"/>
      <c r="CR39" s="180"/>
      <c r="CS39" s="180"/>
      <c r="CT39" s="180"/>
      <c r="CU39" s="180"/>
      <c r="CV39" s="180"/>
      <c r="CW39" s="180"/>
      <c r="CX39" s="180"/>
      <c r="CY39" s="180"/>
      <c r="CZ39" s="180"/>
      <c r="DA39" s="180"/>
      <c r="DB39" s="180"/>
      <c r="DC39" s="180"/>
      <c r="DD39" s="180"/>
      <c r="DE39" s="180"/>
      <c r="DF39" s="180"/>
      <c r="DG39" s="180"/>
      <c r="DH39" s="180"/>
      <c r="DI39" s="180">
        <v>-24.22</v>
      </c>
      <c r="DJ39" s="180"/>
      <c r="DK39" s="180"/>
      <c r="DL39" s="180"/>
      <c r="DM39" s="180"/>
      <c r="DN39" s="180"/>
      <c r="DO39" s="180"/>
      <c r="DP39" s="180"/>
      <c r="DQ39" s="180"/>
      <c r="DR39" s="180"/>
      <c r="DS39" s="180"/>
      <c r="DT39" s="180">
        <v>-646351836.98833787</v>
      </c>
      <c r="DU39" s="180"/>
      <c r="DV39" s="180"/>
      <c r="DW39" s="180"/>
      <c r="DX39" s="180">
        <v>12126111991.386215</v>
      </c>
    </row>
    <row r="40" spans="1:128">
      <c r="A40" s="99" t="s">
        <v>378</v>
      </c>
      <c r="B40" s="185" t="s">
        <v>410</v>
      </c>
      <c r="D40" s="175" t="s">
        <v>411</v>
      </c>
      <c r="E40" s="176" t="s">
        <v>412</v>
      </c>
      <c r="F40" s="176" t="s">
        <v>413</v>
      </c>
      <c r="G40" s="176">
        <v>3279720600</v>
      </c>
      <c r="H40" s="176"/>
      <c r="I40" s="176"/>
      <c r="J40" s="176"/>
      <c r="K40" s="176">
        <v>897839.88</v>
      </c>
      <c r="L40" s="176"/>
      <c r="M40" s="176"/>
      <c r="N40" s="176"/>
      <c r="O40" s="176">
        <v>3280618439.8800001</v>
      </c>
      <c r="P40" s="176"/>
      <c r="Q40" s="176"/>
      <c r="R40" s="176"/>
      <c r="S40" s="176"/>
      <c r="T40" s="176"/>
      <c r="U40" s="176"/>
      <c r="V40" s="176"/>
      <c r="W40" s="176"/>
      <c r="X40" s="176">
        <v>-3280618439.8800001</v>
      </c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76"/>
      <c r="BB40" s="176"/>
      <c r="BC40" s="176"/>
      <c r="BD40" s="176"/>
      <c r="BE40" s="176"/>
      <c r="BF40" s="176"/>
      <c r="BG40" s="176"/>
      <c r="BH40" s="176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176"/>
      <c r="BT40" s="176"/>
      <c r="BU40" s="176"/>
      <c r="BV40" s="176"/>
      <c r="BW40" s="176"/>
      <c r="BX40" s="176"/>
      <c r="BY40" s="176"/>
      <c r="BZ40" s="176"/>
      <c r="CA40" s="176"/>
      <c r="CB40" s="176"/>
      <c r="CC40" s="176"/>
      <c r="CD40" s="176"/>
      <c r="CE40" s="176"/>
      <c r="CF40" s="176"/>
      <c r="CG40" s="176"/>
      <c r="CH40" s="176"/>
      <c r="CI40" s="176"/>
      <c r="CJ40" s="176"/>
      <c r="CK40" s="176"/>
      <c r="CL40" s="176"/>
      <c r="CM40" s="176"/>
      <c r="CN40" s="176"/>
      <c r="CO40" s="176"/>
      <c r="CP40" s="176"/>
      <c r="CQ40" s="176"/>
      <c r="CR40" s="176"/>
      <c r="CS40" s="176"/>
      <c r="CT40" s="176"/>
      <c r="CU40" s="176"/>
      <c r="CV40" s="176"/>
      <c r="CW40" s="176"/>
      <c r="CX40" s="176"/>
      <c r="CY40" s="176"/>
      <c r="CZ40" s="176"/>
      <c r="DA40" s="176"/>
      <c r="DB40" s="176"/>
      <c r="DC40" s="176"/>
      <c r="DD40" s="176"/>
      <c r="DE40" s="176"/>
      <c r="DF40" s="176"/>
      <c r="DG40" s="176"/>
      <c r="DH40" s="176"/>
      <c r="DI40" s="176"/>
      <c r="DJ40" s="176"/>
      <c r="DK40" s="176"/>
      <c r="DL40" s="176"/>
      <c r="DM40" s="176"/>
      <c r="DN40" s="176"/>
      <c r="DO40" s="176"/>
      <c r="DP40" s="176"/>
      <c r="DQ40" s="176"/>
      <c r="DR40" s="176"/>
      <c r="DS40" s="176"/>
      <c r="DT40" s="176">
        <v>-3280618439.8800001</v>
      </c>
      <c r="DU40" s="176"/>
      <c r="DV40" s="176"/>
      <c r="DW40" s="176"/>
      <c r="DX40" s="176">
        <v>0</v>
      </c>
    </row>
    <row r="41" spans="1:128">
      <c r="A41" s="99" t="s">
        <v>383</v>
      </c>
      <c r="B41" s="185" t="s">
        <v>414</v>
      </c>
      <c r="D41" s="175" t="s">
        <v>415</v>
      </c>
      <c r="E41" s="178" t="s">
        <v>416</v>
      </c>
      <c r="F41" s="178" t="s">
        <v>417</v>
      </c>
      <c r="G41" s="178">
        <v>3279720600</v>
      </c>
      <c r="H41" s="178"/>
      <c r="I41" s="178"/>
      <c r="J41" s="178"/>
      <c r="K41" s="178">
        <v>897839.88</v>
      </c>
      <c r="L41" s="178"/>
      <c r="M41" s="178"/>
      <c r="N41" s="178"/>
      <c r="O41" s="178">
        <v>3280618439.8800001</v>
      </c>
      <c r="P41" s="178"/>
      <c r="Q41" s="178"/>
      <c r="R41" s="178"/>
      <c r="S41" s="178"/>
      <c r="T41" s="178"/>
      <c r="U41" s="178"/>
      <c r="V41" s="178"/>
      <c r="W41" s="178"/>
      <c r="X41" s="178">
        <v>-3280618439.8800001</v>
      </c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/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  <c r="BR41" s="178"/>
      <c r="BS41" s="178"/>
      <c r="BT41" s="178"/>
      <c r="BU41" s="178"/>
      <c r="BV41" s="178"/>
      <c r="BW41" s="178"/>
      <c r="BX41" s="178"/>
      <c r="BY41" s="178"/>
      <c r="BZ41" s="178"/>
      <c r="CA41" s="178"/>
      <c r="CB41" s="178"/>
      <c r="CC41" s="178"/>
      <c r="CD41" s="178"/>
      <c r="CE41" s="178"/>
      <c r="CF41" s="178"/>
      <c r="CG41" s="178"/>
      <c r="CH41" s="178"/>
      <c r="CI41" s="178"/>
      <c r="CJ41" s="178"/>
      <c r="CK41" s="178"/>
      <c r="CL41" s="178"/>
      <c r="CM41" s="178"/>
      <c r="CN41" s="178"/>
      <c r="CO41" s="178"/>
      <c r="CP41" s="178"/>
      <c r="CQ41" s="178"/>
      <c r="CR41" s="178"/>
      <c r="CS41" s="178"/>
      <c r="CT41" s="178"/>
      <c r="CU41" s="178"/>
      <c r="CV41" s="178"/>
      <c r="CW41" s="178"/>
      <c r="CX41" s="178"/>
      <c r="CY41" s="178"/>
      <c r="CZ41" s="178"/>
      <c r="DA41" s="178"/>
      <c r="DB41" s="178"/>
      <c r="DC41" s="178"/>
      <c r="DD41" s="178"/>
      <c r="DE41" s="178"/>
      <c r="DF41" s="178"/>
      <c r="DG41" s="178"/>
      <c r="DH41" s="178"/>
      <c r="DI41" s="178"/>
      <c r="DJ41" s="178"/>
      <c r="DK41" s="178"/>
      <c r="DL41" s="178"/>
      <c r="DM41" s="178"/>
      <c r="DN41" s="178"/>
      <c r="DO41" s="178"/>
      <c r="DP41" s="178"/>
      <c r="DQ41" s="178"/>
      <c r="DR41" s="178"/>
      <c r="DS41" s="178"/>
      <c r="DT41" s="178">
        <v>-3280618439.8800001</v>
      </c>
      <c r="DU41" s="178"/>
      <c r="DV41" s="178"/>
      <c r="DW41" s="178"/>
      <c r="DX41" s="178">
        <v>0</v>
      </c>
    </row>
    <row r="42" spans="1:128">
      <c r="A42" s="99"/>
      <c r="B42" s="185"/>
      <c r="D42" s="175" t="s">
        <v>418</v>
      </c>
      <c r="E42" s="180" t="s">
        <v>419</v>
      </c>
      <c r="F42" s="180" t="s">
        <v>420</v>
      </c>
      <c r="G42" s="180">
        <v>3279720600</v>
      </c>
      <c r="H42" s="180"/>
      <c r="I42" s="180"/>
      <c r="J42" s="180"/>
      <c r="K42" s="180">
        <v>897839.88</v>
      </c>
      <c r="L42" s="180"/>
      <c r="M42" s="180"/>
      <c r="N42" s="180"/>
      <c r="O42" s="180">
        <v>3280618439.8800001</v>
      </c>
      <c r="P42" s="180"/>
      <c r="Q42" s="180"/>
      <c r="R42" s="180"/>
      <c r="S42" s="180"/>
      <c r="T42" s="180"/>
      <c r="U42" s="180"/>
      <c r="V42" s="180"/>
      <c r="W42" s="180"/>
      <c r="X42" s="180">
        <v>-3280618439.8800001</v>
      </c>
      <c r="Y42" s="180"/>
      <c r="Z42" s="180"/>
      <c r="AA42" s="180"/>
      <c r="AB42" s="180"/>
      <c r="AC42" s="180"/>
      <c r="AD42" s="180"/>
      <c r="AE42" s="180"/>
      <c r="AF42" s="180"/>
      <c r="AG42" s="180"/>
      <c r="AH42" s="180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  <c r="AX42" s="180"/>
      <c r="AY42" s="180"/>
      <c r="AZ42" s="180"/>
      <c r="BA42" s="180"/>
      <c r="BB42" s="180"/>
      <c r="BC42" s="180"/>
      <c r="BD42" s="180"/>
      <c r="BE42" s="180"/>
      <c r="BF42" s="180"/>
      <c r="BG42" s="180"/>
      <c r="BH42" s="180"/>
      <c r="BI42" s="180"/>
      <c r="BJ42" s="180"/>
      <c r="BK42" s="180"/>
      <c r="BL42" s="180"/>
      <c r="BM42" s="180"/>
      <c r="BN42" s="180"/>
      <c r="BO42" s="180"/>
      <c r="BP42" s="180"/>
      <c r="BQ42" s="180"/>
      <c r="BR42" s="180"/>
      <c r="BS42" s="180"/>
      <c r="BT42" s="180"/>
      <c r="BU42" s="180"/>
      <c r="BV42" s="180"/>
      <c r="BW42" s="180"/>
      <c r="BX42" s="180"/>
      <c r="BY42" s="180"/>
      <c r="BZ42" s="180"/>
      <c r="CA42" s="180"/>
      <c r="CB42" s="180"/>
      <c r="CC42" s="180"/>
      <c r="CD42" s="180"/>
      <c r="CE42" s="180"/>
      <c r="CF42" s="180"/>
      <c r="CG42" s="180"/>
      <c r="CH42" s="180"/>
      <c r="CI42" s="180"/>
      <c r="CJ42" s="180"/>
      <c r="CK42" s="180"/>
      <c r="CL42" s="180"/>
      <c r="CM42" s="180"/>
      <c r="CN42" s="180"/>
      <c r="CO42" s="180"/>
      <c r="CP42" s="180"/>
      <c r="CQ42" s="180"/>
      <c r="CR42" s="180"/>
      <c r="CS42" s="180"/>
      <c r="CT42" s="180"/>
      <c r="CU42" s="180"/>
      <c r="CV42" s="180"/>
      <c r="CW42" s="180"/>
      <c r="CX42" s="180"/>
      <c r="CY42" s="180"/>
      <c r="CZ42" s="180"/>
      <c r="DA42" s="180"/>
      <c r="DB42" s="180"/>
      <c r="DC42" s="180"/>
      <c r="DD42" s="180"/>
      <c r="DE42" s="180"/>
      <c r="DF42" s="180"/>
      <c r="DG42" s="180"/>
      <c r="DH42" s="180"/>
      <c r="DI42" s="180"/>
      <c r="DJ42" s="180"/>
      <c r="DK42" s="180"/>
      <c r="DL42" s="180"/>
      <c r="DM42" s="180"/>
      <c r="DN42" s="180"/>
      <c r="DO42" s="180"/>
      <c r="DP42" s="180"/>
      <c r="DQ42" s="180"/>
      <c r="DR42" s="180"/>
      <c r="DS42" s="180"/>
      <c r="DT42" s="180">
        <v>-3280618439.8800001</v>
      </c>
      <c r="DU42" s="180"/>
      <c r="DV42" s="180"/>
      <c r="DW42" s="180"/>
      <c r="DX42" s="180">
        <v>0</v>
      </c>
    </row>
    <row r="43" spans="1:128">
      <c r="A43" s="99"/>
      <c r="B43" s="185"/>
      <c r="D43" s="175" t="s">
        <v>421</v>
      </c>
      <c r="E43" s="176" t="s">
        <v>422</v>
      </c>
      <c r="F43" s="176" t="s">
        <v>423</v>
      </c>
      <c r="G43" s="176">
        <v>941482177.15999997</v>
      </c>
      <c r="H43" s="176"/>
      <c r="I43" s="176"/>
      <c r="J43" s="176">
        <v>505796162.3290168</v>
      </c>
      <c r="K43" s="176"/>
      <c r="L43" s="176">
        <v>9197439.9030159991</v>
      </c>
      <c r="M43" s="176">
        <v>174614527.30000001</v>
      </c>
      <c r="N43" s="176">
        <v>208965070.00462499</v>
      </c>
      <c r="O43" s="176">
        <v>1840055376.6966577</v>
      </c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176"/>
      <c r="AW43" s="176"/>
      <c r="AX43" s="176"/>
      <c r="AY43" s="176"/>
      <c r="AZ43" s="176"/>
      <c r="BA43" s="176"/>
      <c r="BB43" s="176"/>
      <c r="BC43" s="176"/>
      <c r="BD43" s="176"/>
      <c r="BE43" s="176"/>
      <c r="BF43" s="176"/>
      <c r="BG43" s="176"/>
      <c r="BH43" s="176"/>
      <c r="BI43" s="176"/>
      <c r="BJ43" s="176"/>
      <c r="BK43" s="176"/>
      <c r="BL43" s="176"/>
      <c r="BM43" s="176"/>
      <c r="BN43" s="176"/>
      <c r="BO43" s="176"/>
      <c r="BP43" s="176"/>
      <c r="BQ43" s="176"/>
      <c r="BR43" s="176"/>
      <c r="BS43" s="176"/>
      <c r="BT43" s="176"/>
      <c r="BU43" s="176"/>
      <c r="BV43" s="176"/>
      <c r="BW43" s="176"/>
      <c r="BX43" s="176"/>
      <c r="BY43" s="176"/>
      <c r="BZ43" s="176"/>
      <c r="CA43" s="176"/>
      <c r="CB43" s="176"/>
      <c r="CC43" s="176"/>
      <c r="CD43" s="176"/>
      <c r="CE43" s="176"/>
      <c r="CF43" s="176"/>
      <c r="CG43" s="176"/>
      <c r="CH43" s="176"/>
      <c r="CI43" s="176"/>
      <c r="CJ43" s="176"/>
      <c r="CK43" s="176"/>
      <c r="CL43" s="176"/>
      <c r="CM43" s="176"/>
      <c r="CN43" s="176"/>
      <c r="CO43" s="176"/>
      <c r="CP43" s="176"/>
      <c r="CQ43" s="176"/>
      <c r="CR43" s="176"/>
      <c r="CS43" s="176"/>
      <c r="CT43" s="176"/>
      <c r="CU43" s="176"/>
      <c r="CV43" s="176"/>
      <c r="CW43" s="176"/>
      <c r="CX43" s="176"/>
      <c r="CY43" s="176"/>
      <c r="CZ43" s="176"/>
      <c r="DA43" s="176"/>
      <c r="DB43" s="176"/>
      <c r="DC43" s="176"/>
      <c r="DD43" s="176"/>
      <c r="DE43" s="176"/>
      <c r="DF43" s="176"/>
      <c r="DG43" s="176"/>
      <c r="DH43" s="176"/>
      <c r="DI43" s="176"/>
      <c r="DJ43" s="176"/>
      <c r="DK43" s="176"/>
      <c r="DL43" s="176"/>
      <c r="DM43" s="176"/>
      <c r="DN43" s="176"/>
      <c r="DO43" s="176"/>
      <c r="DP43" s="176"/>
      <c r="DQ43" s="176"/>
      <c r="DR43" s="176"/>
      <c r="DS43" s="176"/>
      <c r="DT43" s="176"/>
      <c r="DU43" s="176"/>
      <c r="DV43" s="176"/>
      <c r="DW43" s="176"/>
      <c r="DX43" s="176">
        <v>1840055376.6966577</v>
      </c>
    </row>
    <row r="44" spans="1:128">
      <c r="D44" s="175" t="s">
        <v>424</v>
      </c>
      <c r="E44" s="176" t="s">
        <v>425</v>
      </c>
      <c r="F44" s="176" t="s">
        <v>426</v>
      </c>
      <c r="G44" s="176">
        <v>-3492791.74</v>
      </c>
      <c r="H44" s="176"/>
      <c r="I44" s="176"/>
      <c r="J44" s="176">
        <v>-8025809.2648759997</v>
      </c>
      <c r="K44" s="176"/>
      <c r="L44" s="176"/>
      <c r="M44" s="176">
        <v>-526707.86</v>
      </c>
      <c r="N44" s="176"/>
      <c r="O44" s="176">
        <v>-12045308.864876</v>
      </c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176"/>
      <c r="AU44" s="176"/>
      <c r="AV44" s="176"/>
      <c r="AW44" s="176"/>
      <c r="AX44" s="176"/>
      <c r="AY44" s="176"/>
      <c r="AZ44" s="176"/>
      <c r="BA44" s="176"/>
      <c r="BB44" s="176"/>
      <c r="BC44" s="176"/>
      <c r="BD44" s="176"/>
      <c r="BE44" s="176"/>
      <c r="BF44" s="176"/>
      <c r="BG44" s="176"/>
      <c r="BH44" s="176"/>
      <c r="BI44" s="176"/>
      <c r="BJ44" s="176"/>
      <c r="BK44" s="176"/>
      <c r="BL44" s="176"/>
      <c r="BM44" s="176"/>
      <c r="BN44" s="176"/>
      <c r="BO44" s="176"/>
      <c r="BP44" s="176"/>
      <c r="BQ44" s="176"/>
      <c r="BR44" s="176"/>
      <c r="BS44" s="176"/>
      <c r="BT44" s="176"/>
      <c r="BU44" s="176"/>
      <c r="BV44" s="176"/>
      <c r="BW44" s="176"/>
      <c r="BX44" s="176"/>
      <c r="BY44" s="176"/>
      <c r="BZ44" s="176"/>
      <c r="CA44" s="176"/>
      <c r="CB44" s="176"/>
      <c r="CC44" s="176"/>
      <c r="CD44" s="176"/>
      <c r="CE44" s="176"/>
      <c r="CF44" s="176"/>
      <c r="CG44" s="176"/>
      <c r="CH44" s="176"/>
      <c r="CI44" s="176"/>
      <c r="CJ44" s="176"/>
      <c r="CK44" s="176"/>
      <c r="CL44" s="176"/>
      <c r="CM44" s="176"/>
      <c r="CN44" s="176"/>
      <c r="CO44" s="176"/>
      <c r="CP44" s="176"/>
      <c r="CQ44" s="176"/>
      <c r="CR44" s="176"/>
      <c r="CS44" s="176"/>
      <c r="CT44" s="176"/>
      <c r="CU44" s="176"/>
      <c r="CV44" s="176"/>
      <c r="CW44" s="176"/>
      <c r="CX44" s="176"/>
      <c r="CY44" s="176"/>
      <c r="CZ44" s="176"/>
      <c r="DA44" s="176"/>
      <c r="DB44" s="176"/>
      <c r="DC44" s="176"/>
      <c r="DD44" s="176"/>
      <c r="DE44" s="176"/>
      <c r="DF44" s="176"/>
      <c r="DG44" s="176"/>
      <c r="DH44" s="176"/>
      <c r="DI44" s="176"/>
      <c r="DJ44" s="176"/>
      <c r="DK44" s="176"/>
      <c r="DL44" s="176"/>
      <c r="DM44" s="176"/>
      <c r="DN44" s="176"/>
      <c r="DO44" s="176"/>
      <c r="DP44" s="176"/>
      <c r="DQ44" s="176"/>
      <c r="DR44" s="176"/>
      <c r="DS44" s="176"/>
      <c r="DT44" s="176"/>
      <c r="DU44" s="176"/>
      <c r="DV44" s="176"/>
      <c r="DW44" s="176"/>
      <c r="DX44" s="176">
        <v>-12045308.864876</v>
      </c>
    </row>
    <row r="45" spans="1:128">
      <c r="D45" s="175" t="s">
        <v>427</v>
      </c>
      <c r="E45" s="178" t="s">
        <v>428</v>
      </c>
      <c r="F45" s="178" t="s">
        <v>423</v>
      </c>
      <c r="G45" s="178">
        <v>937989385.41999996</v>
      </c>
      <c r="H45" s="178"/>
      <c r="I45" s="178"/>
      <c r="J45" s="178">
        <v>497770353.0641408</v>
      </c>
      <c r="K45" s="178"/>
      <c r="L45" s="178">
        <v>9197439.9030159991</v>
      </c>
      <c r="M45" s="178">
        <v>174087819.44</v>
      </c>
      <c r="N45" s="178">
        <v>208965070.00462499</v>
      </c>
      <c r="O45" s="178">
        <v>1828010067.8317816</v>
      </c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/>
      <c r="CK45" s="178"/>
      <c r="CL45" s="178"/>
      <c r="CM45" s="178"/>
      <c r="CN45" s="178"/>
      <c r="CO45" s="178"/>
      <c r="CP45" s="178"/>
      <c r="CQ45" s="178"/>
      <c r="CR45" s="178"/>
      <c r="CS45" s="178"/>
      <c r="CT45" s="178"/>
      <c r="CU45" s="178"/>
      <c r="CV45" s="178"/>
      <c r="CW45" s="178"/>
      <c r="CX45" s="178"/>
      <c r="CY45" s="178"/>
      <c r="CZ45" s="178"/>
      <c r="DA45" s="178"/>
      <c r="DB45" s="178"/>
      <c r="DC45" s="178"/>
      <c r="DD45" s="178"/>
      <c r="DE45" s="178"/>
      <c r="DF45" s="178"/>
      <c r="DG45" s="178"/>
      <c r="DH45" s="178"/>
      <c r="DI45" s="178"/>
      <c r="DJ45" s="178"/>
      <c r="DK45" s="178"/>
      <c r="DL45" s="178"/>
      <c r="DM45" s="178"/>
      <c r="DN45" s="178"/>
      <c r="DO45" s="178"/>
      <c r="DP45" s="178"/>
      <c r="DQ45" s="178"/>
      <c r="DR45" s="178"/>
      <c r="DS45" s="178"/>
      <c r="DT45" s="178"/>
      <c r="DU45" s="178"/>
      <c r="DV45" s="178"/>
      <c r="DW45" s="178"/>
      <c r="DX45" s="178">
        <v>1828010067.8317816</v>
      </c>
    </row>
    <row r="46" spans="1:128">
      <c r="D46" s="175" t="s">
        <v>429</v>
      </c>
      <c r="E46" s="176" t="s">
        <v>430</v>
      </c>
      <c r="F46" s="176" t="s">
        <v>431</v>
      </c>
      <c r="G46" s="176">
        <v>134996488.5</v>
      </c>
      <c r="H46" s="176"/>
      <c r="I46" s="176"/>
      <c r="J46" s="176">
        <v>10957944.191427199</v>
      </c>
      <c r="K46" s="176"/>
      <c r="L46" s="176">
        <v>96238200.209934503</v>
      </c>
      <c r="M46" s="176">
        <v>564258.39</v>
      </c>
      <c r="N46" s="176">
        <v>18131443.266690001</v>
      </c>
      <c r="O46" s="176">
        <v>260888334.55805171</v>
      </c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176"/>
      <c r="AW46" s="176"/>
      <c r="AX46" s="176"/>
      <c r="AY46" s="176"/>
      <c r="AZ46" s="176"/>
      <c r="BA46" s="176"/>
      <c r="BB46" s="176"/>
      <c r="BC46" s="176"/>
      <c r="BD46" s="176"/>
      <c r="BE46" s="176"/>
      <c r="BF46" s="176"/>
      <c r="BG46" s="176"/>
      <c r="BH46" s="176"/>
      <c r="BI46" s="176"/>
      <c r="BJ46" s="176"/>
      <c r="BK46" s="176"/>
      <c r="BL46" s="176"/>
      <c r="BM46" s="176"/>
      <c r="BN46" s="176"/>
      <c r="BO46" s="176"/>
      <c r="BP46" s="176"/>
      <c r="BQ46" s="176"/>
      <c r="BR46" s="176"/>
      <c r="BS46" s="176"/>
      <c r="BT46" s="176"/>
      <c r="BU46" s="176"/>
      <c r="BV46" s="176"/>
      <c r="BW46" s="176"/>
      <c r="BX46" s="176"/>
      <c r="BY46" s="176"/>
      <c r="BZ46" s="176"/>
      <c r="CA46" s="176"/>
      <c r="CB46" s="176"/>
      <c r="CC46" s="176"/>
      <c r="CD46" s="176"/>
      <c r="CE46" s="176"/>
      <c r="CF46" s="176"/>
      <c r="CG46" s="176"/>
      <c r="CH46" s="176"/>
      <c r="CI46" s="176"/>
      <c r="CJ46" s="176"/>
      <c r="CK46" s="176"/>
      <c r="CL46" s="176"/>
      <c r="CM46" s="176"/>
      <c r="CN46" s="176"/>
      <c r="CO46" s="176"/>
      <c r="CP46" s="176"/>
      <c r="CQ46" s="176"/>
      <c r="CR46" s="176"/>
      <c r="CS46" s="176"/>
      <c r="CT46" s="176"/>
      <c r="CU46" s="176"/>
      <c r="CV46" s="176"/>
      <c r="CW46" s="176"/>
      <c r="CX46" s="176"/>
      <c r="CY46" s="176"/>
      <c r="CZ46" s="176"/>
      <c r="DA46" s="176"/>
      <c r="DB46" s="176"/>
      <c r="DC46" s="176"/>
      <c r="DD46" s="176"/>
      <c r="DE46" s="176"/>
      <c r="DF46" s="176"/>
      <c r="DG46" s="176"/>
      <c r="DH46" s="176"/>
      <c r="DI46" s="176"/>
      <c r="DJ46" s="176"/>
      <c r="DK46" s="176"/>
      <c r="DL46" s="176"/>
      <c r="DM46" s="176"/>
      <c r="DN46" s="176"/>
      <c r="DO46" s="176"/>
      <c r="DP46" s="176"/>
      <c r="DQ46" s="176"/>
      <c r="DR46" s="176"/>
      <c r="DS46" s="176"/>
      <c r="DT46" s="176"/>
      <c r="DU46" s="176"/>
      <c r="DV46" s="176"/>
      <c r="DW46" s="176"/>
      <c r="DX46" s="176">
        <v>260888334.55805171</v>
      </c>
    </row>
    <row r="47" spans="1:128">
      <c r="D47" s="175" t="s">
        <v>432</v>
      </c>
      <c r="E47" s="176" t="s">
        <v>433</v>
      </c>
      <c r="F47" s="176" t="s">
        <v>434</v>
      </c>
      <c r="G47" s="176">
        <v>-1105972.1299999999</v>
      </c>
      <c r="H47" s="176"/>
      <c r="I47" s="176"/>
      <c r="J47" s="176"/>
      <c r="K47" s="176"/>
      <c r="L47" s="176"/>
      <c r="M47" s="176">
        <v>-27711.97</v>
      </c>
      <c r="N47" s="176"/>
      <c r="O47" s="176">
        <v>-1133684.1000000001</v>
      </c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  <c r="AN47" s="176"/>
      <c r="AO47" s="176"/>
      <c r="AP47" s="176"/>
      <c r="AQ47" s="176"/>
      <c r="AR47" s="176"/>
      <c r="AS47" s="176"/>
      <c r="AT47" s="176"/>
      <c r="AU47" s="176"/>
      <c r="AV47" s="176"/>
      <c r="AW47" s="176"/>
      <c r="AX47" s="176"/>
      <c r="AY47" s="176"/>
      <c r="AZ47" s="176"/>
      <c r="BA47" s="176"/>
      <c r="BB47" s="176"/>
      <c r="BC47" s="176"/>
      <c r="BD47" s="176"/>
      <c r="BE47" s="176"/>
      <c r="BF47" s="176"/>
      <c r="BG47" s="176"/>
      <c r="BH47" s="176"/>
      <c r="BI47" s="176"/>
      <c r="BJ47" s="176"/>
      <c r="BK47" s="176"/>
      <c r="BL47" s="176"/>
      <c r="BM47" s="176"/>
      <c r="BN47" s="176"/>
      <c r="BO47" s="176"/>
      <c r="BP47" s="176"/>
      <c r="BQ47" s="176"/>
      <c r="BR47" s="176"/>
      <c r="BS47" s="176"/>
      <c r="BT47" s="176"/>
      <c r="BU47" s="176"/>
      <c r="BV47" s="176"/>
      <c r="BW47" s="176"/>
      <c r="BX47" s="176"/>
      <c r="BY47" s="176"/>
      <c r="BZ47" s="176"/>
      <c r="CA47" s="176"/>
      <c r="CB47" s="176"/>
      <c r="CC47" s="176"/>
      <c r="CD47" s="176"/>
      <c r="CE47" s="176"/>
      <c r="CF47" s="176"/>
      <c r="CG47" s="176"/>
      <c r="CH47" s="176"/>
      <c r="CI47" s="176"/>
      <c r="CJ47" s="176"/>
      <c r="CK47" s="176"/>
      <c r="CL47" s="176"/>
      <c r="CM47" s="176"/>
      <c r="CN47" s="176"/>
      <c r="CO47" s="176"/>
      <c r="CP47" s="176"/>
      <c r="CQ47" s="176"/>
      <c r="CR47" s="176"/>
      <c r="CS47" s="176"/>
      <c r="CT47" s="176"/>
      <c r="CU47" s="176"/>
      <c r="CV47" s="176"/>
      <c r="CW47" s="176"/>
      <c r="CX47" s="176"/>
      <c r="CY47" s="176"/>
      <c r="CZ47" s="176"/>
      <c r="DA47" s="176"/>
      <c r="DB47" s="176"/>
      <c r="DC47" s="176"/>
      <c r="DD47" s="176"/>
      <c r="DE47" s="176"/>
      <c r="DF47" s="176"/>
      <c r="DG47" s="176"/>
      <c r="DH47" s="176"/>
      <c r="DI47" s="176"/>
      <c r="DJ47" s="176"/>
      <c r="DK47" s="176"/>
      <c r="DL47" s="176"/>
      <c r="DM47" s="176"/>
      <c r="DN47" s="176"/>
      <c r="DO47" s="176"/>
      <c r="DP47" s="176"/>
      <c r="DQ47" s="176"/>
      <c r="DR47" s="176"/>
      <c r="DS47" s="176"/>
      <c r="DT47" s="176"/>
      <c r="DU47" s="176"/>
      <c r="DV47" s="176"/>
      <c r="DW47" s="176"/>
      <c r="DX47" s="176">
        <v>-1133684.1000000001</v>
      </c>
    </row>
    <row r="48" spans="1:128">
      <c r="D48" s="175" t="s">
        <v>435</v>
      </c>
      <c r="E48" s="178" t="s">
        <v>436</v>
      </c>
      <c r="F48" s="178" t="s">
        <v>431</v>
      </c>
      <c r="G48" s="178">
        <v>133890516.37</v>
      </c>
      <c r="H48" s="178"/>
      <c r="I48" s="178"/>
      <c r="J48" s="178">
        <v>10957944.191427199</v>
      </c>
      <c r="K48" s="178"/>
      <c r="L48" s="178">
        <v>96238200.209934503</v>
      </c>
      <c r="M48" s="178">
        <v>536546.42000000004</v>
      </c>
      <c r="N48" s="178">
        <v>18131443.266690001</v>
      </c>
      <c r="O48" s="178">
        <v>259754650.45805171</v>
      </c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>
        <v>259754650.45805171</v>
      </c>
    </row>
    <row r="49" spans="4:130">
      <c r="D49" s="175" t="s">
        <v>437</v>
      </c>
      <c r="E49" s="176" t="s">
        <v>438</v>
      </c>
      <c r="F49" s="176" t="s">
        <v>439</v>
      </c>
      <c r="G49" s="176">
        <v>690104925.5</v>
      </c>
      <c r="H49" s="176"/>
      <c r="I49" s="176"/>
      <c r="J49" s="176">
        <v>918600050.85142398</v>
      </c>
      <c r="K49" s="176"/>
      <c r="L49" s="176">
        <v>88452957.608976498</v>
      </c>
      <c r="M49" s="176">
        <v>261874044.71000001</v>
      </c>
      <c r="N49" s="176">
        <v>301265904.85272002</v>
      </c>
      <c r="O49" s="176">
        <v>2260297883.5231204</v>
      </c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176"/>
      <c r="AT49" s="176"/>
      <c r="AU49" s="176"/>
      <c r="AV49" s="176"/>
      <c r="AW49" s="176"/>
      <c r="AX49" s="176"/>
      <c r="AY49" s="176"/>
      <c r="AZ49" s="176"/>
      <c r="BA49" s="176"/>
      <c r="BB49" s="176"/>
      <c r="BC49" s="176"/>
      <c r="BD49" s="176"/>
      <c r="BE49" s="176"/>
      <c r="BF49" s="176"/>
      <c r="BG49" s="176"/>
      <c r="BH49" s="176"/>
      <c r="BI49" s="176"/>
      <c r="BJ49" s="176"/>
      <c r="BK49" s="176"/>
      <c r="BL49" s="176"/>
      <c r="BM49" s="176"/>
      <c r="BN49" s="176"/>
      <c r="BO49" s="176"/>
      <c r="BP49" s="176"/>
      <c r="BQ49" s="176"/>
      <c r="BR49" s="176"/>
      <c r="BS49" s="176"/>
      <c r="BT49" s="176"/>
      <c r="BU49" s="176"/>
      <c r="BV49" s="176">
        <v>-256225.6057825</v>
      </c>
      <c r="BW49" s="176"/>
      <c r="BX49" s="176"/>
      <c r="BY49" s="176"/>
      <c r="BZ49" s="176"/>
      <c r="CA49" s="176"/>
      <c r="CB49" s="176"/>
      <c r="CC49" s="176"/>
      <c r="CD49" s="176"/>
      <c r="CE49" s="176"/>
      <c r="CF49" s="176"/>
      <c r="CG49" s="176"/>
      <c r="CH49" s="176"/>
      <c r="CI49" s="176"/>
      <c r="CJ49" s="176"/>
      <c r="CK49" s="176"/>
      <c r="CL49" s="176"/>
      <c r="CM49" s="176"/>
      <c r="CN49" s="176"/>
      <c r="CO49" s="176"/>
      <c r="CP49" s="176"/>
      <c r="CQ49" s="176"/>
      <c r="CR49" s="176"/>
      <c r="CS49" s="176"/>
      <c r="CT49" s="176"/>
      <c r="CU49" s="176"/>
      <c r="CV49" s="176"/>
      <c r="CW49" s="176"/>
      <c r="CX49" s="176"/>
      <c r="CY49" s="176"/>
      <c r="CZ49" s="176"/>
      <c r="DA49" s="176"/>
      <c r="DB49" s="176"/>
      <c r="DC49" s="176"/>
      <c r="DD49" s="176"/>
      <c r="DE49" s="176"/>
      <c r="DF49" s="176"/>
      <c r="DG49" s="176"/>
      <c r="DH49" s="176"/>
      <c r="DI49" s="176"/>
      <c r="DJ49" s="176"/>
      <c r="DK49" s="176"/>
      <c r="DL49" s="176"/>
      <c r="DM49" s="176">
        <v>-4271011.8</v>
      </c>
      <c r="DN49" s="176"/>
      <c r="DO49" s="176"/>
      <c r="DP49" s="176"/>
      <c r="DQ49" s="176"/>
      <c r="DR49" s="176">
        <v>2735716.36</v>
      </c>
      <c r="DS49" s="176"/>
      <c r="DT49" s="176">
        <v>-1791521.0457824999</v>
      </c>
      <c r="DU49" s="176"/>
      <c r="DV49" s="176"/>
      <c r="DW49" s="176"/>
      <c r="DX49" s="176">
        <v>2258506362.4773378</v>
      </c>
    </row>
    <row r="50" spans="4:130">
      <c r="D50" s="175" t="s">
        <v>440</v>
      </c>
      <c r="E50" s="176" t="s">
        <v>441</v>
      </c>
      <c r="F50" s="176" t="s">
        <v>442</v>
      </c>
      <c r="G50" s="176">
        <v>-895289.76</v>
      </c>
      <c r="H50" s="176"/>
      <c r="I50" s="176"/>
      <c r="J50" s="176">
        <v>-265739.34806719999</v>
      </c>
      <c r="K50" s="176"/>
      <c r="L50" s="176">
        <v>-222486.74501899999</v>
      </c>
      <c r="M50" s="176">
        <v>-3264221.77</v>
      </c>
      <c r="N50" s="176"/>
      <c r="O50" s="176">
        <v>-4647737.6230862001</v>
      </c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  <c r="AN50" s="176"/>
      <c r="AO50" s="176"/>
      <c r="AP50" s="176"/>
      <c r="AQ50" s="176"/>
      <c r="AR50" s="176"/>
      <c r="AS50" s="176"/>
      <c r="AT50" s="176"/>
      <c r="AU50" s="176"/>
      <c r="AV50" s="176"/>
      <c r="AW50" s="176"/>
      <c r="AX50" s="176"/>
      <c r="AY50" s="176"/>
      <c r="AZ50" s="176"/>
      <c r="BA50" s="176"/>
      <c r="BB50" s="176"/>
      <c r="BC50" s="176"/>
      <c r="BD50" s="176"/>
      <c r="BE50" s="176"/>
      <c r="BF50" s="176"/>
      <c r="BG50" s="176"/>
      <c r="BH50" s="176"/>
      <c r="BI50" s="176"/>
      <c r="BJ50" s="176"/>
      <c r="BK50" s="176"/>
      <c r="BL50" s="176"/>
      <c r="BM50" s="176"/>
      <c r="BN50" s="176"/>
      <c r="BO50" s="176"/>
      <c r="BP50" s="176"/>
      <c r="BQ50" s="176"/>
      <c r="BR50" s="176"/>
      <c r="BS50" s="176"/>
      <c r="BT50" s="176"/>
      <c r="BU50" s="176"/>
      <c r="BV50" s="176"/>
      <c r="BW50" s="176"/>
      <c r="BX50" s="176"/>
      <c r="BY50" s="176"/>
      <c r="BZ50" s="176"/>
      <c r="CA50" s="176"/>
      <c r="CB50" s="176"/>
      <c r="CC50" s="176"/>
      <c r="CD50" s="176"/>
      <c r="CE50" s="176"/>
      <c r="CF50" s="176"/>
      <c r="CG50" s="176"/>
      <c r="CH50" s="176"/>
      <c r="CI50" s="176"/>
      <c r="CJ50" s="176"/>
      <c r="CK50" s="176"/>
      <c r="CL50" s="176"/>
      <c r="CM50" s="176"/>
      <c r="CN50" s="176"/>
      <c r="CO50" s="176"/>
      <c r="CP50" s="176"/>
      <c r="CQ50" s="176"/>
      <c r="CR50" s="176"/>
      <c r="CS50" s="176"/>
      <c r="CT50" s="176"/>
      <c r="CU50" s="176"/>
      <c r="CV50" s="176"/>
      <c r="CW50" s="176"/>
      <c r="CX50" s="176"/>
      <c r="CY50" s="176"/>
      <c r="CZ50" s="176"/>
      <c r="DA50" s="176"/>
      <c r="DB50" s="176"/>
      <c r="DC50" s="176"/>
      <c r="DD50" s="176"/>
      <c r="DE50" s="176"/>
      <c r="DF50" s="176"/>
      <c r="DG50" s="176"/>
      <c r="DH50" s="176"/>
      <c r="DI50" s="176"/>
      <c r="DJ50" s="176"/>
      <c r="DK50" s="176"/>
      <c r="DL50" s="176"/>
      <c r="DM50" s="176"/>
      <c r="DN50" s="176"/>
      <c r="DO50" s="176"/>
      <c r="DP50" s="176"/>
      <c r="DQ50" s="176"/>
      <c r="DR50" s="176"/>
      <c r="DS50" s="176"/>
      <c r="DT50" s="176"/>
      <c r="DU50" s="176"/>
      <c r="DV50" s="176"/>
      <c r="DW50" s="176"/>
      <c r="DX50" s="176">
        <v>-4647737.6230862001</v>
      </c>
    </row>
    <row r="51" spans="4:130">
      <c r="D51" s="175" t="s">
        <v>443</v>
      </c>
      <c r="E51" s="178" t="s">
        <v>444</v>
      </c>
      <c r="F51" s="178" t="s">
        <v>439</v>
      </c>
      <c r="G51" s="178">
        <v>689209635.74000001</v>
      </c>
      <c r="H51" s="178"/>
      <c r="I51" s="178"/>
      <c r="J51" s="178">
        <v>918334311.50335681</v>
      </c>
      <c r="K51" s="178"/>
      <c r="L51" s="178">
        <v>88230470.863957494</v>
      </c>
      <c r="M51" s="178">
        <v>258609822.94</v>
      </c>
      <c r="N51" s="178">
        <v>301265904.85272002</v>
      </c>
      <c r="O51" s="178">
        <v>2255650145.9000344</v>
      </c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>
        <v>-256225.6057825</v>
      </c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  <c r="CH51" s="178"/>
      <c r="CI51" s="178"/>
      <c r="CJ51" s="178"/>
      <c r="CK51" s="178"/>
      <c r="CL51" s="178"/>
      <c r="CM51" s="178"/>
      <c r="CN51" s="178"/>
      <c r="CO51" s="178"/>
      <c r="CP51" s="178"/>
      <c r="CQ51" s="178"/>
      <c r="CR51" s="178"/>
      <c r="CS51" s="178"/>
      <c r="CT51" s="178"/>
      <c r="CU51" s="178"/>
      <c r="CV51" s="178"/>
      <c r="CW51" s="178"/>
      <c r="CX51" s="178"/>
      <c r="CY51" s="178"/>
      <c r="CZ51" s="178"/>
      <c r="DA51" s="178"/>
      <c r="DB51" s="178"/>
      <c r="DC51" s="178"/>
      <c r="DD51" s="178"/>
      <c r="DE51" s="178"/>
      <c r="DF51" s="178"/>
      <c r="DG51" s="178"/>
      <c r="DH51" s="178"/>
      <c r="DI51" s="178"/>
      <c r="DJ51" s="178"/>
      <c r="DK51" s="178"/>
      <c r="DL51" s="178"/>
      <c r="DM51" s="178">
        <v>-4271011.8</v>
      </c>
      <c r="DN51" s="178"/>
      <c r="DO51" s="178"/>
      <c r="DP51" s="178"/>
      <c r="DQ51" s="178"/>
      <c r="DR51" s="178">
        <v>2735716.36</v>
      </c>
      <c r="DS51" s="178"/>
      <c r="DT51" s="178">
        <v>-1791521.0457824999</v>
      </c>
      <c r="DU51" s="178"/>
      <c r="DV51" s="178"/>
      <c r="DW51" s="178"/>
      <c r="DX51" s="178">
        <v>2253858624.8542519</v>
      </c>
    </row>
    <row r="52" spans="4:130">
      <c r="D52" s="175" t="s">
        <v>445</v>
      </c>
      <c r="E52" s="176" t="s">
        <v>446</v>
      </c>
      <c r="F52" s="176" t="s">
        <v>447</v>
      </c>
      <c r="G52" s="176">
        <v>359182138.82999998</v>
      </c>
      <c r="H52" s="176">
        <v>35183817.229999997</v>
      </c>
      <c r="I52" s="176"/>
      <c r="J52" s="176">
        <v>442722200.7355032</v>
      </c>
      <c r="K52" s="176"/>
      <c r="L52" s="176">
        <v>112153783.5911375</v>
      </c>
      <c r="M52" s="176">
        <v>91475634.730000004</v>
      </c>
      <c r="N52" s="176">
        <v>232381166.41651499</v>
      </c>
      <c r="O52" s="176">
        <v>1273098741.5331557</v>
      </c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  <c r="BD52" s="176"/>
      <c r="BE52" s="176"/>
      <c r="BF52" s="176"/>
      <c r="BG52" s="176"/>
      <c r="BH52" s="176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6"/>
      <c r="BX52" s="176"/>
      <c r="BY52" s="176"/>
      <c r="BZ52" s="176"/>
      <c r="CA52" s="176"/>
      <c r="CB52" s="176"/>
      <c r="CC52" s="176"/>
      <c r="CD52" s="176"/>
      <c r="CE52" s="176"/>
      <c r="CF52" s="176"/>
      <c r="CG52" s="176"/>
      <c r="CH52" s="176"/>
      <c r="CI52" s="176"/>
      <c r="CJ52" s="176"/>
      <c r="CK52" s="176"/>
      <c r="CL52" s="176"/>
      <c r="CM52" s="176"/>
      <c r="CN52" s="176"/>
      <c r="CO52" s="176"/>
      <c r="CP52" s="176"/>
      <c r="CQ52" s="176"/>
      <c r="CR52" s="176"/>
      <c r="CS52" s="176"/>
      <c r="CT52" s="176"/>
      <c r="CU52" s="176"/>
      <c r="CV52" s="176"/>
      <c r="CW52" s="176"/>
      <c r="CX52" s="176"/>
      <c r="CY52" s="176"/>
      <c r="CZ52" s="176"/>
      <c r="DA52" s="176"/>
      <c r="DB52" s="176"/>
      <c r="DC52" s="176"/>
      <c r="DD52" s="176"/>
      <c r="DE52" s="176"/>
      <c r="DF52" s="176"/>
      <c r="DG52" s="176"/>
      <c r="DH52" s="176"/>
      <c r="DI52" s="176"/>
      <c r="DJ52" s="176"/>
      <c r="DK52" s="176"/>
      <c r="DL52" s="176"/>
      <c r="DM52" s="176"/>
      <c r="DN52" s="176"/>
      <c r="DO52" s="176"/>
      <c r="DP52" s="176"/>
      <c r="DQ52" s="176"/>
      <c r="DR52" s="176"/>
      <c r="DS52" s="176"/>
      <c r="DT52" s="176"/>
      <c r="DU52" s="176"/>
      <c r="DV52" s="176"/>
      <c r="DW52" s="176"/>
      <c r="DX52" s="176">
        <v>1273098741.5331557</v>
      </c>
    </row>
    <row r="53" spans="4:130">
      <c r="D53" s="175" t="s">
        <v>448</v>
      </c>
      <c r="E53" s="176" t="s">
        <v>449</v>
      </c>
      <c r="F53" s="176" t="s">
        <v>450</v>
      </c>
      <c r="G53" s="176">
        <v>-59835766.520000003</v>
      </c>
      <c r="H53" s="176"/>
      <c r="I53" s="176"/>
      <c r="J53" s="176"/>
      <c r="K53" s="176"/>
      <c r="L53" s="176"/>
      <c r="M53" s="176">
        <v>-9875625.8100000005</v>
      </c>
      <c r="N53" s="176"/>
      <c r="O53" s="176">
        <v>-69711392.329999998</v>
      </c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/>
      <c r="CK53" s="176"/>
      <c r="CL53" s="176"/>
      <c r="CM53" s="176"/>
      <c r="CN53" s="176"/>
      <c r="CO53" s="176"/>
      <c r="CP53" s="176"/>
      <c r="CQ53" s="176"/>
      <c r="CR53" s="176"/>
      <c r="CS53" s="176"/>
      <c r="CT53" s="176"/>
      <c r="CU53" s="176"/>
      <c r="CV53" s="176"/>
      <c r="CW53" s="176"/>
      <c r="CX53" s="176"/>
      <c r="CY53" s="176"/>
      <c r="CZ53" s="176"/>
      <c r="DA53" s="176"/>
      <c r="DB53" s="176"/>
      <c r="DC53" s="176"/>
      <c r="DD53" s="176"/>
      <c r="DE53" s="176"/>
      <c r="DF53" s="176"/>
      <c r="DG53" s="176"/>
      <c r="DH53" s="176"/>
      <c r="DI53" s="176"/>
      <c r="DJ53" s="176"/>
      <c r="DK53" s="176"/>
      <c r="DL53" s="176"/>
      <c r="DM53" s="176"/>
      <c r="DN53" s="176"/>
      <c r="DO53" s="176"/>
      <c r="DP53" s="176"/>
      <c r="DQ53" s="176"/>
      <c r="DR53" s="176"/>
      <c r="DS53" s="176"/>
      <c r="DT53" s="176"/>
      <c r="DU53" s="176"/>
      <c r="DV53" s="176"/>
      <c r="DW53" s="176"/>
      <c r="DX53" s="176">
        <v>-69711392.329999998</v>
      </c>
    </row>
    <row r="54" spans="4:130">
      <c r="D54" s="175" t="s">
        <v>451</v>
      </c>
      <c r="E54" s="178" t="s">
        <v>452</v>
      </c>
      <c r="F54" s="178" t="s">
        <v>447</v>
      </c>
      <c r="G54" s="178">
        <v>299346372.31</v>
      </c>
      <c r="H54" s="178">
        <v>35183817.229999997</v>
      </c>
      <c r="I54" s="178"/>
      <c r="J54" s="178">
        <v>442722200.7355032</v>
      </c>
      <c r="K54" s="178"/>
      <c r="L54" s="178">
        <v>112153783.5911375</v>
      </c>
      <c r="M54" s="178">
        <v>81600008.920000002</v>
      </c>
      <c r="N54" s="178">
        <v>232381166.41651499</v>
      </c>
      <c r="O54" s="178">
        <v>1203387349.2031555</v>
      </c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  <c r="CH54" s="178"/>
      <c r="CI54" s="178"/>
      <c r="CJ54" s="178"/>
      <c r="CK54" s="178"/>
      <c r="CL54" s="178"/>
      <c r="CM54" s="178"/>
      <c r="CN54" s="178"/>
      <c r="CO54" s="178"/>
      <c r="CP54" s="178"/>
      <c r="CQ54" s="178"/>
      <c r="CR54" s="178"/>
      <c r="CS54" s="178"/>
      <c r="CT54" s="178"/>
      <c r="CU54" s="178"/>
      <c r="CV54" s="178"/>
      <c r="CW54" s="178"/>
      <c r="CX54" s="178"/>
      <c r="CY54" s="178"/>
      <c r="CZ54" s="178"/>
      <c r="DA54" s="178"/>
      <c r="DB54" s="178"/>
      <c r="DC54" s="178"/>
      <c r="DD54" s="178"/>
      <c r="DE54" s="178"/>
      <c r="DF54" s="178"/>
      <c r="DG54" s="178"/>
      <c r="DH54" s="178"/>
      <c r="DI54" s="178"/>
      <c r="DJ54" s="178"/>
      <c r="DK54" s="178"/>
      <c r="DL54" s="178"/>
      <c r="DM54" s="178"/>
      <c r="DN54" s="178"/>
      <c r="DO54" s="178"/>
      <c r="DP54" s="178"/>
      <c r="DQ54" s="178"/>
      <c r="DR54" s="178"/>
      <c r="DS54" s="178"/>
      <c r="DT54" s="178"/>
      <c r="DU54" s="178"/>
      <c r="DV54" s="178"/>
      <c r="DW54" s="178"/>
      <c r="DX54" s="178">
        <v>1203387349.2031555</v>
      </c>
    </row>
    <row r="55" spans="4:130">
      <c r="D55" s="175" t="s">
        <v>453</v>
      </c>
      <c r="E55" s="176" t="s">
        <v>454</v>
      </c>
      <c r="F55" s="176" t="s">
        <v>455</v>
      </c>
      <c r="G55" s="176">
        <v>317305570.38</v>
      </c>
      <c r="H55" s="176">
        <v>32339.919999999998</v>
      </c>
      <c r="I55" s="176"/>
      <c r="J55" s="176">
        <v>37142373.463627197</v>
      </c>
      <c r="K55" s="176"/>
      <c r="L55" s="176">
        <v>78202099.032791495</v>
      </c>
      <c r="M55" s="176">
        <v>62557726.25</v>
      </c>
      <c r="N55" s="176">
        <v>123756706.376865</v>
      </c>
      <c r="O55" s="176">
        <v>618996815.4232837</v>
      </c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BS55" s="176"/>
      <c r="BT55" s="176"/>
      <c r="BU55" s="176"/>
      <c r="BV55" s="176"/>
      <c r="BW55" s="176"/>
      <c r="BX55" s="176"/>
      <c r="BY55" s="176"/>
      <c r="BZ55" s="176"/>
      <c r="CA55" s="176"/>
      <c r="CB55" s="176"/>
      <c r="CC55" s="176"/>
      <c r="CD55" s="176"/>
      <c r="CE55" s="176"/>
      <c r="CF55" s="176"/>
      <c r="CG55" s="176"/>
      <c r="CH55" s="176"/>
      <c r="CI55" s="176"/>
      <c r="CJ55" s="176"/>
      <c r="CK55" s="176"/>
      <c r="CL55" s="176"/>
      <c r="CM55" s="176"/>
      <c r="CN55" s="176"/>
      <c r="CO55" s="176"/>
      <c r="CP55" s="176"/>
      <c r="CQ55" s="176"/>
      <c r="CR55" s="176"/>
      <c r="CS55" s="176"/>
      <c r="CT55" s="176"/>
      <c r="CU55" s="176"/>
      <c r="CV55" s="176"/>
      <c r="CW55" s="176"/>
      <c r="CX55" s="176"/>
      <c r="CY55" s="176"/>
      <c r="CZ55" s="176"/>
      <c r="DA55" s="176"/>
      <c r="DB55" s="176"/>
      <c r="DC55" s="176"/>
      <c r="DD55" s="176"/>
      <c r="DE55" s="176"/>
      <c r="DF55" s="176"/>
      <c r="DG55" s="176"/>
      <c r="DH55" s="176"/>
      <c r="DI55" s="176"/>
      <c r="DJ55" s="176"/>
      <c r="DK55" s="176"/>
      <c r="DL55" s="176"/>
      <c r="DM55" s="176"/>
      <c r="DN55" s="176"/>
      <c r="DO55" s="176"/>
      <c r="DP55" s="176"/>
      <c r="DQ55" s="176"/>
      <c r="DR55" s="176"/>
      <c r="DS55" s="176"/>
      <c r="DT55" s="176"/>
      <c r="DU55" s="176"/>
      <c r="DV55" s="176"/>
      <c r="DW55" s="176"/>
      <c r="DX55" s="176">
        <v>618996815.4232837</v>
      </c>
      <c r="DZ55">
        <v>780478.08</v>
      </c>
    </row>
    <row r="56" spans="4:130">
      <c r="D56" s="175" t="s">
        <v>456</v>
      </c>
      <c r="E56" s="176" t="s">
        <v>457</v>
      </c>
      <c r="F56" s="176" t="s">
        <v>458</v>
      </c>
      <c r="G56" s="176"/>
      <c r="H56" s="176"/>
      <c r="I56" s="176"/>
      <c r="J56" s="176"/>
      <c r="K56" s="176"/>
      <c r="L56" s="176">
        <v>-424595.67921899998</v>
      </c>
      <c r="M56" s="176"/>
      <c r="N56" s="176"/>
      <c r="O56" s="176">
        <v>-424595.67921899998</v>
      </c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76"/>
      <c r="CK56" s="176"/>
      <c r="CL56" s="176"/>
      <c r="CM56" s="176"/>
      <c r="CN56" s="176"/>
      <c r="CO56" s="176"/>
      <c r="CP56" s="176"/>
      <c r="CQ56" s="176"/>
      <c r="CR56" s="176"/>
      <c r="CS56" s="176"/>
      <c r="CT56" s="176"/>
      <c r="CU56" s="176"/>
      <c r="CV56" s="176"/>
      <c r="CW56" s="176"/>
      <c r="CX56" s="176"/>
      <c r="CY56" s="176"/>
      <c r="CZ56" s="176"/>
      <c r="DA56" s="176"/>
      <c r="DB56" s="176"/>
      <c r="DC56" s="176"/>
      <c r="DD56" s="176"/>
      <c r="DE56" s="176"/>
      <c r="DF56" s="176"/>
      <c r="DG56" s="176"/>
      <c r="DH56" s="176"/>
      <c r="DI56" s="176"/>
      <c r="DJ56" s="176"/>
      <c r="DK56" s="176"/>
      <c r="DL56" s="176"/>
      <c r="DM56" s="176"/>
      <c r="DN56" s="176"/>
      <c r="DO56" s="176"/>
      <c r="DP56" s="176"/>
      <c r="DQ56" s="176"/>
      <c r="DR56" s="176"/>
      <c r="DS56" s="176"/>
      <c r="DT56" s="176"/>
      <c r="DU56" s="176"/>
      <c r="DV56" s="176"/>
      <c r="DW56" s="176"/>
      <c r="DX56" s="176">
        <v>-424595.67921899998</v>
      </c>
    </row>
    <row r="57" spans="4:130">
      <c r="D57" s="175" t="s">
        <v>459</v>
      </c>
      <c r="E57" s="176" t="s">
        <v>460</v>
      </c>
      <c r="F57" s="176" t="s">
        <v>461</v>
      </c>
      <c r="G57" s="176">
        <v>-220748.67</v>
      </c>
      <c r="H57" s="176"/>
      <c r="I57" s="176"/>
      <c r="J57" s="176"/>
      <c r="K57" s="176"/>
      <c r="L57" s="176"/>
      <c r="M57" s="176">
        <v>-97946.69</v>
      </c>
      <c r="N57" s="176"/>
      <c r="O57" s="176">
        <v>-318695.36</v>
      </c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/>
      <c r="CK57" s="176"/>
      <c r="CL57" s="176"/>
      <c r="CM57" s="176"/>
      <c r="CN57" s="176"/>
      <c r="CO57" s="176"/>
      <c r="CP57" s="176"/>
      <c r="CQ57" s="176"/>
      <c r="CR57" s="176"/>
      <c r="CS57" s="176"/>
      <c r="CT57" s="176"/>
      <c r="CU57" s="176"/>
      <c r="CV57" s="176"/>
      <c r="CW57" s="176"/>
      <c r="CX57" s="176"/>
      <c r="CY57" s="176"/>
      <c r="CZ57" s="176"/>
      <c r="DA57" s="176"/>
      <c r="DB57" s="176"/>
      <c r="DC57" s="176"/>
      <c r="DD57" s="176"/>
      <c r="DE57" s="176"/>
      <c r="DF57" s="176"/>
      <c r="DG57" s="176"/>
      <c r="DH57" s="176"/>
      <c r="DI57" s="176"/>
      <c r="DJ57" s="176"/>
      <c r="DK57" s="176"/>
      <c r="DL57" s="176"/>
      <c r="DM57" s="176"/>
      <c r="DN57" s="176"/>
      <c r="DO57" s="176"/>
      <c r="DP57" s="176"/>
      <c r="DQ57" s="176"/>
      <c r="DR57" s="176"/>
      <c r="DS57" s="176"/>
      <c r="DT57" s="176"/>
      <c r="DU57" s="176"/>
      <c r="DV57" s="176"/>
      <c r="DW57" s="176"/>
      <c r="DX57" s="176">
        <v>-318695.36</v>
      </c>
      <c r="DZ57">
        <v>781774.08</v>
      </c>
    </row>
    <row r="58" spans="4:130">
      <c r="D58" s="175" t="s">
        <v>462</v>
      </c>
      <c r="E58" s="178" t="s">
        <v>463</v>
      </c>
      <c r="F58" s="178" t="s">
        <v>455</v>
      </c>
      <c r="G58" s="178">
        <v>317084821.70999998</v>
      </c>
      <c r="H58" s="178">
        <v>32339.919999999998</v>
      </c>
      <c r="I58" s="178"/>
      <c r="J58" s="178">
        <v>37142373.463627197</v>
      </c>
      <c r="K58" s="178"/>
      <c r="L58" s="178">
        <v>77777503.353572503</v>
      </c>
      <c r="M58" s="178">
        <v>62459779.560000002</v>
      </c>
      <c r="N58" s="178">
        <v>123756706.376865</v>
      </c>
      <c r="O58" s="178">
        <v>618253524.38406467</v>
      </c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  <c r="CI58" s="178"/>
      <c r="CJ58" s="178"/>
      <c r="CK58" s="178"/>
      <c r="CL58" s="178"/>
      <c r="CM58" s="178"/>
      <c r="CN58" s="178"/>
      <c r="CO58" s="178"/>
      <c r="CP58" s="178"/>
      <c r="CQ58" s="178"/>
      <c r="CR58" s="178"/>
      <c r="CS58" s="178"/>
      <c r="CT58" s="178"/>
      <c r="CU58" s="178"/>
      <c r="CV58" s="178"/>
      <c r="CW58" s="178"/>
      <c r="CX58" s="178"/>
      <c r="CY58" s="178"/>
      <c r="CZ58" s="178"/>
      <c r="DA58" s="178"/>
      <c r="DB58" s="178"/>
      <c r="DC58" s="178"/>
      <c r="DD58" s="178"/>
      <c r="DE58" s="178"/>
      <c r="DF58" s="178"/>
      <c r="DG58" s="178"/>
      <c r="DH58" s="178"/>
      <c r="DI58" s="178"/>
      <c r="DJ58" s="178"/>
      <c r="DK58" s="178"/>
      <c r="DL58" s="178"/>
      <c r="DM58" s="178"/>
      <c r="DN58" s="178"/>
      <c r="DO58" s="178"/>
      <c r="DP58" s="178"/>
      <c r="DQ58" s="178"/>
      <c r="DR58" s="178"/>
      <c r="DS58" s="178"/>
      <c r="DT58" s="178"/>
      <c r="DU58" s="178"/>
      <c r="DV58" s="178"/>
      <c r="DW58" s="178"/>
      <c r="DX58" s="178">
        <v>618253524.38406467</v>
      </c>
    </row>
    <row r="59" spans="4:130">
      <c r="D59" s="175" t="s">
        <v>464</v>
      </c>
      <c r="E59" s="176" t="s">
        <v>465</v>
      </c>
      <c r="F59" s="176" t="s">
        <v>466</v>
      </c>
      <c r="G59" s="176">
        <v>524490671.11000001</v>
      </c>
      <c r="H59" s="176"/>
      <c r="I59" s="176"/>
      <c r="J59" s="176">
        <v>707098826.89551604</v>
      </c>
      <c r="K59" s="176"/>
      <c r="L59" s="176">
        <v>14183356.8291355</v>
      </c>
      <c r="M59" s="176">
        <v>82708304.219999999</v>
      </c>
      <c r="N59" s="176">
        <v>344632686.66908997</v>
      </c>
      <c r="O59" s="176">
        <v>1673113845.7237415</v>
      </c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  <c r="BD59" s="176"/>
      <c r="BE59" s="176"/>
      <c r="BF59" s="176"/>
      <c r="BG59" s="176"/>
      <c r="BH59" s="176"/>
      <c r="BI59" s="176"/>
      <c r="BJ59" s="176"/>
      <c r="BK59" s="176"/>
      <c r="BL59" s="176"/>
      <c r="BM59" s="176"/>
      <c r="BN59" s="176"/>
      <c r="BO59" s="176"/>
      <c r="BP59" s="176"/>
      <c r="BQ59" s="176"/>
      <c r="BR59" s="176"/>
      <c r="BS59" s="176"/>
      <c r="BT59" s="176"/>
      <c r="BU59" s="176"/>
      <c r="BV59" s="176"/>
      <c r="BW59" s="176"/>
      <c r="BX59" s="176"/>
      <c r="BY59" s="176"/>
      <c r="BZ59" s="176"/>
      <c r="CA59" s="176"/>
      <c r="CB59" s="176"/>
      <c r="CC59" s="176"/>
      <c r="CD59" s="176"/>
      <c r="CE59" s="176"/>
      <c r="CF59" s="176"/>
      <c r="CG59" s="176"/>
      <c r="CH59" s="176"/>
      <c r="CI59" s="176"/>
      <c r="CJ59" s="176"/>
      <c r="CK59" s="176"/>
      <c r="CL59" s="176"/>
      <c r="CM59" s="176"/>
      <c r="CN59" s="176"/>
      <c r="CO59" s="176"/>
      <c r="CP59" s="176"/>
      <c r="CQ59" s="176"/>
      <c r="CR59" s="176"/>
      <c r="CS59" s="176"/>
      <c r="CT59" s="176"/>
      <c r="CU59" s="176"/>
      <c r="CV59" s="176"/>
      <c r="CW59" s="176"/>
      <c r="CX59" s="176"/>
      <c r="CY59" s="176"/>
      <c r="CZ59" s="176"/>
      <c r="DA59" s="176"/>
      <c r="DB59" s="176"/>
      <c r="DC59" s="176"/>
      <c r="DD59" s="176"/>
      <c r="DE59" s="176"/>
      <c r="DF59" s="176"/>
      <c r="DG59" s="176"/>
      <c r="DH59" s="176"/>
      <c r="DI59" s="176"/>
      <c r="DJ59" s="176"/>
      <c r="DK59" s="176"/>
      <c r="DL59" s="176"/>
      <c r="DM59" s="176"/>
      <c r="DN59" s="176"/>
      <c r="DO59" s="176"/>
      <c r="DP59" s="176"/>
      <c r="DQ59" s="176"/>
      <c r="DR59" s="176"/>
      <c r="DS59" s="176"/>
      <c r="DT59" s="176"/>
      <c r="DU59" s="176"/>
      <c r="DV59" s="176"/>
      <c r="DW59" s="176"/>
      <c r="DX59" s="176">
        <v>1673113845.7237415</v>
      </c>
    </row>
    <row r="60" spans="4:130">
      <c r="D60" s="175" t="s">
        <v>467</v>
      </c>
      <c r="E60" s="178" t="s">
        <v>468</v>
      </c>
      <c r="F60" s="178" t="s">
        <v>466</v>
      </c>
      <c r="G60" s="178">
        <v>524490671.11000001</v>
      </c>
      <c r="H60" s="178"/>
      <c r="I60" s="178"/>
      <c r="J60" s="178">
        <v>707098826.89551604</v>
      </c>
      <c r="K60" s="178"/>
      <c r="L60" s="178">
        <v>14183356.8291355</v>
      </c>
      <c r="M60" s="178">
        <v>82708304.219999999</v>
      </c>
      <c r="N60" s="178">
        <v>344632686.66908997</v>
      </c>
      <c r="O60" s="178">
        <v>1673113845.7237415</v>
      </c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/>
      <c r="CK60" s="178"/>
      <c r="CL60" s="178"/>
      <c r="CM60" s="178"/>
      <c r="CN60" s="178"/>
      <c r="CO60" s="178"/>
      <c r="CP60" s="178"/>
      <c r="CQ60" s="178"/>
      <c r="CR60" s="178"/>
      <c r="CS60" s="178"/>
      <c r="CT60" s="178"/>
      <c r="CU60" s="178"/>
      <c r="CV60" s="178"/>
      <c r="CW60" s="178"/>
      <c r="CX60" s="178"/>
      <c r="CY60" s="178"/>
      <c r="CZ60" s="178"/>
      <c r="DA60" s="178"/>
      <c r="DB60" s="178"/>
      <c r="DC60" s="178"/>
      <c r="DD60" s="178"/>
      <c r="DE60" s="178"/>
      <c r="DF60" s="178"/>
      <c r="DG60" s="178"/>
      <c r="DH60" s="178"/>
      <c r="DI60" s="178"/>
      <c r="DJ60" s="178"/>
      <c r="DK60" s="178"/>
      <c r="DL60" s="178"/>
      <c r="DM60" s="178"/>
      <c r="DN60" s="178"/>
      <c r="DO60" s="178"/>
      <c r="DP60" s="178"/>
      <c r="DQ60" s="178"/>
      <c r="DR60" s="178"/>
      <c r="DS60" s="178"/>
      <c r="DT60" s="178"/>
      <c r="DU60" s="178"/>
      <c r="DV60" s="178"/>
      <c r="DW60" s="178"/>
      <c r="DX60" s="178">
        <v>1673113845.7237415</v>
      </c>
    </row>
    <row r="61" spans="4:130">
      <c r="D61" s="175" t="s">
        <v>469</v>
      </c>
      <c r="E61" s="180" t="s">
        <v>470</v>
      </c>
      <c r="F61" s="180" t="s">
        <v>471</v>
      </c>
      <c r="G61" s="180">
        <v>2902011402.6599998</v>
      </c>
      <c r="H61" s="180">
        <v>35216157.149999999</v>
      </c>
      <c r="I61" s="180"/>
      <c r="J61" s="180">
        <v>2614026009.8535714</v>
      </c>
      <c r="K61" s="180"/>
      <c r="L61" s="180">
        <v>397780754.75075352</v>
      </c>
      <c r="M61" s="180">
        <v>660002281.5</v>
      </c>
      <c r="N61" s="180">
        <v>1229132977.5865049</v>
      </c>
      <c r="O61" s="180">
        <v>7838169583.5008307</v>
      </c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0"/>
      <c r="AY61" s="180"/>
      <c r="AZ61" s="180"/>
      <c r="BA61" s="180"/>
      <c r="BB61" s="180"/>
      <c r="BC61" s="180"/>
      <c r="BD61" s="180"/>
      <c r="BE61" s="180"/>
      <c r="BF61" s="180"/>
      <c r="BG61" s="180"/>
      <c r="BH61" s="180"/>
      <c r="BI61" s="180"/>
      <c r="BJ61" s="180"/>
      <c r="BK61" s="180"/>
      <c r="BL61" s="180"/>
      <c r="BM61" s="180"/>
      <c r="BN61" s="180"/>
      <c r="BO61" s="180"/>
      <c r="BP61" s="180"/>
      <c r="BQ61" s="180"/>
      <c r="BR61" s="180"/>
      <c r="BS61" s="180"/>
      <c r="BT61" s="180"/>
      <c r="BU61" s="180"/>
      <c r="BV61" s="180">
        <v>-256225.6057825</v>
      </c>
      <c r="BW61" s="180"/>
      <c r="BX61" s="180"/>
      <c r="BY61" s="180"/>
      <c r="BZ61" s="180"/>
      <c r="CA61" s="180"/>
      <c r="CB61" s="180"/>
      <c r="CC61" s="180"/>
      <c r="CD61" s="180"/>
      <c r="CE61" s="180"/>
      <c r="CF61" s="180"/>
      <c r="CG61" s="180"/>
      <c r="CH61" s="180"/>
      <c r="CI61" s="180"/>
      <c r="CJ61" s="180"/>
      <c r="CK61" s="180"/>
      <c r="CL61" s="180"/>
      <c r="CM61" s="180"/>
      <c r="CN61" s="180"/>
      <c r="CO61" s="180"/>
      <c r="CP61" s="180"/>
      <c r="CQ61" s="180"/>
      <c r="CR61" s="180"/>
      <c r="CS61" s="180"/>
      <c r="CT61" s="180"/>
      <c r="CU61" s="180"/>
      <c r="CV61" s="180"/>
      <c r="CW61" s="180"/>
      <c r="CX61" s="180"/>
      <c r="CY61" s="180"/>
      <c r="CZ61" s="180"/>
      <c r="DA61" s="180"/>
      <c r="DB61" s="180"/>
      <c r="DC61" s="180"/>
      <c r="DD61" s="180"/>
      <c r="DE61" s="180"/>
      <c r="DF61" s="180"/>
      <c r="DG61" s="180"/>
      <c r="DH61" s="180"/>
      <c r="DI61" s="180"/>
      <c r="DJ61" s="180"/>
      <c r="DK61" s="180"/>
      <c r="DL61" s="180"/>
      <c r="DM61" s="180">
        <v>-4271011.8</v>
      </c>
      <c r="DN61" s="180"/>
      <c r="DO61" s="180"/>
      <c r="DP61" s="180"/>
      <c r="DQ61" s="180"/>
      <c r="DR61" s="180">
        <v>2735716.36</v>
      </c>
      <c r="DS61" s="180"/>
      <c r="DT61" s="180">
        <v>-1791521.0457824999</v>
      </c>
      <c r="DU61" s="180"/>
      <c r="DV61" s="180"/>
      <c r="DW61" s="180"/>
      <c r="DX61" s="180">
        <v>7836378062.4550467</v>
      </c>
    </row>
    <row r="62" spans="4:130">
      <c r="D62" s="175" t="s">
        <v>472</v>
      </c>
      <c r="E62" s="176" t="s">
        <v>473</v>
      </c>
      <c r="F62" s="176" t="s">
        <v>474</v>
      </c>
      <c r="G62" s="176"/>
      <c r="H62" s="176"/>
      <c r="I62" s="176"/>
      <c r="J62" s="176"/>
      <c r="K62" s="176"/>
      <c r="L62" s="176">
        <v>680185000</v>
      </c>
      <c r="M62" s="176"/>
      <c r="N62" s="176">
        <v>485982000</v>
      </c>
      <c r="O62" s="176">
        <v>1166167000</v>
      </c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  <c r="BD62" s="176"/>
      <c r="BE62" s="176"/>
      <c r="BF62" s="176"/>
      <c r="BG62" s="176"/>
      <c r="BH62" s="176"/>
      <c r="BI62" s="176"/>
      <c r="BJ62" s="176"/>
      <c r="BK62" s="176"/>
      <c r="BL62" s="176"/>
      <c r="BM62" s="176"/>
      <c r="BN62" s="176"/>
      <c r="BO62" s="176"/>
      <c r="BP62" s="176"/>
      <c r="BQ62" s="176"/>
      <c r="BR62" s="176"/>
      <c r="BS62" s="176"/>
      <c r="BT62" s="176"/>
      <c r="BU62" s="176"/>
      <c r="BV62" s="176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  <c r="CG62" s="176"/>
      <c r="CH62" s="176"/>
      <c r="CI62" s="176"/>
      <c r="CJ62" s="176"/>
      <c r="CK62" s="176"/>
      <c r="CL62" s="176"/>
      <c r="CM62" s="176"/>
      <c r="CN62" s="176"/>
      <c r="CO62" s="176"/>
      <c r="CP62" s="176"/>
      <c r="CQ62" s="176"/>
      <c r="CR62" s="176"/>
      <c r="CS62" s="176"/>
      <c r="CT62" s="176"/>
      <c r="CU62" s="176"/>
      <c r="CV62" s="176"/>
      <c r="CW62" s="176"/>
      <c r="CX62" s="176"/>
      <c r="CY62" s="176"/>
      <c r="CZ62" s="176"/>
      <c r="DA62" s="176"/>
      <c r="DB62" s="176"/>
      <c r="DC62" s="176"/>
      <c r="DD62" s="176"/>
      <c r="DE62" s="176"/>
      <c r="DF62" s="176"/>
      <c r="DG62" s="176"/>
      <c r="DH62" s="176"/>
      <c r="DI62" s="176"/>
      <c r="DJ62" s="176"/>
      <c r="DK62" s="176"/>
      <c r="DL62" s="176"/>
      <c r="DM62" s="176"/>
      <c r="DN62" s="176"/>
      <c r="DO62" s="176"/>
      <c r="DP62" s="176"/>
      <c r="DQ62" s="176"/>
      <c r="DR62" s="176"/>
      <c r="DS62" s="176"/>
      <c r="DT62" s="176"/>
      <c r="DU62" s="176"/>
      <c r="DV62" s="176"/>
      <c r="DW62" s="176"/>
      <c r="DX62" s="176">
        <v>1166167000</v>
      </c>
    </row>
    <row r="63" spans="4:130">
      <c r="D63" s="175" t="s">
        <v>475</v>
      </c>
      <c r="E63" s="178" t="s">
        <v>476</v>
      </c>
      <c r="F63" s="178" t="s">
        <v>474</v>
      </c>
      <c r="G63" s="178"/>
      <c r="H63" s="178"/>
      <c r="I63" s="178"/>
      <c r="J63" s="178"/>
      <c r="K63" s="178"/>
      <c r="L63" s="178">
        <v>680185000</v>
      </c>
      <c r="M63" s="178"/>
      <c r="N63" s="178">
        <v>485982000</v>
      </c>
      <c r="O63" s="178">
        <v>1166167000</v>
      </c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  <c r="CH63" s="178"/>
      <c r="CI63" s="178"/>
      <c r="CJ63" s="178"/>
      <c r="CK63" s="178"/>
      <c r="CL63" s="178"/>
      <c r="CM63" s="178"/>
      <c r="CN63" s="178"/>
      <c r="CO63" s="178"/>
      <c r="CP63" s="178"/>
      <c r="CQ63" s="178"/>
      <c r="CR63" s="178"/>
      <c r="CS63" s="178"/>
      <c r="CT63" s="178"/>
      <c r="CU63" s="178"/>
      <c r="CV63" s="178"/>
      <c r="CW63" s="178"/>
      <c r="CX63" s="178"/>
      <c r="CY63" s="178"/>
      <c r="CZ63" s="178"/>
      <c r="DA63" s="178"/>
      <c r="DB63" s="178"/>
      <c r="DC63" s="178"/>
      <c r="DD63" s="178"/>
      <c r="DE63" s="178"/>
      <c r="DF63" s="178"/>
      <c r="DG63" s="178"/>
      <c r="DH63" s="178"/>
      <c r="DI63" s="178"/>
      <c r="DJ63" s="178"/>
      <c r="DK63" s="178"/>
      <c r="DL63" s="178"/>
      <c r="DM63" s="178"/>
      <c r="DN63" s="178"/>
      <c r="DO63" s="178"/>
      <c r="DP63" s="178"/>
      <c r="DQ63" s="178"/>
      <c r="DR63" s="178"/>
      <c r="DS63" s="178"/>
      <c r="DT63" s="178"/>
      <c r="DU63" s="178"/>
      <c r="DV63" s="178"/>
      <c r="DW63" s="178"/>
      <c r="DX63" s="178">
        <v>1166167000</v>
      </c>
    </row>
    <row r="64" spans="4:130">
      <c r="D64" s="175" t="s">
        <v>477</v>
      </c>
      <c r="E64" s="176" t="s">
        <v>478</v>
      </c>
      <c r="F64" s="176" t="s">
        <v>479</v>
      </c>
      <c r="G64" s="176">
        <v>1781810.97</v>
      </c>
      <c r="H64" s="176"/>
      <c r="I64" s="176"/>
      <c r="J64" s="176">
        <v>8842502.2292272002</v>
      </c>
      <c r="K64" s="176"/>
      <c r="L64" s="176">
        <v>9471386.8356979992</v>
      </c>
      <c r="M64" s="176">
        <v>199142.88</v>
      </c>
      <c r="N64" s="176"/>
      <c r="O64" s="176">
        <v>20294842.914925199</v>
      </c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/>
      <c r="BX64" s="176"/>
      <c r="BY64" s="176"/>
      <c r="BZ64" s="176"/>
      <c r="CA64" s="176"/>
      <c r="CB64" s="176"/>
      <c r="CC64" s="176"/>
      <c r="CD64" s="176"/>
      <c r="CE64" s="176"/>
      <c r="CF64" s="176"/>
      <c r="CG64" s="176"/>
      <c r="CH64" s="176"/>
      <c r="CI64" s="176"/>
      <c r="CJ64" s="176"/>
      <c r="CK64" s="176"/>
      <c r="CL64" s="176"/>
      <c r="CM64" s="176"/>
      <c r="CN64" s="176"/>
      <c r="CO64" s="176"/>
      <c r="CP64" s="176"/>
      <c r="CQ64" s="176"/>
      <c r="CR64" s="176"/>
      <c r="CS64" s="176"/>
      <c r="CT64" s="176"/>
      <c r="CU64" s="176"/>
      <c r="CV64" s="176"/>
      <c r="CW64" s="176"/>
      <c r="CX64" s="176"/>
      <c r="CY64" s="176"/>
      <c r="CZ64" s="176"/>
      <c r="DA64" s="176"/>
      <c r="DB64" s="176"/>
      <c r="DC64" s="176"/>
      <c r="DD64" s="176"/>
      <c r="DE64" s="176"/>
      <c r="DF64" s="176"/>
      <c r="DG64" s="176"/>
      <c r="DH64" s="176"/>
      <c r="DI64" s="176"/>
      <c r="DJ64" s="176"/>
      <c r="DK64" s="176"/>
      <c r="DL64" s="176"/>
      <c r="DM64" s="176"/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>
        <v>20294842.914925199</v>
      </c>
      <c r="DZ64">
        <v>6592901702.2600002</v>
      </c>
    </row>
    <row r="65" spans="4:130">
      <c r="D65" s="175" t="s">
        <v>480</v>
      </c>
      <c r="E65" s="178" t="s">
        <v>484</v>
      </c>
      <c r="F65" s="178" t="s">
        <v>485</v>
      </c>
      <c r="G65" s="178">
        <v>1781810.97</v>
      </c>
      <c r="H65" s="178"/>
      <c r="I65" s="178"/>
      <c r="J65" s="178">
        <v>8842502.2292272002</v>
      </c>
      <c r="K65" s="178"/>
      <c r="L65" s="178">
        <v>9471386.8356979992</v>
      </c>
      <c r="M65" s="178">
        <v>199142.88</v>
      </c>
      <c r="N65" s="178"/>
      <c r="O65" s="178">
        <v>20294842.914925199</v>
      </c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  <c r="CH65" s="178"/>
      <c r="CI65" s="178"/>
      <c r="CJ65" s="178"/>
      <c r="CK65" s="178"/>
      <c r="CL65" s="178"/>
      <c r="CM65" s="178"/>
      <c r="CN65" s="178"/>
      <c r="CO65" s="178"/>
      <c r="CP65" s="178"/>
      <c r="CQ65" s="178"/>
      <c r="CR65" s="178"/>
      <c r="CS65" s="178"/>
      <c r="CT65" s="178"/>
      <c r="CU65" s="178"/>
      <c r="CV65" s="178"/>
      <c r="CW65" s="178"/>
      <c r="CX65" s="178"/>
      <c r="CY65" s="178"/>
      <c r="CZ65" s="178"/>
      <c r="DA65" s="178"/>
      <c r="DB65" s="178"/>
      <c r="DC65" s="178"/>
      <c r="DD65" s="178"/>
      <c r="DE65" s="178"/>
      <c r="DF65" s="178"/>
      <c r="DG65" s="178"/>
      <c r="DH65" s="178"/>
      <c r="DI65" s="178"/>
      <c r="DJ65" s="178"/>
      <c r="DK65" s="178"/>
      <c r="DL65" s="178"/>
      <c r="DM65" s="178"/>
      <c r="DN65" s="178"/>
      <c r="DO65" s="178"/>
      <c r="DP65" s="178"/>
      <c r="DQ65" s="178"/>
      <c r="DR65" s="178"/>
      <c r="DS65" s="178"/>
      <c r="DT65" s="178"/>
      <c r="DU65" s="178"/>
      <c r="DV65" s="178"/>
      <c r="DW65" s="178"/>
      <c r="DX65" s="178">
        <v>20294842.914925199</v>
      </c>
      <c r="DZ65">
        <v>48949946.780000001</v>
      </c>
    </row>
    <row r="66" spans="4:130">
      <c r="D66" s="175" t="s">
        <v>483</v>
      </c>
      <c r="E66" s="180" t="s">
        <v>487</v>
      </c>
      <c r="F66" s="180" t="s">
        <v>488</v>
      </c>
      <c r="G66" s="180">
        <v>1781810.97</v>
      </c>
      <c r="H66" s="180"/>
      <c r="I66" s="180"/>
      <c r="J66" s="180">
        <v>8842502.2292272002</v>
      </c>
      <c r="K66" s="180"/>
      <c r="L66" s="180">
        <v>689656386.83569801</v>
      </c>
      <c r="M66" s="180">
        <v>199142.88</v>
      </c>
      <c r="N66" s="180">
        <v>485982000</v>
      </c>
      <c r="O66" s="180">
        <v>1186461842.9149251</v>
      </c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  <c r="BM66" s="180"/>
      <c r="BN66" s="180"/>
      <c r="BO66" s="180"/>
      <c r="BP66" s="180"/>
      <c r="BQ66" s="180"/>
      <c r="BR66" s="180"/>
      <c r="BS66" s="180"/>
      <c r="BT66" s="180"/>
      <c r="BU66" s="180"/>
      <c r="BV66" s="180"/>
      <c r="BW66" s="180"/>
      <c r="BX66" s="180"/>
      <c r="BY66" s="180"/>
      <c r="BZ66" s="180"/>
      <c r="CA66" s="180"/>
      <c r="CB66" s="180"/>
      <c r="CC66" s="180"/>
      <c r="CD66" s="180"/>
      <c r="CE66" s="180"/>
      <c r="CF66" s="180"/>
      <c r="CG66" s="180"/>
      <c r="CH66" s="180"/>
      <c r="CI66" s="180"/>
      <c r="CJ66" s="180"/>
      <c r="CK66" s="180"/>
      <c r="CL66" s="180"/>
      <c r="CM66" s="180"/>
      <c r="CN66" s="180"/>
      <c r="CO66" s="180"/>
      <c r="CP66" s="180"/>
      <c r="CQ66" s="180"/>
      <c r="CR66" s="180"/>
      <c r="CS66" s="180"/>
      <c r="CT66" s="180"/>
      <c r="CU66" s="180"/>
      <c r="CV66" s="180"/>
      <c r="CW66" s="180"/>
      <c r="CX66" s="180"/>
      <c r="CY66" s="180"/>
      <c r="CZ66" s="180"/>
      <c r="DA66" s="180"/>
      <c r="DB66" s="180"/>
      <c r="DC66" s="180"/>
      <c r="DD66" s="180"/>
      <c r="DE66" s="180"/>
      <c r="DF66" s="180"/>
      <c r="DG66" s="180"/>
      <c r="DH66" s="180"/>
      <c r="DI66" s="180"/>
      <c r="DJ66" s="180"/>
      <c r="DK66" s="180"/>
      <c r="DL66" s="180"/>
      <c r="DM66" s="180"/>
      <c r="DN66" s="180"/>
      <c r="DO66" s="180"/>
      <c r="DP66" s="180"/>
      <c r="DQ66" s="180"/>
      <c r="DR66" s="180"/>
      <c r="DS66" s="180"/>
      <c r="DT66" s="180"/>
      <c r="DU66" s="180"/>
      <c r="DV66" s="180"/>
      <c r="DW66" s="180"/>
      <c r="DX66" s="180">
        <v>1186461842.9149251</v>
      </c>
      <c r="DZ66">
        <v>-420062.2</v>
      </c>
    </row>
    <row r="67" spans="4:130">
      <c r="D67" s="175" t="s">
        <v>486</v>
      </c>
      <c r="E67" s="176" t="s">
        <v>490</v>
      </c>
      <c r="F67" s="176" t="s">
        <v>491</v>
      </c>
      <c r="G67" s="176">
        <v>0</v>
      </c>
      <c r="H67" s="176">
        <v>0</v>
      </c>
      <c r="I67" s="176"/>
      <c r="J67" s="176">
        <v>143268.7568</v>
      </c>
      <c r="K67" s="176">
        <v>35.14</v>
      </c>
      <c r="L67" s="176">
        <v>5321816.9327339996</v>
      </c>
      <c r="M67" s="176">
        <v>0</v>
      </c>
      <c r="N67" s="176"/>
      <c r="O67" s="176">
        <v>5465120.8295339998</v>
      </c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6"/>
      <c r="BO67" s="176"/>
      <c r="BP67" s="176"/>
      <c r="BQ67" s="176"/>
      <c r="BR67" s="176"/>
      <c r="BS67" s="176"/>
      <c r="BT67" s="176"/>
      <c r="BU67" s="176"/>
      <c r="BV67" s="176"/>
      <c r="BW67" s="176"/>
      <c r="BX67" s="176"/>
      <c r="BY67" s="176"/>
      <c r="BZ67" s="176"/>
      <c r="CA67" s="176"/>
      <c r="CB67" s="176"/>
      <c r="CC67" s="176"/>
      <c r="CD67" s="176"/>
      <c r="CE67" s="176"/>
      <c r="CF67" s="176"/>
      <c r="CG67" s="176"/>
      <c r="CH67" s="176"/>
      <c r="CI67" s="176"/>
      <c r="CJ67" s="176"/>
      <c r="CK67" s="176"/>
      <c r="CL67" s="176"/>
      <c r="CM67" s="176"/>
      <c r="CN67" s="176"/>
      <c r="CO67" s="176"/>
      <c r="CP67" s="176"/>
      <c r="CQ67" s="176"/>
      <c r="CR67" s="176"/>
      <c r="CS67" s="176"/>
      <c r="CT67" s="176"/>
      <c r="CU67" s="176"/>
      <c r="CV67" s="176"/>
      <c r="CW67" s="176"/>
      <c r="CX67" s="176"/>
      <c r="CY67" s="176"/>
      <c r="CZ67" s="176"/>
      <c r="DA67" s="176"/>
      <c r="DB67" s="176"/>
      <c r="DC67" s="176"/>
      <c r="DD67" s="176"/>
      <c r="DE67" s="176"/>
      <c r="DF67" s="176"/>
      <c r="DG67" s="176"/>
      <c r="DH67" s="176"/>
      <c r="DI67" s="176"/>
      <c r="DJ67" s="176"/>
      <c r="DK67" s="176"/>
      <c r="DL67" s="176"/>
      <c r="DM67" s="176"/>
      <c r="DN67" s="176"/>
      <c r="DO67" s="176"/>
      <c r="DP67" s="176"/>
      <c r="DQ67" s="176"/>
      <c r="DR67" s="176"/>
      <c r="DS67" s="176"/>
      <c r="DT67" s="176"/>
      <c r="DU67" s="176"/>
      <c r="DV67" s="176"/>
      <c r="DW67" s="176"/>
      <c r="DX67" s="176">
        <v>5465120.8295339998</v>
      </c>
    </row>
    <row r="68" spans="4:130">
      <c r="D68" s="175" t="s">
        <v>489</v>
      </c>
      <c r="E68" s="176" t="s">
        <v>493</v>
      </c>
      <c r="F68" s="176" t="s">
        <v>494</v>
      </c>
      <c r="G68" s="176"/>
      <c r="H68" s="176"/>
      <c r="I68" s="176"/>
      <c r="J68" s="176">
        <v>1284199.7320000001</v>
      </c>
      <c r="K68" s="176"/>
      <c r="L68" s="176"/>
      <c r="M68" s="176"/>
      <c r="N68" s="176"/>
      <c r="O68" s="176">
        <v>1284199.7320000001</v>
      </c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  <c r="BD68" s="176"/>
      <c r="BE68" s="176"/>
      <c r="BF68" s="176"/>
      <c r="BG68" s="176"/>
      <c r="BH68" s="176"/>
      <c r="BI68" s="176"/>
      <c r="BJ68" s="176"/>
      <c r="BK68" s="176"/>
      <c r="BL68" s="176"/>
      <c r="BM68" s="176"/>
      <c r="BN68" s="176"/>
      <c r="BO68" s="176"/>
      <c r="BP68" s="176"/>
      <c r="BQ68" s="176"/>
      <c r="BR68" s="176"/>
      <c r="BS68" s="176"/>
      <c r="BT68" s="176"/>
      <c r="BU68" s="176"/>
      <c r="BV68" s="176"/>
      <c r="BW68" s="176"/>
      <c r="BX68" s="176"/>
      <c r="BY68" s="176"/>
      <c r="BZ68" s="176"/>
      <c r="CA68" s="176"/>
      <c r="CB68" s="176"/>
      <c r="CC68" s="176"/>
      <c r="CD68" s="176"/>
      <c r="CE68" s="176"/>
      <c r="CF68" s="176"/>
      <c r="CG68" s="176"/>
      <c r="CH68" s="176"/>
      <c r="CI68" s="176"/>
      <c r="CJ68" s="176"/>
      <c r="CK68" s="176"/>
      <c r="CL68" s="176"/>
      <c r="CM68" s="176"/>
      <c r="CN68" s="176"/>
      <c r="CO68" s="176"/>
      <c r="CP68" s="176"/>
      <c r="CQ68" s="176"/>
      <c r="CR68" s="176"/>
      <c r="CS68" s="176"/>
      <c r="CT68" s="176"/>
      <c r="CU68" s="176"/>
      <c r="CV68" s="176"/>
      <c r="CW68" s="176"/>
      <c r="CX68" s="176"/>
      <c r="CY68" s="176"/>
      <c r="CZ68" s="176"/>
      <c r="DA68" s="176"/>
      <c r="DB68" s="176"/>
      <c r="DC68" s="176"/>
      <c r="DD68" s="176"/>
      <c r="DE68" s="176"/>
      <c r="DF68" s="176"/>
      <c r="DG68" s="176"/>
      <c r="DH68" s="176"/>
      <c r="DI68" s="176"/>
      <c r="DJ68" s="176"/>
      <c r="DK68" s="176"/>
      <c r="DL68" s="176"/>
      <c r="DM68" s="176"/>
      <c r="DN68" s="176"/>
      <c r="DO68" s="176"/>
      <c r="DP68" s="176"/>
      <c r="DQ68" s="176"/>
      <c r="DR68" s="176"/>
      <c r="DS68" s="176"/>
      <c r="DT68" s="176"/>
      <c r="DU68" s="176"/>
      <c r="DV68" s="176"/>
      <c r="DW68" s="176"/>
      <c r="DX68" s="176">
        <v>1284199.7320000001</v>
      </c>
    </row>
    <row r="69" spans="4:130">
      <c r="D69" s="175" t="s">
        <v>492</v>
      </c>
      <c r="E69" s="178" t="s">
        <v>496</v>
      </c>
      <c r="F69" s="178" t="s">
        <v>497</v>
      </c>
      <c r="G69" s="178">
        <v>0</v>
      </c>
      <c r="H69" s="178">
        <v>0</v>
      </c>
      <c r="I69" s="178"/>
      <c r="J69" s="178">
        <v>1427468.4887999999</v>
      </c>
      <c r="K69" s="178">
        <v>35.14</v>
      </c>
      <c r="L69" s="178">
        <v>5321816.9327339996</v>
      </c>
      <c r="M69" s="178">
        <v>0</v>
      </c>
      <c r="N69" s="178"/>
      <c r="O69" s="178">
        <v>6749320.5615339996</v>
      </c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  <c r="CH69" s="178"/>
      <c r="CI69" s="178"/>
      <c r="CJ69" s="178"/>
      <c r="CK69" s="178"/>
      <c r="CL69" s="178"/>
      <c r="CM69" s="178"/>
      <c r="CN69" s="178"/>
      <c r="CO69" s="178"/>
      <c r="CP69" s="178"/>
      <c r="CQ69" s="178"/>
      <c r="CR69" s="178"/>
      <c r="CS69" s="178"/>
      <c r="CT69" s="178"/>
      <c r="CU69" s="178"/>
      <c r="CV69" s="178"/>
      <c r="CW69" s="178"/>
      <c r="CX69" s="178"/>
      <c r="CY69" s="178"/>
      <c r="CZ69" s="178"/>
      <c r="DA69" s="178"/>
      <c r="DB69" s="178"/>
      <c r="DC69" s="178"/>
      <c r="DD69" s="178"/>
      <c r="DE69" s="178"/>
      <c r="DF69" s="178"/>
      <c r="DG69" s="178"/>
      <c r="DH69" s="178"/>
      <c r="DI69" s="178"/>
      <c r="DJ69" s="178"/>
      <c r="DK69" s="178"/>
      <c r="DL69" s="178"/>
      <c r="DM69" s="178"/>
      <c r="DN69" s="178"/>
      <c r="DO69" s="178"/>
      <c r="DP69" s="178"/>
      <c r="DQ69" s="178"/>
      <c r="DR69" s="178"/>
      <c r="DS69" s="178"/>
      <c r="DT69" s="178"/>
      <c r="DU69" s="178"/>
      <c r="DV69" s="178"/>
      <c r="DW69" s="178"/>
      <c r="DX69" s="178">
        <v>6749320.5615339996</v>
      </c>
      <c r="DZ69">
        <v>48535894.579999998</v>
      </c>
    </row>
    <row r="70" spans="4:130">
      <c r="D70" s="175" t="s">
        <v>495</v>
      </c>
      <c r="E70" s="180" t="s">
        <v>499</v>
      </c>
      <c r="F70" s="180" t="s">
        <v>500</v>
      </c>
      <c r="G70" s="180">
        <v>0</v>
      </c>
      <c r="H70" s="180">
        <v>0</v>
      </c>
      <c r="I70" s="180"/>
      <c r="J70" s="180">
        <v>1427468.4887999999</v>
      </c>
      <c r="K70" s="180">
        <v>35.14</v>
      </c>
      <c r="L70" s="180">
        <v>5321816.9327339996</v>
      </c>
      <c r="M70" s="180">
        <v>0</v>
      </c>
      <c r="N70" s="180"/>
      <c r="O70" s="180">
        <v>6749320.5615339996</v>
      </c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0"/>
      <c r="AY70" s="180"/>
      <c r="AZ70" s="180"/>
      <c r="BA70" s="180"/>
      <c r="BB70" s="180"/>
      <c r="BC70" s="180"/>
      <c r="BD70" s="180"/>
      <c r="BE70" s="180"/>
      <c r="BF70" s="180"/>
      <c r="BG70" s="180"/>
      <c r="BH70" s="180"/>
      <c r="BI70" s="180"/>
      <c r="BJ70" s="180"/>
      <c r="BK70" s="180"/>
      <c r="BL70" s="180"/>
      <c r="BM70" s="180"/>
      <c r="BN70" s="180"/>
      <c r="BO70" s="180"/>
      <c r="BP70" s="180"/>
      <c r="BQ70" s="180"/>
      <c r="BR70" s="180"/>
      <c r="BS70" s="180"/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80"/>
      <c r="CI70" s="180"/>
      <c r="CJ70" s="180"/>
      <c r="CK70" s="180"/>
      <c r="CL70" s="180"/>
      <c r="CM70" s="180"/>
      <c r="CN70" s="180"/>
      <c r="CO70" s="180"/>
      <c r="CP70" s="180"/>
      <c r="CQ70" s="180"/>
      <c r="CR70" s="180"/>
      <c r="CS70" s="180"/>
      <c r="CT70" s="180"/>
      <c r="CU70" s="180"/>
      <c r="CV70" s="180"/>
      <c r="CW70" s="180"/>
      <c r="CX70" s="180"/>
      <c r="CY70" s="180"/>
      <c r="CZ70" s="180"/>
      <c r="DA70" s="180"/>
      <c r="DB70" s="180"/>
      <c r="DC70" s="180"/>
      <c r="DD70" s="180"/>
      <c r="DE70" s="180"/>
      <c r="DF70" s="180"/>
      <c r="DG70" s="180"/>
      <c r="DH70" s="180"/>
      <c r="DI70" s="180"/>
      <c r="DJ70" s="180"/>
      <c r="DK70" s="180"/>
      <c r="DL70" s="180"/>
      <c r="DM70" s="180"/>
      <c r="DN70" s="180"/>
      <c r="DO70" s="180"/>
      <c r="DP70" s="180"/>
      <c r="DQ70" s="180">
        <v>0</v>
      </c>
      <c r="DR70" s="180"/>
      <c r="DS70" s="180"/>
      <c r="DT70" s="180">
        <v>0</v>
      </c>
      <c r="DU70" s="180"/>
      <c r="DV70" s="180"/>
      <c r="DW70" s="180"/>
      <c r="DX70" s="180">
        <v>6749320.5615339996</v>
      </c>
      <c r="DZ70">
        <v>-42116121.969999999</v>
      </c>
    </row>
    <row r="71" spans="4:130">
      <c r="D71" s="175" t="s">
        <v>498</v>
      </c>
      <c r="E71" s="176" t="s">
        <v>502</v>
      </c>
      <c r="F71" s="176" t="s">
        <v>503</v>
      </c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/>
      <c r="S71" s="176"/>
      <c r="T71" s="176"/>
      <c r="U71" s="176"/>
      <c r="V71" s="176"/>
      <c r="W71" s="176">
        <v>58101748.5426571</v>
      </c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/>
      <c r="AY71" s="176"/>
      <c r="AZ71" s="176"/>
      <c r="BA71" s="176"/>
      <c r="BB71" s="176"/>
      <c r="BC71" s="176">
        <v>-2510741.2455376</v>
      </c>
      <c r="BD71" s="176"/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/>
      <c r="CB71" s="176"/>
      <c r="CC71" s="176"/>
      <c r="CD71" s="176"/>
      <c r="CE71" s="176"/>
      <c r="CF71" s="176"/>
      <c r="CG71" s="176"/>
      <c r="CH71" s="176"/>
      <c r="CI71" s="176"/>
      <c r="CJ71" s="176"/>
      <c r="CK71" s="176"/>
      <c r="CL71" s="176"/>
      <c r="CM71" s="176"/>
      <c r="CN71" s="176"/>
      <c r="CO71" s="176"/>
      <c r="CP71" s="176"/>
      <c r="CQ71" s="176"/>
      <c r="CR71" s="176"/>
      <c r="CS71" s="176"/>
      <c r="CT71" s="176"/>
      <c r="CU71" s="176"/>
      <c r="CV71" s="176"/>
      <c r="CW71" s="176"/>
      <c r="CX71" s="176"/>
      <c r="CY71" s="176"/>
      <c r="CZ71" s="176"/>
      <c r="DA71" s="176"/>
      <c r="DB71" s="176"/>
      <c r="DC71" s="176"/>
      <c r="DD71" s="176"/>
      <c r="DE71" s="176"/>
      <c r="DF71" s="176"/>
      <c r="DG71" s="176"/>
      <c r="DH71" s="176"/>
      <c r="DI71" s="176"/>
      <c r="DJ71" s="176"/>
      <c r="DK71" s="176"/>
      <c r="DL71" s="176"/>
      <c r="DM71" s="176"/>
      <c r="DN71" s="176"/>
      <c r="DO71" s="176"/>
      <c r="DP71" s="176"/>
      <c r="DQ71" s="176">
        <v>0</v>
      </c>
      <c r="DR71" s="176"/>
      <c r="DS71" s="176"/>
      <c r="DT71" s="176">
        <v>55591007.297119498</v>
      </c>
      <c r="DU71" s="176"/>
      <c r="DV71" s="176"/>
      <c r="DW71" s="176"/>
      <c r="DX71" s="176">
        <v>55591007.297119498</v>
      </c>
      <c r="DZ71">
        <v>-42116121.969999999</v>
      </c>
    </row>
    <row r="72" spans="4:130">
      <c r="D72" s="175" t="s">
        <v>501</v>
      </c>
      <c r="E72" s="176" t="s">
        <v>508</v>
      </c>
      <c r="F72" s="176" t="s">
        <v>509</v>
      </c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>
        <v>-55979617.798448697</v>
      </c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  <c r="BD72" s="176"/>
      <c r="BE72" s="176"/>
      <c r="BF72" s="176"/>
      <c r="BG72" s="176"/>
      <c r="BH72" s="176"/>
      <c r="BI72" s="176"/>
      <c r="BJ72" s="176"/>
      <c r="BK72" s="176"/>
      <c r="BL72" s="176"/>
      <c r="BM72" s="176"/>
      <c r="BN72" s="176"/>
      <c r="BO72" s="176"/>
      <c r="BP72" s="176"/>
      <c r="BQ72" s="176"/>
      <c r="BR72" s="176"/>
      <c r="BS72" s="176"/>
      <c r="BT72" s="176"/>
      <c r="BU72" s="176"/>
      <c r="BV72" s="176"/>
      <c r="BW72" s="176"/>
      <c r="BX72" s="176"/>
      <c r="BY72" s="176"/>
      <c r="BZ72" s="176"/>
      <c r="CA72" s="176"/>
      <c r="CB72" s="176"/>
      <c r="CC72" s="176"/>
      <c r="CD72" s="176"/>
      <c r="CE72" s="176"/>
      <c r="CF72" s="176"/>
      <c r="CG72" s="176"/>
      <c r="CH72" s="176"/>
      <c r="CI72" s="176"/>
      <c r="CJ72" s="176"/>
      <c r="CK72" s="176"/>
      <c r="CL72" s="176"/>
      <c r="CM72" s="176"/>
      <c r="CN72" s="176"/>
      <c r="CO72" s="176"/>
      <c r="CP72" s="176"/>
      <c r="CQ72" s="176"/>
      <c r="CR72" s="176"/>
      <c r="CS72" s="176"/>
      <c r="CT72" s="176"/>
      <c r="CU72" s="176"/>
      <c r="CV72" s="176"/>
      <c r="CW72" s="176"/>
      <c r="CX72" s="176"/>
      <c r="CY72" s="176"/>
      <c r="CZ72" s="176"/>
      <c r="DA72" s="176"/>
      <c r="DB72" s="176"/>
      <c r="DC72" s="176"/>
      <c r="DD72" s="176"/>
      <c r="DE72" s="176"/>
      <c r="DF72" s="176"/>
      <c r="DG72" s="176"/>
      <c r="DH72" s="176"/>
      <c r="DI72" s="176"/>
      <c r="DJ72" s="176"/>
      <c r="DK72" s="176"/>
      <c r="DL72" s="176"/>
      <c r="DM72" s="176"/>
      <c r="DN72" s="176"/>
      <c r="DO72" s="176"/>
      <c r="DP72" s="176"/>
      <c r="DQ72" s="176">
        <v>0</v>
      </c>
      <c r="DR72" s="176"/>
      <c r="DS72" s="176"/>
      <c r="DT72" s="176">
        <v>-55979617.798448697</v>
      </c>
      <c r="DU72" s="176"/>
      <c r="DV72" s="176"/>
      <c r="DW72" s="176">
        <v>55979617.798448697</v>
      </c>
      <c r="DX72" s="176">
        <v>0</v>
      </c>
      <c r="DZ72">
        <v>-174955.49</v>
      </c>
    </row>
    <row r="73" spans="4:130">
      <c r="D73" s="175" t="s">
        <v>504</v>
      </c>
      <c r="E73" s="176" t="s">
        <v>511</v>
      </c>
      <c r="F73" s="176" t="s">
        <v>512</v>
      </c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/>
      <c r="T73" s="176"/>
      <c r="U73" s="176"/>
      <c r="V73" s="176"/>
      <c r="W73" s="176"/>
      <c r="X73" s="176">
        <v>2440191.1439260999</v>
      </c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  <c r="BD73" s="176"/>
      <c r="BE73" s="176"/>
      <c r="BF73" s="176"/>
      <c r="BG73" s="176"/>
      <c r="BH73" s="176"/>
      <c r="BI73" s="176"/>
      <c r="BJ73" s="176"/>
      <c r="BK73" s="176"/>
      <c r="BL73" s="176"/>
      <c r="BM73" s="176"/>
      <c r="BN73" s="176"/>
      <c r="BO73" s="176"/>
      <c r="BP73" s="176"/>
      <c r="BQ73" s="176"/>
      <c r="BR73" s="176"/>
      <c r="BS73" s="176"/>
      <c r="BT73" s="176"/>
      <c r="BU73" s="176"/>
      <c r="BV73" s="176"/>
      <c r="BW73" s="176"/>
      <c r="BX73" s="176"/>
      <c r="BY73" s="176"/>
      <c r="BZ73" s="176"/>
      <c r="CA73" s="176"/>
      <c r="CB73" s="176"/>
      <c r="CC73" s="176"/>
      <c r="CD73" s="176"/>
      <c r="CE73" s="176"/>
      <c r="CF73" s="176"/>
      <c r="CG73" s="176"/>
      <c r="CH73" s="176"/>
      <c r="CI73" s="176"/>
      <c r="CJ73" s="176"/>
      <c r="CK73" s="176"/>
      <c r="CL73" s="176"/>
      <c r="CM73" s="176"/>
      <c r="CN73" s="176"/>
      <c r="CO73" s="176"/>
      <c r="CP73" s="176"/>
      <c r="CQ73" s="176"/>
      <c r="CR73" s="176"/>
      <c r="CS73" s="176"/>
      <c r="CT73" s="176"/>
      <c r="CU73" s="176"/>
      <c r="CV73" s="176"/>
      <c r="CW73" s="176"/>
      <c r="CX73" s="176"/>
      <c r="CY73" s="176"/>
      <c r="CZ73" s="176"/>
      <c r="DA73" s="176"/>
      <c r="DB73" s="176"/>
      <c r="DC73" s="176"/>
      <c r="DD73" s="176"/>
      <c r="DE73" s="176"/>
      <c r="DF73" s="176"/>
      <c r="DG73" s="176"/>
      <c r="DH73" s="176"/>
      <c r="DI73" s="176"/>
      <c r="DJ73" s="176"/>
      <c r="DK73" s="176"/>
      <c r="DL73" s="176"/>
      <c r="DM73" s="176"/>
      <c r="DN73" s="176"/>
      <c r="DO73" s="176"/>
      <c r="DP73" s="176"/>
      <c r="DQ73" s="176"/>
      <c r="DR73" s="176"/>
      <c r="DS73" s="176"/>
      <c r="DT73" s="176">
        <v>2440191.1439260999</v>
      </c>
      <c r="DU73" s="176"/>
      <c r="DV73" s="176"/>
      <c r="DW73" s="176"/>
      <c r="DX73" s="176">
        <v>2440191.1439260999</v>
      </c>
      <c r="DZ73">
        <v>48529884.579999998</v>
      </c>
    </row>
    <row r="74" spans="4:130">
      <c r="D74" s="175" t="s">
        <v>507</v>
      </c>
      <c r="E74" s="180" t="s">
        <v>514</v>
      </c>
      <c r="F74" s="180" t="s">
        <v>515</v>
      </c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>
        <v>58101748.5426571</v>
      </c>
      <c r="X74" s="180">
        <v>2440191.1439260999</v>
      </c>
      <c r="Y74" s="180"/>
      <c r="Z74" s="180">
        <v>-55979617.798448697</v>
      </c>
      <c r="AA74" s="180"/>
      <c r="AB74" s="180"/>
      <c r="AC74" s="180"/>
      <c r="AD74" s="180"/>
      <c r="AE74" s="180"/>
      <c r="AF74" s="180"/>
      <c r="AG74" s="180"/>
      <c r="AH74" s="180"/>
      <c r="AI74" s="180"/>
      <c r="AJ74" s="180"/>
      <c r="AK74" s="180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0"/>
      <c r="AX74" s="180"/>
      <c r="AY74" s="180"/>
      <c r="AZ74" s="180"/>
      <c r="BA74" s="180"/>
      <c r="BB74" s="180"/>
      <c r="BC74" s="180">
        <v>-2510741.2455376</v>
      </c>
      <c r="BD74" s="180"/>
      <c r="BE74" s="180"/>
      <c r="BF74" s="180"/>
      <c r="BG74" s="180"/>
      <c r="BH74" s="180"/>
      <c r="BI74" s="180"/>
      <c r="BJ74" s="180"/>
      <c r="BK74" s="180"/>
      <c r="BL74" s="180"/>
      <c r="BM74" s="180"/>
      <c r="BN74" s="180"/>
      <c r="BO74" s="180"/>
      <c r="BP74" s="180"/>
      <c r="BQ74" s="180"/>
      <c r="BR74" s="180"/>
      <c r="BS74" s="180"/>
      <c r="BT74" s="180"/>
      <c r="BU74" s="180"/>
      <c r="BV74" s="180"/>
      <c r="BW74" s="180"/>
      <c r="BX74" s="180"/>
      <c r="BY74" s="180"/>
      <c r="BZ74" s="180"/>
      <c r="CA74" s="180"/>
      <c r="CB74" s="180"/>
      <c r="CC74" s="180"/>
      <c r="CD74" s="180"/>
      <c r="CE74" s="180"/>
      <c r="CF74" s="180"/>
      <c r="CG74" s="180"/>
      <c r="CH74" s="180"/>
      <c r="CI74" s="180"/>
      <c r="CJ74" s="180"/>
      <c r="CK74" s="180"/>
      <c r="CL74" s="180"/>
      <c r="CM74" s="180"/>
      <c r="CN74" s="180"/>
      <c r="CO74" s="180"/>
      <c r="CP74" s="180"/>
      <c r="CQ74" s="180"/>
      <c r="CR74" s="180"/>
      <c r="CS74" s="180"/>
      <c r="CT74" s="180"/>
      <c r="CU74" s="180"/>
      <c r="CV74" s="180"/>
      <c r="CW74" s="180"/>
      <c r="CX74" s="180"/>
      <c r="CY74" s="180"/>
      <c r="CZ74" s="180"/>
      <c r="DA74" s="180"/>
      <c r="DB74" s="180"/>
      <c r="DC74" s="180"/>
      <c r="DD74" s="180"/>
      <c r="DE74" s="180"/>
      <c r="DF74" s="180"/>
      <c r="DG74" s="180"/>
      <c r="DH74" s="180"/>
      <c r="DI74" s="180"/>
      <c r="DJ74" s="180"/>
      <c r="DK74" s="180"/>
      <c r="DL74" s="180"/>
      <c r="DM74" s="180"/>
      <c r="DN74" s="180"/>
      <c r="DO74" s="180"/>
      <c r="DP74" s="180"/>
      <c r="DQ74" s="180">
        <v>0</v>
      </c>
      <c r="DR74" s="180"/>
      <c r="DS74" s="180"/>
      <c r="DT74" s="180">
        <v>2051580.6425969</v>
      </c>
      <c r="DU74" s="180"/>
      <c r="DV74" s="180"/>
      <c r="DW74" s="180">
        <v>55979617.798448697</v>
      </c>
      <c r="DX74" s="180">
        <v>58031198.441045597</v>
      </c>
      <c r="DZ74">
        <v>-174955.49</v>
      </c>
    </row>
    <row r="75" spans="4:130">
      <c r="D75" s="175" t="s">
        <v>510</v>
      </c>
      <c r="E75" s="187" t="s">
        <v>517</v>
      </c>
      <c r="F75" s="187" t="s">
        <v>518</v>
      </c>
      <c r="G75" s="187">
        <v>11165901226.940001</v>
      </c>
      <c r="H75" s="187">
        <v>156378191.93000001</v>
      </c>
      <c r="I75" s="187">
        <v>741565754.38416171</v>
      </c>
      <c r="J75" s="187">
        <v>7222831582.0730257</v>
      </c>
      <c r="K75" s="187">
        <v>897917.92</v>
      </c>
      <c r="L75" s="187">
        <v>2942974263.8777785</v>
      </c>
      <c r="M75" s="187">
        <v>3138607115.0500002</v>
      </c>
      <c r="N75" s="187">
        <v>5019163485.2814598</v>
      </c>
      <c r="O75" s="187">
        <v>30388319537.456429</v>
      </c>
      <c r="P75" s="187"/>
      <c r="Q75" s="187"/>
      <c r="R75" s="187"/>
      <c r="S75" s="187"/>
      <c r="T75" s="187"/>
      <c r="U75" s="187"/>
      <c r="V75" s="187"/>
      <c r="W75" s="187">
        <v>-115415085.81847639</v>
      </c>
      <c r="X75" s="187">
        <v>-3278178248.736074</v>
      </c>
      <c r="Y75" s="187"/>
      <c r="Z75" s="187">
        <v>-58951416.798448697</v>
      </c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>
        <v>-472373920.65274203</v>
      </c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>
        <v>-256225.6057825</v>
      </c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>
        <v>-24.22</v>
      </c>
      <c r="DJ75" s="187"/>
      <c r="DK75" s="187"/>
      <c r="DL75" s="187"/>
      <c r="DM75" s="187">
        <v>-4271011.8</v>
      </c>
      <c r="DN75" s="187"/>
      <c r="DO75" s="187"/>
      <c r="DP75" s="187"/>
      <c r="DQ75" s="187">
        <v>0</v>
      </c>
      <c r="DR75" s="187">
        <v>2735716.36</v>
      </c>
      <c r="DS75" s="187"/>
      <c r="DT75" s="187">
        <v>-3926710217.271523</v>
      </c>
      <c r="DU75" s="187"/>
      <c r="DV75" s="187"/>
      <c r="DW75" s="187">
        <v>55979617.798448697</v>
      </c>
      <c r="DX75" s="187">
        <v>26517588937.983349</v>
      </c>
    </row>
    <row r="76" spans="4:130">
      <c r="D76" s="175" t="s">
        <v>513</v>
      </c>
      <c r="E76" s="176" t="s">
        <v>520</v>
      </c>
      <c r="F76" s="176" t="s">
        <v>521</v>
      </c>
      <c r="G76" s="176">
        <v>806957866.96000004</v>
      </c>
      <c r="H76" s="176"/>
      <c r="I76" s="176"/>
      <c r="J76" s="176"/>
      <c r="K76" s="176"/>
      <c r="L76" s="176">
        <v>13657217.666902499</v>
      </c>
      <c r="M76" s="176"/>
      <c r="N76" s="176"/>
      <c r="O76" s="176">
        <v>820615084.62690246</v>
      </c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/>
      <c r="BR76" s="176"/>
      <c r="BS76" s="176"/>
      <c r="BT76" s="176"/>
      <c r="BU76" s="176"/>
      <c r="BV76" s="176"/>
      <c r="BW76" s="176"/>
      <c r="BX76" s="176"/>
      <c r="BY76" s="176"/>
      <c r="BZ76" s="176"/>
      <c r="CA76" s="176"/>
      <c r="CB76" s="176"/>
      <c r="CC76" s="176"/>
      <c r="CD76" s="176"/>
      <c r="CE76" s="176"/>
      <c r="CF76" s="176"/>
      <c r="CG76" s="176">
        <v>-806957866.96000004</v>
      </c>
      <c r="CH76" s="176"/>
      <c r="CI76" s="176"/>
      <c r="CJ76" s="176"/>
      <c r="CK76" s="176"/>
      <c r="CL76" s="176"/>
      <c r="CM76" s="176"/>
      <c r="CN76" s="176"/>
      <c r="CO76" s="176"/>
      <c r="CP76" s="176"/>
      <c r="CQ76" s="176"/>
      <c r="CR76" s="176"/>
      <c r="CS76" s="176"/>
      <c r="CT76" s="176"/>
      <c r="CU76" s="176"/>
      <c r="CV76" s="176"/>
      <c r="CW76" s="176"/>
      <c r="CX76" s="176"/>
      <c r="CY76" s="176"/>
      <c r="CZ76" s="176"/>
      <c r="DA76" s="176"/>
      <c r="DB76" s="176"/>
      <c r="DC76" s="176"/>
      <c r="DD76" s="176"/>
      <c r="DE76" s="176"/>
      <c r="DF76" s="176"/>
      <c r="DG76" s="176"/>
      <c r="DH76" s="176"/>
      <c r="DI76" s="176"/>
      <c r="DJ76" s="176"/>
      <c r="DK76" s="176"/>
      <c r="DL76" s="176"/>
      <c r="DM76" s="176"/>
      <c r="DN76" s="176"/>
      <c r="DO76" s="176"/>
      <c r="DP76" s="176"/>
      <c r="DQ76" s="176"/>
      <c r="DR76" s="176">
        <v>-7736192.6799999997</v>
      </c>
      <c r="DS76" s="176"/>
      <c r="DT76" s="176">
        <v>-814694059.63999999</v>
      </c>
      <c r="DU76" s="176"/>
      <c r="DV76" s="176"/>
      <c r="DW76" s="176"/>
      <c r="DX76" s="176">
        <v>5921024.9869024996</v>
      </c>
    </row>
    <row r="77" spans="4:130">
      <c r="D77" s="175" t="s">
        <v>516</v>
      </c>
      <c r="E77" s="176" t="s">
        <v>523</v>
      </c>
      <c r="F77" s="176" t="s">
        <v>524</v>
      </c>
      <c r="G77" s="176">
        <v>257411245.28999999</v>
      </c>
      <c r="H77" s="176"/>
      <c r="I77" s="176"/>
      <c r="J77" s="176"/>
      <c r="K77" s="176"/>
      <c r="L77" s="176"/>
      <c r="M77" s="176"/>
      <c r="N77" s="176"/>
      <c r="O77" s="176">
        <v>257411245.28999999</v>
      </c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176"/>
      <c r="AU77" s="176"/>
      <c r="AV77" s="176"/>
      <c r="AW77" s="176"/>
      <c r="AX77" s="176"/>
      <c r="AY77" s="176"/>
      <c r="AZ77" s="176"/>
      <c r="BA77" s="176"/>
      <c r="BB77" s="176"/>
      <c r="BC77" s="176"/>
      <c r="BD77" s="176"/>
      <c r="BE77" s="176"/>
      <c r="BF77" s="176"/>
      <c r="BG77" s="176"/>
      <c r="BH77" s="176"/>
      <c r="BI77" s="176"/>
      <c r="BJ77" s="176"/>
      <c r="BK77" s="176"/>
      <c r="BL77" s="176"/>
      <c r="BM77" s="176"/>
      <c r="BN77" s="176"/>
      <c r="BO77" s="176"/>
      <c r="BP77" s="176"/>
      <c r="BQ77" s="176"/>
      <c r="BR77" s="176"/>
      <c r="BS77" s="176"/>
      <c r="BT77" s="176"/>
      <c r="BU77" s="176"/>
      <c r="BV77" s="176"/>
      <c r="BW77" s="176"/>
      <c r="BX77" s="176"/>
      <c r="BY77" s="176"/>
      <c r="BZ77" s="176"/>
      <c r="CA77" s="176"/>
      <c r="CB77" s="176"/>
      <c r="CC77" s="176"/>
      <c r="CD77" s="176"/>
      <c r="CE77" s="176"/>
      <c r="CF77" s="176"/>
      <c r="CG77" s="176">
        <v>-257411245.28999999</v>
      </c>
      <c r="CH77" s="176"/>
      <c r="CI77" s="176"/>
      <c r="CJ77" s="176"/>
      <c r="CK77" s="176"/>
      <c r="CL77" s="176"/>
      <c r="CM77" s="176"/>
      <c r="CN77" s="176"/>
      <c r="CO77" s="176"/>
      <c r="CP77" s="176"/>
      <c r="CQ77" s="176"/>
      <c r="CR77" s="176"/>
      <c r="CS77" s="176"/>
      <c r="CT77" s="176"/>
      <c r="CU77" s="176"/>
      <c r="CV77" s="176"/>
      <c r="CW77" s="176"/>
      <c r="CX77" s="176"/>
      <c r="CY77" s="176"/>
      <c r="CZ77" s="176"/>
      <c r="DA77" s="176"/>
      <c r="DB77" s="176"/>
      <c r="DC77" s="176"/>
      <c r="DD77" s="176"/>
      <c r="DE77" s="176"/>
      <c r="DF77" s="176"/>
      <c r="DG77" s="176"/>
      <c r="DH77" s="176"/>
      <c r="DI77" s="176"/>
      <c r="DJ77" s="176"/>
      <c r="DK77" s="176"/>
      <c r="DL77" s="176"/>
      <c r="DM77" s="176"/>
      <c r="DN77" s="176"/>
      <c r="DO77" s="176"/>
      <c r="DP77" s="176"/>
      <c r="DQ77" s="176"/>
      <c r="DR77" s="176">
        <v>966594.9</v>
      </c>
      <c r="DS77" s="176"/>
      <c r="DT77" s="176">
        <v>-256444650.38999999</v>
      </c>
      <c r="DU77" s="176"/>
      <c r="DV77" s="176"/>
      <c r="DW77" s="176"/>
      <c r="DX77" s="176">
        <v>966594.9</v>
      </c>
    </row>
    <row r="78" spans="4:130">
      <c r="D78" s="175" t="s">
        <v>519</v>
      </c>
      <c r="E78" s="178" t="s">
        <v>526</v>
      </c>
      <c r="F78" s="178" t="s">
        <v>521</v>
      </c>
      <c r="G78" s="178">
        <v>1064369112.25</v>
      </c>
      <c r="H78" s="178"/>
      <c r="I78" s="178"/>
      <c r="J78" s="178"/>
      <c r="K78" s="178"/>
      <c r="L78" s="178">
        <v>13657217.666902499</v>
      </c>
      <c r="M78" s="178"/>
      <c r="N78" s="178"/>
      <c r="O78" s="178">
        <v>1078026329.9169023</v>
      </c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>
        <v>-1064369112.25</v>
      </c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>
        <v>-6769597.7800000003</v>
      </c>
      <c r="DS78" s="178"/>
      <c r="DT78" s="178">
        <v>-1071138710.03</v>
      </c>
      <c r="DU78" s="178"/>
      <c r="DV78" s="178"/>
      <c r="DW78" s="178"/>
      <c r="DX78" s="178">
        <v>6887619.8869024999</v>
      </c>
    </row>
    <row r="79" spans="4:130">
      <c r="D79" s="175" t="s">
        <v>522</v>
      </c>
      <c r="E79" s="176" t="s">
        <v>1168</v>
      </c>
      <c r="F79" s="176" t="s">
        <v>1169</v>
      </c>
      <c r="G79" s="176"/>
      <c r="H79" s="176"/>
      <c r="I79" s="176"/>
      <c r="J79" s="176">
        <v>19944190.141502399</v>
      </c>
      <c r="K79" s="176"/>
      <c r="L79" s="176"/>
      <c r="M79" s="176"/>
      <c r="N79" s="176"/>
      <c r="O79" s="176">
        <v>19944190.141502399</v>
      </c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176"/>
      <c r="AU79" s="176"/>
      <c r="AV79" s="176"/>
      <c r="AW79" s="176"/>
      <c r="AX79" s="176"/>
      <c r="AY79" s="176"/>
      <c r="AZ79" s="176"/>
      <c r="BA79" s="176"/>
      <c r="BB79" s="176"/>
      <c r="BC79" s="176"/>
      <c r="BD79" s="176"/>
      <c r="BE79" s="176"/>
      <c r="BF79" s="176"/>
      <c r="BG79" s="17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/>
      <c r="CK79" s="176"/>
      <c r="CL79" s="176"/>
      <c r="CM79" s="176"/>
      <c r="CN79" s="176"/>
      <c r="CO79" s="176"/>
      <c r="CP79" s="176"/>
      <c r="CQ79" s="176"/>
      <c r="CR79" s="176"/>
      <c r="CS79" s="176"/>
      <c r="CT79" s="176"/>
      <c r="CU79" s="176"/>
      <c r="CV79" s="176"/>
      <c r="CW79" s="176"/>
      <c r="CX79" s="176"/>
      <c r="CY79" s="176"/>
      <c r="CZ79" s="176"/>
      <c r="DA79" s="176"/>
      <c r="DB79" s="176"/>
      <c r="DC79" s="176"/>
      <c r="DD79" s="176"/>
      <c r="DE79" s="176"/>
      <c r="DF79" s="176"/>
      <c r="DG79" s="176"/>
      <c r="DH79" s="176"/>
      <c r="DI79" s="176"/>
      <c r="DJ79" s="176"/>
      <c r="DK79" s="176"/>
      <c r="DL79" s="176"/>
      <c r="DM79" s="176"/>
      <c r="DN79" s="176"/>
      <c r="DO79" s="176"/>
      <c r="DP79" s="176"/>
      <c r="DQ79" s="176"/>
      <c r="DR79" s="176"/>
      <c r="DS79" s="176"/>
      <c r="DT79" s="176"/>
      <c r="DU79" s="176"/>
      <c r="DV79" s="176"/>
      <c r="DW79" s="176"/>
      <c r="DX79" s="176">
        <v>19944190.141502399</v>
      </c>
    </row>
    <row r="80" spans="4:130">
      <c r="D80" s="175" t="s">
        <v>525</v>
      </c>
      <c r="E80" s="178" t="s">
        <v>531</v>
      </c>
      <c r="F80" s="178" t="s">
        <v>532</v>
      </c>
      <c r="G80" s="178"/>
      <c r="H80" s="178"/>
      <c r="I80" s="178"/>
      <c r="J80" s="178">
        <v>19944190.141502399</v>
      </c>
      <c r="K80" s="178"/>
      <c r="L80" s="178"/>
      <c r="M80" s="178"/>
      <c r="N80" s="178"/>
      <c r="O80" s="178">
        <v>19944190.141502399</v>
      </c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  <c r="CJ80" s="178"/>
      <c r="CK80" s="178"/>
      <c r="CL80" s="178"/>
      <c r="CM80" s="178"/>
      <c r="CN80" s="178"/>
      <c r="CO80" s="178"/>
      <c r="CP80" s="178"/>
      <c r="CQ80" s="178"/>
      <c r="CR80" s="178"/>
      <c r="CS80" s="178"/>
      <c r="CT80" s="178"/>
      <c r="CU80" s="178"/>
      <c r="CV80" s="178"/>
      <c r="CW80" s="178"/>
      <c r="CX80" s="178"/>
      <c r="CY80" s="178"/>
      <c r="CZ80" s="178"/>
      <c r="DA80" s="178"/>
      <c r="DB80" s="178"/>
      <c r="DC80" s="178"/>
      <c r="DD80" s="178"/>
      <c r="DE80" s="178"/>
      <c r="DF80" s="178"/>
      <c r="DG80" s="178"/>
      <c r="DH80" s="178"/>
      <c r="DI80" s="178"/>
      <c r="DJ80" s="178"/>
      <c r="DK80" s="178"/>
      <c r="DL80" s="178"/>
      <c r="DM80" s="178"/>
      <c r="DN80" s="178"/>
      <c r="DO80" s="178"/>
      <c r="DP80" s="178"/>
      <c r="DQ80" s="178"/>
      <c r="DR80" s="178"/>
      <c r="DS80" s="178"/>
      <c r="DT80" s="178"/>
      <c r="DU80" s="178"/>
      <c r="DV80" s="178"/>
      <c r="DW80" s="178"/>
      <c r="DX80" s="178">
        <v>19944190.141502399</v>
      </c>
    </row>
    <row r="81" spans="4:128">
      <c r="D81" s="175" t="s">
        <v>527</v>
      </c>
      <c r="E81" s="180" t="s">
        <v>534</v>
      </c>
      <c r="F81" s="180" t="s">
        <v>535</v>
      </c>
      <c r="G81" s="180">
        <v>1064369112.25</v>
      </c>
      <c r="H81" s="180"/>
      <c r="I81" s="180"/>
      <c r="J81" s="180">
        <v>19944190.141502399</v>
      </c>
      <c r="K81" s="180"/>
      <c r="L81" s="180">
        <v>13657217.666902499</v>
      </c>
      <c r="M81" s="180"/>
      <c r="N81" s="180"/>
      <c r="O81" s="180">
        <v>1097970520.0584047</v>
      </c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0"/>
      <c r="AE81" s="180"/>
      <c r="AF81" s="180"/>
      <c r="AG81" s="180"/>
      <c r="AH81" s="180"/>
      <c r="AI81" s="180"/>
      <c r="AJ81" s="180"/>
      <c r="AK81" s="180"/>
      <c r="AL81" s="180"/>
      <c r="AM81" s="180"/>
      <c r="AN81" s="180"/>
      <c r="AO81" s="180"/>
      <c r="AP81" s="180"/>
      <c r="AQ81" s="180"/>
      <c r="AR81" s="180"/>
      <c r="AS81" s="180"/>
      <c r="AT81" s="180"/>
      <c r="AU81" s="180"/>
      <c r="AV81" s="180"/>
      <c r="AW81" s="180"/>
      <c r="AX81" s="180"/>
      <c r="AY81" s="180"/>
      <c r="AZ81" s="180"/>
      <c r="BA81" s="180"/>
      <c r="BB81" s="180"/>
      <c r="BC81" s="180"/>
      <c r="BD81" s="180"/>
      <c r="BE81" s="180"/>
      <c r="BF81" s="180"/>
      <c r="BG81" s="180"/>
      <c r="BH81" s="180"/>
      <c r="BI81" s="180"/>
      <c r="BJ81" s="180"/>
      <c r="BK81" s="180"/>
      <c r="BL81" s="180"/>
      <c r="BM81" s="180"/>
      <c r="BN81" s="180"/>
      <c r="BO81" s="180"/>
      <c r="BP81" s="180"/>
      <c r="BQ81" s="180"/>
      <c r="BR81" s="180"/>
      <c r="BS81" s="180"/>
      <c r="BT81" s="180"/>
      <c r="BU81" s="180"/>
      <c r="BV81" s="180"/>
      <c r="BW81" s="180"/>
      <c r="BX81" s="180"/>
      <c r="BY81" s="180"/>
      <c r="BZ81" s="180"/>
      <c r="CA81" s="180"/>
      <c r="CB81" s="180"/>
      <c r="CC81" s="180"/>
      <c r="CD81" s="180"/>
      <c r="CE81" s="180"/>
      <c r="CF81" s="180"/>
      <c r="CG81" s="180">
        <v>-1064369112.25</v>
      </c>
      <c r="CH81" s="180"/>
      <c r="CI81" s="180"/>
      <c r="CJ81" s="180"/>
      <c r="CK81" s="180"/>
      <c r="CL81" s="180"/>
      <c r="CM81" s="180"/>
      <c r="CN81" s="180"/>
      <c r="CO81" s="180"/>
      <c r="CP81" s="180"/>
      <c r="CQ81" s="180"/>
      <c r="CR81" s="180"/>
      <c r="CS81" s="180"/>
      <c r="CT81" s="180"/>
      <c r="CU81" s="180"/>
      <c r="CV81" s="180"/>
      <c r="CW81" s="180"/>
      <c r="CX81" s="180"/>
      <c r="CY81" s="180"/>
      <c r="CZ81" s="180"/>
      <c r="DA81" s="180"/>
      <c r="DB81" s="180"/>
      <c r="DC81" s="180"/>
      <c r="DD81" s="180"/>
      <c r="DE81" s="180"/>
      <c r="DF81" s="180"/>
      <c r="DG81" s="180"/>
      <c r="DH81" s="180"/>
      <c r="DI81" s="180"/>
      <c r="DJ81" s="180"/>
      <c r="DK81" s="180"/>
      <c r="DL81" s="180"/>
      <c r="DM81" s="180"/>
      <c r="DN81" s="180"/>
      <c r="DO81" s="180"/>
      <c r="DP81" s="180"/>
      <c r="DQ81" s="180"/>
      <c r="DR81" s="180">
        <v>-6769597.7800000003</v>
      </c>
      <c r="DS81" s="180"/>
      <c r="DT81" s="180">
        <v>-1071138710.03</v>
      </c>
      <c r="DU81" s="180"/>
      <c r="DV81" s="180"/>
      <c r="DW81" s="180"/>
      <c r="DX81" s="180">
        <v>26831810.028404899</v>
      </c>
    </row>
    <row r="82" spans="4:128">
      <c r="D82" s="175" t="s">
        <v>530</v>
      </c>
      <c r="E82" s="176" t="s">
        <v>537</v>
      </c>
      <c r="F82" s="176" t="s">
        <v>538</v>
      </c>
      <c r="G82" s="176">
        <v>23660679688.91</v>
      </c>
      <c r="H82" s="176"/>
      <c r="I82" s="176">
        <v>26425394186.661976</v>
      </c>
      <c r="J82" s="176"/>
      <c r="K82" s="176"/>
      <c r="L82" s="176"/>
      <c r="M82" s="176"/>
      <c r="N82" s="176"/>
      <c r="O82" s="176">
        <v>50086073875.571983</v>
      </c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/>
      <c r="BR82" s="176"/>
      <c r="BS82" s="176"/>
      <c r="BT82" s="176"/>
      <c r="BU82" s="176"/>
      <c r="BV82" s="176"/>
      <c r="BW82" s="176"/>
      <c r="BX82" s="176"/>
      <c r="BY82" s="176"/>
      <c r="BZ82" s="176"/>
      <c r="CA82" s="176"/>
      <c r="CB82" s="176"/>
      <c r="CC82" s="176">
        <v>-21215102.7248483</v>
      </c>
      <c r="CD82" s="176">
        <v>312936417</v>
      </c>
      <c r="CE82" s="176"/>
      <c r="CF82" s="176">
        <v>465070351.09250629</v>
      </c>
      <c r="CG82" s="176">
        <v>1064369112.25</v>
      </c>
      <c r="CH82" s="176"/>
      <c r="CI82" s="176"/>
      <c r="CJ82" s="176"/>
      <c r="CK82" s="176"/>
      <c r="CL82" s="176"/>
      <c r="CM82" s="176"/>
      <c r="CN82" s="176"/>
      <c r="CO82" s="176"/>
      <c r="CP82" s="176"/>
      <c r="CQ82" s="176"/>
      <c r="CR82" s="176"/>
      <c r="CS82" s="176"/>
      <c r="CT82" s="176"/>
      <c r="CU82" s="176"/>
      <c r="CV82" s="176"/>
      <c r="CW82" s="176"/>
      <c r="CX82" s="176"/>
      <c r="CY82" s="176"/>
      <c r="CZ82" s="176"/>
      <c r="DA82" s="176"/>
      <c r="DB82" s="176"/>
      <c r="DC82" s="176"/>
      <c r="DD82" s="176"/>
      <c r="DE82" s="176"/>
      <c r="DF82" s="176"/>
      <c r="DG82" s="176"/>
      <c r="DH82" s="176"/>
      <c r="DI82" s="176">
        <v>-50842865540.849998</v>
      </c>
      <c r="DJ82" s="176"/>
      <c r="DK82" s="176"/>
      <c r="DL82" s="176"/>
      <c r="DM82" s="176"/>
      <c r="DN82" s="176"/>
      <c r="DO82" s="176"/>
      <c r="DP82" s="176"/>
      <c r="DQ82" s="176"/>
      <c r="DR82" s="176">
        <v>-257411245.28999999</v>
      </c>
      <c r="DS82" s="176"/>
      <c r="DT82" s="176">
        <v>-49279116008.522339</v>
      </c>
      <c r="DU82" s="176"/>
      <c r="DV82" s="176"/>
      <c r="DW82" s="176"/>
      <c r="DX82" s="176">
        <v>806957867.04963684</v>
      </c>
    </row>
    <row r="83" spans="4:128">
      <c r="D83" s="175" t="s">
        <v>533</v>
      </c>
      <c r="E83" s="178" t="s">
        <v>540</v>
      </c>
      <c r="F83" s="178" t="s">
        <v>541</v>
      </c>
      <c r="G83" s="178">
        <v>23660679688.91</v>
      </c>
      <c r="H83" s="178"/>
      <c r="I83" s="178">
        <v>26425394186.661976</v>
      </c>
      <c r="J83" s="178"/>
      <c r="K83" s="178"/>
      <c r="L83" s="178"/>
      <c r="M83" s="178"/>
      <c r="N83" s="178"/>
      <c r="O83" s="178">
        <v>50086073875.571983</v>
      </c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  <c r="BR83" s="178"/>
      <c r="BS83" s="178"/>
      <c r="BT83" s="178"/>
      <c r="BU83" s="178"/>
      <c r="BV83" s="178"/>
      <c r="BW83" s="178"/>
      <c r="BX83" s="178"/>
      <c r="BY83" s="178"/>
      <c r="BZ83" s="178"/>
      <c r="CA83" s="178"/>
      <c r="CB83" s="178"/>
      <c r="CC83" s="178">
        <v>-21215102.7248483</v>
      </c>
      <c r="CD83" s="178">
        <v>312936417</v>
      </c>
      <c r="CE83" s="178"/>
      <c r="CF83" s="178">
        <v>465070351.09250629</v>
      </c>
      <c r="CG83" s="178">
        <v>1064369112.25</v>
      </c>
      <c r="CH83" s="178"/>
      <c r="CI83" s="178"/>
      <c r="CJ83" s="178"/>
      <c r="CK83" s="178"/>
      <c r="CL83" s="178"/>
      <c r="CM83" s="178"/>
      <c r="CN83" s="178"/>
      <c r="CO83" s="178"/>
      <c r="CP83" s="178"/>
      <c r="CQ83" s="178"/>
      <c r="CR83" s="178"/>
      <c r="CS83" s="178"/>
      <c r="CT83" s="178"/>
      <c r="CU83" s="178"/>
      <c r="CV83" s="178"/>
      <c r="CW83" s="178"/>
      <c r="CX83" s="178"/>
      <c r="CY83" s="178"/>
      <c r="CZ83" s="178"/>
      <c r="DA83" s="178"/>
      <c r="DB83" s="178"/>
      <c r="DC83" s="178"/>
      <c r="DD83" s="178"/>
      <c r="DE83" s="178"/>
      <c r="DF83" s="178"/>
      <c r="DG83" s="178"/>
      <c r="DH83" s="178"/>
      <c r="DI83" s="178">
        <v>-50842865540.849998</v>
      </c>
      <c r="DJ83" s="178"/>
      <c r="DK83" s="178"/>
      <c r="DL83" s="178"/>
      <c r="DM83" s="178"/>
      <c r="DN83" s="178"/>
      <c r="DO83" s="178"/>
      <c r="DP83" s="178"/>
      <c r="DQ83" s="178"/>
      <c r="DR83" s="178">
        <v>-257411245.28999999</v>
      </c>
      <c r="DS83" s="178"/>
      <c r="DT83" s="178">
        <v>-49279116008.522339</v>
      </c>
      <c r="DU83" s="178"/>
      <c r="DV83" s="178"/>
      <c r="DW83" s="178"/>
      <c r="DX83" s="178">
        <v>806957867.04963684</v>
      </c>
    </row>
    <row r="84" spans="4:128">
      <c r="D84" s="175" t="s">
        <v>536</v>
      </c>
      <c r="E84" s="180" t="s">
        <v>543</v>
      </c>
      <c r="F84" s="180" t="s">
        <v>544</v>
      </c>
      <c r="G84" s="180">
        <v>23660679688.91</v>
      </c>
      <c r="H84" s="180"/>
      <c r="I84" s="180">
        <v>26425394186.661976</v>
      </c>
      <c r="J84" s="180"/>
      <c r="K84" s="180"/>
      <c r="L84" s="180"/>
      <c r="M84" s="180"/>
      <c r="N84" s="180"/>
      <c r="O84" s="180">
        <v>50086073875.571983</v>
      </c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0"/>
      <c r="AE84" s="180"/>
      <c r="AF84" s="180"/>
      <c r="AG84" s="180"/>
      <c r="AH84" s="180"/>
      <c r="AI84" s="180"/>
      <c r="AJ84" s="180"/>
      <c r="AK84" s="180"/>
      <c r="AL84" s="180"/>
      <c r="AM84" s="180"/>
      <c r="AN84" s="180"/>
      <c r="AO84" s="180"/>
      <c r="AP84" s="180"/>
      <c r="AQ84" s="180"/>
      <c r="AR84" s="180"/>
      <c r="AS84" s="180"/>
      <c r="AT84" s="180"/>
      <c r="AU84" s="180"/>
      <c r="AV84" s="180"/>
      <c r="AW84" s="180"/>
      <c r="AX84" s="180"/>
      <c r="AY84" s="180"/>
      <c r="AZ84" s="180"/>
      <c r="BA84" s="180"/>
      <c r="BB84" s="180"/>
      <c r="BC84" s="180"/>
      <c r="BD84" s="180"/>
      <c r="BE84" s="180"/>
      <c r="BF84" s="180"/>
      <c r="BG84" s="180"/>
      <c r="BH84" s="180"/>
      <c r="BI84" s="180"/>
      <c r="BJ84" s="180"/>
      <c r="BK84" s="180"/>
      <c r="BL84" s="180"/>
      <c r="BM84" s="180"/>
      <c r="BN84" s="180"/>
      <c r="BO84" s="180"/>
      <c r="BP84" s="180"/>
      <c r="BQ84" s="180"/>
      <c r="BR84" s="180"/>
      <c r="BS84" s="180"/>
      <c r="BT84" s="180"/>
      <c r="BU84" s="180"/>
      <c r="BV84" s="180"/>
      <c r="BW84" s="180"/>
      <c r="BX84" s="180"/>
      <c r="BY84" s="180"/>
      <c r="BZ84" s="180"/>
      <c r="CA84" s="180"/>
      <c r="CB84" s="180"/>
      <c r="CC84" s="180">
        <v>-21215102.7248483</v>
      </c>
      <c r="CD84" s="180">
        <v>312936417</v>
      </c>
      <c r="CE84" s="180"/>
      <c r="CF84" s="180">
        <v>465070351.09250629</v>
      </c>
      <c r="CG84" s="180">
        <v>1064369112.25</v>
      </c>
      <c r="CH84" s="180"/>
      <c r="CI84" s="180"/>
      <c r="CJ84" s="180"/>
      <c r="CK84" s="180"/>
      <c r="CL84" s="180"/>
      <c r="CM84" s="180"/>
      <c r="CN84" s="180"/>
      <c r="CO84" s="180"/>
      <c r="CP84" s="180"/>
      <c r="CQ84" s="180"/>
      <c r="CR84" s="180"/>
      <c r="CS84" s="180"/>
      <c r="CT84" s="180"/>
      <c r="CU84" s="180"/>
      <c r="CV84" s="180"/>
      <c r="CW84" s="180"/>
      <c r="CX84" s="180"/>
      <c r="CY84" s="180"/>
      <c r="CZ84" s="180"/>
      <c r="DA84" s="180"/>
      <c r="DB84" s="180"/>
      <c r="DC84" s="180"/>
      <c r="DD84" s="180"/>
      <c r="DE84" s="180"/>
      <c r="DF84" s="180"/>
      <c r="DG84" s="180"/>
      <c r="DH84" s="180"/>
      <c r="DI84" s="180">
        <v>-50842865540.849998</v>
      </c>
      <c r="DJ84" s="180"/>
      <c r="DK84" s="180"/>
      <c r="DL84" s="180"/>
      <c r="DM84" s="180"/>
      <c r="DN84" s="180"/>
      <c r="DO84" s="180"/>
      <c r="DP84" s="180"/>
      <c r="DQ84" s="180"/>
      <c r="DR84" s="180">
        <v>-257411245.28999999</v>
      </c>
      <c r="DS84" s="180"/>
      <c r="DT84" s="180">
        <v>-49279116008.522339</v>
      </c>
      <c r="DU84" s="180"/>
      <c r="DV84" s="180"/>
      <c r="DW84" s="180"/>
      <c r="DX84" s="180">
        <v>806957867.04963684</v>
      </c>
    </row>
    <row r="85" spans="4:128">
      <c r="D85" s="175" t="s">
        <v>539</v>
      </c>
      <c r="E85" s="176" t="s">
        <v>546</v>
      </c>
      <c r="F85" s="176" t="s">
        <v>547</v>
      </c>
      <c r="G85" s="176"/>
      <c r="H85" s="176"/>
      <c r="I85" s="176"/>
      <c r="J85" s="176"/>
      <c r="K85" s="176"/>
      <c r="L85" s="176">
        <v>79767150</v>
      </c>
      <c r="M85" s="176"/>
      <c r="N85" s="176"/>
      <c r="O85" s="176">
        <v>79767150</v>
      </c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176"/>
      <c r="AU85" s="176"/>
      <c r="AV85" s="176"/>
      <c r="AW85" s="176"/>
      <c r="AX85" s="176"/>
      <c r="AY85" s="176"/>
      <c r="AZ85" s="176"/>
      <c r="BA85" s="176"/>
      <c r="BB85" s="176"/>
      <c r="BC85" s="176"/>
      <c r="BD85" s="176"/>
      <c r="BE85" s="176"/>
      <c r="BF85" s="176"/>
      <c r="BG85" s="176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76"/>
      <c r="BT85" s="176"/>
      <c r="BU85" s="176"/>
      <c r="BV85" s="176"/>
      <c r="BW85" s="176"/>
      <c r="BX85" s="176"/>
      <c r="BY85" s="176"/>
      <c r="BZ85" s="176"/>
      <c r="CA85" s="176"/>
      <c r="CB85" s="176"/>
      <c r="CC85" s="176"/>
      <c r="CD85" s="176"/>
      <c r="CE85" s="176"/>
      <c r="CF85" s="176"/>
      <c r="CG85" s="176"/>
      <c r="CH85" s="176"/>
      <c r="CI85" s="176"/>
      <c r="CJ85" s="176"/>
      <c r="CK85" s="176"/>
      <c r="CL85" s="176"/>
      <c r="CM85" s="176"/>
      <c r="CN85" s="176"/>
      <c r="CO85" s="176"/>
      <c r="CP85" s="176"/>
      <c r="CQ85" s="176"/>
      <c r="CR85" s="176"/>
      <c r="CS85" s="176"/>
      <c r="CT85" s="176"/>
      <c r="CU85" s="176"/>
      <c r="CV85" s="176"/>
      <c r="CW85" s="176"/>
      <c r="CX85" s="176"/>
      <c r="CY85" s="176"/>
      <c r="CZ85" s="176"/>
      <c r="DA85" s="176"/>
      <c r="DB85" s="176"/>
      <c r="DC85" s="176"/>
      <c r="DD85" s="176"/>
      <c r="DE85" s="176"/>
      <c r="DF85" s="176"/>
      <c r="DG85" s="176"/>
      <c r="DH85" s="176"/>
      <c r="DI85" s="176"/>
      <c r="DJ85" s="176"/>
      <c r="DK85" s="176"/>
      <c r="DL85" s="176"/>
      <c r="DM85" s="176"/>
      <c r="DN85" s="176"/>
      <c r="DO85" s="176"/>
      <c r="DP85" s="176"/>
      <c r="DQ85" s="176"/>
      <c r="DR85" s="176"/>
      <c r="DS85" s="176"/>
      <c r="DT85" s="176"/>
      <c r="DU85" s="176"/>
      <c r="DV85" s="176"/>
      <c r="DW85" s="176"/>
      <c r="DX85" s="176">
        <v>79767150</v>
      </c>
    </row>
    <row r="86" spans="4:128">
      <c r="D86" s="175" t="s">
        <v>542</v>
      </c>
      <c r="E86" s="176" t="s">
        <v>549</v>
      </c>
      <c r="F86" s="176" t="s">
        <v>550</v>
      </c>
      <c r="G86" s="176">
        <v>54862687.25</v>
      </c>
      <c r="H86" s="176"/>
      <c r="I86" s="176"/>
      <c r="J86" s="176"/>
      <c r="K86" s="176"/>
      <c r="L86" s="176"/>
      <c r="M86" s="176">
        <v>14244813.710000001</v>
      </c>
      <c r="N86" s="176"/>
      <c r="O86" s="176">
        <v>69107500.959999993</v>
      </c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/>
      <c r="CK86" s="176"/>
      <c r="CL86" s="176"/>
      <c r="CM86" s="176"/>
      <c r="CN86" s="176"/>
      <c r="CO86" s="176"/>
      <c r="CP86" s="176"/>
      <c r="CQ86" s="176"/>
      <c r="CR86" s="176"/>
      <c r="CS86" s="176"/>
      <c r="CT86" s="176"/>
      <c r="CU86" s="176"/>
      <c r="CV86" s="176"/>
      <c r="CW86" s="176"/>
      <c r="CX86" s="176"/>
      <c r="CY86" s="176"/>
      <c r="CZ86" s="176"/>
      <c r="DA86" s="176"/>
      <c r="DB86" s="176"/>
      <c r="DC86" s="176"/>
      <c r="DD86" s="176"/>
      <c r="DE86" s="176"/>
      <c r="DF86" s="176"/>
      <c r="DG86" s="176"/>
      <c r="DH86" s="176"/>
      <c r="DI86" s="176"/>
      <c r="DJ86" s="176"/>
      <c r="DK86" s="176"/>
      <c r="DL86" s="176"/>
      <c r="DM86" s="176"/>
      <c r="DN86" s="176"/>
      <c r="DO86" s="176"/>
      <c r="DP86" s="176"/>
      <c r="DQ86" s="176"/>
      <c r="DR86" s="176"/>
      <c r="DS86" s="176"/>
      <c r="DT86" s="176"/>
      <c r="DU86" s="176"/>
      <c r="DV86" s="176"/>
      <c r="DW86" s="176"/>
      <c r="DX86" s="176">
        <v>69107500.959999993</v>
      </c>
    </row>
    <row r="87" spans="4:128">
      <c r="D87" s="175" t="s">
        <v>545</v>
      </c>
      <c r="E87" s="176" t="s">
        <v>552</v>
      </c>
      <c r="F87" s="176" t="s">
        <v>553</v>
      </c>
      <c r="G87" s="176"/>
      <c r="H87" s="176"/>
      <c r="I87" s="176"/>
      <c r="J87" s="176">
        <v>146439.8945928</v>
      </c>
      <c r="K87" s="176"/>
      <c r="L87" s="176"/>
      <c r="M87" s="176"/>
      <c r="N87" s="176"/>
      <c r="O87" s="176">
        <v>146439.8945928</v>
      </c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/>
      <c r="CK87" s="176"/>
      <c r="CL87" s="176"/>
      <c r="CM87" s="176"/>
      <c r="CN87" s="176"/>
      <c r="CO87" s="176"/>
      <c r="CP87" s="176"/>
      <c r="CQ87" s="176"/>
      <c r="CR87" s="176"/>
      <c r="CS87" s="176"/>
      <c r="CT87" s="176"/>
      <c r="CU87" s="176"/>
      <c r="CV87" s="176"/>
      <c r="CW87" s="176"/>
      <c r="CX87" s="176"/>
      <c r="CY87" s="176"/>
      <c r="CZ87" s="176"/>
      <c r="DA87" s="176"/>
      <c r="DB87" s="176"/>
      <c r="DC87" s="176"/>
      <c r="DD87" s="176"/>
      <c r="DE87" s="176"/>
      <c r="DF87" s="176"/>
      <c r="DG87" s="176"/>
      <c r="DH87" s="176"/>
      <c r="DI87" s="176"/>
      <c r="DJ87" s="176"/>
      <c r="DK87" s="176"/>
      <c r="DL87" s="176"/>
      <c r="DM87" s="176"/>
      <c r="DN87" s="176"/>
      <c r="DO87" s="176"/>
      <c r="DP87" s="176"/>
      <c r="DQ87" s="176"/>
      <c r="DR87" s="176"/>
      <c r="DS87" s="176"/>
      <c r="DT87" s="176"/>
      <c r="DU87" s="176"/>
      <c r="DV87" s="176"/>
      <c r="DW87" s="176"/>
      <c r="DX87" s="176">
        <v>146439.8945928</v>
      </c>
    </row>
    <row r="88" spans="4:128">
      <c r="D88" s="175" t="s">
        <v>548</v>
      </c>
      <c r="E88" s="176" t="s">
        <v>555</v>
      </c>
      <c r="F88" s="176" t="s">
        <v>556</v>
      </c>
      <c r="G88" s="176"/>
      <c r="H88" s="176"/>
      <c r="I88" s="176"/>
      <c r="J88" s="176">
        <v>253976.423748</v>
      </c>
      <c r="K88" s="176"/>
      <c r="L88" s="176">
        <v>8644559.9971609991</v>
      </c>
      <c r="M88" s="176"/>
      <c r="N88" s="176"/>
      <c r="O88" s="176">
        <v>8898536.4209090006</v>
      </c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/>
      <c r="BX88" s="176"/>
      <c r="BY88" s="176"/>
      <c r="BZ88" s="176"/>
      <c r="CA88" s="176"/>
      <c r="CB88" s="176"/>
      <c r="CC88" s="176"/>
      <c r="CD88" s="176"/>
      <c r="CE88" s="176"/>
      <c r="CF88" s="176"/>
      <c r="CG88" s="176"/>
      <c r="CH88" s="176"/>
      <c r="CI88" s="176"/>
      <c r="CJ88" s="176"/>
      <c r="CK88" s="176"/>
      <c r="CL88" s="176"/>
      <c r="CM88" s="176"/>
      <c r="CN88" s="176"/>
      <c r="CO88" s="176"/>
      <c r="CP88" s="176"/>
      <c r="CQ88" s="176"/>
      <c r="CR88" s="176"/>
      <c r="CS88" s="176"/>
      <c r="CT88" s="176"/>
      <c r="CU88" s="176"/>
      <c r="CV88" s="176"/>
      <c r="CW88" s="176"/>
      <c r="CX88" s="176"/>
      <c r="CY88" s="176"/>
      <c r="CZ88" s="176"/>
      <c r="DA88" s="176"/>
      <c r="DB88" s="176"/>
      <c r="DC88" s="176"/>
      <c r="DD88" s="176"/>
      <c r="DE88" s="176"/>
      <c r="DF88" s="176"/>
      <c r="DG88" s="176"/>
      <c r="DH88" s="176"/>
      <c r="DI88" s="176"/>
      <c r="DJ88" s="176"/>
      <c r="DK88" s="176"/>
      <c r="DL88" s="176"/>
      <c r="DM88" s="176"/>
      <c r="DN88" s="176"/>
      <c r="DO88" s="176"/>
      <c r="DP88" s="176"/>
      <c r="DQ88" s="176"/>
      <c r="DR88" s="176"/>
      <c r="DS88" s="176"/>
      <c r="DT88" s="176"/>
      <c r="DU88" s="176"/>
      <c r="DV88" s="176"/>
      <c r="DW88" s="176"/>
      <c r="DX88" s="176">
        <v>8898536.4209090006</v>
      </c>
    </row>
    <row r="89" spans="4:128">
      <c r="D89" s="175" t="s">
        <v>2196</v>
      </c>
      <c r="E89" s="176" t="s">
        <v>1448</v>
      </c>
      <c r="F89" s="176" t="s">
        <v>1449</v>
      </c>
      <c r="G89" s="176"/>
      <c r="H89" s="176"/>
      <c r="I89" s="176"/>
      <c r="J89" s="176"/>
      <c r="K89" s="176"/>
      <c r="L89" s="176"/>
      <c r="M89" s="176"/>
      <c r="N89" s="176">
        <v>99606423.82536</v>
      </c>
      <c r="O89" s="176">
        <v>99606423.82536</v>
      </c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/>
      <c r="BX89" s="176"/>
      <c r="BY89" s="176"/>
      <c r="BZ89" s="176"/>
      <c r="CA89" s="176"/>
      <c r="CB89" s="176"/>
      <c r="CC89" s="176"/>
      <c r="CD89" s="176"/>
      <c r="CE89" s="176"/>
      <c r="CF89" s="176"/>
      <c r="CG89" s="176"/>
      <c r="CH89" s="176"/>
      <c r="CI89" s="176"/>
      <c r="CJ89" s="176"/>
      <c r="CK89" s="176"/>
      <c r="CL89" s="176"/>
      <c r="CM89" s="176"/>
      <c r="CN89" s="176"/>
      <c r="CO89" s="176"/>
      <c r="CP89" s="176"/>
      <c r="CQ89" s="176"/>
      <c r="CR89" s="176"/>
      <c r="CS89" s="176"/>
      <c r="CT89" s="176"/>
      <c r="CU89" s="176"/>
      <c r="CV89" s="176"/>
      <c r="CW89" s="176"/>
      <c r="CX89" s="176"/>
      <c r="CY89" s="176"/>
      <c r="CZ89" s="176"/>
      <c r="DA89" s="176"/>
      <c r="DB89" s="176"/>
      <c r="DC89" s="176"/>
      <c r="DD89" s="176"/>
      <c r="DE89" s="176"/>
      <c r="DF89" s="176"/>
      <c r="DG89" s="176"/>
      <c r="DH89" s="176"/>
      <c r="DI89" s="176"/>
      <c r="DJ89" s="176"/>
      <c r="DK89" s="176"/>
      <c r="DL89" s="176"/>
      <c r="DM89" s="176"/>
      <c r="DN89" s="176"/>
      <c r="DO89" s="176"/>
      <c r="DP89" s="176"/>
      <c r="DQ89" s="176"/>
      <c r="DR89" s="176"/>
      <c r="DS89" s="176"/>
      <c r="DT89" s="176"/>
      <c r="DU89" s="176"/>
      <c r="DV89" s="176"/>
      <c r="DW89" s="176"/>
      <c r="DX89" s="176">
        <v>99606423.82536</v>
      </c>
    </row>
    <row r="90" spans="4:128">
      <c r="D90" s="175" t="s">
        <v>551</v>
      </c>
      <c r="E90" s="176" t="s">
        <v>558</v>
      </c>
      <c r="F90" s="176" t="s">
        <v>559</v>
      </c>
      <c r="G90" s="176"/>
      <c r="H90" s="176">
        <v>556304</v>
      </c>
      <c r="I90" s="176"/>
      <c r="J90" s="176"/>
      <c r="K90" s="176"/>
      <c r="L90" s="176"/>
      <c r="M90" s="176"/>
      <c r="N90" s="176"/>
      <c r="O90" s="176">
        <v>556304</v>
      </c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176"/>
      <c r="AU90" s="176"/>
      <c r="AV90" s="176"/>
      <c r="AW90" s="176"/>
      <c r="AX90" s="176"/>
      <c r="AY90" s="176"/>
      <c r="AZ90" s="176"/>
      <c r="BA90" s="176"/>
      <c r="BB90" s="176"/>
      <c r="BC90" s="176"/>
      <c r="BD90" s="176"/>
      <c r="BE90" s="176"/>
      <c r="BF90" s="176"/>
      <c r="BG90" s="176"/>
      <c r="BH90" s="176"/>
      <c r="BI90" s="176"/>
      <c r="BJ90" s="176"/>
      <c r="BK90" s="176"/>
      <c r="BL90" s="176"/>
      <c r="BM90" s="176"/>
      <c r="BN90" s="176"/>
      <c r="BO90" s="176"/>
      <c r="BP90" s="176"/>
      <c r="BQ90" s="176"/>
      <c r="BR90" s="176"/>
      <c r="BS90" s="176"/>
      <c r="BT90" s="176"/>
      <c r="BU90" s="176"/>
      <c r="BV90" s="176"/>
      <c r="BW90" s="176"/>
      <c r="BX90" s="176"/>
      <c r="BY90" s="176"/>
      <c r="BZ90" s="176"/>
      <c r="CA90" s="176"/>
      <c r="CB90" s="176"/>
      <c r="CC90" s="176"/>
      <c r="CD90" s="176"/>
      <c r="CE90" s="176"/>
      <c r="CF90" s="176"/>
      <c r="CG90" s="176"/>
      <c r="CH90" s="176"/>
      <c r="CI90" s="176"/>
      <c r="CJ90" s="176"/>
      <c r="CK90" s="176"/>
      <c r="CL90" s="176"/>
      <c r="CM90" s="176"/>
      <c r="CN90" s="176"/>
      <c r="CO90" s="176"/>
      <c r="CP90" s="176"/>
      <c r="CQ90" s="176"/>
      <c r="CR90" s="176"/>
      <c r="CS90" s="176"/>
      <c r="CT90" s="176"/>
      <c r="CU90" s="176"/>
      <c r="CV90" s="176"/>
      <c r="CW90" s="176"/>
      <c r="CX90" s="176"/>
      <c r="CY90" s="176"/>
      <c r="CZ90" s="176"/>
      <c r="DA90" s="176"/>
      <c r="DB90" s="176"/>
      <c r="DC90" s="176"/>
      <c r="DD90" s="176"/>
      <c r="DE90" s="176"/>
      <c r="DF90" s="176"/>
      <c r="DG90" s="176"/>
      <c r="DH90" s="176"/>
      <c r="DI90" s="176"/>
      <c r="DJ90" s="176"/>
      <c r="DK90" s="176"/>
      <c r="DL90" s="176"/>
      <c r="DM90" s="176"/>
      <c r="DN90" s="176"/>
      <c r="DO90" s="176"/>
      <c r="DP90" s="176"/>
      <c r="DQ90" s="176"/>
      <c r="DR90" s="176"/>
      <c r="DS90" s="176"/>
      <c r="DT90" s="176"/>
      <c r="DU90" s="176"/>
      <c r="DV90" s="176"/>
      <c r="DW90" s="176"/>
      <c r="DX90" s="176">
        <v>556304</v>
      </c>
    </row>
    <row r="91" spans="4:128">
      <c r="D91" s="175" t="s">
        <v>554</v>
      </c>
      <c r="E91" s="176" t="s">
        <v>561</v>
      </c>
      <c r="F91" s="176" t="s">
        <v>562</v>
      </c>
      <c r="G91" s="176">
        <v>1802752.73</v>
      </c>
      <c r="H91" s="176"/>
      <c r="I91" s="176">
        <v>108695.3690293</v>
      </c>
      <c r="J91" s="176">
        <v>50608847.975759998</v>
      </c>
      <c r="K91" s="176"/>
      <c r="L91" s="176">
        <v>44287393.393605001</v>
      </c>
      <c r="M91" s="176">
        <v>45480</v>
      </c>
      <c r="N91" s="176">
        <v>2648228.9897250002</v>
      </c>
      <c r="O91" s="176">
        <v>99501398.458119303</v>
      </c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176"/>
      <c r="AS91" s="176"/>
      <c r="AT91" s="176"/>
      <c r="AU91" s="176"/>
      <c r="AV91" s="176"/>
      <c r="AW91" s="176"/>
      <c r="AX91" s="176"/>
      <c r="AY91" s="176"/>
      <c r="AZ91" s="176"/>
      <c r="BA91" s="176"/>
      <c r="BB91" s="176"/>
      <c r="BC91" s="176"/>
      <c r="BD91" s="176"/>
      <c r="BE91" s="176"/>
      <c r="BF91" s="176"/>
      <c r="BG91" s="176"/>
      <c r="BH91" s="176"/>
      <c r="BI91" s="176"/>
      <c r="BJ91" s="176"/>
      <c r="BK91" s="176"/>
      <c r="BL91" s="176"/>
      <c r="BM91" s="176"/>
      <c r="BN91" s="176"/>
      <c r="BO91" s="176"/>
      <c r="BP91" s="176"/>
      <c r="BQ91" s="176"/>
      <c r="BR91" s="176"/>
      <c r="BS91" s="176"/>
      <c r="BT91" s="176"/>
      <c r="BU91" s="176"/>
      <c r="BV91" s="176"/>
      <c r="BW91" s="176"/>
      <c r="BX91" s="176"/>
      <c r="BY91" s="176"/>
      <c r="BZ91" s="176"/>
      <c r="CA91" s="176"/>
      <c r="CB91" s="176"/>
      <c r="CC91" s="176"/>
      <c r="CD91" s="176"/>
      <c r="CE91" s="176"/>
      <c r="CF91" s="176"/>
      <c r="CG91" s="176"/>
      <c r="CH91" s="176"/>
      <c r="CI91" s="176"/>
      <c r="CJ91" s="176"/>
      <c r="CK91" s="176"/>
      <c r="CL91" s="176"/>
      <c r="CM91" s="176"/>
      <c r="CN91" s="176"/>
      <c r="CO91" s="176"/>
      <c r="CP91" s="176"/>
      <c r="CQ91" s="176"/>
      <c r="CR91" s="176"/>
      <c r="CS91" s="176"/>
      <c r="CT91" s="176"/>
      <c r="CU91" s="176"/>
      <c r="CV91" s="176"/>
      <c r="CW91" s="176"/>
      <c r="CX91" s="176"/>
      <c r="CY91" s="176"/>
      <c r="CZ91" s="176"/>
      <c r="DA91" s="176"/>
      <c r="DB91" s="176"/>
      <c r="DC91" s="176"/>
      <c r="DD91" s="176"/>
      <c r="DE91" s="176"/>
      <c r="DF91" s="176"/>
      <c r="DG91" s="176"/>
      <c r="DH91" s="176"/>
      <c r="DI91" s="176"/>
      <c r="DJ91" s="176"/>
      <c r="DK91" s="176"/>
      <c r="DL91" s="176"/>
      <c r="DM91" s="176"/>
      <c r="DN91" s="176"/>
      <c r="DO91" s="176"/>
      <c r="DP91" s="176"/>
      <c r="DQ91" s="176"/>
      <c r="DR91" s="176"/>
      <c r="DS91" s="176"/>
      <c r="DT91" s="176"/>
      <c r="DU91" s="176"/>
      <c r="DV91" s="176"/>
      <c r="DW91" s="176"/>
      <c r="DX91" s="176">
        <v>99501398.458119303</v>
      </c>
    </row>
    <row r="92" spans="4:128">
      <c r="D92" s="175" t="s">
        <v>557</v>
      </c>
      <c r="E92" s="176" t="s">
        <v>564</v>
      </c>
      <c r="F92" s="176" t="s">
        <v>565</v>
      </c>
      <c r="G92" s="176"/>
      <c r="H92" s="176">
        <v>3863.4</v>
      </c>
      <c r="I92" s="176"/>
      <c r="J92" s="176"/>
      <c r="K92" s="176"/>
      <c r="L92" s="176"/>
      <c r="M92" s="176"/>
      <c r="N92" s="176"/>
      <c r="O92" s="176">
        <v>3863.4</v>
      </c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176"/>
      <c r="CF92" s="176"/>
      <c r="CG92" s="176"/>
      <c r="CH92" s="176"/>
      <c r="CI92" s="176"/>
      <c r="CJ92" s="176"/>
      <c r="CK92" s="176"/>
      <c r="CL92" s="176"/>
      <c r="CM92" s="176"/>
      <c r="CN92" s="176"/>
      <c r="CO92" s="176"/>
      <c r="CP92" s="176"/>
      <c r="CQ92" s="176"/>
      <c r="CR92" s="176"/>
      <c r="CS92" s="176"/>
      <c r="CT92" s="176"/>
      <c r="CU92" s="176"/>
      <c r="CV92" s="176"/>
      <c r="CW92" s="176"/>
      <c r="CX92" s="176"/>
      <c r="CY92" s="176"/>
      <c r="CZ92" s="176"/>
      <c r="DA92" s="176"/>
      <c r="DB92" s="176"/>
      <c r="DC92" s="176"/>
      <c r="DD92" s="176"/>
      <c r="DE92" s="176"/>
      <c r="DF92" s="176"/>
      <c r="DG92" s="176"/>
      <c r="DH92" s="176"/>
      <c r="DI92" s="176"/>
      <c r="DJ92" s="176"/>
      <c r="DK92" s="176"/>
      <c r="DL92" s="176"/>
      <c r="DM92" s="176"/>
      <c r="DN92" s="176"/>
      <c r="DO92" s="176"/>
      <c r="DP92" s="176"/>
      <c r="DQ92" s="176"/>
      <c r="DR92" s="176"/>
      <c r="DS92" s="176"/>
      <c r="DT92" s="176"/>
      <c r="DU92" s="176"/>
      <c r="DV92" s="176"/>
      <c r="DW92" s="176"/>
      <c r="DX92" s="176">
        <v>3863.4</v>
      </c>
    </row>
    <row r="93" spans="4:128">
      <c r="D93" s="175" t="s">
        <v>560</v>
      </c>
      <c r="E93" s="178" t="s">
        <v>567</v>
      </c>
      <c r="F93" s="178" t="s">
        <v>568</v>
      </c>
      <c r="G93" s="178">
        <v>56665439.979999997</v>
      </c>
      <c r="H93" s="178">
        <v>560167.4</v>
      </c>
      <c r="I93" s="178">
        <v>108695.3690293</v>
      </c>
      <c r="J93" s="178">
        <v>51009264.294100799</v>
      </c>
      <c r="K93" s="178"/>
      <c r="L93" s="178">
        <v>132699103.39076599</v>
      </c>
      <c r="M93" s="178">
        <v>14290293.710000001</v>
      </c>
      <c r="N93" s="178">
        <v>102254652.81508499</v>
      </c>
      <c r="O93" s="178">
        <v>357587616.9589811</v>
      </c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178"/>
      <c r="BZ93" s="178"/>
      <c r="CA93" s="178"/>
      <c r="CB93" s="178"/>
      <c r="CC93" s="178"/>
      <c r="CD93" s="178"/>
      <c r="CE93" s="178"/>
      <c r="CF93" s="178"/>
      <c r="CG93" s="178"/>
      <c r="CH93" s="178"/>
      <c r="CI93" s="178"/>
      <c r="CJ93" s="178"/>
      <c r="CK93" s="178"/>
      <c r="CL93" s="178"/>
      <c r="CM93" s="178"/>
      <c r="CN93" s="178"/>
      <c r="CO93" s="178"/>
      <c r="CP93" s="178"/>
      <c r="CQ93" s="178"/>
      <c r="CR93" s="178"/>
      <c r="CS93" s="178"/>
      <c r="CT93" s="178"/>
      <c r="CU93" s="178"/>
      <c r="CV93" s="178"/>
      <c r="CW93" s="178"/>
      <c r="CX93" s="178"/>
      <c r="CY93" s="178"/>
      <c r="CZ93" s="178"/>
      <c r="DA93" s="178"/>
      <c r="DB93" s="178"/>
      <c r="DC93" s="178"/>
      <c r="DD93" s="178"/>
      <c r="DE93" s="178"/>
      <c r="DF93" s="178"/>
      <c r="DG93" s="178"/>
      <c r="DH93" s="178"/>
      <c r="DI93" s="178"/>
      <c r="DJ93" s="178"/>
      <c r="DK93" s="178"/>
      <c r="DL93" s="178"/>
      <c r="DM93" s="178"/>
      <c r="DN93" s="178"/>
      <c r="DO93" s="178"/>
      <c r="DP93" s="178"/>
      <c r="DQ93" s="178"/>
      <c r="DR93" s="178"/>
      <c r="DS93" s="178"/>
      <c r="DT93" s="178"/>
      <c r="DU93" s="178"/>
      <c r="DV93" s="178"/>
      <c r="DW93" s="178"/>
      <c r="DX93" s="178">
        <v>357587616.9589811</v>
      </c>
    </row>
    <row r="94" spans="4:128">
      <c r="D94" s="175" t="s">
        <v>563</v>
      </c>
      <c r="E94" s="180" t="s">
        <v>570</v>
      </c>
      <c r="F94" s="180" t="s">
        <v>571</v>
      </c>
      <c r="G94" s="180">
        <v>56665439.979999997</v>
      </c>
      <c r="H94" s="180">
        <v>560167.4</v>
      </c>
      <c r="I94" s="180">
        <v>108695.3690293</v>
      </c>
      <c r="J94" s="180">
        <v>51009264.294100799</v>
      </c>
      <c r="K94" s="180"/>
      <c r="L94" s="180">
        <v>132699103.39076599</v>
      </c>
      <c r="M94" s="180">
        <v>14290293.710000001</v>
      </c>
      <c r="N94" s="180">
        <v>102254652.81508499</v>
      </c>
      <c r="O94" s="180">
        <v>357587616.9589811</v>
      </c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  <c r="AA94" s="180"/>
      <c r="AB94" s="180"/>
      <c r="AC94" s="180"/>
      <c r="AD94" s="180"/>
      <c r="AE94" s="180"/>
      <c r="AF94" s="180"/>
      <c r="AG94" s="180"/>
      <c r="AH94" s="180"/>
      <c r="AI94" s="180"/>
      <c r="AJ94" s="180"/>
      <c r="AK94" s="180"/>
      <c r="AL94" s="180"/>
      <c r="AM94" s="180"/>
      <c r="AN94" s="180"/>
      <c r="AO94" s="180"/>
      <c r="AP94" s="180"/>
      <c r="AQ94" s="180"/>
      <c r="AR94" s="180"/>
      <c r="AS94" s="180"/>
      <c r="AT94" s="180"/>
      <c r="AU94" s="180"/>
      <c r="AV94" s="180"/>
      <c r="AW94" s="180"/>
      <c r="AX94" s="180"/>
      <c r="AY94" s="180"/>
      <c r="AZ94" s="180"/>
      <c r="BA94" s="180"/>
      <c r="BB94" s="180"/>
      <c r="BC94" s="180"/>
      <c r="BD94" s="180"/>
      <c r="BE94" s="180"/>
      <c r="BF94" s="180"/>
      <c r="BG94" s="180"/>
      <c r="BH94" s="180"/>
      <c r="BI94" s="180"/>
      <c r="BJ94" s="180"/>
      <c r="BK94" s="180"/>
      <c r="BL94" s="180"/>
      <c r="BM94" s="180"/>
      <c r="BN94" s="180"/>
      <c r="BO94" s="180"/>
      <c r="BP94" s="180"/>
      <c r="BQ94" s="180"/>
      <c r="BR94" s="180"/>
      <c r="BS94" s="180"/>
      <c r="BT94" s="180"/>
      <c r="BU94" s="180"/>
      <c r="BV94" s="180"/>
      <c r="BW94" s="180"/>
      <c r="BX94" s="180"/>
      <c r="BY94" s="180"/>
      <c r="BZ94" s="180"/>
      <c r="CA94" s="180"/>
      <c r="CB94" s="180"/>
      <c r="CC94" s="180"/>
      <c r="CD94" s="180"/>
      <c r="CE94" s="180"/>
      <c r="CF94" s="180"/>
      <c r="CG94" s="180"/>
      <c r="CH94" s="180"/>
      <c r="CI94" s="180"/>
      <c r="CJ94" s="180"/>
      <c r="CK94" s="180"/>
      <c r="CL94" s="180"/>
      <c r="CM94" s="180"/>
      <c r="CN94" s="180"/>
      <c r="CO94" s="180"/>
      <c r="CP94" s="180"/>
      <c r="CQ94" s="180"/>
      <c r="CR94" s="180"/>
      <c r="CS94" s="180"/>
      <c r="CT94" s="180"/>
      <c r="CU94" s="180"/>
      <c r="CV94" s="180"/>
      <c r="CW94" s="180"/>
      <c r="CX94" s="180"/>
      <c r="CY94" s="180"/>
      <c r="CZ94" s="180"/>
      <c r="DA94" s="180"/>
      <c r="DB94" s="180"/>
      <c r="DC94" s="180"/>
      <c r="DD94" s="180"/>
      <c r="DE94" s="180"/>
      <c r="DF94" s="180"/>
      <c r="DG94" s="180"/>
      <c r="DH94" s="180"/>
      <c r="DI94" s="180"/>
      <c r="DJ94" s="180"/>
      <c r="DK94" s="180"/>
      <c r="DL94" s="180"/>
      <c r="DM94" s="180"/>
      <c r="DN94" s="180"/>
      <c r="DO94" s="180"/>
      <c r="DP94" s="180"/>
      <c r="DQ94" s="180"/>
      <c r="DR94" s="180"/>
      <c r="DS94" s="180"/>
      <c r="DT94" s="180"/>
      <c r="DU94" s="180"/>
      <c r="DV94" s="180"/>
      <c r="DW94" s="180"/>
      <c r="DX94" s="180">
        <v>357587616.9589811</v>
      </c>
    </row>
    <row r="95" spans="4:128">
      <c r="D95" s="175" t="s">
        <v>566</v>
      </c>
      <c r="E95" s="176" t="s">
        <v>573</v>
      </c>
      <c r="F95" s="176" t="s">
        <v>574</v>
      </c>
      <c r="G95" s="176">
        <v>83405443.469999999</v>
      </c>
      <c r="H95" s="176"/>
      <c r="I95" s="176"/>
      <c r="J95" s="176"/>
      <c r="K95" s="176"/>
      <c r="L95" s="176"/>
      <c r="M95" s="176">
        <v>33861797.5</v>
      </c>
      <c r="N95" s="176"/>
      <c r="O95" s="176">
        <v>117267240.97</v>
      </c>
      <c r="P95" s="176"/>
      <c r="Q95" s="176"/>
      <c r="R95" s="176"/>
      <c r="S95" s="176"/>
      <c r="T95" s="176"/>
      <c r="U95" s="176"/>
      <c r="V95" s="176"/>
      <c r="W95" s="176"/>
      <c r="X95" s="176"/>
      <c r="Y95" s="176"/>
      <c r="Z95" s="176"/>
      <c r="AA95" s="176"/>
      <c r="AB95" s="176"/>
      <c r="AC95" s="176"/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>
        <v>-7486090.4199999999</v>
      </c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>
        <v>-7486090.4199999999</v>
      </c>
      <c r="DU95" s="176"/>
      <c r="DV95" s="176"/>
      <c r="DW95" s="176"/>
      <c r="DX95" s="176">
        <v>109781150.55</v>
      </c>
    </row>
    <row r="96" spans="4:128">
      <c r="D96" s="175" t="s">
        <v>569</v>
      </c>
      <c r="E96" s="176" t="s">
        <v>576</v>
      </c>
      <c r="F96" s="176" t="s">
        <v>577</v>
      </c>
      <c r="G96" s="176">
        <v>-49300962.200000003</v>
      </c>
      <c r="H96" s="176"/>
      <c r="I96" s="176"/>
      <c r="J96" s="176"/>
      <c r="K96" s="176"/>
      <c r="L96" s="176"/>
      <c r="M96" s="176"/>
      <c r="N96" s="176"/>
      <c r="O96" s="176">
        <v>-49300962.200000003</v>
      </c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6"/>
      <c r="AP96" s="176"/>
      <c r="AQ96" s="176"/>
      <c r="AR96" s="176"/>
      <c r="AS96" s="176"/>
      <c r="AT96" s="176"/>
      <c r="AU96" s="176"/>
      <c r="AV96" s="176"/>
      <c r="AW96" s="176"/>
      <c r="AX96" s="176"/>
      <c r="AY96" s="176"/>
      <c r="AZ96" s="176"/>
      <c r="BA96" s="176"/>
      <c r="BB96" s="176"/>
      <c r="BC96" s="176"/>
      <c r="BD96" s="176"/>
      <c r="BE96" s="176"/>
      <c r="BF96" s="176"/>
      <c r="BG96" s="176"/>
      <c r="BH96" s="176"/>
      <c r="BI96" s="176"/>
      <c r="BJ96" s="176"/>
      <c r="BK96" s="176"/>
      <c r="BL96" s="176"/>
      <c r="BM96" s="176"/>
      <c r="BN96" s="176"/>
      <c r="BO96" s="176"/>
      <c r="BP96" s="176"/>
      <c r="BQ96" s="176"/>
      <c r="BR96" s="176"/>
      <c r="BS96" s="176"/>
      <c r="BT96" s="176"/>
      <c r="BU96" s="176"/>
      <c r="BV96" s="176"/>
      <c r="BW96" s="176"/>
      <c r="BX96" s="176"/>
      <c r="BY96" s="176"/>
      <c r="BZ96" s="176"/>
      <c r="CA96" s="176"/>
      <c r="CB96" s="176"/>
      <c r="CC96" s="176"/>
      <c r="CD96" s="176"/>
      <c r="CE96" s="176"/>
      <c r="CF96" s="176"/>
      <c r="CG96" s="176"/>
      <c r="CH96" s="176"/>
      <c r="CI96" s="176"/>
      <c r="CJ96" s="176"/>
      <c r="CK96" s="176"/>
      <c r="CL96" s="176"/>
      <c r="CM96" s="176"/>
      <c r="CN96" s="176"/>
      <c r="CO96" s="176"/>
      <c r="CP96" s="176"/>
      <c r="CQ96" s="176"/>
      <c r="CR96" s="176"/>
      <c r="CS96" s="176"/>
      <c r="CT96" s="176"/>
      <c r="CU96" s="176"/>
      <c r="CV96" s="176"/>
      <c r="CW96" s="176"/>
      <c r="CX96" s="176"/>
      <c r="CY96" s="176"/>
      <c r="CZ96" s="176"/>
      <c r="DA96" s="176"/>
      <c r="DB96" s="176"/>
      <c r="DC96" s="176"/>
      <c r="DD96" s="176"/>
      <c r="DE96" s="176"/>
      <c r="DF96" s="176"/>
      <c r="DG96" s="176"/>
      <c r="DH96" s="176"/>
      <c r="DI96" s="176"/>
      <c r="DJ96" s="176"/>
      <c r="DK96" s="176"/>
      <c r="DL96" s="176"/>
      <c r="DM96" s="176"/>
      <c r="DN96" s="176"/>
      <c r="DO96" s="176"/>
      <c r="DP96" s="176"/>
      <c r="DQ96" s="176"/>
      <c r="DR96" s="176"/>
      <c r="DS96" s="176"/>
      <c r="DT96" s="176"/>
      <c r="DU96" s="176"/>
      <c r="DV96" s="176"/>
      <c r="DW96" s="176"/>
      <c r="DX96" s="176">
        <v>-49300962.200000003</v>
      </c>
    </row>
    <row r="97" spans="4:128">
      <c r="D97" s="175" t="s">
        <v>572</v>
      </c>
      <c r="E97" s="178" t="s">
        <v>579</v>
      </c>
      <c r="F97" s="178" t="s">
        <v>574</v>
      </c>
      <c r="G97" s="178">
        <v>34104481.270000003</v>
      </c>
      <c r="H97" s="178"/>
      <c r="I97" s="178"/>
      <c r="J97" s="178"/>
      <c r="K97" s="178"/>
      <c r="L97" s="178"/>
      <c r="M97" s="178">
        <v>33861797.5</v>
      </c>
      <c r="N97" s="178"/>
      <c r="O97" s="178">
        <v>67966278.769999996</v>
      </c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>
        <v>-7486090.4199999999</v>
      </c>
      <c r="BL97" s="178"/>
      <c r="BM97" s="178"/>
      <c r="BN97" s="178"/>
      <c r="BO97" s="178"/>
      <c r="BP97" s="178"/>
      <c r="BQ97" s="178"/>
      <c r="BR97" s="178"/>
      <c r="BS97" s="178"/>
      <c r="BT97" s="178"/>
      <c r="BU97" s="178"/>
      <c r="BV97" s="178"/>
      <c r="BW97" s="178"/>
      <c r="BX97" s="178"/>
      <c r="BY97" s="178"/>
      <c r="BZ97" s="178"/>
      <c r="CA97" s="178"/>
      <c r="CB97" s="178"/>
      <c r="CC97" s="178"/>
      <c r="CD97" s="178"/>
      <c r="CE97" s="178"/>
      <c r="CF97" s="178"/>
      <c r="CG97" s="178"/>
      <c r="CH97" s="178"/>
      <c r="CI97" s="178"/>
      <c r="CJ97" s="178"/>
      <c r="CK97" s="178"/>
      <c r="CL97" s="178"/>
      <c r="CM97" s="178"/>
      <c r="CN97" s="178"/>
      <c r="CO97" s="178"/>
      <c r="CP97" s="178"/>
      <c r="CQ97" s="178"/>
      <c r="CR97" s="178"/>
      <c r="CS97" s="178"/>
      <c r="CT97" s="178"/>
      <c r="CU97" s="178"/>
      <c r="CV97" s="178"/>
      <c r="CW97" s="178"/>
      <c r="CX97" s="178"/>
      <c r="CY97" s="178"/>
      <c r="CZ97" s="178"/>
      <c r="DA97" s="178"/>
      <c r="DB97" s="178"/>
      <c r="DC97" s="178"/>
      <c r="DD97" s="178"/>
      <c r="DE97" s="178"/>
      <c r="DF97" s="178"/>
      <c r="DG97" s="178"/>
      <c r="DH97" s="178"/>
      <c r="DI97" s="178"/>
      <c r="DJ97" s="178"/>
      <c r="DK97" s="178"/>
      <c r="DL97" s="178"/>
      <c r="DM97" s="178"/>
      <c r="DN97" s="178"/>
      <c r="DO97" s="178"/>
      <c r="DP97" s="178"/>
      <c r="DQ97" s="178"/>
      <c r="DR97" s="178"/>
      <c r="DS97" s="178"/>
      <c r="DT97" s="178">
        <v>-7486090.4199999999</v>
      </c>
      <c r="DU97" s="178"/>
      <c r="DV97" s="178"/>
      <c r="DW97" s="178"/>
      <c r="DX97" s="178">
        <v>60480188.350000001</v>
      </c>
    </row>
    <row r="98" spans="4:128">
      <c r="D98" s="175" t="s">
        <v>575</v>
      </c>
      <c r="E98" s="180" t="s">
        <v>581</v>
      </c>
      <c r="F98" s="180" t="s">
        <v>582</v>
      </c>
      <c r="G98" s="180">
        <v>34104481.270000003</v>
      </c>
      <c r="H98" s="180"/>
      <c r="I98" s="180"/>
      <c r="J98" s="180"/>
      <c r="K98" s="180"/>
      <c r="L98" s="180"/>
      <c r="M98" s="180">
        <v>33861797.5</v>
      </c>
      <c r="N98" s="180"/>
      <c r="O98" s="180">
        <v>67966278.769999996</v>
      </c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0"/>
      <c r="AE98" s="180"/>
      <c r="AF98" s="180"/>
      <c r="AG98" s="180"/>
      <c r="AH98" s="180"/>
      <c r="AI98" s="180"/>
      <c r="AJ98" s="180"/>
      <c r="AK98" s="180"/>
      <c r="AL98" s="180"/>
      <c r="AM98" s="180"/>
      <c r="AN98" s="180"/>
      <c r="AO98" s="180"/>
      <c r="AP98" s="180"/>
      <c r="AQ98" s="180"/>
      <c r="AR98" s="180"/>
      <c r="AS98" s="180"/>
      <c r="AT98" s="180"/>
      <c r="AU98" s="180"/>
      <c r="AV98" s="180"/>
      <c r="AW98" s="180"/>
      <c r="AX98" s="180"/>
      <c r="AY98" s="180"/>
      <c r="AZ98" s="180"/>
      <c r="BA98" s="180"/>
      <c r="BB98" s="180"/>
      <c r="BC98" s="180"/>
      <c r="BD98" s="180"/>
      <c r="BE98" s="180"/>
      <c r="BF98" s="180"/>
      <c r="BG98" s="180"/>
      <c r="BH98" s="180"/>
      <c r="BI98" s="180"/>
      <c r="BJ98" s="180"/>
      <c r="BK98" s="180">
        <v>-7486090.4199999999</v>
      </c>
      <c r="BL98" s="180"/>
      <c r="BM98" s="180"/>
      <c r="BN98" s="180"/>
      <c r="BO98" s="180"/>
      <c r="BP98" s="180"/>
      <c r="BQ98" s="180"/>
      <c r="BR98" s="180"/>
      <c r="BS98" s="180"/>
      <c r="BT98" s="180"/>
      <c r="BU98" s="180"/>
      <c r="BV98" s="180"/>
      <c r="BW98" s="180"/>
      <c r="BX98" s="180"/>
      <c r="BY98" s="180"/>
      <c r="BZ98" s="180"/>
      <c r="CA98" s="180"/>
      <c r="CB98" s="180"/>
      <c r="CC98" s="180"/>
      <c r="CD98" s="180"/>
      <c r="CE98" s="180"/>
      <c r="CF98" s="180"/>
      <c r="CG98" s="180"/>
      <c r="CH98" s="180"/>
      <c r="CI98" s="180"/>
      <c r="CJ98" s="180"/>
      <c r="CK98" s="180"/>
      <c r="CL98" s="180"/>
      <c r="CM98" s="180"/>
      <c r="CN98" s="180"/>
      <c r="CO98" s="180"/>
      <c r="CP98" s="180"/>
      <c r="CQ98" s="180"/>
      <c r="CR98" s="180"/>
      <c r="CS98" s="180"/>
      <c r="CT98" s="180"/>
      <c r="CU98" s="180"/>
      <c r="CV98" s="180"/>
      <c r="CW98" s="180"/>
      <c r="CX98" s="180"/>
      <c r="CY98" s="180"/>
      <c r="CZ98" s="180"/>
      <c r="DA98" s="180"/>
      <c r="DB98" s="180"/>
      <c r="DC98" s="180"/>
      <c r="DD98" s="180"/>
      <c r="DE98" s="180"/>
      <c r="DF98" s="180"/>
      <c r="DG98" s="180"/>
      <c r="DH98" s="180"/>
      <c r="DI98" s="180"/>
      <c r="DJ98" s="180"/>
      <c r="DK98" s="180"/>
      <c r="DL98" s="180"/>
      <c r="DM98" s="180"/>
      <c r="DN98" s="180"/>
      <c r="DO98" s="180"/>
      <c r="DP98" s="180"/>
      <c r="DQ98" s="180"/>
      <c r="DR98" s="180"/>
      <c r="DS98" s="180"/>
      <c r="DT98" s="180">
        <v>-7486090.4199999999</v>
      </c>
      <c r="DU98" s="180"/>
      <c r="DV98" s="180"/>
      <c r="DW98" s="180"/>
      <c r="DX98" s="180">
        <v>60480188.350000001</v>
      </c>
    </row>
    <row r="99" spans="4:128">
      <c r="D99" s="175" t="s">
        <v>578</v>
      </c>
      <c r="E99" s="176" t="s">
        <v>584</v>
      </c>
      <c r="F99" s="176" t="s">
        <v>585</v>
      </c>
      <c r="G99" s="176">
        <v>17685578.43</v>
      </c>
      <c r="H99" s="176"/>
      <c r="I99" s="176"/>
      <c r="J99" s="176">
        <v>928414064.26214159</v>
      </c>
      <c r="K99" s="176"/>
      <c r="L99" s="176"/>
      <c r="M99" s="176">
        <v>95396081.400000006</v>
      </c>
      <c r="N99" s="176"/>
      <c r="O99" s="176">
        <v>1041495724.0921416</v>
      </c>
      <c r="P99" s="176"/>
      <c r="Q99" s="176"/>
      <c r="R99" s="176"/>
      <c r="S99" s="176"/>
      <c r="T99" s="176"/>
      <c r="U99" s="176"/>
      <c r="V99" s="176"/>
      <c r="W99" s="176"/>
      <c r="X99" s="176"/>
      <c r="Y99" s="176"/>
      <c r="Z99" s="176"/>
      <c r="AA99" s="176"/>
      <c r="AB99" s="176"/>
      <c r="AC99" s="176"/>
      <c r="AD99" s="176"/>
      <c r="AE99" s="176"/>
      <c r="AF99" s="176"/>
      <c r="AG99" s="176"/>
      <c r="AH99" s="176"/>
      <c r="AI99" s="176"/>
      <c r="AJ99" s="176"/>
      <c r="AK99" s="176"/>
      <c r="AL99" s="176"/>
      <c r="AM99" s="176"/>
      <c r="AN99" s="176"/>
      <c r="AO99" s="176"/>
      <c r="AP99" s="176"/>
      <c r="AQ99" s="176"/>
      <c r="AR99" s="176"/>
      <c r="AS99" s="176"/>
      <c r="AT99" s="176"/>
      <c r="AU99" s="176"/>
      <c r="AV99" s="176"/>
      <c r="AW99" s="176"/>
      <c r="AX99" s="176"/>
      <c r="AY99" s="176"/>
      <c r="AZ99" s="176"/>
      <c r="BA99" s="176"/>
      <c r="BB99" s="176"/>
      <c r="BC99" s="176"/>
      <c r="BD99" s="176"/>
      <c r="BE99" s="176"/>
      <c r="BF99" s="176"/>
      <c r="BG99" s="176"/>
      <c r="BH99" s="176"/>
      <c r="BI99" s="176"/>
      <c r="BJ99" s="176"/>
      <c r="BK99" s="176">
        <v>7486090.4199999999</v>
      </c>
      <c r="BL99" s="176"/>
      <c r="BM99" s="176"/>
      <c r="BN99" s="176"/>
      <c r="BO99" s="176"/>
      <c r="BP99" s="176"/>
      <c r="BQ99" s="176"/>
      <c r="BR99" s="176"/>
      <c r="BS99" s="176"/>
      <c r="BT99" s="176"/>
      <c r="BU99" s="176"/>
      <c r="BV99" s="176"/>
      <c r="BW99" s="176"/>
      <c r="BX99" s="176"/>
      <c r="BY99" s="176"/>
      <c r="BZ99" s="176"/>
      <c r="CA99" s="176"/>
      <c r="CB99" s="176">
        <v>-37865042.572473601</v>
      </c>
      <c r="CC99" s="176"/>
      <c r="CD99" s="176"/>
      <c r="CE99" s="176"/>
      <c r="CF99" s="176"/>
      <c r="CG99" s="176"/>
      <c r="CH99" s="176"/>
      <c r="CI99" s="176"/>
      <c r="CJ99" s="176"/>
      <c r="CK99" s="176"/>
      <c r="CL99" s="176"/>
      <c r="CM99" s="176"/>
      <c r="CN99" s="176"/>
      <c r="CO99" s="176"/>
      <c r="CP99" s="176"/>
      <c r="CQ99" s="176"/>
      <c r="CR99" s="176"/>
      <c r="CS99" s="176"/>
      <c r="CT99" s="176"/>
      <c r="CU99" s="176"/>
      <c r="CV99" s="176"/>
      <c r="CW99" s="176"/>
      <c r="CX99" s="176"/>
      <c r="CY99" s="176"/>
      <c r="CZ99" s="176"/>
      <c r="DA99" s="176"/>
      <c r="DB99" s="176"/>
      <c r="DC99" s="176"/>
      <c r="DD99" s="176"/>
      <c r="DE99" s="176"/>
      <c r="DF99" s="176"/>
      <c r="DG99" s="176"/>
      <c r="DH99" s="176"/>
      <c r="DI99" s="176">
        <v>2608127330.4400001</v>
      </c>
      <c r="DJ99" s="176"/>
      <c r="DK99" s="176"/>
      <c r="DL99" s="176"/>
      <c r="DM99" s="176"/>
      <c r="DN99" s="176"/>
      <c r="DO99" s="176"/>
      <c r="DP99" s="176"/>
      <c r="DQ99" s="176"/>
      <c r="DR99" s="176"/>
      <c r="DS99" s="176"/>
      <c r="DT99" s="176">
        <v>2577748378.2875266</v>
      </c>
      <c r="DU99" s="176"/>
      <c r="DV99" s="176"/>
      <c r="DW99" s="176"/>
      <c r="DX99" s="176">
        <v>3619244102.3796682</v>
      </c>
    </row>
    <row r="100" spans="4:128">
      <c r="D100" s="175" t="s">
        <v>580</v>
      </c>
      <c r="E100" s="176" t="s">
        <v>587</v>
      </c>
      <c r="F100" s="176" t="s">
        <v>588</v>
      </c>
      <c r="G100" s="176">
        <v>811656361.26999998</v>
      </c>
      <c r="H100" s="176">
        <v>20110116.260000002</v>
      </c>
      <c r="I100" s="176"/>
      <c r="J100" s="176"/>
      <c r="K100" s="176"/>
      <c r="L100" s="176">
        <v>68193511.983877003</v>
      </c>
      <c r="M100" s="176">
        <v>358667431</v>
      </c>
      <c r="N100" s="176"/>
      <c r="O100" s="176">
        <v>1258627420.5138769</v>
      </c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/>
      <c r="BI100" s="176"/>
      <c r="BJ100" s="176"/>
      <c r="BK100" s="176"/>
      <c r="BL100" s="176"/>
      <c r="BM100" s="176"/>
      <c r="BN100" s="176"/>
      <c r="BO100" s="176"/>
      <c r="BP100" s="176"/>
      <c r="BQ100" s="176"/>
      <c r="BR100" s="176"/>
      <c r="BS100" s="176"/>
      <c r="BT100" s="176"/>
      <c r="BU100" s="176"/>
      <c r="BV100" s="176"/>
      <c r="BW100" s="176"/>
      <c r="BX100" s="176"/>
      <c r="BY100" s="176"/>
      <c r="BZ100" s="176"/>
      <c r="CA100" s="176"/>
      <c r="CB100" s="176"/>
      <c r="CC100" s="176"/>
      <c r="CD100" s="176"/>
      <c r="CE100" s="176"/>
      <c r="CF100" s="176"/>
      <c r="CG100" s="176"/>
      <c r="CH100" s="176"/>
      <c r="CI100" s="176"/>
      <c r="CJ100" s="176"/>
      <c r="CK100" s="176"/>
      <c r="CL100" s="176"/>
      <c r="CM100" s="176"/>
      <c r="CN100" s="176"/>
      <c r="CO100" s="176"/>
      <c r="CP100" s="176"/>
      <c r="CQ100" s="176"/>
      <c r="CR100" s="176"/>
      <c r="CS100" s="176"/>
      <c r="CT100" s="176"/>
      <c r="CU100" s="176"/>
      <c r="CV100" s="176"/>
      <c r="CW100" s="176"/>
      <c r="CX100" s="176"/>
      <c r="CY100" s="176"/>
      <c r="CZ100" s="176"/>
      <c r="DA100" s="176"/>
      <c r="DB100" s="176"/>
      <c r="DC100" s="176"/>
      <c r="DD100" s="176"/>
      <c r="DE100" s="176"/>
      <c r="DF100" s="176"/>
      <c r="DG100" s="176"/>
      <c r="DH100" s="176"/>
      <c r="DI100" s="176"/>
      <c r="DJ100" s="176"/>
      <c r="DK100" s="176"/>
      <c r="DL100" s="176"/>
      <c r="DM100" s="176"/>
      <c r="DN100" s="176"/>
      <c r="DO100" s="176"/>
      <c r="DP100" s="176"/>
      <c r="DQ100" s="176"/>
      <c r="DR100" s="176"/>
      <c r="DS100" s="176"/>
      <c r="DT100" s="176"/>
      <c r="DU100" s="176"/>
      <c r="DV100" s="176"/>
      <c r="DW100" s="176"/>
      <c r="DX100" s="176">
        <v>1258627420.5138769</v>
      </c>
    </row>
    <row r="101" spans="4:128">
      <c r="D101" s="175" t="s">
        <v>583</v>
      </c>
      <c r="E101" s="176" t="s">
        <v>590</v>
      </c>
      <c r="F101" s="176" t="s">
        <v>591</v>
      </c>
      <c r="G101" s="176">
        <v>-401925757.31999999</v>
      </c>
      <c r="H101" s="176">
        <v>-2315795.77</v>
      </c>
      <c r="I101" s="176"/>
      <c r="J101" s="176"/>
      <c r="K101" s="176"/>
      <c r="L101" s="176">
        <v>-56815700.756578498</v>
      </c>
      <c r="M101" s="176">
        <v>-209224925.24000001</v>
      </c>
      <c r="N101" s="176"/>
      <c r="O101" s="176">
        <v>-670282179.08657849</v>
      </c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6"/>
      <c r="BE101" s="176"/>
      <c r="BF101" s="176"/>
      <c r="BG101" s="176"/>
      <c r="BH101" s="176"/>
      <c r="BI101" s="176"/>
      <c r="BJ101" s="176"/>
      <c r="BK101" s="176"/>
      <c r="BL101" s="176"/>
      <c r="BM101" s="176"/>
      <c r="BN101" s="176"/>
      <c r="BO101" s="176"/>
      <c r="BP101" s="176"/>
      <c r="BQ101" s="176"/>
      <c r="BR101" s="176"/>
      <c r="BS101" s="176"/>
      <c r="BT101" s="176"/>
      <c r="BU101" s="176"/>
      <c r="BV101" s="176"/>
      <c r="BW101" s="176"/>
      <c r="BX101" s="176"/>
      <c r="BY101" s="176"/>
      <c r="BZ101" s="176"/>
      <c r="CA101" s="176"/>
      <c r="CB101" s="176"/>
      <c r="CC101" s="176"/>
      <c r="CD101" s="176"/>
      <c r="CE101" s="176"/>
      <c r="CF101" s="176"/>
      <c r="CG101" s="176"/>
      <c r="CH101" s="176"/>
      <c r="CI101" s="176"/>
      <c r="CJ101" s="176"/>
      <c r="CK101" s="176"/>
      <c r="CL101" s="176"/>
      <c r="CM101" s="176"/>
      <c r="CN101" s="176"/>
      <c r="CO101" s="176"/>
      <c r="CP101" s="176"/>
      <c r="CQ101" s="176"/>
      <c r="CR101" s="176"/>
      <c r="CS101" s="176"/>
      <c r="CT101" s="176"/>
      <c r="CU101" s="176"/>
      <c r="CV101" s="176"/>
      <c r="CW101" s="176"/>
      <c r="CX101" s="176"/>
      <c r="CY101" s="176"/>
      <c r="CZ101" s="176"/>
      <c r="DA101" s="176"/>
      <c r="DB101" s="176"/>
      <c r="DC101" s="176"/>
      <c r="DD101" s="176"/>
      <c r="DE101" s="176"/>
      <c r="DF101" s="176"/>
      <c r="DG101" s="176"/>
      <c r="DH101" s="176"/>
      <c r="DI101" s="176"/>
      <c r="DJ101" s="176"/>
      <c r="DK101" s="176"/>
      <c r="DL101" s="176"/>
      <c r="DM101" s="176"/>
      <c r="DN101" s="176"/>
      <c r="DO101" s="176"/>
      <c r="DP101" s="176"/>
      <c r="DQ101" s="176"/>
      <c r="DR101" s="176"/>
      <c r="DS101" s="176"/>
      <c r="DT101" s="176"/>
      <c r="DU101" s="176"/>
      <c r="DV101" s="176"/>
      <c r="DW101" s="176"/>
      <c r="DX101" s="176">
        <v>-670282179.08657849</v>
      </c>
    </row>
    <row r="102" spans="4:128">
      <c r="D102" s="175" t="s">
        <v>586</v>
      </c>
      <c r="E102" s="178" t="s">
        <v>593</v>
      </c>
      <c r="F102" s="178" t="s">
        <v>594</v>
      </c>
      <c r="G102" s="178">
        <v>427416182.38</v>
      </c>
      <c r="H102" s="178">
        <v>17794320.489999998</v>
      </c>
      <c r="I102" s="178"/>
      <c r="J102" s="178">
        <v>928414064.26214159</v>
      </c>
      <c r="K102" s="178"/>
      <c r="L102" s="178">
        <v>11377811.2272985</v>
      </c>
      <c r="M102" s="178">
        <v>244838587.16</v>
      </c>
      <c r="N102" s="178"/>
      <c r="O102" s="178">
        <v>1629840965.5194399</v>
      </c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>
        <v>7486090.4199999999</v>
      </c>
      <c r="BL102" s="178"/>
      <c r="BM102" s="178"/>
      <c r="BN102" s="178"/>
      <c r="BO102" s="178"/>
      <c r="BP102" s="178"/>
      <c r="BQ102" s="178"/>
      <c r="BR102" s="178"/>
      <c r="BS102" s="178"/>
      <c r="BT102" s="178"/>
      <c r="BU102" s="178"/>
      <c r="BV102" s="178"/>
      <c r="BW102" s="178"/>
      <c r="BX102" s="178"/>
      <c r="BY102" s="178"/>
      <c r="BZ102" s="178"/>
      <c r="CA102" s="178"/>
      <c r="CB102" s="178">
        <v>-37865042.572473601</v>
      </c>
      <c r="CC102" s="178"/>
      <c r="CD102" s="178"/>
      <c r="CE102" s="178"/>
      <c r="CF102" s="178"/>
      <c r="CG102" s="178"/>
      <c r="CH102" s="178"/>
      <c r="CI102" s="178"/>
      <c r="CJ102" s="178"/>
      <c r="CK102" s="178"/>
      <c r="CL102" s="178"/>
      <c r="CM102" s="178"/>
      <c r="CN102" s="178"/>
      <c r="CO102" s="178"/>
      <c r="CP102" s="178"/>
      <c r="CQ102" s="178"/>
      <c r="CR102" s="178"/>
      <c r="CS102" s="178"/>
      <c r="CT102" s="178"/>
      <c r="CU102" s="178"/>
      <c r="CV102" s="178"/>
      <c r="CW102" s="178"/>
      <c r="CX102" s="178"/>
      <c r="CY102" s="178"/>
      <c r="CZ102" s="178"/>
      <c r="DA102" s="178"/>
      <c r="DB102" s="178"/>
      <c r="DC102" s="178"/>
      <c r="DD102" s="178"/>
      <c r="DE102" s="178"/>
      <c r="DF102" s="178"/>
      <c r="DG102" s="178"/>
      <c r="DH102" s="178"/>
      <c r="DI102" s="178">
        <v>2608127330.4400001</v>
      </c>
      <c r="DJ102" s="178"/>
      <c r="DK102" s="178"/>
      <c r="DL102" s="178"/>
      <c r="DM102" s="178"/>
      <c r="DN102" s="178"/>
      <c r="DO102" s="178"/>
      <c r="DP102" s="178"/>
      <c r="DQ102" s="178"/>
      <c r="DR102" s="178"/>
      <c r="DS102" s="178"/>
      <c r="DT102" s="178">
        <v>2577748378.2875266</v>
      </c>
      <c r="DU102" s="178"/>
      <c r="DV102" s="178"/>
      <c r="DW102" s="178"/>
      <c r="DX102" s="178">
        <v>4207589343.8069663</v>
      </c>
    </row>
    <row r="103" spans="4:128">
      <c r="D103" s="175" t="s">
        <v>589</v>
      </c>
      <c r="E103" s="176" t="s">
        <v>596</v>
      </c>
      <c r="F103" s="176" t="s">
        <v>597</v>
      </c>
      <c r="G103" s="176">
        <v>5299261802.1300001</v>
      </c>
      <c r="H103" s="176">
        <v>216728732.90000001</v>
      </c>
      <c r="I103" s="176"/>
      <c r="J103" s="176">
        <v>1639061230.401896</v>
      </c>
      <c r="K103" s="176"/>
      <c r="L103" s="176">
        <v>545150813.18742645</v>
      </c>
      <c r="M103" s="176">
        <v>1384873606.3699999</v>
      </c>
      <c r="N103" s="176">
        <v>1279688886.7388549</v>
      </c>
      <c r="O103" s="176">
        <v>10364765071.728178</v>
      </c>
      <c r="P103" s="176"/>
      <c r="Q103" s="176"/>
      <c r="R103" s="176"/>
      <c r="S103" s="176"/>
      <c r="T103" s="176"/>
      <c r="U103" s="176"/>
      <c r="V103" s="176"/>
      <c r="W103" s="176"/>
      <c r="X103" s="176"/>
      <c r="Y103" s="176"/>
      <c r="Z103" s="176"/>
      <c r="AA103" s="176"/>
      <c r="AB103" s="176"/>
      <c r="AC103" s="176"/>
      <c r="AD103" s="176"/>
      <c r="AE103" s="176"/>
      <c r="AF103" s="176"/>
      <c r="AG103" s="176"/>
      <c r="AH103" s="176"/>
      <c r="AI103" s="176"/>
      <c r="AJ103" s="176"/>
      <c r="AK103" s="176"/>
      <c r="AL103" s="176"/>
      <c r="AM103" s="176"/>
      <c r="AN103" s="176"/>
      <c r="AO103" s="176"/>
      <c r="AP103" s="176"/>
      <c r="AQ103" s="176"/>
      <c r="AR103" s="176"/>
      <c r="AS103" s="176"/>
      <c r="AT103" s="176"/>
      <c r="AU103" s="176"/>
      <c r="AV103" s="176"/>
      <c r="AW103" s="176"/>
      <c r="AX103" s="176"/>
      <c r="AY103" s="176"/>
      <c r="AZ103" s="176"/>
      <c r="BA103" s="176"/>
      <c r="BB103" s="176"/>
      <c r="BC103" s="176"/>
      <c r="BD103" s="176"/>
      <c r="BE103" s="176"/>
      <c r="BF103" s="176"/>
      <c r="BG103" s="176"/>
      <c r="BH103" s="176"/>
      <c r="BI103" s="176"/>
      <c r="BJ103" s="176"/>
      <c r="BK103" s="176"/>
      <c r="BL103" s="176"/>
      <c r="BM103" s="176"/>
      <c r="BN103" s="176"/>
      <c r="BO103" s="176"/>
      <c r="BP103" s="176"/>
      <c r="BQ103" s="176"/>
      <c r="BR103" s="176"/>
      <c r="BS103" s="176"/>
      <c r="BT103" s="176"/>
      <c r="BU103" s="176"/>
      <c r="BV103" s="176"/>
      <c r="BW103" s="176"/>
      <c r="BX103" s="176"/>
      <c r="BY103" s="176"/>
      <c r="BZ103" s="176"/>
      <c r="CA103" s="176"/>
      <c r="CB103" s="176">
        <v>-2228491.9361848002</v>
      </c>
      <c r="CC103" s="176"/>
      <c r="CD103" s="176"/>
      <c r="CE103" s="176"/>
      <c r="CF103" s="176"/>
      <c r="CG103" s="176"/>
      <c r="CH103" s="176"/>
      <c r="CI103" s="176"/>
      <c r="CJ103" s="176"/>
      <c r="CK103" s="176"/>
      <c r="CL103" s="176"/>
      <c r="CM103" s="176"/>
      <c r="CN103" s="176"/>
      <c r="CO103" s="176"/>
      <c r="CP103" s="176"/>
      <c r="CQ103" s="176"/>
      <c r="CR103" s="176"/>
      <c r="CS103" s="176"/>
      <c r="CT103" s="176"/>
      <c r="CU103" s="176"/>
      <c r="CV103" s="176"/>
      <c r="CW103" s="176"/>
      <c r="CX103" s="176"/>
      <c r="CY103" s="176"/>
      <c r="CZ103" s="176"/>
      <c r="DA103" s="176"/>
      <c r="DB103" s="176"/>
      <c r="DC103" s="176"/>
      <c r="DD103" s="176"/>
      <c r="DE103" s="176"/>
      <c r="DF103" s="176"/>
      <c r="DG103" s="176"/>
      <c r="DH103" s="176"/>
      <c r="DI103" s="176">
        <v>153497535.83000001</v>
      </c>
      <c r="DJ103" s="176"/>
      <c r="DK103" s="176"/>
      <c r="DL103" s="176"/>
      <c r="DM103" s="176"/>
      <c r="DN103" s="176"/>
      <c r="DO103" s="176"/>
      <c r="DP103" s="176"/>
      <c r="DQ103" s="176"/>
      <c r="DR103" s="176"/>
      <c r="DS103" s="176"/>
      <c r="DT103" s="176">
        <v>151269043.89381519</v>
      </c>
      <c r="DU103" s="176"/>
      <c r="DV103" s="176"/>
      <c r="DW103" s="176"/>
      <c r="DX103" s="176">
        <v>10516034115.621992</v>
      </c>
    </row>
    <row r="104" spans="4:128">
      <c r="D104" s="175" t="s">
        <v>592</v>
      </c>
      <c r="E104" s="176" t="s">
        <v>599</v>
      </c>
      <c r="F104" s="176" t="s">
        <v>600</v>
      </c>
      <c r="G104" s="176">
        <v>-2801335484.0999999</v>
      </c>
      <c r="H104" s="176">
        <v>-14875440.51</v>
      </c>
      <c r="I104" s="176"/>
      <c r="J104" s="176">
        <v>-725334584.38371515</v>
      </c>
      <c r="K104" s="176"/>
      <c r="L104" s="176">
        <v>-476958552.6326465</v>
      </c>
      <c r="M104" s="176">
        <v>-948442898.13999999</v>
      </c>
      <c r="N104" s="176">
        <v>-401362605.94072503</v>
      </c>
      <c r="O104" s="176">
        <v>-5368309565.7070866</v>
      </c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6"/>
      <c r="BE104" s="176"/>
      <c r="BF104" s="176"/>
      <c r="BG104" s="176"/>
      <c r="BH104" s="176"/>
      <c r="BI104" s="176"/>
      <c r="BJ104" s="176"/>
      <c r="BK104" s="176"/>
      <c r="BL104" s="176"/>
      <c r="BM104" s="176"/>
      <c r="BN104" s="176">
        <v>-24989446.616999902</v>
      </c>
      <c r="BO104" s="176"/>
      <c r="BP104" s="176"/>
      <c r="BQ104" s="176"/>
      <c r="BR104" s="176"/>
      <c r="BS104" s="176"/>
      <c r="BT104" s="176"/>
      <c r="BU104" s="176"/>
      <c r="BV104" s="176"/>
      <c r="BW104" s="176"/>
      <c r="BX104" s="176"/>
      <c r="BY104" s="176"/>
      <c r="BZ104" s="176"/>
      <c r="CA104" s="176"/>
      <c r="CB104" s="176">
        <v>294063.34499519999</v>
      </c>
      <c r="CC104" s="176"/>
      <c r="CD104" s="176"/>
      <c r="CE104" s="176"/>
      <c r="CF104" s="176"/>
      <c r="CG104" s="176"/>
      <c r="CH104" s="176"/>
      <c r="CI104" s="176"/>
      <c r="CJ104" s="176"/>
      <c r="CK104" s="176"/>
      <c r="CL104" s="176"/>
      <c r="CM104" s="176"/>
      <c r="CN104" s="176"/>
      <c r="CO104" s="176"/>
      <c r="CP104" s="176"/>
      <c r="CQ104" s="176"/>
      <c r="CR104" s="176"/>
      <c r="CS104" s="176"/>
      <c r="CT104" s="176"/>
      <c r="CU104" s="176"/>
      <c r="CV104" s="176"/>
      <c r="CW104" s="176"/>
      <c r="CX104" s="176"/>
      <c r="CY104" s="176"/>
      <c r="CZ104" s="176"/>
      <c r="DA104" s="176"/>
      <c r="DB104" s="176"/>
      <c r="DC104" s="176"/>
      <c r="DD104" s="176"/>
      <c r="DE104" s="176"/>
      <c r="DF104" s="176"/>
      <c r="DG104" s="176"/>
      <c r="DH104" s="176"/>
      <c r="DI104" s="176"/>
      <c r="DJ104" s="176"/>
      <c r="DK104" s="176"/>
      <c r="DL104" s="176"/>
      <c r="DM104" s="176"/>
      <c r="DN104" s="176"/>
      <c r="DO104" s="176">
        <v>-20254951.989999998</v>
      </c>
      <c r="DP104" s="176"/>
      <c r="DQ104" s="176"/>
      <c r="DR104" s="176"/>
      <c r="DS104" s="176"/>
      <c r="DT104" s="176">
        <v>-44950335.262004703</v>
      </c>
      <c r="DU104" s="176"/>
      <c r="DV104" s="176"/>
      <c r="DW104" s="176"/>
      <c r="DX104" s="176">
        <v>-5413259900.9690914</v>
      </c>
    </row>
    <row r="105" spans="4:128">
      <c r="D105" s="175" t="s">
        <v>595</v>
      </c>
      <c r="E105" s="178" t="s">
        <v>602</v>
      </c>
      <c r="F105" s="178" t="s">
        <v>597</v>
      </c>
      <c r="G105" s="178">
        <v>2497926318.0300002</v>
      </c>
      <c r="H105" s="178">
        <v>201853292.38999999</v>
      </c>
      <c r="I105" s="178"/>
      <c r="J105" s="178">
        <v>913726646.01818085</v>
      </c>
      <c r="K105" s="178"/>
      <c r="L105" s="178">
        <v>68192260.554780006</v>
      </c>
      <c r="M105" s="178">
        <v>436430708.23000002</v>
      </c>
      <c r="N105" s="178">
        <v>878326280.79813004</v>
      </c>
      <c r="O105" s="178">
        <v>4996455506.0210915</v>
      </c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>
        <v>-24989446.616999902</v>
      </c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>
        <v>-1934428.5911896001</v>
      </c>
      <c r="CC105" s="178"/>
      <c r="CD105" s="178"/>
      <c r="CE105" s="178"/>
      <c r="CF105" s="178"/>
      <c r="CG105" s="178"/>
      <c r="CH105" s="178"/>
      <c r="CI105" s="178"/>
      <c r="CJ105" s="178"/>
      <c r="CK105" s="178"/>
      <c r="CL105" s="178"/>
      <c r="CM105" s="178"/>
      <c r="CN105" s="178"/>
      <c r="CO105" s="178"/>
      <c r="CP105" s="178"/>
      <c r="CQ105" s="178"/>
      <c r="CR105" s="178"/>
      <c r="CS105" s="178"/>
      <c r="CT105" s="178"/>
      <c r="CU105" s="178"/>
      <c r="CV105" s="178"/>
      <c r="CW105" s="178"/>
      <c r="CX105" s="178"/>
      <c r="CY105" s="178"/>
      <c r="CZ105" s="178"/>
      <c r="DA105" s="178"/>
      <c r="DB105" s="178"/>
      <c r="DC105" s="178"/>
      <c r="DD105" s="178"/>
      <c r="DE105" s="178"/>
      <c r="DF105" s="178"/>
      <c r="DG105" s="178"/>
      <c r="DH105" s="178"/>
      <c r="DI105" s="178">
        <v>153497535.83000001</v>
      </c>
      <c r="DJ105" s="178"/>
      <c r="DK105" s="178"/>
      <c r="DL105" s="178"/>
      <c r="DM105" s="178"/>
      <c r="DN105" s="178"/>
      <c r="DO105" s="178">
        <v>-20254951.989999998</v>
      </c>
      <c r="DP105" s="178"/>
      <c r="DQ105" s="178"/>
      <c r="DR105" s="178"/>
      <c r="DS105" s="178"/>
      <c r="DT105" s="178">
        <v>106318708.6318105</v>
      </c>
      <c r="DU105" s="178"/>
      <c r="DV105" s="178"/>
      <c r="DW105" s="178"/>
      <c r="DX105" s="178">
        <v>5102774214.6529016</v>
      </c>
    </row>
    <row r="106" spans="4:128">
      <c r="D106" s="175" t="s">
        <v>598</v>
      </c>
      <c r="E106" s="176" t="s">
        <v>604</v>
      </c>
      <c r="F106" s="176" t="s">
        <v>605</v>
      </c>
      <c r="G106" s="176">
        <v>32902493572.710003</v>
      </c>
      <c r="H106" s="176">
        <v>1478040901.3299999</v>
      </c>
      <c r="I106" s="176"/>
      <c r="J106" s="176">
        <v>15763209887.1404</v>
      </c>
      <c r="K106" s="176"/>
      <c r="L106" s="176">
        <v>4834630927.1918812</v>
      </c>
      <c r="M106" s="176">
        <v>10073333557.639999</v>
      </c>
      <c r="N106" s="176">
        <v>6714231158.5220699</v>
      </c>
      <c r="O106" s="176">
        <v>71765940004.534348</v>
      </c>
      <c r="P106" s="176"/>
      <c r="Q106" s="176"/>
      <c r="R106" s="176"/>
      <c r="S106" s="176"/>
      <c r="T106" s="176"/>
      <c r="U106" s="176"/>
      <c r="V106" s="176"/>
      <c r="W106" s="176"/>
      <c r="X106" s="176"/>
      <c r="Y106" s="176"/>
      <c r="Z106" s="176"/>
      <c r="AA106" s="176"/>
      <c r="AB106" s="176"/>
      <c r="AC106" s="176"/>
      <c r="AD106" s="176"/>
      <c r="AE106" s="176"/>
      <c r="AF106" s="176"/>
      <c r="AG106" s="176"/>
      <c r="AH106" s="176"/>
      <c r="AI106" s="176"/>
      <c r="AJ106" s="176"/>
      <c r="AK106" s="176"/>
      <c r="AL106" s="176"/>
      <c r="AM106" s="176"/>
      <c r="AN106" s="176"/>
      <c r="AO106" s="176"/>
      <c r="AP106" s="176"/>
      <c r="AQ106" s="176"/>
      <c r="AR106" s="176"/>
      <c r="AS106" s="176"/>
      <c r="AT106" s="176"/>
      <c r="AU106" s="176"/>
      <c r="AV106" s="176"/>
      <c r="AW106" s="176"/>
      <c r="AX106" s="176"/>
      <c r="AY106" s="176"/>
      <c r="AZ106" s="176"/>
      <c r="BA106" s="176"/>
      <c r="BB106" s="176"/>
      <c r="BC106" s="176"/>
      <c r="BD106" s="176"/>
      <c r="BE106" s="176"/>
      <c r="BF106" s="176"/>
      <c r="BG106" s="176"/>
      <c r="BH106" s="176"/>
      <c r="BI106" s="176"/>
      <c r="BJ106" s="176"/>
      <c r="BK106" s="176"/>
      <c r="BL106" s="176"/>
      <c r="BM106" s="176"/>
      <c r="BN106" s="176"/>
      <c r="BO106" s="176"/>
      <c r="BP106" s="176"/>
      <c r="BQ106" s="176"/>
      <c r="BR106" s="176"/>
      <c r="BS106" s="176"/>
      <c r="BT106" s="176"/>
      <c r="BU106" s="176"/>
      <c r="BV106" s="176"/>
      <c r="BW106" s="176"/>
      <c r="BX106" s="176"/>
      <c r="BY106" s="176"/>
      <c r="BZ106" s="176"/>
      <c r="CA106" s="176"/>
      <c r="CB106" s="176">
        <v>-89186834.680860803</v>
      </c>
      <c r="CC106" s="176"/>
      <c r="CD106" s="176"/>
      <c r="CE106" s="176"/>
      <c r="CF106" s="176"/>
      <c r="CG106" s="176"/>
      <c r="CH106" s="176"/>
      <c r="CI106" s="176"/>
      <c r="CJ106" s="176"/>
      <c r="CK106" s="176"/>
      <c r="CL106" s="176"/>
      <c r="CM106" s="176"/>
      <c r="CN106" s="176"/>
      <c r="CO106" s="176"/>
      <c r="CP106" s="176"/>
      <c r="CQ106" s="176"/>
      <c r="CR106" s="176"/>
      <c r="CS106" s="176"/>
      <c r="CT106" s="176"/>
      <c r="CU106" s="176"/>
      <c r="CV106" s="176"/>
      <c r="CW106" s="176"/>
      <c r="CX106" s="176"/>
      <c r="CY106" s="176"/>
      <c r="CZ106" s="176"/>
      <c r="DA106" s="176"/>
      <c r="DB106" s="176"/>
      <c r="DC106" s="176"/>
      <c r="DD106" s="176"/>
      <c r="DE106" s="176"/>
      <c r="DF106" s="176"/>
      <c r="DG106" s="176"/>
      <c r="DH106" s="176"/>
      <c r="DI106" s="176">
        <v>6143149597.3400002</v>
      </c>
      <c r="DJ106" s="176"/>
      <c r="DK106" s="176"/>
      <c r="DL106" s="176"/>
      <c r="DM106" s="176"/>
      <c r="DN106" s="176"/>
      <c r="DO106" s="176"/>
      <c r="DP106" s="176"/>
      <c r="DQ106" s="176">
        <v>525599006.91000003</v>
      </c>
      <c r="DR106" s="176"/>
      <c r="DS106" s="176"/>
      <c r="DT106" s="176">
        <v>6579561769.5691395</v>
      </c>
      <c r="DU106" s="176"/>
      <c r="DV106" s="176"/>
      <c r="DW106" s="176"/>
      <c r="DX106" s="176">
        <v>78345501774.103485</v>
      </c>
    </row>
    <row r="107" spans="4:128">
      <c r="D107" s="175" t="s">
        <v>601</v>
      </c>
      <c r="E107" s="176" t="s">
        <v>607</v>
      </c>
      <c r="F107" s="176" t="s">
        <v>608</v>
      </c>
      <c r="G107" s="176">
        <v>-21278248006.540001</v>
      </c>
      <c r="H107" s="176">
        <v>-157881002.13999999</v>
      </c>
      <c r="I107" s="176"/>
      <c r="J107" s="176">
        <v>-6504871367.6990824</v>
      </c>
      <c r="K107" s="176"/>
      <c r="L107" s="176">
        <v>-4096749823.8235145</v>
      </c>
      <c r="M107" s="176">
        <v>-6941038536.5799999</v>
      </c>
      <c r="N107" s="176">
        <v>-3906890441.8586097</v>
      </c>
      <c r="O107" s="176">
        <v>-42885679178.641212</v>
      </c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6"/>
      <c r="BE107" s="176"/>
      <c r="BF107" s="176"/>
      <c r="BG107" s="176"/>
      <c r="BH107" s="176"/>
      <c r="BI107" s="176"/>
      <c r="BJ107" s="176"/>
      <c r="BK107" s="176"/>
      <c r="BL107" s="176"/>
      <c r="BM107" s="176"/>
      <c r="BN107" s="176">
        <v>-336885169.70286733</v>
      </c>
      <c r="BO107" s="176"/>
      <c r="BP107" s="176"/>
      <c r="BQ107" s="176"/>
      <c r="BR107" s="176"/>
      <c r="BS107" s="176"/>
      <c r="BT107" s="176"/>
      <c r="BU107" s="176"/>
      <c r="BV107" s="176"/>
      <c r="BW107" s="176"/>
      <c r="BX107" s="176"/>
      <c r="BY107" s="176"/>
      <c r="BZ107" s="176"/>
      <c r="CA107" s="176"/>
      <c r="CB107" s="176">
        <v>2131686.2591296001</v>
      </c>
      <c r="CC107" s="176"/>
      <c r="CD107" s="176"/>
      <c r="CE107" s="176"/>
      <c r="CF107" s="176"/>
      <c r="CG107" s="176"/>
      <c r="CH107" s="176"/>
      <c r="CI107" s="176"/>
      <c r="CJ107" s="176"/>
      <c r="CK107" s="176"/>
      <c r="CL107" s="176"/>
      <c r="CM107" s="176"/>
      <c r="CN107" s="176"/>
      <c r="CO107" s="176"/>
      <c r="CP107" s="176"/>
      <c r="CQ107" s="176"/>
      <c r="CR107" s="176"/>
      <c r="CS107" s="176"/>
      <c r="CT107" s="176"/>
      <c r="CU107" s="176"/>
      <c r="CV107" s="176"/>
      <c r="CW107" s="176"/>
      <c r="CX107" s="176"/>
      <c r="CY107" s="176"/>
      <c r="CZ107" s="176"/>
      <c r="DA107" s="176"/>
      <c r="DB107" s="176"/>
      <c r="DC107" s="176"/>
      <c r="DD107" s="176"/>
      <c r="DE107" s="176"/>
      <c r="DF107" s="176"/>
      <c r="DG107" s="176"/>
      <c r="DH107" s="176"/>
      <c r="DI107" s="176"/>
      <c r="DJ107" s="176"/>
      <c r="DK107" s="176"/>
      <c r="DL107" s="176"/>
      <c r="DM107" s="176"/>
      <c r="DN107" s="176"/>
      <c r="DO107" s="176">
        <v>-146829614.16</v>
      </c>
      <c r="DP107" s="176"/>
      <c r="DQ107" s="176">
        <v>-525599006.91000003</v>
      </c>
      <c r="DR107" s="176"/>
      <c r="DS107" s="176"/>
      <c r="DT107" s="176">
        <v>-1007182104.5137376</v>
      </c>
      <c r="DU107" s="176"/>
      <c r="DV107" s="176"/>
      <c r="DW107" s="176"/>
      <c r="DX107" s="176">
        <v>-43892861283.154945</v>
      </c>
    </row>
    <row r="108" spans="4:128">
      <c r="D108" s="175" t="s">
        <v>603</v>
      </c>
      <c r="E108" s="176" t="s">
        <v>610</v>
      </c>
      <c r="F108" s="176" t="s">
        <v>611</v>
      </c>
      <c r="G108" s="176"/>
      <c r="H108" s="176"/>
      <c r="I108" s="176"/>
      <c r="J108" s="176"/>
      <c r="K108" s="176"/>
      <c r="L108" s="176"/>
      <c r="M108" s="176">
        <v>-16117535.210000001</v>
      </c>
      <c r="N108" s="176"/>
      <c r="O108" s="176">
        <v>-16117535.210000001</v>
      </c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6"/>
      <c r="BE108" s="176"/>
      <c r="BF108" s="176"/>
      <c r="BG108" s="176"/>
      <c r="BH108" s="176"/>
      <c r="BI108" s="176"/>
      <c r="BJ108" s="176"/>
      <c r="BK108" s="176"/>
      <c r="BL108" s="176"/>
      <c r="BM108" s="176"/>
      <c r="BN108" s="176"/>
      <c r="BO108" s="176"/>
      <c r="BP108" s="176"/>
      <c r="BQ108" s="176"/>
      <c r="BR108" s="176"/>
      <c r="BS108" s="176"/>
      <c r="BT108" s="176"/>
      <c r="BU108" s="176"/>
      <c r="BV108" s="176"/>
      <c r="BW108" s="176"/>
      <c r="BX108" s="176"/>
      <c r="BY108" s="176"/>
      <c r="BZ108" s="176"/>
      <c r="CA108" s="176"/>
      <c r="CB108" s="176"/>
      <c r="CC108" s="176"/>
      <c r="CD108" s="176"/>
      <c r="CE108" s="176"/>
      <c r="CF108" s="176"/>
      <c r="CG108" s="176"/>
      <c r="CH108" s="176"/>
      <c r="CI108" s="176"/>
      <c r="CJ108" s="176"/>
      <c r="CK108" s="176"/>
      <c r="CL108" s="176"/>
      <c r="CM108" s="176"/>
      <c r="CN108" s="176"/>
      <c r="CO108" s="176"/>
      <c r="CP108" s="176"/>
      <c r="CQ108" s="176"/>
      <c r="CR108" s="176"/>
      <c r="CS108" s="176"/>
      <c r="CT108" s="176"/>
      <c r="CU108" s="176"/>
      <c r="CV108" s="176"/>
      <c r="CW108" s="176"/>
      <c r="CX108" s="176"/>
      <c r="CY108" s="176"/>
      <c r="CZ108" s="176"/>
      <c r="DA108" s="176"/>
      <c r="DB108" s="176"/>
      <c r="DC108" s="176"/>
      <c r="DD108" s="176"/>
      <c r="DE108" s="176"/>
      <c r="DF108" s="176"/>
      <c r="DG108" s="176"/>
      <c r="DH108" s="176"/>
      <c r="DI108" s="176"/>
      <c r="DJ108" s="176"/>
      <c r="DK108" s="176"/>
      <c r="DL108" s="176"/>
      <c r="DM108" s="176"/>
      <c r="DN108" s="176"/>
      <c r="DO108" s="176"/>
      <c r="DP108" s="176"/>
      <c r="DQ108" s="176"/>
      <c r="DR108" s="176"/>
      <c r="DS108" s="176"/>
      <c r="DT108" s="176"/>
      <c r="DU108" s="176"/>
      <c r="DV108" s="176"/>
      <c r="DW108" s="176"/>
      <c r="DX108" s="176">
        <v>-16117535.210000001</v>
      </c>
    </row>
    <row r="109" spans="4:128">
      <c r="D109" s="175" t="s">
        <v>606</v>
      </c>
      <c r="E109" s="178" t="s">
        <v>613</v>
      </c>
      <c r="F109" s="178" t="s">
        <v>605</v>
      </c>
      <c r="G109" s="178">
        <v>11624245566.17</v>
      </c>
      <c r="H109" s="178">
        <v>1320159899.1900001</v>
      </c>
      <c r="I109" s="178"/>
      <c r="J109" s="178">
        <v>9258338519.4413166</v>
      </c>
      <c r="K109" s="178"/>
      <c r="L109" s="178">
        <v>737881103.36836755</v>
      </c>
      <c r="M109" s="178">
        <v>3116177485.8499999</v>
      </c>
      <c r="N109" s="178">
        <v>2807340716.6634598</v>
      </c>
      <c r="O109" s="178">
        <v>28864143290.683144</v>
      </c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>
        <v>-336885169.70286733</v>
      </c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178"/>
      <c r="BZ109" s="178"/>
      <c r="CA109" s="178"/>
      <c r="CB109" s="178">
        <v>-87055148.421731204</v>
      </c>
      <c r="CC109" s="178"/>
      <c r="CD109" s="178"/>
      <c r="CE109" s="178"/>
      <c r="CF109" s="178"/>
      <c r="CG109" s="178"/>
      <c r="CH109" s="178"/>
      <c r="CI109" s="178"/>
      <c r="CJ109" s="178"/>
      <c r="CK109" s="178"/>
      <c r="CL109" s="178"/>
      <c r="CM109" s="178"/>
      <c r="CN109" s="178"/>
      <c r="CO109" s="178"/>
      <c r="CP109" s="178"/>
      <c r="CQ109" s="178"/>
      <c r="CR109" s="178"/>
      <c r="CS109" s="178"/>
      <c r="CT109" s="178"/>
      <c r="CU109" s="178"/>
      <c r="CV109" s="178"/>
      <c r="CW109" s="178"/>
      <c r="CX109" s="178"/>
      <c r="CY109" s="178"/>
      <c r="CZ109" s="178"/>
      <c r="DA109" s="178"/>
      <c r="DB109" s="178"/>
      <c r="DC109" s="178"/>
      <c r="DD109" s="178"/>
      <c r="DE109" s="178"/>
      <c r="DF109" s="178"/>
      <c r="DG109" s="178"/>
      <c r="DH109" s="178"/>
      <c r="DI109" s="178">
        <v>6143149597.3400002</v>
      </c>
      <c r="DJ109" s="178"/>
      <c r="DK109" s="178"/>
      <c r="DL109" s="178"/>
      <c r="DM109" s="178"/>
      <c r="DN109" s="178"/>
      <c r="DO109" s="178">
        <v>-146829614.16</v>
      </c>
      <c r="DP109" s="178"/>
      <c r="DQ109" s="178">
        <v>0</v>
      </c>
      <c r="DR109" s="178"/>
      <c r="DS109" s="178"/>
      <c r="DT109" s="178">
        <v>5572379665.0554018</v>
      </c>
      <c r="DU109" s="178"/>
      <c r="DV109" s="178"/>
      <c r="DW109" s="178"/>
      <c r="DX109" s="178">
        <v>34436522955.738548</v>
      </c>
    </row>
    <row r="110" spans="4:128">
      <c r="D110" s="175" t="s">
        <v>609</v>
      </c>
      <c r="E110" s="176" t="s">
        <v>615</v>
      </c>
      <c r="F110" s="176" t="s">
        <v>616</v>
      </c>
      <c r="G110" s="176">
        <v>68409687.129999995</v>
      </c>
      <c r="H110" s="176"/>
      <c r="I110" s="176"/>
      <c r="J110" s="176">
        <v>155751001.88139519</v>
      </c>
      <c r="K110" s="176"/>
      <c r="L110" s="176">
        <v>7024235.1748479996</v>
      </c>
      <c r="M110" s="176">
        <v>56128506.409999996</v>
      </c>
      <c r="N110" s="176">
        <v>4894536.7061999999</v>
      </c>
      <c r="O110" s="176">
        <v>292207967.30244321</v>
      </c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>
        <v>-88568.310166399999</v>
      </c>
      <c r="CC110" s="176"/>
      <c r="CD110" s="176"/>
      <c r="CE110" s="176"/>
      <c r="CF110" s="176"/>
      <c r="CG110" s="176"/>
      <c r="CH110" s="176"/>
      <c r="CI110" s="176"/>
      <c r="CJ110" s="176"/>
      <c r="CK110" s="176"/>
      <c r="CL110" s="176"/>
      <c r="CM110" s="176"/>
      <c r="CN110" s="176"/>
      <c r="CO110" s="176"/>
      <c r="CP110" s="176"/>
      <c r="CQ110" s="176"/>
      <c r="CR110" s="176"/>
      <c r="CS110" s="176"/>
      <c r="CT110" s="176"/>
      <c r="CU110" s="176"/>
      <c r="CV110" s="176"/>
      <c r="CW110" s="176"/>
      <c r="CX110" s="176"/>
      <c r="CY110" s="176"/>
      <c r="CZ110" s="176"/>
      <c r="DA110" s="176"/>
      <c r="DB110" s="176"/>
      <c r="DC110" s="176"/>
      <c r="DD110" s="176"/>
      <c r="DE110" s="176"/>
      <c r="DF110" s="176"/>
      <c r="DG110" s="176"/>
      <c r="DH110" s="176"/>
      <c r="DI110" s="176">
        <v>6100545.9900000002</v>
      </c>
      <c r="DJ110" s="176"/>
      <c r="DK110" s="176"/>
      <c r="DL110" s="176"/>
      <c r="DM110" s="176"/>
      <c r="DN110" s="176"/>
      <c r="DO110" s="176"/>
      <c r="DP110" s="176"/>
      <c r="DQ110" s="176"/>
      <c r="DR110" s="176"/>
      <c r="DS110" s="176"/>
      <c r="DT110" s="176">
        <v>6011977.6798336003</v>
      </c>
      <c r="DU110" s="176"/>
      <c r="DV110" s="176"/>
      <c r="DW110" s="176"/>
      <c r="DX110" s="176">
        <v>298219944.9822768</v>
      </c>
    </row>
    <row r="111" spans="4:128">
      <c r="D111" s="175" t="s">
        <v>612</v>
      </c>
      <c r="E111" s="176" t="s">
        <v>618</v>
      </c>
      <c r="F111" s="176" t="s">
        <v>619</v>
      </c>
      <c r="G111" s="176">
        <v>-54546569.299999997</v>
      </c>
      <c r="H111" s="176"/>
      <c r="I111" s="176"/>
      <c r="J111" s="176">
        <v>-136806859.30021361</v>
      </c>
      <c r="K111" s="176"/>
      <c r="L111" s="176">
        <v>-4241224.7698790003</v>
      </c>
      <c r="M111" s="176">
        <v>-46555068.579999998</v>
      </c>
      <c r="N111" s="176">
        <v>-4847492.3501249999</v>
      </c>
      <c r="O111" s="176">
        <v>-246997214.3002176</v>
      </c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6"/>
      <c r="BE111" s="176"/>
      <c r="BF111" s="176"/>
      <c r="BG111" s="176"/>
      <c r="BH111" s="176"/>
      <c r="BI111" s="176"/>
      <c r="BJ111" s="176"/>
      <c r="BK111" s="176"/>
      <c r="BL111" s="176"/>
      <c r="BM111" s="176"/>
      <c r="BN111" s="176">
        <v>-2295855.9297139002</v>
      </c>
      <c r="BO111" s="176"/>
      <c r="BP111" s="176"/>
      <c r="BQ111" s="176"/>
      <c r="BR111" s="176"/>
      <c r="BS111" s="176"/>
      <c r="BT111" s="176"/>
      <c r="BU111" s="176"/>
      <c r="BV111" s="176"/>
      <c r="BW111" s="176"/>
      <c r="BX111" s="176"/>
      <c r="BY111" s="176"/>
      <c r="BZ111" s="176"/>
      <c r="CA111" s="176"/>
      <c r="CB111" s="176">
        <v>14528.861272800001</v>
      </c>
      <c r="CC111" s="176"/>
      <c r="CD111" s="176"/>
      <c r="CE111" s="176"/>
      <c r="CF111" s="176"/>
      <c r="CG111" s="176"/>
      <c r="CH111" s="176"/>
      <c r="CI111" s="176"/>
      <c r="CJ111" s="176"/>
      <c r="CK111" s="176"/>
      <c r="CL111" s="176"/>
      <c r="CM111" s="176"/>
      <c r="CN111" s="176"/>
      <c r="CO111" s="176"/>
      <c r="CP111" s="176"/>
      <c r="CQ111" s="176"/>
      <c r="CR111" s="176"/>
      <c r="CS111" s="176"/>
      <c r="CT111" s="176"/>
      <c r="CU111" s="176"/>
      <c r="CV111" s="176"/>
      <c r="CW111" s="176"/>
      <c r="CX111" s="176"/>
      <c r="CY111" s="176"/>
      <c r="CZ111" s="176"/>
      <c r="DA111" s="176"/>
      <c r="DB111" s="176"/>
      <c r="DC111" s="176"/>
      <c r="DD111" s="176"/>
      <c r="DE111" s="176"/>
      <c r="DF111" s="176"/>
      <c r="DG111" s="176"/>
      <c r="DH111" s="176"/>
      <c r="DI111" s="176"/>
      <c r="DJ111" s="176"/>
      <c r="DK111" s="176"/>
      <c r="DL111" s="176"/>
      <c r="DM111" s="176"/>
      <c r="DN111" s="176"/>
      <c r="DO111" s="176">
        <v>-1000741.48</v>
      </c>
      <c r="DP111" s="176"/>
      <c r="DQ111" s="176"/>
      <c r="DR111" s="176"/>
      <c r="DS111" s="176"/>
      <c r="DT111" s="176">
        <v>-3282068.5484410999</v>
      </c>
      <c r="DU111" s="176"/>
      <c r="DV111" s="176"/>
      <c r="DW111" s="176"/>
      <c r="DX111" s="176">
        <v>-250279282.84865871</v>
      </c>
    </row>
    <row r="112" spans="4:128">
      <c r="D112" s="175" t="s">
        <v>614</v>
      </c>
      <c r="E112" s="178" t="s">
        <v>621</v>
      </c>
      <c r="F112" s="178" t="s">
        <v>616</v>
      </c>
      <c r="G112" s="178">
        <v>13863117.83</v>
      </c>
      <c r="H112" s="178"/>
      <c r="I112" s="178"/>
      <c r="J112" s="178">
        <v>18944142.581181601</v>
      </c>
      <c r="K112" s="178"/>
      <c r="L112" s="178">
        <v>2783010.4049689998</v>
      </c>
      <c r="M112" s="178">
        <v>9573437.8300000001</v>
      </c>
      <c r="N112" s="178">
        <v>47044.356075000003</v>
      </c>
      <c r="O112" s="178">
        <v>45210753.0022256</v>
      </c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>
        <v>-2295855.9297139002</v>
      </c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>
        <v>-74039.448893599998</v>
      </c>
      <c r="CC112" s="178"/>
      <c r="CD112" s="178"/>
      <c r="CE112" s="178"/>
      <c r="CF112" s="178"/>
      <c r="CG112" s="178"/>
      <c r="CH112" s="178"/>
      <c r="CI112" s="178"/>
      <c r="CJ112" s="178"/>
      <c r="CK112" s="178"/>
      <c r="CL112" s="178"/>
      <c r="CM112" s="178"/>
      <c r="CN112" s="178"/>
      <c r="CO112" s="178"/>
      <c r="CP112" s="178"/>
      <c r="CQ112" s="178"/>
      <c r="CR112" s="178"/>
      <c r="CS112" s="178"/>
      <c r="CT112" s="178"/>
      <c r="CU112" s="178"/>
      <c r="CV112" s="178"/>
      <c r="CW112" s="178"/>
      <c r="CX112" s="178"/>
      <c r="CY112" s="178"/>
      <c r="CZ112" s="178"/>
      <c r="DA112" s="178"/>
      <c r="DB112" s="178"/>
      <c r="DC112" s="178"/>
      <c r="DD112" s="178"/>
      <c r="DE112" s="178"/>
      <c r="DF112" s="178"/>
      <c r="DG112" s="178"/>
      <c r="DH112" s="178"/>
      <c r="DI112" s="178">
        <v>6100545.9900000002</v>
      </c>
      <c r="DJ112" s="178"/>
      <c r="DK112" s="178"/>
      <c r="DL112" s="178"/>
      <c r="DM112" s="178"/>
      <c r="DN112" s="178"/>
      <c r="DO112" s="178">
        <v>-1000741.48</v>
      </c>
      <c r="DP112" s="178"/>
      <c r="DQ112" s="178"/>
      <c r="DR112" s="178"/>
      <c r="DS112" s="178"/>
      <c r="DT112" s="178">
        <v>2729909.1313924999</v>
      </c>
      <c r="DU112" s="178"/>
      <c r="DV112" s="178"/>
      <c r="DW112" s="178"/>
      <c r="DX112" s="178">
        <v>47940662.133618101</v>
      </c>
    </row>
    <row r="113" spans="4:128">
      <c r="D113" s="175" t="s">
        <v>617</v>
      </c>
      <c r="E113" s="176" t="s">
        <v>623</v>
      </c>
      <c r="F113" s="176" t="s">
        <v>624</v>
      </c>
      <c r="G113" s="176">
        <v>648977644.08000004</v>
      </c>
      <c r="H113" s="176">
        <v>6810907.46</v>
      </c>
      <c r="I113" s="176"/>
      <c r="J113" s="176">
        <v>156056552.36774161</v>
      </c>
      <c r="K113" s="176"/>
      <c r="L113" s="176">
        <v>69324470.621648997</v>
      </c>
      <c r="M113" s="176">
        <v>180748281.03</v>
      </c>
      <c r="N113" s="176">
        <v>9425828.5481250007</v>
      </c>
      <c r="O113" s="176">
        <v>1071343684.1075156</v>
      </c>
      <c r="P113" s="176"/>
      <c r="Q113" s="176"/>
      <c r="R113" s="176"/>
      <c r="S113" s="176"/>
      <c r="T113" s="176"/>
      <c r="U113" s="176"/>
      <c r="V113" s="176"/>
      <c r="W113" s="176"/>
      <c r="X113" s="176"/>
      <c r="Y113" s="176"/>
      <c r="Z113" s="176"/>
      <c r="AA113" s="176"/>
      <c r="AB113" s="176"/>
      <c r="AC113" s="176"/>
      <c r="AD113" s="176"/>
      <c r="AE113" s="176"/>
      <c r="AF113" s="176"/>
      <c r="AG113" s="176"/>
      <c r="AH113" s="176"/>
      <c r="AI113" s="176"/>
      <c r="AJ113" s="176"/>
      <c r="AK113" s="176"/>
      <c r="AL113" s="176"/>
      <c r="AM113" s="176"/>
      <c r="AN113" s="176"/>
      <c r="AO113" s="176"/>
      <c r="AP113" s="176"/>
      <c r="AQ113" s="176"/>
      <c r="AR113" s="176"/>
      <c r="AS113" s="176"/>
      <c r="AT113" s="176"/>
      <c r="AU113" s="176"/>
      <c r="AV113" s="176"/>
      <c r="AW113" s="176"/>
      <c r="AX113" s="176"/>
      <c r="AY113" s="176"/>
      <c r="AZ113" s="176"/>
      <c r="BA113" s="176"/>
      <c r="BB113" s="176"/>
      <c r="BC113" s="176"/>
      <c r="BD113" s="176"/>
      <c r="BE113" s="176"/>
      <c r="BF113" s="176"/>
      <c r="BG113" s="176"/>
      <c r="BH113" s="176"/>
      <c r="BI113" s="176"/>
      <c r="BJ113" s="176"/>
      <c r="BK113" s="176"/>
      <c r="BL113" s="176"/>
      <c r="BM113" s="176"/>
      <c r="BN113" s="176"/>
      <c r="BO113" s="176"/>
      <c r="BP113" s="176"/>
      <c r="BQ113" s="176"/>
      <c r="BR113" s="176"/>
      <c r="BS113" s="176"/>
      <c r="BT113" s="176"/>
      <c r="BU113" s="176"/>
      <c r="BV113" s="176"/>
      <c r="BW113" s="176"/>
      <c r="BX113" s="176"/>
      <c r="BY113" s="176"/>
      <c r="BZ113" s="176"/>
      <c r="CA113" s="176"/>
      <c r="CB113" s="176">
        <v>-284809.13438399998</v>
      </c>
      <c r="CC113" s="176"/>
      <c r="CD113" s="176"/>
      <c r="CE113" s="176"/>
      <c r="CF113" s="176"/>
      <c r="CG113" s="176"/>
      <c r="CH113" s="176"/>
      <c r="CI113" s="176"/>
      <c r="CJ113" s="176"/>
      <c r="CK113" s="176"/>
      <c r="CL113" s="176"/>
      <c r="CM113" s="176"/>
      <c r="CN113" s="176"/>
      <c r="CO113" s="176"/>
      <c r="CP113" s="176"/>
      <c r="CQ113" s="176"/>
      <c r="CR113" s="176"/>
      <c r="CS113" s="176"/>
      <c r="CT113" s="176"/>
      <c r="CU113" s="176"/>
      <c r="CV113" s="176"/>
      <c r="CW113" s="176"/>
      <c r="CX113" s="176"/>
      <c r="CY113" s="176"/>
      <c r="CZ113" s="176"/>
      <c r="DA113" s="176"/>
      <c r="DB113" s="176"/>
      <c r="DC113" s="176"/>
      <c r="DD113" s="176"/>
      <c r="DE113" s="176"/>
      <c r="DF113" s="176"/>
      <c r="DG113" s="176"/>
      <c r="DH113" s="176"/>
      <c r="DI113" s="176">
        <v>19617526.530000001</v>
      </c>
      <c r="DJ113" s="176"/>
      <c r="DK113" s="176"/>
      <c r="DL113" s="176"/>
      <c r="DM113" s="176"/>
      <c r="DN113" s="176"/>
      <c r="DO113" s="176"/>
      <c r="DP113" s="176"/>
      <c r="DQ113" s="176"/>
      <c r="DR113" s="176"/>
      <c r="DS113" s="176"/>
      <c r="DT113" s="176">
        <v>19332717.395615999</v>
      </c>
      <c r="DU113" s="176"/>
      <c r="DV113" s="176"/>
      <c r="DW113" s="176"/>
      <c r="DX113" s="176">
        <v>1090676401.5031316</v>
      </c>
    </row>
    <row r="114" spans="4:128">
      <c r="D114" s="175" t="s">
        <v>620</v>
      </c>
      <c r="E114" s="176" t="s">
        <v>626</v>
      </c>
      <c r="F114" s="176" t="s">
        <v>627</v>
      </c>
      <c r="G114" s="176">
        <v>-519343980.32999998</v>
      </c>
      <c r="H114" s="176">
        <v>-2086877.32</v>
      </c>
      <c r="I114" s="176"/>
      <c r="J114" s="176">
        <v>-112882026.1401352</v>
      </c>
      <c r="K114" s="176"/>
      <c r="L114" s="176">
        <v>-61971794.113923497</v>
      </c>
      <c r="M114" s="176">
        <v>-139238822.21000001</v>
      </c>
      <c r="N114" s="176">
        <v>-2836481.4032399999</v>
      </c>
      <c r="O114" s="176">
        <v>-838359981.5172987</v>
      </c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6"/>
      <c r="BE114" s="176"/>
      <c r="BF114" s="176"/>
      <c r="BG114" s="176"/>
      <c r="BH114" s="176"/>
      <c r="BI114" s="176"/>
      <c r="BJ114" s="176"/>
      <c r="BK114" s="176"/>
      <c r="BL114" s="176"/>
      <c r="BM114" s="176"/>
      <c r="BN114" s="176">
        <v>-6352910.9929066999</v>
      </c>
      <c r="BO114" s="176"/>
      <c r="BP114" s="176"/>
      <c r="BQ114" s="176"/>
      <c r="BR114" s="176"/>
      <c r="BS114" s="176"/>
      <c r="BT114" s="176"/>
      <c r="BU114" s="176"/>
      <c r="BV114" s="176"/>
      <c r="BW114" s="176"/>
      <c r="BX114" s="176"/>
      <c r="BY114" s="176"/>
      <c r="BZ114" s="176"/>
      <c r="CA114" s="176"/>
      <c r="CB114" s="176">
        <v>40197.624511200003</v>
      </c>
      <c r="CC114" s="176"/>
      <c r="CD114" s="176"/>
      <c r="CE114" s="176"/>
      <c r="CF114" s="176"/>
      <c r="CG114" s="176"/>
      <c r="CH114" s="176"/>
      <c r="CI114" s="176"/>
      <c r="CJ114" s="176"/>
      <c r="CK114" s="176"/>
      <c r="CL114" s="176"/>
      <c r="CM114" s="176"/>
      <c r="CN114" s="176"/>
      <c r="CO114" s="176"/>
      <c r="CP114" s="176"/>
      <c r="CQ114" s="176"/>
      <c r="CR114" s="176"/>
      <c r="CS114" s="176"/>
      <c r="CT114" s="176"/>
      <c r="CU114" s="176"/>
      <c r="CV114" s="176"/>
      <c r="CW114" s="176"/>
      <c r="CX114" s="176"/>
      <c r="CY114" s="176"/>
      <c r="CZ114" s="176"/>
      <c r="DA114" s="176"/>
      <c r="DB114" s="176"/>
      <c r="DC114" s="176"/>
      <c r="DD114" s="176"/>
      <c r="DE114" s="176"/>
      <c r="DF114" s="176"/>
      <c r="DG114" s="176"/>
      <c r="DH114" s="176"/>
      <c r="DI114" s="176"/>
      <c r="DJ114" s="176"/>
      <c r="DK114" s="176"/>
      <c r="DL114" s="176"/>
      <c r="DM114" s="176"/>
      <c r="DN114" s="176"/>
      <c r="DO114" s="176">
        <v>-2768794.75</v>
      </c>
      <c r="DP114" s="176"/>
      <c r="DQ114" s="176"/>
      <c r="DR114" s="176"/>
      <c r="DS114" s="176"/>
      <c r="DT114" s="176">
        <v>-9081508.1183954999</v>
      </c>
      <c r="DU114" s="176"/>
      <c r="DV114" s="176"/>
      <c r="DW114" s="176"/>
      <c r="DX114" s="176">
        <v>-847441489.63569415</v>
      </c>
    </row>
    <row r="115" spans="4:128">
      <c r="D115" s="175" t="s">
        <v>622</v>
      </c>
      <c r="E115" s="178" t="s">
        <v>629</v>
      </c>
      <c r="F115" s="178" t="s">
        <v>624</v>
      </c>
      <c r="G115" s="178">
        <v>129633663.75</v>
      </c>
      <c r="H115" s="178">
        <v>4724030.1399999997</v>
      </c>
      <c r="I115" s="178"/>
      <c r="J115" s="178">
        <v>43174526.227606401</v>
      </c>
      <c r="K115" s="178"/>
      <c r="L115" s="178">
        <v>7352676.5077254996</v>
      </c>
      <c r="M115" s="178">
        <v>41509458.82</v>
      </c>
      <c r="N115" s="178">
        <v>6589347.1448849998</v>
      </c>
      <c r="O115" s="178">
        <v>232983702.5902169</v>
      </c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>
        <v>-6352910.9929066999</v>
      </c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B115" s="178">
        <v>-244611.5098728</v>
      </c>
      <c r="CC115" s="178"/>
      <c r="CD115" s="178"/>
      <c r="CE115" s="178"/>
      <c r="CF115" s="178"/>
      <c r="CG115" s="178"/>
      <c r="CH115" s="178"/>
      <c r="CI115" s="178"/>
      <c r="CJ115" s="178"/>
      <c r="CK115" s="178"/>
      <c r="CL115" s="178"/>
      <c r="CM115" s="178"/>
      <c r="CN115" s="178"/>
      <c r="CO115" s="178"/>
      <c r="CP115" s="178"/>
      <c r="CQ115" s="178"/>
      <c r="CR115" s="178"/>
      <c r="CS115" s="178"/>
      <c r="CT115" s="178"/>
      <c r="CU115" s="178"/>
      <c r="CV115" s="178"/>
      <c r="CW115" s="178"/>
      <c r="CX115" s="178"/>
      <c r="CY115" s="178"/>
      <c r="CZ115" s="178"/>
      <c r="DA115" s="178"/>
      <c r="DB115" s="178"/>
      <c r="DC115" s="178"/>
      <c r="DD115" s="178"/>
      <c r="DE115" s="178"/>
      <c r="DF115" s="178"/>
      <c r="DG115" s="178"/>
      <c r="DH115" s="178"/>
      <c r="DI115" s="178">
        <v>19617526.530000001</v>
      </c>
      <c r="DJ115" s="178"/>
      <c r="DK115" s="178"/>
      <c r="DL115" s="178"/>
      <c r="DM115" s="178"/>
      <c r="DN115" s="178"/>
      <c r="DO115" s="178">
        <v>-2768794.75</v>
      </c>
      <c r="DP115" s="178"/>
      <c r="DQ115" s="178"/>
      <c r="DR115" s="178"/>
      <c r="DS115" s="178"/>
      <c r="DT115" s="178">
        <v>10251209.277220501</v>
      </c>
      <c r="DU115" s="178"/>
      <c r="DV115" s="178"/>
      <c r="DW115" s="178"/>
      <c r="DX115" s="178">
        <v>243234911.86743739</v>
      </c>
    </row>
    <row r="116" spans="4:128">
      <c r="D116" s="175" t="s">
        <v>625</v>
      </c>
      <c r="E116" s="176" t="s">
        <v>631</v>
      </c>
      <c r="F116" s="176" t="s">
        <v>632</v>
      </c>
      <c r="G116" s="176">
        <v>997860452.14999998</v>
      </c>
      <c r="H116" s="176">
        <v>173730384.12</v>
      </c>
      <c r="I116" s="176"/>
      <c r="J116" s="176">
        <v>2892861909.5581465</v>
      </c>
      <c r="K116" s="176"/>
      <c r="L116" s="176">
        <v>3801864058.905201</v>
      </c>
      <c r="M116" s="176">
        <v>240137613.21000001</v>
      </c>
      <c r="N116" s="176">
        <v>242207487.872325</v>
      </c>
      <c r="O116" s="176">
        <v>8348661905.8156719</v>
      </c>
      <c r="P116" s="176"/>
      <c r="Q116" s="176"/>
      <c r="R116" s="176"/>
      <c r="S116" s="176"/>
      <c r="T116" s="176"/>
      <c r="U116" s="176"/>
      <c r="V116" s="176"/>
      <c r="W116" s="176"/>
      <c r="X116" s="176"/>
      <c r="Y116" s="176"/>
      <c r="Z116" s="176"/>
      <c r="AA116" s="176"/>
      <c r="AB116" s="176"/>
      <c r="AC116" s="176"/>
      <c r="AD116" s="176"/>
      <c r="AE116" s="176"/>
      <c r="AF116" s="176"/>
      <c r="AG116" s="176"/>
      <c r="AH116" s="176"/>
      <c r="AI116" s="176"/>
      <c r="AJ116" s="176"/>
      <c r="AK116" s="176"/>
      <c r="AL116" s="176"/>
      <c r="AM116" s="176"/>
      <c r="AN116" s="176"/>
      <c r="AO116" s="176"/>
      <c r="AP116" s="176"/>
      <c r="AQ116" s="176"/>
      <c r="AR116" s="176"/>
      <c r="AS116" s="176"/>
      <c r="AT116" s="176"/>
      <c r="AU116" s="176"/>
      <c r="AV116" s="176"/>
      <c r="AW116" s="176"/>
      <c r="AX116" s="176"/>
      <c r="AY116" s="176"/>
      <c r="AZ116" s="176"/>
      <c r="BA116" s="176"/>
      <c r="BB116" s="176"/>
      <c r="BC116" s="176"/>
      <c r="BD116" s="176"/>
      <c r="BE116" s="176"/>
      <c r="BF116" s="176"/>
      <c r="BG116" s="176"/>
      <c r="BH116" s="176"/>
      <c r="BI116" s="176"/>
      <c r="BJ116" s="176"/>
      <c r="BK116" s="176"/>
      <c r="BL116" s="176"/>
      <c r="BM116" s="176"/>
      <c r="BN116" s="176"/>
      <c r="BO116" s="176"/>
      <c r="BP116" s="176"/>
      <c r="BQ116" s="176"/>
      <c r="BR116" s="176"/>
      <c r="BS116" s="176"/>
      <c r="BT116" s="176"/>
      <c r="BU116" s="176"/>
      <c r="BV116" s="176"/>
      <c r="BW116" s="176"/>
      <c r="BX116" s="176"/>
      <c r="BY116" s="176"/>
      <c r="BZ116" s="176"/>
      <c r="CA116" s="176"/>
      <c r="CB116" s="176"/>
      <c r="CC116" s="176"/>
      <c r="CD116" s="176"/>
      <c r="CE116" s="176"/>
      <c r="CF116" s="176"/>
      <c r="CG116" s="176"/>
      <c r="CH116" s="176"/>
      <c r="CI116" s="176"/>
      <c r="CJ116" s="176"/>
      <c r="CK116" s="176"/>
      <c r="CL116" s="176"/>
      <c r="CM116" s="176"/>
      <c r="CN116" s="176"/>
      <c r="CO116" s="176"/>
      <c r="CP116" s="176"/>
      <c r="CQ116" s="176"/>
      <c r="CR116" s="176"/>
      <c r="CS116" s="176"/>
      <c r="CT116" s="176"/>
      <c r="CU116" s="176"/>
      <c r="CV116" s="176"/>
      <c r="CW116" s="176"/>
      <c r="CX116" s="176"/>
      <c r="CY116" s="176"/>
      <c r="CZ116" s="176"/>
      <c r="DA116" s="176"/>
      <c r="DB116" s="176"/>
      <c r="DC116" s="176"/>
      <c r="DD116" s="176"/>
      <c r="DE116" s="176"/>
      <c r="DF116" s="176"/>
      <c r="DG116" s="176"/>
      <c r="DH116" s="176"/>
      <c r="DI116" s="176"/>
      <c r="DJ116" s="176"/>
      <c r="DK116" s="176"/>
      <c r="DL116" s="176"/>
      <c r="DM116" s="176"/>
      <c r="DN116" s="176"/>
      <c r="DO116" s="176"/>
      <c r="DP116" s="176"/>
      <c r="DQ116" s="176"/>
      <c r="DR116" s="176"/>
      <c r="DS116" s="176"/>
      <c r="DT116" s="176"/>
      <c r="DU116" s="176"/>
      <c r="DV116" s="176"/>
      <c r="DW116" s="176"/>
      <c r="DX116" s="176">
        <v>8348661905.8156719</v>
      </c>
    </row>
    <row r="117" spans="4:128">
      <c r="D117" s="175" t="s">
        <v>628</v>
      </c>
      <c r="E117" s="178" t="s">
        <v>634</v>
      </c>
      <c r="F117" s="178" t="s">
        <v>632</v>
      </c>
      <c r="G117" s="178">
        <v>997860452.14999998</v>
      </c>
      <c r="H117" s="178">
        <v>173730384.12</v>
      </c>
      <c r="I117" s="178"/>
      <c r="J117" s="178">
        <v>2892861909.5581465</v>
      </c>
      <c r="K117" s="178"/>
      <c r="L117" s="178">
        <v>3801864058.905201</v>
      </c>
      <c r="M117" s="178">
        <v>240137613.21000001</v>
      </c>
      <c r="N117" s="178">
        <v>242207487.872325</v>
      </c>
      <c r="O117" s="178">
        <v>8348661905.8156719</v>
      </c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  <c r="CH117" s="178"/>
      <c r="CI117" s="178"/>
      <c r="CJ117" s="178"/>
      <c r="CK117" s="178"/>
      <c r="CL117" s="178"/>
      <c r="CM117" s="178"/>
      <c r="CN117" s="178"/>
      <c r="CO117" s="178"/>
      <c r="CP117" s="178"/>
      <c r="CQ117" s="178"/>
      <c r="CR117" s="178"/>
      <c r="CS117" s="178"/>
      <c r="CT117" s="178"/>
      <c r="CU117" s="178"/>
      <c r="CV117" s="178"/>
      <c r="CW117" s="178"/>
      <c r="CX117" s="178"/>
      <c r="CY117" s="178"/>
      <c r="CZ117" s="178"/>
      <c r="DA117" s="178"/>
      <c r="DB117" s="178"/>
      <c r="DC117" s="178"/>
      <c r="DD117" s="178"/>
      <c r="DE117" s="178"/>
      <c r="DF117" s="178"/>
      <c r="DG117" s="178"/>
      <c r="DH117" s="178"/>
      <c r="DI117" s="178"/>
      <c r="DJ117" s="178"/>
      <c r="DK117" s="178"/>
      <c r="DL117" s="178"/>
      <c r="DM117" s="178"/>
      <c r="DN117" s="178"/>
      <c r="DO117" s="178"/>
      <c r="DP117" s="178"/>
      <c r="DQ117" s="178"/>
      <c r="DR117" s="178"/>
      <c r="DS117" s="178"/>
      <c r="DT117" s="178"/>
      <c r="DU117" s="178"/>
      <c r="DV117" s="178"/>
      <c r="DW117" s="178"/>
      <c r="DX117" s="178">
        <v>8348661905.8156719</v>
      </c>
    </row>
    <row r="118" spans="4:128">
      <c r="D118" s="175" t="s">
        <v>630</v>
      </c>
      <c r="E118" s="176" t="s">
        <v>636</v>
      </c>
      <c r="F118" s="176" t="s">
        <v>637</v>
      </c>
      <c r="G118" s="176">
        <v>487876537.05000001</v>
      </c>
      <c r="H118" s="176">
        <v>10150335.33</v>
      </c>
      <c r="I118" s="176"/>
      <c r="J118" s="176"/>
      <c r="K118" s="176"/>
      <c r="L118" s="176">
        <v>101647787.5348835</v>
      </c>
      <c r="M118" s="176"/>
      <c r="N118" s="176"/>
      <c r="O118" s="176">
        <v>599674659.91488349</v>
      </c>
      <c r="P118" s="176"/>
      <c r="Q118" s="176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76"/>
      <c r="BD118" s="176"/>
      <c r="BE118" s="176"/>
      <c r="BF118" s="176"/>
      <c r="BG118" s="176"/>
      <c r="BH118" s="176"/>
      <c r="BI118" s="176"/>
      <c r="BJ118" s="176">
        <v>-10150335.33</v>
      </c>
      <c r="BK118" s="176"/>
      <c r="BL118" s="176"/>
      <c r="BM118" s="176"/>
      <c r="BN118" s="176"/>
      <c r="BO118" s="176"/>
      <c r="BP118" s="176"/>
      <c r="BQ118" s="176"/>
      <c r="BR118" s="176"/>
      <c r="BS118" s="176"/>
      <c r="BT118" s="176"/>
      <c r="BU118" s="176"/>
      <c r="BV118" s="176"/>
      <c r="BW118" s="176"/>
      <c r="BX118" s="176"/>
      <c r="BY118" s="176"/>
      <c r="BZ118" s="176"/>
      <c r="CA118" s="176"/>
      <c r="CB118" s="176"/>
      <c r="CC118" s="176"/>
      <c r="CD118" s="176"/>
      <c r="CE118" s="176"/>
      <c r="CF118" s="176"/>
      <c r="CG118" s="176"/>
      <c r="CH118" s="176"/>
      <c r="CI118" s="176"/>
      <c r="CJ118" s="176"/>
      <c r="CK118" s="176"/>
      <c r="CL118" s="176"/>
      <c r="CM118" s="176"/>
      <c r="CN118" s="176"/>
      <c r="CO118" s="176"/>
      <c r="CP118" s="176"/>
      <c r="CQ118" s="176"/>
      <c r="CR118" s="176"/>
      <c r="CS118" s="176"/>
      <c r="CT118" s="176"/>
      <c r="CU118" s="176"/>
      <c r="CV118" s="176"/>
      <c r="CW118" s="176"/>
      <c r="CX118" s="176"/>
      <c r="CY118" s="176"/>
      <c r="CZ118" s="176"/>
      <c r="DA118" s="176"/>
      <c r="DB118" s="176"/>
      <c r="DC118" s="176"/>
      <c r="DD118" s="176"/>
      <c r="DE118" s="176"/>
      <c r="DF118" s="176"/>
      <c r="DG118" s="176"/>
      <c r="DH118" s="176"/>
      <c r="DI118" s="176"/>
      <c r="DJ118" s="176"/>
      <c r="DK118" s="176"/>
      <c r="DL118" s="176"/>
      <c r="DM118" s="176"/>
      <c r="DN118" s="176"/>
      <c r="DO118" s="176"/>
      <c r="DP118" s="176"/>
      <c r="DQ118" s="176"/>
      <c r="DR118" s="176"/>
      <c r="DS118" s="176"/>
      <c r="DT118" s="176">
        <v>-10150335.33</v>
      </c>
      <c r="DU118" s="176"/>
      <c r="DV118" s="176"/>
      <c r="DW118" s="176"/>
      <c r="DX118" s="176">
        <v>589524324.58488345</v>
      </c>
    </row>
    <row r="119" spans="4:128">
      <c r="D119" s="175" t="s">
        <v>633</v>
      </c>
      <c r="E119" s="176" t="s">
        <v>639</v>
      </c>
      <c r="F119" s="176" t="s">
        <v>640</v>
      </c>
      <c r="G119" s="176">
        <v>-18308606.289999999</v>
      </c>
      <c r="H119" s="176">
        <v>-572885.61</v>
      </c>
      <c r="I119" s="176"/>
      <c r="J119" s="176"/>
      <c r="K119" s="176"/>
      <c r="L119" s="176">
        <v>-6100838.1186769996</v>
      </c>
      <c r="M119" s="176"/>
      <c r="N119" s="176"/>
      <c r="O119" s="176">
        <v>-24982330.018677</v>
      </c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  <c r="BD119" s="176"/>
      <c r="BE119" s="176"/>
      <c r="BF119" s="176"/>
      <c r="BG119" s="176"/>
      <c r="BH119" s="176"/>
      <c r="BI119" s="176"/>
      <c r="BJ119" s="176">
        <v>572885.61</v>
      </c>
      <c r="BK119" s="176"/>
      <c r="BL119" s="176"/>
      <c r="BM119" s="176"/>
      <c r="BN119" s="176"/>
      <c r="BO119" s="176"/>
      <c r="BP119" s="176"/>
      <c r="BQ119" s="176"/>
      <c r="BR119" s="176"/>
      <c r="BS119" s="176"/>
      <c r="BT119" s="176"/>
      <c r="BU119" s="176"/>
      <c r="BV119" s="176"/>
      <c r="BW119" s="176"/>
      <c r="BX119" s="176"/>
      <c r="BY119" s="176"/>
      <c r="BZ119" s="176"/>
      <c r="CA119" s="176"/>
      <c r="CB119" s="176"/>
      <c r="CC119" s="176"/>
      <c r="CD119" s="176"/>
      <c r="CE119" s="176"/>
      <c r="CF119" s="176"/>
      <c r="CG119" s="176"/>
      <c r="CH119" s="176"/>
      <c r="CI119" s="176"/>
      <c r="CJ119" s="176"/>
      <c r="CK119" s="176"/>
      <c r="CL119" s="176"/>
      <c r="CM119" s="176"/>
      <c r="CN119" s="176"/>
      <c r="CO119" s="176"/>
      <c r="CP119" s="176"/>
      <c r="CQ119" s="176"/>
      <c r="CR119" s="176"/>
      <c r="CS119" s="176"/>
      <c r="CT119" s="176"/>
      <c r="CU119" s="176"/>
      <c r="CV119" s="176"/>
      <c r="CW119" s="176"/>
      <c r="CX119" s="176"/>
      <c r="CY119" s="176"/>
      <c r="CZ119" s="176"/>
      <c r="DA119" s="176"/>
      <c r="DB119" s="176"/>
      <c r="DC119" s="176"/>
      <c r="DD119" s="176"/>
      <c r="DE119" s="176"/>
      <c r="DF119" s="176"/>
      <c r="DG119" s="176"/>
      <c r="DH119" s="176"/>
      <c r="DI119" s="176"/>
      <c r="DJ119" s="176"/>
      <c r="DK119" s="176"/>
      <c r="DL119" s="176"/>
      <c r="DM119" s="176"/>
      <c r="DN119" s="176"/>
      <c r="DO119" s="176"/>
      <c r="DP119" s="176"/>
      <c r="DQ119" s="176"/>
      <c r="DR119" s="176"/>
      <c r="DS119" s="176"/>
      <c r="DT119" s="176">
        <v>572885.61</v>
      </c>
      <c r="DU119" s="176"/>
      <c r="DV119" s="176"/>
      <c r="DW119" s="176"/>
      <c r="DX119" s="176">
        <v>-24409444.408677001</v>
      </c>
    </row>
    <row r="120" spans="4:128">
      <c r="D120" s="175" t="s">
        <v>635</v>
      </c>
      <c r="E120" s="178" t="s">
        <v>642</v>
      </c>
      <c r="F120" s="178" t="s">
        <v>637</v>
      </c>
      <c r="G120" s="178">
        <v>469567930.75999999</v>
      </c>
      <c r="H120" s="178">
        <v>9577449.7200000007</v>
      </c>
      <c r="I120" s="178"/>
      <c r="J120" s="178"/>
      <c r="K120" s="178"/>
      <c r="L120" s="178">
        <v>95546949.416206494</v>
      </c>
      <c r="M120" s="178"/>
      <c r="N120" s="178"/>
      <c r="O120" s="178">
        <v>574692329.8962065</v>
      </c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>
        <v>-9577449.7200000007</v>
      </c>
      <c r="BK120" s="178"/>
      <c r="BL120" s="178"/>
      <c r="BM120" s="178"/>
      <c r="BN120" s="178"/>
      <c r="BO120" s="178"/>
      <c r="BP120" s="178"/>
      <c r="BQ120" s="178"/>
      <c r="BR120" s="178"/>
      <c r="BS120" s="178"/>
      <c r="BT120" s="178"/>
      <c r="BU120" s="178"/>
      <c r="BV120" s="178"/>
      <c r="BW120" s="178"/>
      <c r="BX120" s="178"/>
      <c r="BY120" s="178"/>
      <c r="BZ120" s="178"/>
      <c r="CA120" s="178"/>
      <c r="CB120" s="178"/>
      <c r="CC120" s="178"/>
      <c r="CD120" s="178"/>
      <c r="CE120" s="178"/>
      <c r="CF120" s="178"/>
      <c r="CG120" s="178"/>
      <c r="CH120" s="178"/>
      <c r="CI120" s="178"/>
      <c r="CJ120" s="178"/>
      <c r="CK120" s="178"/>
      <c r="CL120" s="178"/>
      <c r="CM120" s="178"/>
      <c r="CN120" s="178"/>
      <c r="CO120" s="178"/>
      <c r="CP120" s="178"/>
      <c r="CQ120" s="178"/>
      <c r="CR120" s="178"/>
      <c r="CS120" s="178"/>
      <c r="CT120" s="178"/>
      <c r="CU120" s="178"/>
      <c r="CV120" s="178"/>
      <c r="CW120" s="178"/>
      <c r="CX120" s="178"/>
      <c r="CY120" s="178"/>
      <c r="CZ120" s="178"/>
      <c r="DA120" s="178"/>
      <c r="DB120" s="178"/>
      <c r="DC120" s="178"/>
      <c r="DD120" s="178"/>
      <c r="DE120" s="178"/>
      <c r="DF120" s="178"/>
      <c r="DG120" s="178"/>
      <c r="DH120" s="178"/>
      <c r="DI120" s="178"/>
      <c r="DJ120" s="178"/>
      <c r="DK120" s="178"/>
      <c r="DL120" s="178"/>
      <c r="DM120" s="178"/>
      <c r="DN120" s="178"/>
      <c r="DO120" s="178"/>
      <c r="DP120" s="178"/>
      <c r="DQ120" s="178"/>
      <c r="DR120" s="178"/>
      <c r="DS120" s="178"/>
      <c r="DT120" s="178">
        <v>-9577449.7200000007</v>
      </c>
      <c r="DU120" s="178"/>
      <c r="DV120" s="178"/>
      <c r="DW120" s="178"/>
      <c r="DX120" s="178">
        <v>565114880.17620647</v>
      </c>
    </row>
    <row r="121" spans="4:128">
      <c r="D121" s="175" t="s">
        <v>638</v>
      </c>
      <c r="E121" s="176" t="s">
        <v>644</v>
      </c>
      <c r="F121" s="176" t="s">
        <v>645</v>
      </c>
      <c r="G121" s="176">
        <v>89413349.269999996</v>
      </c>
      <c r="H121" s="176">
        <v>1010496.66</v>
      </c>
      <c r="I121" s="176"/>
      <c r="J121" s="176">
        <v>318098936.95299202</v>
      </c>
      <c r="K121" s="176"/>
      <c r="L121" s="176">
        <v>14293832.1305595</v>
      </c>
      <c r="M121" s="176"/>
      <c r="N121" s="176"/>
      <c r="O121" s="176">
        <v>422816615.01355147</v>
      </c>
      <c r="P121" s="176"/>
      <c r="Q121" s="176"/>
      <c r="R121" s="176"/>
      <c r="S121" s="176"/>
      <c r="T121" s="176"/>
      <c r="U121" s="176"/>
      <c r="V121" s="176"/>
      <c r="W121" s="176"/>
      <c r="X121" s="176"/>
      <c r="Y121" s="176"/>
      <c r="Z121" s="176"/>
      <c r="AA121" s="176"/>
      <c r="AB121" s="176"/>
      <c r="AC121" s="176"/>
      <c r="AD121" s="176"/>
      <c r="AE121" s="176"/>
      <c r="AF121" s="176"/>
      <c r="AG121" s="176"/>
      <c r="AH121" s="176"/>
      <c r="AI121" s="176"/>
      <c r="AJ121" s="176"/>
      <c r="AK121" s="176"/>
      <c r="AL121" s="176"/>
      <c r="AM121" s="176"/>
      <c r="AN121" s="176"/>
      <c r="AO121" s="176"/>
      <c r="AP121" s="176"/>
      <c r="AQ121" s="176"/>
      <c r="AR121" s="176"/>
      <c r="AS121" s="176"/>
      <c r="AT121" s="176"/>
      <c r="AU121" s="176"/>
      <c r="AV121" s="176"/>
      <c r="AW121" s="176"/>
      <c r="AX121" s="176"/>
      <c r="AY121" s="176"/>
      <c r="AZ121" s="176"/>
      <c r="BA121" s="176"/>
      <c r="BB121" s="176"/>
      <c r="BC121" s="176"/>
      <c r="BD121" s="176"/>
      <c r="BE121" s="176"/>
      <c r="BF121" s="176"/>
      <c r="BG121" s="176"/>
      <c r="BH121" s="176"/>
      <c r="BI121" s="176"/>
      <c r="BJ121" s="176">
        <v>-3121046.06</v>
      </c>
      <c r="BK121" s="176"/>
      <c r="BL121" s="176"/>
      <c r="BM121" s="176"/>
      <c r="BN121" s="176"/>
      <c r="BO121" s="176"/>
      <c r="BP121" s="176"/>
      <c r="BQ121" s="176"/>
      <c r="BR121" s="176"/>
      <c r="BS121" s="176"/>
      <c r="BT121" s="176"/>
      <c r="BU121" s="176"/>
      <c r="BV121" s="176"/>
      <c r="BW121" s="176"/>
      <c r="BX121" s="176"/>
      <c r="BY121" s="176"/>
      <c r="BZ121" s="176"/>
      <c r="CA121" s="176"/>
      <c r="CB121" s="176"/>
      <c r="CC121" s="176"/>
      <c r="CD121" s="176"/>
      <c r="CE121" s="176"/>
      <c r="CF121" s="176"/>
      <c r="CG121" s="176"/>
      <c r="CH121" s="176"/>
      <c r="CI121" s="176"/>
      <c r="CJ121" s="176"/>
      <c r="CK121" s="176"/>
      <c r="CL121" s="176"/>
      <c r="CM121" s="176"/>
      <c r="CN121" s="176"/>
      <c r="CO121" s="176"/>
      <c r="CP121" s="176"/>
      <c r="CQ121" s="176"/>
      <c r="CR121" s="176"/>
      <c r="CS121" s="176"/>
      <c r="CT121" s="176"/>
      <c r="CU121" s="176"/>
      <c r="CV121" s="176"/>
      <c r="CW121" s="176"/>
      <c r="CX121" s="176"/>
      <c r="CY121" s="176"/>
      <c r="CZ121" s="176"/>
      <c r="DA121" s="176"/>
      <c r="DB121" s="176"/>
      <c r="DC121" s="176"/>
      <c r="DD121" s="176"/>
      <c r="DE121" s="176"/>
      <c r="DF121" s="176"/>
      <c r="DG121" s="176"/>
      <c r="DH121" s="176"/>
      <c r="DI121" s="176"/>
      <c r="DJ121" s="176"/>
      <c r="DK121" s="176"/>
      <c r="DL121" s="176"/>
      <c r="DM121" s="176"/>
      <c r="DN121" s="176"/>
      <c r="DO121" s="176"/>
      <c r="DP121" s="176"/>
      <c r="DQ121" s="176"/>
      <c r="DR121" s="176"/>
      <c r="DS121" s="176"/>
      <c r="DT121" s="176">
        <v>-3121046.06</v>
      </c>
      <c r="DU121" s="176"/>
      <c r="DV121" s="176"/>
      <c r="DW121" s="176"/>
      <c r="DX121" s="176">
        <v>419695568.95355147</v>
      </c>
    </row>
    <row r="122" spans="4:128">
      <c r="D122" s="175" t="s">
        <v>641</v>
      </c>
      <c r="E122" s="176" t="s">
        <v>647</v>
      </c>
      <c r="F122" s="176" t="s">
        <v>648</v>
      </c>
      <c r="G122" s="176">
        <v>-27341614.600000001</v>
      </c>
      <c r="H122" s="176">
        <v>-166148.67000000001</v>
      </c>
      <c r="I122" s="176"/>
      <c r="J122" s="176">
        <v>-54954112.186240003</v>
      </c>
      <c r="K122" s="176"/>
      <c r="L122" s="176">
        <v>-4889995.1721305</v>
      </c>
      <c r="M122" s="176"/>
      <c r="N122" s="176"/>
      <c r="O122" s="176">
        <v>-87351870.628370494</v>
      </c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  <c r="AN122" s="176"/>
      <c r="AO122" s="176"/>
      <c r="AP122" s="176"/>
      <c r="AQ122" s="176"/>
      <c r="AR122" s="176"/>
      <c r="AS122" s="176"/>
      <c r="AT122" s="176"/>
      <c r="AU122" s="176"/>
      <c r="AV122" s="176"/>
      <c r="AW122" s="176"/>
      <c r="AX122" s="176"/>
      <c r="AY122" s="176"/>
      <c r="AZ122" s="176"/>
      <c r="BA122" s="176"/>
      <c r="BB122" s="176"/>
      <c r="BC122" s="176"/>
      <c r="BD122" s="176"/>
      <c r="BE122" s="176"/>
      <c r="BF122" s="176"/>
      <c r="BG122" s="176"/>
      <c r="BH122" s="176"/>
      <c r="BI122" s="176"/>
      <c r="BJ122" s="176">
        <v>1343192.99</v>
      </c>
      <c r="BK122" s="176"/>
      <c r="BL122" s="176"/>
      <c r="BM122" s="176"/>
      <c r="BN122" s="176"/>
      <c r="BO122" s="176"/>
      <c r="BP122" s="176"/>
      <c r="BQ122" s="176"/>
      <c r="BR122" s="176"/>
      <c r="BS122" s="176"/>
      <c r="BT122" s="176"/>
      <c r="BU122" s="176"/>
      <c r="BV122" s="176"/>
      <c r="BW122" s="176"/>
      <c r="BX122" s="176"/>
      <c r="BY122" s="176"/>
      <c r="BZ122" s="176"/>
      <c r="CA122" s="176"/>
      <c r="CB122" s="176"/>
      <c r="CC122" s="176"/>
      <c r="CD122" s="176"/>
      <c r="CE122" s="176"/>
      <c r="CF122" s="176"/>
      <c r="CG122" s="176"/>
      <c r="CH122" s="176"/>
      <c r="CI122" s="176"/>
      <c r="CJ122" s="176"/>
      <c r="CK122" s="176"/>
      <c r="CL122" s="176"/>
      <c r="CM122" s="176"/>
      <c r="CN122" s="176"/>
      <c r="CO122" s="176"/>
      <c r="CP122" s="176"/>
      <c r="CQ122" s="176"/>
      <c r="CR122" s="176"/>
      <c r="CS122" s="176"/>
      <c r="CT122" s="176"/>
      <c r="CU122" s="176"/>
      <c r="CV122" s="176"/>
      <c r="CW122" s="176"/>
      <c r="CX122" s="176"/>
      <c r="CY122" s="176"/>
      <c r="CZ122" s="176"/>
      <c r="DA122" s="176"/>
      <c r="DB122" s="176"/>
      <c r="DC122" s="176"/>
      <c r="DD122" s="176"/>
      <c r="DE122" s="176"/>
      <c r="DF122" s="176"/>
      <c r="DG122" s="176"/>
      <c r="DH122" s="176"/>
      <c r="DI122" s="176"/>
      <c r="DJ122" s="176"/>
      <c r="DK122" s="176"/>
      <c r="DL122" s="176"/>
      <c r="DM122" s="176"/>
      <c r="DN122" s="176"/>
      <c r="DO122" s="176"/>
      <c r="DP122" s="176"/>
      <c r="DQ122" s="176"/>
      <c r="DR122" s="176"/>
      <c r="DS122" s="176"/>
      <c r="DT122" s="176">
        <v>1343192.99</v>
      </c>
      <c r="DU122" s="176"/>
      <c r="DV122" s="176"/>
      <c r="DW122" s="176"/>
      <c r="DX122" s="176">
        <v>-86008677.638370499</v>
      </c>
    </row>
    <row r="123" spans="4:128">
      <c r="D123" s="175" t="s">
        <v>643</v>
      </c>
      <c r="E123" s="178" t="s">
        <v>650</v>
      </c>
      <c r="F123" s="178" t="s">
        <v>645</v>
      </c>
      <c r="G123" s="178">
        <v>62071734.670000002</v>
      </c>
      <c r="H123" s="178">
        <v>844347.99</v>
      </c>
      <c r="I123" s="178"/>
      <c r="J123" s="178">
        <v>263144824.766752</v>
      </c>
      <c r="K123" s="178"/>
      <c r="L123" s="178">
        <v>9403836.9584289994</v>
      </c>
      <c r="M123" s="178"/>
      <c r="N123" s="178"/>
      <c r="O123" s="178">
        <v>335464744.38518101</v>
      </c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>
        <v>-1777853.07</v>
      </c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  <c r="CH123" s="178"/>
      <c r="CI123" s="178"/>
      <c r="CJ123" s="178"/>
      <c r="CK123" s="178"/>
      <c r="CL123" s="178"/>
      <c r="CM123" s="178"/>
      <c r="CN123" s="178"/>
      <c r="CO123" s="178"/>
      <c r="CP123" s="178"/>
      <c r="CQ123" s="178"/>
      <c r="CR123" s="178"/>
      <c r="CS123" s="178"/>
      <c r="CT123" s="178"/>
      <c r="CU123" s="178"/>
      <c r="CV123" s="178"/>
      <c r="CW123" s="178"/>
      <c r="CX123" s="178"/>
      <c r="CY123" s="178"/>
      <c r="CZ123" s="178"/>
      <c r="DA123" s="178"/>
      <c r="DB123" s="178"/>
      <c r="DC123" s="178"/>
      <c r="DD123" s="178"/>
      <c r="DE123" s="178"/>
      <c r="DF123" s="178"/>
      <c r="DG123" s="178"/>
      <c r="DH123" s="178"/>
      <c r="DI123" s="178"/>
      <c r="DJ123" s="178"/>
      <c r="DK123" s="178"/>
      <c r="DL123" s="178"/>
      <c r="DM123" s="178"/>
      <c r="DN123" s="178"/>
      <c r="DO123" s="178"/>
      <c r="DP123" s="178"/>
      <c r="DQ123" s="178"/>
      <c r="DR123" s="178"/>
      <c r="DS123" s="178"/>
      <c r="DT123" s="178">
        <v>-1777853.07</v>
      </c>
      <c r="DU123" s="178"/>
      <c r="DV123" s="178"/>
      <c r="DW123" s="178"/>
      <c r="DX123" s="178">
        <v>333686891.31518102</v>
      </c>
    </row>
    <row r="124" spans="4:128">
      <c r="D124" s="175" t="s">
        <v>646</v>
      </c>
      <c r="E124" s="176" t="s">
        <v>652</v>
      </c>
      <c r="F124" s="176" t="s">
        <v>653</v>
      </c>
      <c r="G124" s="176">
        <v>15803586.58</v>
      </c>
      <c r="H124" s="176"/>
      <c r="I124" s="176"/>
      <c r="J124" s="176">
        <v>1408159432.7584791</v>
      </c>
      <c r="K124" s="176"/>
      <c r="L124" s="176"/>
      <c r="M124" s="176">
        <v>10731889.439999999</v>
      </c>
      <c r="N124" s="176"/>
      <c r="O124" s="176">
        <v>1434694908.7784791</v>
      </c>
      <c r="P124" s="176"/>
      <c r="Q124" s="176"/>
      <c r="R124" s="176"/>
      <c r="S124" s="176"/>
      <c r="T124" s="176"/>
      <c r="U124" s="176"/>
      <c r="V124" s="176"/>
      <c r="W124" s="176"/>
      <c r="X124" s="176"/>
      <c r="Y124" s="176"/>
      <c r="Z124" s="176"/>
      <c r="AA124" s="176"/>
      <c r="AB124" s="176"/>
      <c r="AC124" s="176"/>
      <c r="AD124" s="176"/>
      <c r="AE124" s="176"/>
      <c r="AF124" s="176"/>
      <c r="AG124" s="176"/>
      <c r="AH124" s="176"/>
      <c r="AI124" s="176"/>
      <c r="AJ124" s="176"/>
      <c r="AK124" s="176"/>
      <c r="AL124" s="176"/>
      <c r="AM124" s="176"/>
      <c r="AN124" s="176"/>
      <c r="AO124" s="176"/>
      <c r="AP124" s="176"/>
      <c r="AQ124" s="176"/>
      <c r="AR124" s="176"/>
      <c r="AS124" s="176"/>
      <c r="AT124" s="176"/>
      <c r="AU124" s="176"/>
      <c r="AV124" s="176"/>
      <c r="AW124" s="176"/>
      <c r="AX124" s="176"/>
      <c r="AY124" s="176"/>
      <c r="AZ124" s="176"/>
      <c r="BA124" s="176"/>
      <c r="BB124" s="176"/>
      <c r="BC124" s="176"/>
      <c r="BD124" s="176"/>
      <c r="BE124" s="176"/>
      <c r="BF124" s="176"/>
      <c r="BG124" s="176"/>
      <c r="BH124" s="176"/>
      <c r="BI124" s="176"/>
      <c r="BJ124" s="176"/>
      <c r="BK124" s="176"/>
      <c r="BL124" s="176"/>
      <c r="BM124" s="176"/>
      <c r="BN124" s="176"/>
      <c r="BO124" s="176"/>
      <c r="BP124" s="176"/>
      <c r="BQ124" s="176"/>
      <c r="BR124" s="176"/>
      <c r="BS124" s="176"/>
      <c r="BT124" s="176"/>
      <c r="BU124" s="176"/>
      <c r="BV124" s="176"/>
      <c r="BW124" s="176"/>
      <c r="BX124" s="176"/>
      <c r="BY124" s="176"/>
      <c r="BZ124" s="176"/>
      <c r="CA124" s="176"/>
      <c r="CB124" s="176"/>
      <c r="CC124" s="176"/>
      <c r="CD124" s="176"/>
      <c r="CE124" s="176"/>
      <c r="CF124" s="176"/>
      <c r="CG124" s="176"/>
      <c r="CH124" s="176"/>
      <c r="CI124" s="176"/>
      <c r="CJ124" s="176"/>
      <c r="CK124" s="176"/>
      <c r="CL124" s="176"/>
      <c r="CM124" s="176"/>
      <c r="CN124" s="176"/>
      <c r="CO124" s="176"/>
      <c r="CP124" s="176"/>
      <c r="CQ124" s="176"/>
      <c r="CR124" s="176"/>
      <c r="CS124" s="176"/>
      <c r="CT124" s="176"/>
      <c r="CU124" s="176"/>
      <c r="CV124" s="176"/>
      <c r="CW124" s="176"/>
      <c r="CX124" s="176"/>
      <c r="CY124" s="176"/>
      <c r="CZ124" s="176"/>
      <c r="DA124" s="176"/>
      <c r="DB124" s="176"/>
      <c r="DC124" s="176"/>
      <c r="DD124" s="176"/>
      <c r="DE124" s="176"/>
      <c r="DF124" s="176"/>
      <c r="DG124" s="176"/>
      <c r="DH124" s="176"/>
      <c r="DI124" s="176"/>
      <c r="DJ124" s="176"/>
      <c r="DK124" s="176"/>
      <c r="DL124" s="176"/>
      <c r="DM124" s="176"/>
      <c r="DN124" s="176"/>
      <c r="DO124" s="176"/>
      <c r="DP124" s="176"/>
      <c r="DQ124" s="176"/>
      <c r="DR124" s="176"/>
      <c r="DS124" s="176"/>
      <c r="DT124" s="176"/>
      <c r="DU124" s="176"/>
      <c r="DV124" s="176"/>
      <c r="DW124" s="176"/>
      <c r="DX124" s="176">
        <v>1434694908.7784791</v>
      </c>
    </row>
    <row r="125" spans="4:128">
      <c r="D125" s="175" t="s">
        <v>649</v>
      </c>
      <c r="E125" s="176" t="s">
        <v>655</v>
      </c>
      <c r="F125" s="176" t="s">
        <v>656</v>
      </c>
      <c r="G125" s="176">
        <v>-4624152.24</v>
      </c>
      <c r="H125" s="176"/>
      <c r="I125" s="176"/>
      <c r="J125" s="176">
        <v>-125319593.9804216</v>
      </c>
      <c r="K125" s="176"/>
      <c r="L125" s="176"/>
      <c r="M125" s="176">
        <v>-2696997.18</v>
      </c>
      <c r="N125" s="176"/>
      <c r="O125" s="176">
        <v>-132640743.4004216</v>
      </c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  <c r="AN125" s="176"/>
      <c r="AO125" s="176"/>
      <c r="AP125" s="176"/>
      <c r="AQ125" s="176"/>
      <c r="AR125" s="176"/>
      <c r="AS125" s="176"/>
      <c r="AT125" s="176"/>
      <c r="AU125" s="176"/>
      <c r="AV125" s="176"/>
      <c r="AW125" s="176"/>
      <c r="AX125" s="176"/>
      <c r="AY125" s="176"/>
      <c r="AZ125" s="176"/>
      <c r="BA125" s="176"/>
      <c r="BB125" s="176"/>
      <c r="BC125" s="176"/>
      <c r="BD125" s="176"/>
      <c r="BE125" s="176"/>
      <c r="BF125" s="176"/>
      <c r="BG125" s="176"/>
      <c r="BH125" s="176"/>
      <c r="BI125" s="176"/>
      <c r="BJ125" s="176"/>
      <c r="BK125" s="176"/>
      <c r="BL125" s="176"/>
      <c r="BM125" s="176"/>
      <c r="BN125" s="176"/>
      <c r="BO125" s="176"/>
      <c r="BP125" s="176"/>
      <c r="BQ125" s="176"/>
      <c r="BR125" s="176"/>
      <c r="BS125" s="176"/>
      <c r="BT125" s="176"/>
      <c r="BU125" s="176"/>
      <c r="BV125" s="176"/>
      <c r="BW125" s="176"/>
      <c r="BX125" s="176"/>
      <c r="BY125" s="176"/>
      <c r="BZ125" s="176"/>
      <c r="CA125" s="176"/>
      <c r="CB125" s="176"/>
      <c r="CC125" s="176"/>
      <c r="CD125" s="176"/>
      <c r="CE125" s="176"/>
      <c r="CF125" s="176"/>
      <c r="CG125" s="176"/>
      <c r="CH125" s="176"/>
      <c r="CI125" s="176"/>
      <c r="CJ125" s="176"/>
      <c r="CK125" s="176"/>
      <c r="CL125" s="176"/>
      <c r="CM125" s="176"/>
      <c r="CN125" s="176"/>
      <c r="CO125" s="176"/>
      <c r="CP125" s="176"/>
      <c r="CQ125" s="176"/>
      <c r="CR125" s="176"/>
      <c r="CS125" s="176"/>
      <c r="CT125" s="176"/>
      <c r="CU125" s="176"/>
      <c r="CV125" s="176"/>
      <c r="CW125" s="176"/>
      <c r="CX125" s="176"/>
      <c r="CY125" s="176"/>
      <c r="CZ125" s="176"/>
      <c r="DA125" s="176"/>
      <c r="DB125" s="176"/>
      <c r="DC125" s="176"/>
      <c r="DD125" s="176"/>
      <c r="DE125" s="176"/>
      <c r="DF125" s="176"/>
      <c r="DG125" s="176"/>
      <c r="DH125" s="176"/>
      <c r="DI125" s="176"/>
      <c r="DJ125" s="176"/>
      <c r="DK125" s="176"/>
      <c r="DL125" s="176"/>
      <c r="DM125" s="176"/>
      <c r="DN125" s="176"/>
      <c r="DO125" s="176"/>
      <c r="DP125" s="176"/>
      <c r="DQ125" s="176"/>
      <c r="DR125" s="176"/>
      <c r="DS125" s="176"/>
      <c r="DT125" s="176"/>
      <c r="DU125" s="176"/>
      <c r="DV125" s="176"/>
      <c r="DW125" s="176"/>
      <c r="DX125" s="176">
        <v>-132640743.4004216</v>
      </c>
    </row>
    <row r="126" spans="4:128">
      <c r="D126" s="175" t="s">
        <v>651</v>
      </c>
      <c r="E126" s="178" t="s">
        <v>658</v>
      </c>
      <c r="F126" s="178" t="s">
        <v>653</v>
      </c>
      <c r="G126" s="178">
        <v>11179434.34</v>
      </c>
      <c r="H126" s="178"/>
      <c r="I126" s="178"/>
      <c r="J126" s="178">
        <v>1282839838.7780576</v>
      </c>
      <c r="K126" s="178"/>
      <c r="L126" s="178"/>
      <c r="M126" s="178">
        <v>8034892.2599999998</v>
      </c>
      <c r="N126" s="178"/>
      <c r="O126" s="178">
        <v>1302054165.3780577</v>
      </c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  <c r="CH126" s="178"/>
      <c r="CI126" s="178"/>
      <c r="CJ126" s="178"/>
      <c r="CK126" s="178"/>
      <c r="CL126" s="178"/>
      <c r="CM126" s="178"/>
      <c r="CN126" s="178"/>
      <c r="CO126" s="178"/>
      <c r="CP126" s="178"/>
      <c r="CQ126" s="178"/>
      <c r="CR126" s="178"/>
      <c r="CS126" s="178"/>
      <c r="CT126" s="178"/>
      <c r="CU126" s="178"/>
      <c r="CV126" s="178"/>
      <c r="CW126" s="178"/>
      <c r="CX126" s="178"/>
      <c r="CY126" s="178"/>
      <c r="CZ126" s="178"/>
      <c r="DA126" s="178"/>
      <c r="DB126" s="178"/>
      <c r="DC126" s="178"/>
      <c r="DD126" s="178"/>
      <c r="DE126" s="178"/>
      <c r="DF126" s="178"/>
      <c r="DG126" s="178"/>
      <c r="DH126" s="178"/>
      <c r="DI126" s="178"/>
      <c r="DJ126" s="178"/>
      <c r="DK126" s="178"/>
      <c r="DL126" s="178"/>
      <c r="DM126" s="178"/>
      <c r="DN126" s="178"/>
      <c r="DO126" s="178"/>
      <c r="DP126" s="178"/>
      <c r="DQ126" s="178"/>
      <c r="DR126" s="178"/>
      <c r="DS126" s="178"/>
      <c r="DT126" s="178"/>
      <c r="DU126" s="178"/>
      <c r="DV126" s="178"/>
      <c r="DW126" s="178"/>
      <c r="DX126" s="178">
        <v>1302054165.3780577</v>
      </c>
    </row>
    <row r="127" spans="4:128">
      <c r="D127" s="175" t="s">
        <v>654</v>
      </c>
      <c r="E127" s="176" t="s">
        <v>660</v>
      </c>
      <c r="F127" s="176" t="s">
        <v>661</v>
      </c>
      <c r="G127" s="176">
        <v>77308594.010000005</v>
      </c>
      <c r="H127" s="176">
        <v>1209151</v>
      </c>
      <c r="I127" s="176"/>
      <c r="J127" s="176">
        <v>4766677.4541079998</v>
      </c>
      <c r="K127" s="176"/>
      <c r="L127" s="176"/>
      <c r="M127" s="176">
        <v>27952084.039999999</v>
      </c>
      <c r="N127" s="176"/>
      <c r="O127" s="176">
        <v>111236506.504108</v>
      </c>
      <c r="P127" s="176"/>
      <c r="Q127" s="176"/>
      <c r="R127" s="176"/>
      <c r="S127" s="176"/>
      <c r="T127" s="176"/>
      <c r="U127" s="176"/>
      <c r="V127" s="176"/>
      <c r="W127" s="176"/>
      <c r="X127" s="176"/>
      <c r="Y127" s="176"/>
      <c r="Z127" s="176"/>
      <c r="AA127" s="176"/>
      <c r="AB127" s="176"/>
      <c r="AC127" s="176"/>
      <c r="AD127" s="176"/>
      <c r="AE127" s="176"/>
      <c r="AF127" s="176"/>
      <c r="AG127" s="176"/>
      <c r="AH127" s="176"/>
      <c r="AI127" s="176"/>
      <c r="AJ127" s="176"/>
      <c r="AK127" s="176"/>
      <c r="AL127" s="176"/>
      <c r="AM127" s="176"/>
      <c r="AN127" s="176"/>
      <c r="AO127" s="176"/>
      <c r="AP127" s="176"/>
      <c r="AQ127" s="176"/>
      <c r="AR127" s="176"/>
      <c r="AS127" s="176"/>
      <c r="AT127" s="176"/>
      <c r="AU127" s="176"/>
      <c r="AV127" s="176"/>
      <c r="AW127" s="176"/>
      <c r="AX127" s="176"/>
      <c r="AY127" s="176"/>
      <c r="AZ127" s="176"/>
      <c r="BA127" s="176"/>
      <c r="BB127" s="176"/>
      <c r="BC127" s="176"/>
      <c r="BD127" s="176"/>
      <c r="BE127" s="176"/>
      <c r="BF127" s="176"/>
      <c r="BG127" s="176"/>
      <c r="BH127" s="176"/>
      <c r="BI127" s="176"/>
      <c r="BJ127" s="176"/>
      <c r="BK127" s="176"/>
      <c r="BL127" s="176"/>
      <c r="BM127" s="176"/>
      <c r="BN127" s="176"/>
      <c r="BO127" s="176"/>
      <c r="BP127" s="176"/>
      <c r="BQ127" s="176"/>
      <c r="BR127" s="176"/>
      <c r="BS127" s="176"/>
      <c r="BT127" s="176"/>
      <c r="BU127" s="176"/>
      <c r="BV127" s="176"/>
      <c r="BW127" s="176"/>
      <c r="BX127" s="176"/>
      <c r="BY127" s="176"/>
      <c r="BZ127" s="176"/>
      <c r="CA127" s="176"/>
      <c r="CB127" s="176"/>
      <c r="CC127" s="176"/>
      <c r="CD127" s="176"/>
      <c r="CE127" s="176"/>
      <c r="CF127" s="176"/>
      <c r="CG127" s="176"/>
      <c r="CH127" s="176"/>
      <c r="CI127" s="176"/>
      <c r="CJ127" s="176"/>
      <c r="CK127" s="176"/>
      <c r="CL127" s="176"/>
      <c r="CM127" s="176"/>
      <c r="CN127" s="176"/>
      <c r="CO127" s="176"/>
      <c r="CP127" s="176"/>
      <c r="CQ127" s="176"/>
      <c r="CR127" s="176"/>
      <c r="CS127" s="176"/>
      <c r="CT127" s="176"/>
      <c r="CU127" s="176"/>
      <c r="CV127" s="176"/>
      <c r="CW127" s="176"/>
      <c r="CX127" s="176"/>
      <c r="CY127" s="176"/>
      <c r="CZ127" s="176"/>
      <c r="DA127" s="176"/>
      <c r="DB127" s="176"/>
      <c r="DC127" s="176"/>
      <c r="DD127" s="176"/>
      <c r="DE127" s="176"/>
      <c r="DF127" s="176"/>
      <c r="DG127" s="176"/>
      <c r="DH127" s="176"/>
      <c r="DI127" s="176"/>
      <c r="DJ127" s="176"/>
      <c r="DK127" s="176"/>
      <c r="DL127" s="176"/>
      <c r="DM127" s="176"/>
      <c r="DN127" s="176"/>
      <c r="DO127" s="176"/>
      <c r="DP127" s="176"/>
      <c r="DQ127" s="176"/>
      <c r="DR127" s="176"/>
      <c r="DS127" s="176"/>
      <c r="DT127" s="176"/>
      <c r="DU127" s="176"/>
      <c r="DV127" s="176"/>
      <c r="DW127" s="176"/>
      <c r="DX127" s="176">
        <v>111236506.504108</v>
      </c>
    </row>
    <row r="128" spans="4:128">
      <c r="D128" s="175" t="s">
        <v>657</v>
      </c>
      <c r="E128" s="176" t="s">
        <v>663</v>
      </c>
      <c r="F128" s="176" t="s">
        <v>664</v>
      </c>
      <c r="G128" s="176">
        <v>-30392536.030000001</v>
      </c>
      <c r="H128" s="176">
        <v>-45028.61</v>
      </c>
      <c r="I128" s="176"/>
      <c r="J128" s="176">
        <v>-1878002.5731728</v>
      </c>
      <c r="K128" s="176"/>
      <c r="L128" s="176"/>
      <c r="M128" s="176">
        <v>-9912406.1500000004</v>
      </c>
      <c r="N128" s="176"/>
      <c r="O128" s="176">
        <v>-42227973.363172799</v>
      </c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176"/>
      <c r="CF128" s="176"/>
      <c r="CG128" s="176"/>
      <c r="CH128" s="176"/>
      <c r="CI128" s="176"/>
      <c r="CJ128" s="176"/>
      <c r="CK128" s="176"/>
      <c r="CL128" s="176"/>
      <c r="CM128" s="176"/>
      <c r="CN128" s="176"/>
      <c r="CO128" s="176"/>
      <c r="CP128" s="176"/>
      <c r="CQ128" s="176"/>
      <c r="CR128" s="176"/>
      <c r="CS128" s="176"/>
      <c r="CT128" s="176"/>
      <c r="CU128" s="176"/>
      <c r="CV128" s="176"/>
      <c r="CW128" s="176"/>
      <c r="CX128" s="176"/>
      <c r="CY128" s="176"/>
      <c r="CZ128" s="176"/>
      <c r="DA128" s="176"/>
      <c r="DB128" s="176"/>
      <c r="DC128" s="176"/>
      <c r="DD128" s="176"/>
      <c r="DE128" s="176"/>
      <c r="DF128" s="176"/>
      <c r="DG128" s="176"/>
      <c r="DH128" s="176"/>
      <c r="DI128" s="176"/>
      <c r="DJ128" s="176"/>
      <c r="DK128" s="176"/>
      <c r="DL128" s="176"/>
      <c r="DM128" s="176"/>
      <c r="DN128" s="176"/>
      <c r="DO128" s="176"/>
      <c r="DP128" s="176"/>
      <c r="DQ128" s="176"/>
      <c r="DR128" s="176"/>
      <c r="DS128" s="176"/>
      <c r="DT128" s="176"/>
      <c r="DU128" s="176"/>
      <c r="DV128" s="176"/>
      <c r="DW128" s="176"/>
      <c r="DX128" s="176">
        <v>-42227973.363172799</v>
      </c>
    </row>
    <row r="129" spans="4:128">
      <c r="D129" s="175" t="s">
        <v>659</v>
      </c>
      <c r="E129" s="178" t="s">
        <v>666</v>
      </c>
      <c r="F129" s="178" t="s">
        <v>661</v>
      </c>
      <c r="G129" s="178">
        <v>46916057.979999997</v>
      </c>
      <c r="H129" s="178">
        <v>1164122.3899999999</v>
      </c>
      <c r="I129" s="178"/>
      <c r="J129" s="178">
        <v>2888674.8809352</v>
      </c>
      <c r="K129" s="178"/>
      <c r="L129" s="178"/>
      <c r="M129" s="178">
        <v>18039677.890000001</v>
      </c>
      <c r="N129" s="178"/>
      <c r="O129" s="178">
        <v>69008533.140935197</v>
      </c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  <c r="BQ129" s="178"/>
      <c r="BR129" s="178"/>
      <c r="BS129" s="178"/>
      <c r="BT129" s="178"/>
      <c r="BU129" s="178"/>
      <c r="BV129" s="178"/>
      <c r="BW129" s="178"/>
      <c r="BX129" s="178"/>
      <c r="BY129" s="178"/>
      <c r="BZ129" s="178"/>
      <c r="CA129" s="178"/>
      <c r="CB129" s="178"/>
      <c r="CC129" s="178"/>
      <c r="CD129" s="178"/>
      <c r="CE129" s="178"/>
      <c r="CF129" s="178"/>
      <c r="CG129" s="178"/>
      <c r="CH129" s="178"/>
      <c r="CI129" s="178"/>
      <c r="CJ129" s="178"/>
      <c r="CK129" s="178"/>
      <c r="CL129" s="178"/>
      <c r="CM129" s="178"/>
      <c r="CN129" s="178"/>
      <c r="CO129" s="178"/>
      <c r="CP129" s="178"/>
      <c r="CQ129" s="178"/>
      <c r="CR129" s="178"/>
      <c r="CS129" s="178"/>
      <c r="CT129" s="178"/>
      <c r="CU129" s="178"/>
      <c r="CV129" s="178"/>
      <c r="CW129" s="178"/>
      <c r="CX129" s="178"/>
      <c r="CY129" s="178"/>
      <c r="CZ129" s="178"/>
      <c r="DA129" s="178"/>
      <c r="DB129" s="178"/>
      <c r="DC129" s="178"/>
      <c r="DD129" s="178"/>
      <c r="DE129" s="178"/>
      <c r="DF129" s="178"/>
      <c r="DG129" s="178"/>
      <c r="DH129" s="178"/>
      <c r="DI129" s="178"/>
      <c r="DJ129" s="178"/>
      <c r="DK129" s="178"/>
      <c r="DL129" s="178"/>
      <c r="DM129" s="178"/>
      <c r="DN129" s="178"/>
      <c r="DO129" s="178"/>
      <c r="DP129" s="178"/>
      <c r="DQ129" s="178"/>
      <c r="DR129" s="178"/>
      <c r="DS129" s="178"/>
      <c r="DT129" s="178"/>
      <c r="DU129" s="178"/>
      <c r="DV129" s="178"/>
      <c r="DW129" s="178"/>
      <c r="DX129" s="178">
        <v>69008533.140935197</v>
      </c>
    </row>
    <row r="130" spans="4:128">
      <c r="D130" s="175" t="s">
        <v>662</v>
      </c>
      <c r="E130" s="176" t="s">
        <v>668</v>
      </c>
      <c r="F130" s="176" t="s">
        <v>669</v>
      </c>
      <c r="G130" s="176">
        <v>11981992.17</v>
      </c>
      <c r="H130" s="176"/>
      <c r="I130" s="176"/>
      <c r="J130" s="176"/>
      <c r="K130" s="176"/>
      <c r="L130" s="176"/>
      <c r="M130" s="176">
        <v>351856.47</v>
      </c>
      <c r="N130" s="176"/>
      <c r="O130" s="176">
        <v>12333848.640000001</v>
      </c>
      <c r="P130" s="176"/>
      <c r="Q130" s="176"/>
      <c r="R130" s="176"/>
      <c r="S130" s="176"/>
      <c r="T130" s="176"/>
      <c r="U130" s="176"/>
      <c r="V130" s="176"/>
      <c r="W130" s="176"/>
      <c r="X130" s="176"/>
      <c r="Y130" s="176"/>
      <c r="Z130" s="176"/>
      <c r="AA130" s="176"/>
      <c r="AB130" s="176"/>
      <c r="AC130" s="176"/>
      <c r="AD130" s="176"/>
      <c r="AE130" s="176"/>
      <c r="AF130" s="176"/>
      <c r="AG130" s="176"/>
      <c r="AH130" s="176"/>
      <c r="AI130" s="176"/>
      <c r="AJ130" s="176"/>
      <c r="AK130" s="176"/>
      <c r="AL130" s="176"/>
      <c r="AM130" s="176"/>
      <c r="AN130" s="176"/>
      <c r="AO130" s="176"/>
      <c r="AP130" s="176"/>
      <c r="AQ130" s="176"/>
      <c r="AR130" s="176"/>
      <c r="AS130" s="176"/>
      <c r="AT130" s="176"/>
      <c r="AU130" s="176"/>
      <c r="AV130" s="176"/>
      <c r="AW130" s="176"/>
      <c r="AX130" s="176"/>
      <c r="AY130" s="176"/>
      <c r="AZ130" s="176"/>
      <c r="BA130" s="176"/>
      <c r="BB130" s="176"/>
      <c r="BC130" s="176"/>
      <c r="BD130" s="176"/>
      <c r="BE130" s="176"/>
      <c r="BF130" s="176"/>
      <c r="BG130" s="176"/>
      <c r="BH130" s="176"/>
      <c r="BI130" s="176"/>
      <c r="BJ130" s="176"/>
      <c r="BK130" s="176"/>
      <c r="BL130" s="176"/>
      <c r="BM130" s="176"/>
      <c r="BN130" s="176"/>
      <c r="BO130" s="176"/>
      <c r="BP130" s="176"/>
      <c r="BQ130" s="176"/>
      <c r="BR130" s="176"/>
      <c r="BS130" s="176"/>
      <c r="BT130" s="176"/>
      <c r="BU130" s="176"/>
      <c r="BV130" s="176"/>
      <c r="BW130" s="176"/>
      <c r="BX130" s="176"/>
      <c r="BY130" s="176"/>
      <c r="BZ130" s="176"/>
      <c r="CA130" s="176"/>
      <c r="CB130" s="176"/>
      <c r="CC130" s="176"/>
      <c r="CD130" s="176"/>
      <c r="CE130" s="176"/>
      <c r="CF130" s="176"/>
      <c r="CG130" s="176"/>
      <c r="CH130" s="176"/>
      <c r="CI130" s="176"/>
      <c r="CJ130" s="176"/>
      <c r="CK130" s="176"/>
      <c r="CL130" s="176"/>
      <c r="CM130" s="176"/>
      <c r="CN130" s="176"/>
      <c r="CO130" s="176"/>
      <c r="CP130" s="176"/>
      <c r="CQ130" s="176"/>
      <c r="CR130" s="176"/>
      <c r="CS130" s="176"/>
      <c r="CT130" s="176"/>
      <c r="CU130" s="176"/>
      <c r="CV130" s="176"/>
      <c r="CW130" s="176"/>
      <c r="CX130" s="176"/>
      <c r="CY130" s="176"/>
      <c r="CZ130" s="176"/>
      <c r="DA130" s="176"/>
      <c r="DB130" s="176"/>
      <c r="DC130" s="176"/>
      <c r="DD130" s="176"/>
      <c r="DE130" s="176"/>
      <c r="DF130" s="176"/>
      <c r="DG130" s="176"/>
      <c r="DH130" s="176"/>
      <c r="DI130" s="176"/>
      <c r="DJ130" s="176"/>
      <c r="DK130" s="176"/>
      <c r="DL130" s="176"/>
      <c r="DM130" s="176"/>
      <c r="DN130" s="176"/>
      <c r="DO130" s="176"/>
      <c r="DP130" s="176"/>
      <c r="DQ130" s="176"/>
      <c r="DR130" s="176"/>
      <c r="DS130" s="176"/>
      <c r="DT130" s="176"/>
      <c r="DU130" s="176"/>
      <c r="DV130" s="176"/>
      <c r="DW130" s="176"/>
      <c r="DX130" s="176">
        <v>12333848.640000001</v>
      </c>
    </row>
    <row r="131" spans="4:128">
      <c r="D131" s="175" t="s">
        <v>665</v>
      </c>
      <c r="E131" s="176" t="s">
        <v>671</v>
      </c>
      <c r="F131" s="176" t="s">
        <v>672</v>
      </c>
      <c r="G131" s="176">
        <v>-3636542.35</v>
      </c>
      <c r="H131" s="176"/>
      <c r="I131" s="176"/>
      <c r="J131" s="176"/>
      <c r="K131" s="176"/>
      <c r="L131" s="176"/>
      <c r="M131" s="176">
        <v>-163968.04999999999</v>
      </c>
      <c r="N131" s="176"/>
      <c r="O131" s="176">
        <v>-3800510.4</v>
      </c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6"/>
      <c r="BH131" s="176"/>
      <c r="BI131" s="176"/>
      <c r="BJ131" s="176"/>
      <c r="BK131" s="176"/>
      <c r="BL131" s="176"/>
      <c r="BM131" s="176"/>
      <c r="BN131" s="176"/>
      <c r="BO131" s="176"/>
      <c r="BP131" s="176"/>
      <c r="BQ131" s="176"/>
      <c r="BR131" s="176"/>
      <c r="BS131" s="176"/>
      <c r="BT131" s="176"/>
      <c r="BU131" s="176"/>
      <c r="BV131" s="176"/>
      <c r="BW131" s="176"/>
      <c r="BX131" s="176"/>
      <c r="BY131" s="176"/>
      <c r="BZ131" s="176"/>
      <c r="CA131" s="176"/>
      <c r="CB131" s="176"/>
      <c r="CC131" s="176"/>
      <c r="CD131" s="176"/>
      <c r="CE131" s="176"/>
      <c r="CF131" s="176"/>
      <c r="CG131" s="176"/>
      <c r="CH131" s="176"/>
      <c r="CI131" s="176"/>
      <c r="CJ131" s="176"/>
      <c r="CK131" s="176"/>
      <c r="CL131" s="176"/>
      <c r="CM131" s="176"/>
      <c r="CN131" s="176"/>
      <c r="CO131" s="176"/>
      <c r="CP131" s="176"/>
      <c r="CQ131" s="176"/>
      <c r="CR131" s="176"/>
      <c r="CS131" s="176"/>
      <c r="CT131" s="176"/>
      <c r="CU131" s="176"/>
      <c r="CV131" s="176"/>
      <c r="CW131" s="176"/>
      <c r="CX131" s="176"/>
      <c r="CY131" s="176"/>
      <c r="CZ131" s="176"/>
      <c r="DA131" s="176"/>
      <c r="DB131" s="176"/>
      <c r="DC131" s="176"/>
      <c r="DD131" s="176"/>
      <c r="DE131" s="176"/>
      <c r="DF131" s="176"/>
      <c r="DG131" s="176"/>
      <c r="DH131" s="176"/>
      <c r="DI131" s="176"/>
      <c r="DJ131" s="176"/>
      <c r="DK131" s="176"/>
      <c r="DL131" s="176"/>
      <c r="DM131" s="176"/>
      <c r="DN131" s="176"/>
      <c r="DO131" s="176"/>
      <c r="DP131" s="176"/>
      <c r="DQ131" s="176"/>
      <c r="DR131" s="176"/>
      <c r="DS131" s="176"/>
      <c r="DT131" s="176"/>
      <c r="DU131" s="176"/>
      <c r="DV131" s="176"/>
      <c r="DW131" s="176"/>
      <c r="DX131" s="176">
        <v>-3800510.4</v>
      </c>
    </row>
    <row r="132" spans="4:128">
      <c r="D132" s="175" t="s">
        <v>667</v>
      </c>
      <c r="E132" s="178" t="s">
        <v>674</v>
      </c>
      <c r="F132" s="178" t="s">
        <v>669</v>
      </c>
      <c r="G132" s="178">
        <v>8345449.8200000003</v>
      </c>
      <c r="H132" s="178"/>
      <c r="I132" s="178"/>
      <c r="J132" s="178"/>
      <c r="K132" s="178"/>
      <c r="L132" s="178"/>
      <c r="M132" s="178">
        <v>187888.42</v>
      </c>
      <c r="N132" s="178"/>
      <c r="O132" s="178">
        <v>8533338.2400000002</v>
      </c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  <c r="CH132" s="178"/>
      <c r="CI132" s="178"/>
      <c r="CJ132" s="178"/>
      <c r="CK132" s="178"/>
      <c r="CL132" s="178"/>
      <c r="CM132" s="178"/>
      <c r="CN132" s="178"/>
      <c r="CO132" s="178"/>
      <c r="CP132" s="178"/>
      <c r="CQ132" s="178"/>
      <c r="CR132" s="178"/>
      <c r="CS132" s="178"/>
      <c r="CT132" s="178"/>
      <c r="CU132" s="178"/>
      <c r="CV132" s="178"/>
      <c r="CW132" s="178"/>
      <c r="CX132" s="178"/>
      <c r="CY132" s="178"/>
      <c r="CZ132" s="178"/>
      <c r="DA132" s="178"/>
      <c r="DB132" s="178"/>
      <c r="DC132" s="178"/>
      <c r="DD132" s="178"/>
      <c r="DE132" s="178"/>
      <c r="DF132" s="178"/>
      <c r="DG132" s="178"/>
      <c r="DH132" s="178"/>
      <c r="DI132" s="178"/>
      <c r="DJ132" s="178"/>
      <c r="DK132" s="178"/>
      <c r="DL132" s="178"/>
      <c r="DM132" s="178"/>
      <c r="DN132" s="178"/>
      <c r="DO132" s="178"/>
      <c r="DP132" s="178"/>
      <c r="DQ132" s="178"/>
      <c r="DR132" s="178"/>
      <c r="DS132" s="178"/>
      <c r="DT132" s="178"/>
      <c r="DU132" s="178"/>
      <c r="DV132" s="178"/>
      <c r="DW132" s="178"/>
      <c r="DX132" s="178">
        <v>8533338.2400000002</v>
      </c>
    </row>
    <row r="133" spans="4:128">
      <c r="D133" s="175" t="s">
        <v>670</v>
      </c>
      <c r="E133" s="180" t="s">
        <v>676</v>
      </c>
      <c r="F133" s="180" t="s">
        <v>677</v>
      </c>
      <c r="G133" s="180">
        <v>16289025907.879999</v>
      </c>
      <c r="H133" s="180">
        <v>1729847846.4300001</v>
      </c>
      <c r="I133" s="180"/>
      <c r="J133" s="180">
        <v>15604333146.514317</v>
      </c>
      <c r="K133" s="180"/>
      <c r="L133" s="180">
        <v>4734401707.3429766</v>
      </c>
      <c r="M133" s="180">
        <v>4114929749.6700001</v>
      </c>
      <c r="N133" s="180">
        <v>3934510876.8348751</v>
      </c>
      <c r="O133" s="180">
        <v>46407049234.672173</v>
      </c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  <c r="AA133" s="180"/>
      <c r="AB133" s="180"/>
      <c r="AC133" s="180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>
        <v>-11355302.789999999</v>
      </c>
      <c r="BK133" s="180">
        <v>7486090.4199999999</v>
      </c>
      <c r="BL133" s="180"/>
      <c r="BM133" s="180"/>
      <c r="BN133" s="180">
        <v>-370523383.24248779</v>
      </c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>
        <v>-127173270.5441608</v>
      </c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>
        <v>8930492536.1299992</v>
      </c>
      <c r="DJ133" s="180"/>
      <c r="DK133" s="180"/>
      <c r="DL133" s="180"/>
      <c r="DM133" s="180"/>
      <c r="DN133" s="180"/>
      <c r="DO133" s="180">
        <v>-170854102.38</v>
      </c>
      <c r="DP133" s="180"/>
      <c r="DQ133" s="180">
        <v>0</v>
      </c>
      <c r="DR133" s="180"/>
      <c r="DS133" s="180"/>
      <c r="DT133" s="180">
        <v>8258072567.5933523</v>
      </c>
      <c r="DU133" s="180"/>
      <c r="DV133" s="180"/>
      <c r="DW133" s="180"/>
      <c r="DX133" s="180">
        <v>54665121802.265526</v>
      </c>
    </row>
    <row r="134" spans="4:128">
      <c r="D134" s="175" t="s">
        <v>673</v>
      </c>
      <c r="E134" s="176" t="s">
        <v>679</v>
      </c>
      <c r="F134" s="176" t="s">
        <v>680</v>
      </c>
      <c r="G134" s="176"/>
      <c r="H134" s="176"/>
      <c r="I134" s="176"/>
      <c r="J134" s="176"/>
      <c r="K134" s="176"/>
      <c r="L134" s="176"/>
      <c r="M134" s="176"/>
      <c r="N134" s="176"/>
      <c r="O134" s="176"/>
      <c r="P134" s="176"/>
      <c r="Q134" s="176"/>
      <c r="R134" s="176"/>
      <c r="S134" s="176"/>
      <c r="T134" s="176"/>
      <c r="U134" s="176"/>
      <c r="V134" s="176"/>
      <c r="W134" s="176"/>
      <c r="X134" s="176"/>
      <c r="Y134" s="176"/>
      <c r="Z134" s="176"/>
      <c r="AA134" s="176"/>
      <c r="AB134" s="176"/>
      <c r="AC134" s="176"/>
      <c r="AD134" s="176"/>
      <c r="AE134" s="176"/>
      <c r="AF134" s="176"/>
      <c r="AG134" s="176"/>
      <c r="AH134" s="176"/>
      <c r="AI134" s="176"/>
      <c r="AJ134" s="176"/>
      <c r="AK134" s="176"/>
      <c r="AL134" s="176"/>
      <c r="AM134" s="176"/>
      <c r="AN134" s="176"/>
      <c r="AO134" s="176"/>
      <c r="AP134" s="176"/>
      <c r="AQ134" s="176"/>
      <c r="AR134" s="176"/>
      <c r="AS134" s="176"/>
      <c r="AT134" s="176"/>
      <c r="AU134" s="176"/>
      <c r="AV134" s="176"/>
      <c r="AW134" s="176"/>
      <c r="AX134" s="176"/>
      <c r="AY134" s="176"/>
      <c r="AZ134" s="176"/>
      <c r="BA134" s="176"/>
      <c r="BB134" s="176"/>
      <c r="BC134" s="176"/>
      <c r="BD134" s="176"/>
      <c r="BE134" s="176"/>
      <c r="BF134" s="176"/>
      <c r="BG134" s="176"/>
      <c r="BH134" s="176"/>
      <c r="BI134" s="176"/>
      <c r="BJ134" s="176"/>
      <c r="BK134" s="176"/>
      <c r="BL134" s="176"/>
      <c r="BM134" s="176"/>
      <c r="BN134" s="176"/>
      <c r="BO134" s="176"/>
      <c r="BP134" s="176"/>
      <c r="BQ134" s="176"/>
      <c r="BR134" s="176"/>
      <c r="BS134" s="176"/>
      <c r="BT134" s="176"/>
      <c r="BU134" s="176"/>
      <c r="BV134" s="176"/>
      <c r="BW134" s="176"/>
      <c r="BX134" s="176"/>
      <c r="BY134" s="176"/>
      <c r="BZ134" s="176"/>
      <c r="CA134" s="176"/>
      <c r="CB134" s="176">
        <v>-180935906.0887728</v>
      </c>
      <c r="CC134" s="176"/>
      <c r="CD134" s="176"/>
      <c r="CE134" s="176"/>
      <c r="CF134" s="176"/>
      <c r="CG134" s="176"/>
      <c r="CH134" s="176"/>
      <c r="CI134" s="176"/>
      <c r="CJ134" s="176"/>
      <c r="CK134" s="176"/>
      <c r="CL134" s="176"/>
      <c r="CM134" s="176"/>
      <c r="CN134" s="176"/>
      <c r="CO134" s="176"/>
      <c r="CP134" s="176"/>
      <c r="CQ134" s="176"/>
      <c r="CR134" s="176"/>
      <c r="CS134" s="176"/>
      <c r="CT134" s="176"/>
      <c r="CU134" s="176"/>
      <c r="CV134" s="176"/>
      <c r="CW134" s="176"/>
      <c r="CX134" s="176"/>
      <c r="CY134" s="176"/>
      <c r="CZ134" s="176"/>
      <c r="DA134" s="176"/>
      <c r="DB134" s="176"/>
      <c r="DC134" s="176"/>
      <c r="DD134" s="176"/>
      <c r="DE134" s="176"/>
      <c r="DF134" s="176"/>
      <c r="DG134" s="176"/>
      <c r="DH134" s="176"/>
      <c r="DI134" s="176">
        <v>12462784908.799999</v>
      </c>
      <c r="DJ134" s="176"/>
      <c r="DK134" s="176"/>
      <c r="DL134" s="176"/>
      <c r="DM134" s="176"/>
      <c r="DN134" s="176"/>
      <c r="DO134" s="176"/>
      <c r="DP134" s="176"/>
      <c r="DQ134" s="176"/>
      <c r="DR134" s="176"/>
      <c r="DS134" s="176"/>
      <c r="DT134" s="176">
        <v>12281849002.711227</v>
      </c>
      <c r="DU134" s="176"/>
      <c r="DV134" s="176"/>
      <c r="DW134" s="176"/>
      <c r="DX134" s="176">
        <v>12281849002.711227</v>
      </c>
    </row>
    <row r="135" spans="4:128">
      <c r="D135" s="175" t="s">
        <v>675</v>
      </c>
      <c r="E135" s="178" t="s">
        <v>682</v>
      </c>
      <c r="F135" s="178" t="s">
        <v>680</v>
      </c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>
        <v>-180935906.0887728</v>
      </c>
      <c r="CC135" s="178"/>
      <c r="CD135" s="178"/>
      <c r="CE135" s="178"/>
      <c r="CF135" s="178"/>
      <c r="CG135" s="178"/>
      <c r="CH135" s="178"/>
      <c r="CI135" s="178"/>
      <c r="CJ135" s="178"/>
      <c r="CK135" s="178"/>
      <c r="CL135" s="178"/>
      <c r="CM135" s="178"/>
      <c r="CN135" s="178"/>
      <c r="CO135" s="178"/>
      <c r="CP135" s="178"/>
      <c r="CQ135" s="178"/>
      <c r="CR135" s="178"/>
      <c r="CS135" s="178"/>
      <c r="CT135" s="178"/>
      <c r="CU135" s="178"/>
      <c r="CV135" s="178"/>
      <c r="CW135" s="178"/>
      <c r="CX135" s="178"/>
      <c r="CY135" s="178"/>
      <c r="CZ135" s="178"/>
      <c r="DA135" s="178"/>
      <c r="DB135" s="178"/>
      <c r="DC135" s="178"/>
      <c r="DD135" s="178"/>
      <c r="DE135" s="178"/>
      <c r="DF135" s="178"/>
      <c r="DG135" s="178"/>
      <c r="DH135" s="178"/>
      <c r="DI135" s="178">
        <v>12462784908.799999</v>
      </c>
      <c r="DJ135" s="178"/>
      <c r="DK135" s="178"/>
      <c r="DL135" s="178"/>
      <c r="DM135" s="178"/>
      <c r="DN135" s="178"/>
      <c r="DO135" s="178"/>
      <c r="DP135" s="178"/>
      <c r="DQ135" s="178"/>
      <c r="DR135" s="178"/>
      <c r="DS135" s="178"/>
      <c r="DT135" s="178">
        <v>12281849002.711227</v>
      </c>
      <c r="DU135" s="178"/>
      <c r="DV135" s="178"/>
      <c r="DW135" s="178"/>
      <c r="DX135" s="178">
        <v>12281849002.711227</v>
      </c>
    </row>
    <row r="136" spans="4:128">
      <c r="D136" s="175" t="s">
        <v>678</v>
      </c>
      <c r="E136" s="180" t="s">
        <v>684</v>
      </c>
      <c r="F136" s="180" t="s">
        <v>680</v>
      </c>
      <c r="G136" s="180"/>
      <c r="H136" s="180"/>
      <c r="I136" s="180"/>
      <c r="J136" s="180"/>
      <c r="K136" s="180"/>
      <c r="L136" s="180"/>
      <c r="M136" s="180"/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  <c r="AA136" s="180"/>
      <c r="AB136" s="180"/>
      <c r="AC136" s="180"/>
      <c r="AD136" s="180"/>
      <c r="AE136" s="180"/>
      <c r="AF136" s="180"/>
      <c r="AG136" s="180"/>
      <c r="AH136" s="180"/>
      <c r="AI136" s="180"/>
      <c r="AJ136" s="180"/>
      <c r="AK136" s="180"/>
      <c r="AL136" s="180"/>
      <c r="AM136" s="180"/>
      <c r="AN136" s="180"/>
      <c r="AO136" s="180"/>
      <c r="AP136" s="180"/>
      <c r="AQ136" s="180"/>
      <c r="AR136" s="180"/>
      <c r="AS136" s="180"/>
      <c r="AT136" s="180"/>
      <c r="AU136" s="180"/>
      <c r="AV136" s="180"/>
      <c r="AW136" s="180"/>
      <c r="AX136" s="180"/>
      <c r="AY136" s="180"/>
      <c r="AZ136" s="180"/>
      <c r="BA136" s="180"/>
      <c r="BB136" s="180"/>
      <c r="BC136" s="180"/>
      <c r="BD136" s="180"/>
      <c r="BE136" s="180"/>
      <c r="BF136" s="180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180"/>
      <c r="BT136" s="180"/>
      <c r="BU136" s="180"/>
      <c r="BV136" s="180"/>
      <c r="BW136" s="180"/>
      <c r="BX136" s="180"/>
      <c r="BY136" s="180"/>
      <c r="BZ136" s="180"/>
      <c r="CA136" s="180"/>
      <c r="CB136" s="180">
        <v>-180935906.0887728</v>
      </c>
      <c r="CC136" s="180"/>
      <c r="CD136" s="180"/>
      <c r="CE136" s="180"/>
      <c r="CF136" s="180"/>
      <c r="CG136" s="180"/>
      <c r="CH136" s="180"/>
      <c r="CI136" s="180"/>
      <c r="CJ136" s="180"/>
      <c r="CK136" s="180"/>
      <c r="CL136" s="180"/>
      <c r="CM136" s="180"/>
      <c r="CN136" s="180"/>
      <c r="CO136" s="180"/>
      <c r="CP136" s="180"/>
      <c r="CQ136" s="180"/>
      <c r="CR136" s="180"/>
      <c r="CS136" s="180"/>
      <c r="CT136" s="180"/>
      <c r="CU136" s="180"/>
      <c r="CV136" s="180"/>
      <c r="CW136" s="180"/>
      <c r="CX136" s="180"/>
      <c r="CY136" s="180"/>
      <c r="CZ136" s="180"/>
      <c r="DA136" s="180"/>
      <c r="DB136" s="180"/>
      <c r="DC136" s="180"/>
      <c r="DD136" s="180"/>
      <c r="DE136" s="180"/>
      <c r="DF136" s="180"/>
      <c r="DG136" s="180"/>
      <c r="DH136" s="180"/>
      <c r="DI136" s="180">
        <v>12462784908.799999</v>
      </c>
      <c r="DJ136" s="180"/>
      <c r="DK136" s="180"/>
      <c r="DL136" s="180"/>
      <c r="DM136" s="180"/>
      <c r="DN136" s="180"/>
      <c r="DO136" s="180"/>
      <c r="DP136" s="180"/>
      <c r="DQ136" s="180"/>
      <c r="DR136" s="180"/>
      <c r="DS136" s="180"/>
      <c r="DT136" s="180">
        <v>12281849002.711227</v>
      </c>
      <c r="DU136" s="180"/>
      <c r="DV136" s="180"/>
      <c r="DW136" s="180"/>
      <c r="DX136" s="180">
        <v>12281849002.711227</v>
      </c>
    </row>
    <row r="137" spans="4:128">
      <c r="D137" s="175" t="s">
        <v>681</v>
      </c>
      <c r="E137" s="176" t="s">
        <v>686</v>
      </c>
      <c r="F137" s="176" t="s">
        <v>687</v>
      </c>
      <c r="G137" s="176">
        <v>413669654.25</v>
      </c>
      <c r="H137" s="176">
        <v>187380</v>
      </c>
      <c r="I137" s="176"/>
      <c r="J137" s="176">
        <v>73020108.413317606</v>
      </c>
      <c r="K137" s="176"/>
      <c r="L137" s="176">
        <v>5821988.9257455003</v>
      </c>
      <c r="M137" s="176">
        <v>85860507</v>
      </c>
      <c r="N137" s="176">
        <v>12336272.400195001</v>
      </c>
      <c r="O137" s="176">
        <v>590895910.98925805</v>
      </c>
      <c r="P137" s="176"/>
      <c r="Q137" s="176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  <c r="AN137" s="176"/>
      <c r="AO137" s="176"/>
      <c r="AP137" s="176"/>
      <c r="AQ137" s="176"/>
      <c r="AR137" s="176"/>
      <c r="AS137" s="176"/>
      <c r="AT137" s="176"/>
      <c r="AU137" s="176"/>
      <c r="AV137" s="176"/>
      <c r="AW137" s="176"/>
      <c r="AX137" s="176"/>
      <c r="AY137" s="176"/>
      <c r="AZ137" s="176"/>
      <c r="BA137" s="176"/>
      <c r="BB137" s="176"/>
      <c r="BC137" s="176"/>
      <c r="BD137" s="176"/>
      <c r="BE137" s="176"/>
      <c r="BF137" s="176"/>
      <c r="BG137" s="176"/>
      <c r="BH137" s="176"/>
      <c r="BI137" s="176"/>
      <c r="BJ137" s="176"/>
      <c r="BK137" s="176"/>
      <c r="BL137" s="176"/>
      <c r="BM137" s="176"/>
      <c r="BN137" s="176"/>
      <c r="BO137" s="176"/>
      <c r="BP137" s="176"/>
      <c r="BQ137" s="176"/>
      <c r="BR137" s="176"/>
      <c r="BS137" s="176"/>
      <c r="BT137" s="176"/>
      <c r="BU137" s="176"/>
      <c r="BV137" s="176"/>
      <c r="BW137" s="176"/>
      <c r="BX137" s="176"/>
      <c r="BY137" s="176"/>
      <c r="BZ137" s="176"/>
      <c r="CA137" s="176"/>
      <c r="CB137" s="176"/>
      <c r="CC137" s="176"/>
      <c r="CD137" s="176"/>
      <c r="CE137" s="176"/>
      <c r="CF137" s="176"/>
      <c r="CG137" s="176"/>
      <c r="CH137" s="176"/>
      <c r="CI137" s="176"/>
      <c r="CJ137" s="176"/>
      <c r="CK137" s="176"/>
      <c r="CL137" s="176"/>
      <c r="CM137" s="176"/>
      <c r="CN137" s="176"/>
      <c r="CO137" s="176"/>
      <c r="CP137" s="176"/>
      <c r="CQ137" s="176"/>
      <c r="CR137" s="176"/>
      <c r="CS137" s="176"/>
      <c r="CT137" s="176"/>
      <c r="CU137" s="176"/>
      <c r="CV137" s="176"/>
      <c r="CW137" s="176"/>
      <c r="CX137" s="176"/>
      <c r="CY137" s="176"/>
      <c r="CZ137" s="176"/>
      <c r="DA137" s="176"/>
      <c r="DB137" s="176"/>
      <c r="DC137" s="176"/>
      <c r="DD137" s="176"/>
      <c r="DE137" s="176"/>
      <c r="DF137" s="176"/>
      <c r="DG137" s="176"/>
      <c r="DH137" s="176"/>
      <c r="DI137" s="176"/>
      <c r="DJ137" s="176"/>
      <c r="DK137" s="176"/>
      <c r="DL137" s="176"/>
      <c r="DM137" s="176"/>
      <c r="DN137" s="176"/>
      <c r="DO137" s="176"/>
      <c r="DP137" s="176"/>
      <c r="DQ137" s="176"/>
      <c r="DR137" s="176"/>
      <c r="DS137" s="176"/>
      <c r="DT137" s="176"/>
      <c r="DU137" s="176"/>
      <c r="DV137" s="176"/>
      <c r="DW137" s="176"/>
      <c r="DX137" s="176">
        <v>590895910.98925805</v>
      </c>
    </row>
    <row r="138" spans="4:128">
      <c r="D138" s="175" t="s">
        <v>683</v>
      </c>
      <c r="E138" s="176" t="s">
        <v>689</v>
      </c>
      <c r="F138" s="176" t="s">
        <v>690</v>
      </c>
      <c r="G138" s="176">
        <v>-324786092.56999999</v>
      </c>
      <c r="H138" s="176">
        <v>-62459.67</v>
      </c>
      <c r="I138" s="176"/>
      <c r="J138" s="176">
        <v>-65822872.846528001</v>
      </c>
      <c r="K138" s="176"/>
      <c r="L138" s="176">
        <v>-4321327.6962959999</v>
      </c>
      <c r="M138" s="176">
        <v>-74619039.640000001</v>
      </c>
      <c r="N138" s="176">
        <v>-8272219.5610199999</v>
      </c>
      <c r="O138" s="176">
        <v>-477884011.98384398</v>
      </c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176"/>
      <c r="AU138" s="176"/>
      <c r="AV138" s="176"/>
      <c r="AW138" s="176"/>
      <c r="AX138" s="176"/>
      <c r="AY138" s="176"/>
      <c r="AZ138" s="176"/>
      <c r="BA138" s="176"/>
      <c r="BB138" s="176"/>
      <c r="BC138" s="176"/>
      <c r="BD138" s="176"/>
      <c r="BE138" s="176"/>
      <c r="BF138" s="176"/>
      <c r="BG138" s="17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6"/>
      <c r="CB138" s="176"/>
      <c r="CC138" s="176"/>
      <c r="CD138" s="176"/>
      <c r="CE138" s="176"/>
      <c r="CF138" s="176"/>
      <c r="CG138" s="176"/>
      <c r="CH138" s="176"/>
      <c r="CI138" s="176"/>
      <c r="CJ138" s="176"/>
      <c r="CK138" s="176"/>
      <c r="CL138" s="176"/>
      <c r="CM138" s="176"/>
      <c r="CN138" s="176"/>
      <c r="CO138" s="176"/>
      <c r="CP138" s="176"/>
      <c r="CQ138" s="176"/>
      <c r="CR138" s="176"/>
      <c r="CS138" s="176"/>
      <c r="CT138" s="176"/>
      <c r="CU138" s="176"/>
      <c r="CV138" s="176"/>
      <c r="CW138" s="176"/>
      <c r="CX138" s="176"/>
      <c r="CY138" s="176"/>
      <c r="CZ138" s="176"/>
      <c r="DA138" s="176"/>
      <c r="DB138" s="176"/>
      <c r="DC138" s="176"/>
      <c r="DD138" s="176"/>
      <c r="DE138" s="176"/>
      <c r="DF138" s="176"/>
      <c r="DG138" s="176"/>
      <c r="DH138" s="176"/>
      <c r="DI138" s="176"/>
      <c r="DJ138" s="176"/>
      <c r="DK138" s="176"/>
      <c r="DL138" s="176"/>
      <c r="DM138" s="176"/>
      <c r="DN138" s="176"/>
      <c r="DO138" s="176"/>
      <c r="DP138" s="176"/>
      <c r="DQ138" s="176"/>
      <c r="DR138" s="176"/>
      <c r="DS138" s="176"/>
      <c r="DT138" s="176"/>
      <c r="DU138" s="176"/>
      <c r="DV138" s="176"/>
      <c r="DW138" s="176"/>
      <c r="DX138" s="176">
        <v>-477884011.98384398</v>
      </c>
    </row>
    <row r="139" spans="4:128">
      <c r="D139" s="175" t="s">
        <v>685</v>
      </c>
      <c r="E139" s="178" t="s">
        <v>692</v>
      </c>
      <c r="F139" s="178" t="s">
        <v>687</v>
      </c>
      <c r="G139" s="178">
        <v>88883561.680000007</v>
      </c>
      <c r="H139" s="178">
        <v>124920.33</v>
      </c>
      <c r="I139" s="178"/>
      <c r="J139" s="178">
        <v>7197235.5667896001</v>
      </c>
      <c r="K139" s="178"/>
      <c r="L139" s="178">
        <v>1500661.2294495001</v>
      </c>
      <c r="M139" s="178">
        <v>11241467.359999999</v>
      </c>
      <c r="N139" s="178">
        <v>4064052.8391749999</v>
      </c>
      <c r="O139" s="178">
        <v>113011899.0054141</v>
      </c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  <c r="CH139" s="178"/>
      <c r="CI139" s="178"/>
      <c r="CJ139" s="178"/>
      <c r="CK139" s="178"/>
      <c r="CL139" s="178"/>
      <c r="CM139" s="178"/>
      <c r="CN139" s="178"/>
      <c r="CO139" s="178"/>
      <c r="CP139" s="178"/>
      <c r="CQ139" s="178"/>
      <c r="CR139" s="178"/>
      <c r="CS139" s="178"/>
      <c r="CT139" s="178"/>
      <c r="CU139" s="178"/>
      <c r="CV139" s="178"/>
      <c r="CW139" s="178"/>
      <c r="CX139" s="178"/>
      <c r="CY139" s="178"/>
      <c r="CZ139" s="178"/>
      <c r="DA139" s="178"/>
      <c r="DB139" s="178"/>
      <c r="DC139" s="178"/>
      <c r="DD139" s="178"/>
      <c r="DE139" s="178"/>
      <c r="DF139" s="178"/>
      <c r="DG139" s="178"/>
      <c r="DH139" s="178"/>
      <c r="DI139" s="178"/>
      <c r="DJ139" s="178"/>
      <c r="DK139" s="178"/>
      <c r="DL139" s="178"/>
      <c r="DM139" s="178"/>
      <c r="DN139" s="178"/>
      <c r="DO139" s="178"/>
      <c r="DP139" s="178"/>
      <c r="DQ139" s="178"/>
      <c r="DR139" s="178"/>
      <c r="DS139" s="178"/>
      <c r="DT139" s="178"/>
      <c r="DU139" s="178"/>
      <c r="DV139" s="178"/>
      <c r="DW139" s="178"/>
      <c r="DX139" s="178">
        <v>113011899.0054141</v>
      </c>
    </row>
    <row r="140" spans="4:128">
      <c r="D140" s="175" t="s">
        <v>688</v>
      </c>
      <c r="E140" s="176" t="s">
        <v>694</v>
      </c>
      <c r="F140" s="176" t="s">
        <v>695</v>
      </c>
      <c r="G140" s="176">
        <v>2100000</v>
      </c>
      <c r="H140" s="176"/>
      <c r="I140" s="176"/>
      <c r="J140" s="176"/>
      <c r="K140" s="176"/>
      <c r="L140" s="176"/>
      <c r="M140" s="176"/>
      <c r="N140" s="176"/>
      <c r="O140" s="176">
        <v>2100000</v>
      </c>
      <c r="P140" s="176"/>
      <c r="Q140" s="176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76"/>
      <c r="DM140" s="176"/>
      <c r="DN140" s="176"/>
      <c r="DO140" s="176"/>
      <c r="DP140" s="176"/>
      <c r="DQ140" s="176"/>
      <c r="DR140" s="176"/>
      <c r="DS140" s="176"/>
      <c r="DT140" s="176"/>
      <c r="DU140" s="176"/>
      <c r="DV140" s="176"/>
      <c r="DW140" s="176"/>
      <c r="DX140" s="176">
        <v>2100000</v>
      </c>
    </row>
    <row r="141" spans="4:128">
      <c r="D141" s="175" t="s">
        <v>691</v>
      </c>
      <c r="E141" s="176" t="s">
        <v>697</v>
      </c>
      <c r="F141" s="176" t="s">
        <v>698</v>
      </c>
      <c r="G141" s="176">
        <v>-698465.76</v>
      </c>
      <c r="H141" s="176"/>
      <c r="I141" s="176"/>
      <c r="J141" s="176"/>
      <c r="K141" s="176"/>
      <c r="L141" s="176"/>
      <c r="M141" s="176"/>
      <c r="N141" s="176"/>
      <c r="O141" s="176">
        <v>-698465.76</v>
      </c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76"/>
      <c r="BD141" s="176"/>
      <c r="BE141" s="176"/>
      <c r="BF141" s="176"/>
      <c r="BG141" s="176"/>
      <c r="BH141" s="176"/>
      <c r="BI141" s="176"/>
      <c r="BJ141" s="176"/>
      <c r="BK141" s="176"/>
      <c r="BL141" s="176"/>
      <c r="BM141" s="176"/>
      <c r="BN141" s="176"/>
      <c r="BO141" s="176"/>
      <c r="BP141" s="176"/>
      <c r="BQ141" s="176"/>
      <c r="BR141" s="176"/>
      <c r="BS141" s="176"/>
      <c r="BT141" s="176"/>
      <c r="BU141" s="176"/>
      <c r="BV141" s="176"/>
      <c r="BW141" s="176"/>
      <c r="BX141" s="176"/>
      <c r="BY141" s="176"/>
      <c r="BZ141" s="176"/>
      <c r="CA141" s="176"/>
      <c r="CB141" s="176"/>
      <c r="CC141" s="176"/>
      <c r="CD141" s="176"/>
      <c r="CE141" s="176"/>
      <c r="CF141" s="176"/>
      <c r="CG141" s="176"/>
      <c r="CH141" s="176"/>
      <c r="CI141" s="176"/>
      <c r="CJ141" s="176"/>
      <c r="CK141" s="176"/>
      <c r="CL141" s="176"/>
      <c r="CM141" s="176"/>
      <c r="CN141" s="176"/>
      <c r="CO141" s="176"/>
      <c r="CP141" s="176"/>
      <c r="CQ141" s="176"/>
      <c r="CR141" s="176"/>
      <c r="CS141" s="176"/>
      <c r="CT141" s="176"/>
      <c r="CU141" s="176"/>
      <c r="CV141" s="176"/>
      <c r="CW141" s="176"/>
      <c r="CX141" s="176"/>
      <c r="CY141" s="176"/>
      <c r="CZ141" s="176"/>
      <c r="DA141" s="176"/>
      <c r="DB141" s="176"/>
      <c r="DC141" s="176"/>
      <c r="DD141" s="176"/>
      <c r="DE141" s="176"/>
      <c r="DF141" s="176"/>
      <c r="DG141" s="176"/>
      <c r="DH141" s="176"/>
      <c r="DI141" s="176"/>
      <c r="DJ141" s="176"/>
      <c r="DK141" s="176"/>
      <c r="DL141" s="176"/>
      <c r="DM141" s="176"/>
      <c r="DN141" s="176"/>
      <c r="DO141" s="176"/>
      <c r="DP141" s="176"/>
      <c r="DQ141" s="176"/>
      <c r="DR141" s="176"/>
      <c r="DS141" s="176"/>
      <c r="DT141" s="176"/>
      <c r="DU141" s="176"/>
      <c r="DV141" s="176"/>
      <c r="DW141" s="176"/>
      <c r="DX141" s="176">
        <v>-698465.76</v>
      </c>
    </row>
    <row r="142" spans="4:128">
      <c r="D142" s="175" t="s">
        <v>693</v>
      </c>
      <c r="E142" s="178" t="s">
        <v>700</v>
      </c>
      <c r="F142" s="178" t="s">
        <v>695</v>
      </c>
      <c r="G142" s="178">
        <v>1401534.24</v>
      </c>
      <c r="H142" s="178"/>
      <c r="I142" s="178"/>
      <c r="J142" s="178"/>
      <c r="K142" s="178"/>
      <c r="L142" s="178"/>
      <c r="M142" s="178"/>
      <c r="N142" s="178"/>
      <c r="O142" s="178">
        <v>1401534.24</v>
      </c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178"/>
      <c r="BZ142" s="178"/>
      <c r="CA142" s="178"/>
      <c r="CB142" s="178"/>
      <c r="CC142" s="178"/>
      <c r="CD142" s="178"/>
      <c r="CE142" s="178"/>
      <c r="CF142" s="178"/>
      <c r="CG142" s="178"/>
      <c r="CH142" s="178"/>
      <c r="CI142" s="178"/>
      <c r="CJ142" s="178"/>
      <c r="CK142" s="178"/>
      <c r="CL142" s="178"/>
      <c r="CM142" s="178"/>
      <c r="CN142" s="178"/>
      <c r="CO142" s="178"/>
      <c r="CP142" s="178"/>
      <c r="CQ142" s="178"/>
      <c r="CR142" s="178"/>
      <c r="CS142" s="178"/>
      <c r="CT142" s="178"/>
      <c r="CU142" s="178"/>
      <c r="CV142" s="178"/>
      <c r="CW142" s="178"/>
      <c r="CX142" s="178"/>
      <c r="CY142" s="178"/>
      <c r="CZ142" s="178"/>
      <c r="DA142" s="178"/>
      <c r="DB142" s="178"/>
      <c r="DC142" s="178"/>
      <c r="DD142" s="178"/>
      <c r="DE142" s="178"/>
      <c r="DF142" s="178"/>
      <c r="DG142" s="178"/>
      <c r="DH142" s="178"/>
      <c r="DI142" s="178"/>
      <c r="DJ142" s="178"/>
      <c r="DK142" s="178"/>
      <c r="DL142" s="178"/>
      <c r="DM142" s="178"/>
      <c r="DN142" s="178"/>
      <c r="DO142" s="178"/>
      <c r="DP142" s="178"/>
      <c r="DQ142" s="178"/>
      <c r="DR142" s="178"/>
      <c r="DS142" s="178"/>
      <c r="DT142" s="178"/>
      <c r="DU142" s="178"/>
      <c r="DV142" s="178"/>
      <c r="DW142" s="178"/>
      <c r="DX142" s="178">
        <v>1401534.24</v>
      </c>
    </row>
    <row r="143" spans="4:128">
      <c r="D143" s="175" t="s">
        <v>696</v>
      </c>
      <c r="E143" s="176" t="s">
        <v>718</v>
      </c>
      <c r="F143" s="176" t="s">
        <v>719</v>
      </c>
      <c r="G143" s="176">
        <v>68502093.730000004</v>
      </c>
      <c r="H143" s="176">
        <v>1894800</v>
      </c>
      <c r="I143" s="176"/>
      <c r="J143" s="176"/>
      <c r="K143" s="176"/>
      <c r="L143" s="176"/>
      <c r="M143" s="176">
        <v>5834716.6200000001</v>
      </c>
      <c r="N143" s="176"/>
      <c r="O143" s="176">
        <v>76231610.349999994</v>
      </c>
      <c r="P143" s="176"/>
      <c r="Q143" s="176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76"/>
      <c r="AY143" s="176"/>
      <c r="AZ143" s="176"/>
      <c r="BA143" s="176"/>
      <c r="BB143" s="176"/>
      <c r="BC143" s="176"/>
      <c r="BD143" s="176"/>
      <c r="BE143" s="176"/>
      <c r="BF143" s="176"/>
      <c r="BG143" s="176"/>
      <c r="BH143" s="176"/>
      <c r="BI143" s="176"/>
      <c r="BJ143" s="176"/>
      <c r="BK143" s="176"/>
      <c r="BL143" s="176"/>
      <c r="BM143" s="176"/>
      <c r="BN143" s="176"/>
      <c r="BO143" s="176"/>
      <c r="BP143" s="176"/>
      <c r="BQ143" s="176"/>
      <c r="BR143" s="176"/>
      <c r="BS143" s="176"/>
      <c r="BT143" s="176"/>
      <c r="BU143" s="176"/>
      <c r="BV143" s="176"/>
      <c r="BW143" s="176"/>
      <c r="BX143" s="176"/>
      <c r="BY143" s="176"/>
      <c r="BZ143" s="176"/>
      <c r="CA143" s="176"/>
      <c r="CB143" s="176"/>
      <c r="CC143" s="176"/>
      <c r="CD143" s="176"/>
      <c r="CE143" s="176"/>
      <c r="CF143" s="176"/>
      <c r="CG143" s="176"/>
      <c r="CH143" s="176"/>
      <c r="CI143" s="176"/>
      <c r="CJ143" s="176"/>
      <c r="CK143" s="176"/>
      <c r="CL143" s="176"/>
      <c r="CM143" s="176"/>
      <c r="CN143" s="176"/>
      <c r="CO143" s="176"/>
      <c r="CP143" s="176"/>
      <c r="CQ143" s="176"/>
      <c r="CR143" s="176"/>
      <c r="CS143" s="176"/>
      <c r="CT143" s="176"/>
      <c r="CU143" s="176"/>
      <c r="CV143" s="176"/>
      <c r="CW143" s="176"/>
      <c r="CX143" s="176"/>
      <c r="CY143" s="176"/>
      <c r="CZ143" s="176"/>
      <c r="DA143" s="176"/>
      <c r="DB143" s="176"/>
      <c r="DC143" s="176"/>
      <c r="DD143" s="176"/>
      <c r="DE143" s="176"/>
      <c r="DF143" s="176"/>
      <c r="DG143" s="176"/>
      <c r="DH143" s="176"/>
      <c r="DI143" s="176"/>
      <c r="DJ143" s="176"/>
      <c r="DK143" s="176"/>
      <c r="DL143" s="176"/>
      <c r="DM143" s="176"/>
      <c r="DN143" s="176"/>
      <c r="DO143" s="176"/>
      <c r="DP143" s="176"/>
      <c r="DQ143" s="176"/>
      <c r="DR143" s="176"/>
      <c r="DS143" s="176"/>
      <c r="DT143" s="176"/>
      <c r="DU143" s="176"/>
      <c r="DV143" s="176"/>
      <c r="DW143" s="176"/>
      <c r="DX143" s="176">
        <v>76231610.349999994</v>
      </c>
    </row>
    <row r="144" spans="4:128">
      <c r="D144" s="175" t="s">
        <v>699</v>
      </c>
      <c r="E144" s="178" t="s">
        <v>721</v>
      </c>
      <c r="F144" s="178" t="s">
        <v>719</v>
      </c>
      <c r="G144" s="178">
        <v>68502093.730000004</v>
      </c>
      <c r="H144" s="178">
        <v>1894800</v>
      </c>
      <c r="I144" s="178"/>
      <c r="J144" s="178"/>
      <c r="K144" s="178"/>
      <c r="L144" s="178"/>
      <c r="M144" s="178">
        <v>5834716.6200000001</v>
      </c>
      <c r="N144" s="178"/>
      <c r="O144" s="178">
        <v>76231610.349999994</v>
      </c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B144" s="178"/>
      <c r="CC144" s="178"/>
      <c r="CD144" s="178"/>
      <c r="CE144" s="178"/>
      <c r="CF144" s="178"/>
      <c r="CG144" s="178"/>
      <c r="CH144" s="178"/>
      <c r="CI144" s="178"/>
      <c r="CJ144" s="178"/>
      <c r="CK144" s="178"/>
      <c r="CL144" s="178"/>
      <c r="CM144" s="178"/>
      <c r="CN144" s="178"/>
      <c r="CO144" s="178"/>
      <c r="CP144" s="178"/>
      <c r="CQ144" s="178"/>
      <c r="CR144" s="178"/>
      <c r="CS144" s="178"/>
      <c r="CT144" s="178"/>
      <c r="CU144" s="178"/>
      <c r="CV144" s="178"/>
      <c r="CW144" s="178"/>
      <c r="CX144" s="178"/>
      <c r="CY144" s="178"/>
      <c r="CZ144" s="178"/>
      <c r="DA144" s="178"/>
      <c r="DB144" s="178"/>
      <c r="DC144" s="178"/>
      <c r="DD144" s="178"/>
      <c r="DE144" s="178"/>
      <c r="DF144" s="178"/>
      <c r="DG144" s="178"/>
      <c r="DH144" s="178"/>
      <c r="DI144" s="178"/>
      <c r="DJ144" s="178"/>
      <c r="DK144" s="178"/>
      <c r="DL144" s="178"/>
      <c r="DM144" s="178"/>
      <c r="DN144" s="178"/>
      <c r="DO144" s="178"/>
      <c r="DP144" s="178"/>
      <c r="DQ144" s="178"/>
      <c r="DR144" s="178"/>
      <c r="DS144" s="178"/>
      <c r="DT144" s="178"/>
      <c r="DU144" s="178"/>
      <c r="DV144" s="178"/>
      <c r="DW144" s="178"/>
      <c r="DX144" s="178">
        <v>76231610.349999994</v>
      </c>
    </row>
    <row r="145" spans="4:130">
      <c r="D145" s="175" t="s">
        <v>701</v>
      </c>
      <c r="E145" s="176" t="s">
        <v>723</v>
      </c>
      <c r="F145" s="176" t="s">
        <v>724</v>
      </c>
      <c r="G145" s="176">
        <v>1000000</v>
      </c>
      <c r="H145" s="176"/>
      <c r="I145" s="176"/>
      <c r="J145" s="176"/>
      <c r="K145" s="176"/>
      <c r="L145" s="176"/>
      <c r="M145" s="176"/>
      <c r="N145" s="176"/>
      <c r="O145" s="176">
        <v>1000000</v>
      </c>
      <c r="P145" s="176"/>
      <c r="Q145" s="176"/>
      <c r="R145" s="176"/>
      <c r="S145" s="176"/>
      <c r="T145" s="176"/>
      <c r="U145" s="176"/>
      <c r="V145" s="176"/>
      <c r="W145" s="176"/>
      <c r="X145" s="176"/>
      <c r="Y145" s="176"/>
      <c r="Z145" s="176"/>
      <c r="AA145" s="176"/>
      <c r="AB145" s="176"/>
      <c r="AC145" s="176"/>
      <c r="AD145" s="176"/>
      <c r="AE145" s="176"/>
      <c r="AF145" s="176"/>
      <c r="AG145" s="176"/>
      <c r="AH145" s="176"/>
      <c r="AI145" s="176"/>
      <c r="AJ145" s="176"/>
      <c r="AK145" s="176"/>
      <c r="AL145" s="176"/>
      <c r="AM145" s="176"/>
      <c r="AN145" s="176"/>
      <c r="AO145" s="176"/>
      <c r="AP145" s="176"/>
      <c r="AQ145" s="176"/>
      <c r="AR145" s="176"/>
      <c r="AS145" s="176"/>
      <c r="AT145" s="176"/>
      <c r="AU145" s="176"/>
      <c r="AV145" s="176"/>
      <c r="AW145" s="176"/>
      <c r="AX145" s="176"/>
      <c r="AY145" s="176"/>
      <c r="AZ145" s="176"/>
      <c r="BA145" s="176"/>
      <c r="BB145" s="176"/>
      <c r="BC145" s="176"/>
      <c r="BD145" s="176"/>
      <c r="BE145" s="176"/>
      <c r="BF145" s="176"/>
      <c r="BG145" s="176"/>
      <c r="BH145" s="176"/>
      <c r="BI145" s="176"/>
      <c r="BJ145" s="176"/>
      <c r="BK145" s="176"/>
      <c r="BL145" s="176"/>
      <c r="BM145" s="176"/>
      <c r="BN145" s="176"/>
      <c r="BO145" s="176"/>
      <c r="BP145" s="176"/>
      <c r="BQ145" s="176"/>
      <c r="BR145" s="176"/>
      <c r="BS145" s="176"/>
      <c r="BT145" s="176"/>
      <c r="BU145" s="176"/>
      <c r="BV145" s="176"/>
      <c r="BW145" s="176"/>
      <c r="BX145" s="176"/>
      <c r="BY145" s="176"/>
      <c r="BZ145" s="176"/>
      <c r="CA145" s="176"/>
      <c r="CB145" s="176"/>
      <c r="CC145" s="176"/>
      <c r="CD145" s="176"/>
      <c r="CE145" s="176"/>
      <c r="CF145" s="176"/>
      <c r="CG145" s="176"/>
      <c r="CH145" s="176"/>
      <c r="CI145" s="176"/>
      <c r="CJ145" s="176"/>
      <c r="CK145" s="176"/>
      <c r="CL145" s="176"/>
      <c r="CM145" s="176"/>
      <c r="CN145" s="176"/>
      <c r="CO145" s="176"/>
      <c r="CP145" s="176"/>
      <c r="CQ145" s="176"/>
      <c r="CR145" s="176"/>
      <c r="CS145" s="176"/>
      <c r="CT145" s="176"/>
      <c r="CU145" s="176"/>
      <c r="CV145" s="176"/>
      <c r="CW145" s="176"/>
      <c r="CX145" s="176"/>
      <c r="CY145" s="176"/>
      <c r="CZ145" s="176"/>
      <c r="DA145" s="176"/>
      <c r="DB145" s="176"/>
      <c r="DC145" s="176"/>
      <c r="DD145" s="176"/>
      <c r="DE145" s="176"/>
      <c r="DF145" s="176"/>
      <c r="DG145" s="176"/>
      <c r="DH145" s="176"/>
      <c r="DI145" s="176"/>
      <c r="DJ145" s="176"/>
      <c r="DK145" s="176"/>
      <c r="DL145" s="176"/>
      <c r="DM145" s="176"/>
      <c r="DN145" s="176"/>
      <c r="DO145" s="176"/>
      <c r="DP145" s="176"/>
      <c r="DQ145" s="176"/>
      <c r="DR145" s="176"/>
      <c r="DS145" s="176"/>
      <c r="DT145" s="176"/>
      <c r="DU145" s="176"/>
      <c r="DV145" s="176"/>
      <c r="DW145" s="176"/>
      <c r="DX145" s="176">
        <v>1000000</v>
      </c>
    </row>
    <row r="146" spans="4:130">
      <c r="D146" s="175" t="s">
        <v>704</v>
      </c>
      <c r="E146" s="176" t="s">
        <v>726</v>
      </c>
      <c r="F146" s="176" t="s">
        <v>727</v>
      </c>
      <c r="G146" s="176">
        <v>-149280.39000000001</v>
      </c>
      <c r="H146" s="176"/>
      <c r="I146" s="176"/>
      <c r="J146" s="176"/>
      <c r="K146" s="176"/>
      <c r="L146" s="176"/>
      <c r="M146" s="176"/>
      <c r="N146" s="176"/>
      <c r="O146" s="176">
        <v>-149280.39000000001</v>
      </c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176"/>
      <c r="CF146" s="176"/>
      <c r="CG146" s="176"/>
      <c r="CH146" s="176"/>
      <c r="CI146" s="176"/>
      <c r="CJ146" s="176"/>
      <c r="CK146" s="176"/>
      <c r="CL146" s="176"/>
      <c r="CM146" s="176"/>
      <c r="CN146" s="176"/>
      <c r="CO146" s="176"/>
      <c r="CP146" s="176"/>
      <c r="CQ146" s="176"/>
      <c r="CR146" s="176"/>
      <c r="CS146" s="176"/>
      <c r="CT146" s="176"/>
      <c r="CU146" s="176"/>
      <c r="CV146" s="176"/>
      <c r="CW146" s="176"/>
      <c r="CX146" s="176"/>
      <c r="CY146" s="176"/>
      <c r="CZ146" s="176"/>
      <c r="DA146" s="176"/>
      <c r="DB146" s="176"/>
      <c r="DC146" s="176"/>
      <c r="DD146" s="176"/>
      <c r="DE146" s="176"/>
      <c r="DF146" s="176"/>
      <c r="DG146" s="176"/>
      <c r="DH146" s="176"/>
      <c r="DI146" s="176"/>
      <c r="DJ146" s="176"/>
      <c r="DK146" s="176"/>
      <c r="DL146" s="176"/>
      <c r="DM146" s="176"/>
      <c r="DN146" s="176"/>
      <c r="DO146" s="176"/>
      <c r="DP146" s="176"/>
      <c r="DQ146" s="176"/>
      <c r="DR146" s="176"/>
      <c r="DS146" s="176"/>
      <c r="DT146" s="176"/>
      <c r="DU146" s="176"/>
      <c r="DV146" s="176"/>
      <c r="DW146" s="176"/>
      <c r="DX146" s="176">
        <v>-149280.39000000001</v>
      </c>
    </row>
    <row r="147" spans="4:130">
      <c r="D147" s="175" t="s">
        <v>707</v>
      </c>
      <c r="E147" s="178" t="s">
        <v>729</v>
      </c>
      <c r="F147" s="178" t="s">
        <v>730</v>
      </c>
      <c r="G147" s="178">
        <v>850719.61</v>
      </c>
      <c r="H147" s="178"/>
      <c r="I147" s="178"/>
      <c r="J147" s="178"/>
      <c r="K147" s="178"/>
      <c r="L147" s="178"/>
      <c r="M147" s="178"/>
      <c r="N147" s="178"/>
      <c r="O147" s="178">
        <v>850719.61</v>
      </c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  <c r="BQ147" s="178"/>
      <c r="BR147" s="178"/>
      <c r="BS147" s="178"/>
      <c r="BT147" s="178"/>
      <c r="BU147" s="178"/>
      <c r="BV147" s="178"/>
      <c r="BW147" s="178"/>
      <c r="BX147" s="178"/>
      <c r="BY147" s="178"/>
      <c r="BZ147" s="178"/>
      <c r="CA147" s="178"/>
      <c r="CB147" s="178"/>
      <c r="CC147" s="178"/>
      <c r="CD147" s="178"/>
      <c r="CE147" s="178"/>
      <c r="CF147" s="178"/>
      <c r="CG147" s="178"/>
      <c r="CH147" s="178"/>
      <c r="CI147" s="178"/>
      <c r="CJ147" s="178"/>
      <c r="CK147" s="178"/>
      <c r="CL147" s="178"/>
      <c r="CM147" s="178"/>
      <c r="CN147" s="178"/>
      <c r="CO147" s="178"/>
      <c r="CP147" s="178"/>
      <c r="CQ147" s="178"/>
      <c r="CR147" s="178"/>
      <c r="CS147" s="178"/>
      <c r="CT147" s="178"/>
      <c r="CU147" s="178"/>
      <c r="CV147" s="178"/>
      <c r="CW147" s="178"/>
      <c r="CX147" s="178"/>
      <c r="CY147" s="178"/>
      <c r="CZ147" s="178"/>
      <c r="DA147" s="178"/>
      <c r="DB147" s="178"/>
      <c r="DC147" s="178"/>
      <c r="DD147" s="178"/>
      <c r="DE147" s="178"/>
      <c r="DF147" s="178"/>
      <c r="DG147" s="178"/>
      <c r="DH147" s="178"/>
      <c r="DI147" s="178"/>
      <c r="DJ147" s="178"/>
      <c r="DK147" s="178"/>
      <c r="DL147" s="178"/>
      <c r="DM147" s="178"/>
      <c r="DN147" s="178"/>
      <c r="DO147" s="178"/>
      <c r="DP147" s="178"/>
      <c r="DQ147" s="178"/>
      <c r="DR147" s="178"/>
      <c r="DS147" s="178"/>
      <c r="DT147" s="178"/>
      <c r="DU147" s="178"/>
      <c r="DV147" s="178"/>
      <c r="DW147" s="178"/>
      <c r="DX147" s="178">
        <v>850719.61</v>
      </c>
    </row>
    <row r="148" spans="4:130">
      <c r="D148" s="175" t="s">
        <v>709</v>
      </c>
      <c r="E148" s="180" t="s">
        <v>732</v>
      </c>
      <c r="F148" s="180" t="s">
        <v>733</v>
      </c>
      <c r="G148" s="180">
        <v>159637909.25999999</v>
      </c>
      <c r="H148" s="180">
        <v>2019720.33</v>
      </c>
      <c r="I148" s="180"/>
      <c r="J148" s="180">
        <v>7197235.5667896001</v>
      </c>
      <c r="K148" s="180"/>
      <c r="L148" s="180">
        <v>1500661.2294495001</v>
      </c>
      <c r="M148" s="180">
        <v>17076183.98</v>
      </c>
      <c r="N148" s="180">
        <v>4064052.8391749999</v>
      </c>
      <c r="O148" s="180">
        <v>191495763.20541409</v>
      </c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  <c r="AA148" s="180"/>
      <c r="AB148" s="180"/>
      <c r="AC148" s="180"/>
      <c r="AD148" s="180"/>
      <c r="AE148" s="180"/>
      <c r="AF148" s="180"/>
      <c r="AG148" s="180"/>
      <c r="AH148" s="180"/>
      <c r="AI148" s="180"/>
      <c r="AJ148" s="180"/>
      <c r="AK148" s="180"/>
      <c r="AL148" s="180"/>
      <c r="AM148" s="180"/>
      <c r="AN148" s="180"/>
      <c r="AO148" s="180"/>
      <c r="AP148" s="180"/>
      <c r="AQ148" s="180"/>
      <c r="AR148" s="180"/>
      <c r="AS148" s="180"/>
      <c r="AT148" s="180"/>
      <c r="AU148" s="180"/>
      <c r="AV148" s="180"/>
      <c r="AW148" s="180"/>
      <c r="AX148" s="180"/>
      <c r="AY148" s="180"/>
      <c r="AZ148" s="180"/>
      <c r="BA148" s="180"/>
      <c r="BB148" s="180"/>
      <c r="BC148" s="180"/>
      <c r="BD148" s="180"/>
      <c r="BE148" s="180"/>
      <c r="BF148" s="180"/>
      <c r="BG148" s="180"/>
      <c r="BH148" s="180"/>
      <c r="BI148" s="180"/>
      <c r="BJ148" s="180"/>
      <c r="BK148" s="180"/>
      <c r="BL148" s="180"/>
      <c r="BM148" s="180"/>
      <c r="BN148" s="180"/>
      <c r="BO148" s="180"/>
      <c r="BP148" s="180"/>
      <c r="BQ148" s="180"/>
      <c r="BR148" s="180"/>
      <c r="BS148" s="180"/>
      <c r="BT148" s="180"/>
      <c r="BU148" s="180"/>
      <c r="BV148" s="180"/>
      <c r="BW148" s="180"/>
      <c r="BX148" s="180"/>
      <c r="BY148" s="180"/>
      <c r="BZ148" s="180"/>
      <c r="CA148" s="180"/>
      <c r="CB148" s="180"/>
      <c r="CC148" s="180"/>
      <c r="CD148" s="180"/>
      <c r="CE148" s="180"/>
      <c r="CF148" s="180"/>
      <c r="CG148" s="180"/>
      <c r="CH148" s="180"/>
      <c r="CI148" s="180"/>
      <c r="CJ148" s="180"/>
      <c r="CK148" s="180"/>
      <c r="CL148" s="180"/>
      <c r="CM148" s="180"/>
      <c r="CN148" s="180"/>
      <c r="CO148" s="180"/>
      <c r="CP148" s="180"/>
      <c r="CQ148" s="180"/>
      <c r="CR148" s="180"/>
      <c r="CS148" s="180"/>
      <c r="CT148" s="180"/>
      <c r="CU148" s="180"/>
      <c r="CV148" s="180"/>
      <c r="CW148" s="180"/>
      <c r="CX148" s="180"/>
      <c r="CY148" s="180"/>
      <c r="CZ148" s="180"/>
      <c r="DA148" s="180"/>
      <c r="DB148" s="180"/>
      <c r="DC148" s="180"/>
      <c r="DD148" s="180"/>
      <c r="DE148" s="180"/>
      <c r="DF148" s="180"/>
      <c r="DG148" s="180"/>
      <c r="DH148" s="180"/>
      <c r="DI148" s="180"/>
      <c r="DJ148" s="180"/>
      <c r="DK148" s="180"/>
      <c r="DL148" s="180"/>
      <c r="DM148" s="180"/>
      <c r="DN148" s="180"/>
      <c r="DO148" s="180"/>
      <c r="DP148" s="180"/>
      <c r="DQ148" s="180"/>
      <c r="DR148" s="180"/>
      <c r="DS148" s="180"/>
      <c r="DT148" s="180"/>
      <c r="DU148" s="180"/>
      <c r="DV148" s="180"/>
      <c r="DW148" s="180"/>
      <c r="DX148" s="180">
        <v>191495763.20541409</v>
      </c>
      <c r="DZ148">
        <v>24000</v>
      </c>
    </row>
    <row r="149" spans="4:130">
      <c r="D149" s="175" t="s">
        <v>712</v>
      </c>
      <c r="E149" s="176" t="s">
        <v>735</v>
      </c>
      <c r="F149" s="176" t="s">
        <v>736</v>
      </c>
      <c r="G149" s="176">
        <v>18747110.93</v>
      </c>
      <c r="H149" s="176"/>
      <c r="I149" s="176"/>
      <c r="J149" s="176"/>
      <c r="K149" s="176"/>
      <c r="L149" s="176"/>
      <c r="M149" s="176">
        <v>900597.69</v>
      </c>
      <c r="N149" s="176"/>
      <c r="O149" s="176">
        <v>19647708.620000001</v>
      </c>
      <c r="P149" s="176"/>
      <c r="Q149" s="176"/>
      <c r="R149" s="176"/>
      <c r="S149" s="176"/>
      <c r="T149" s="176"/>
      <c r="U149" s="176"/>
      <c r="V149" s="176"/>
      <c r="W149" s="176"/>
      <c r="X149" s="176"/>
      <c r="Y149" s="176"/>
      <c r="Z149" s="176"/>
      <c r="AA149" s="176"/>
      <c r="AB149" s="176"/>
      <c r="AC149" s="176"/>
      <c r="AD149" s="176"/>
      <c r="AE149" s="176"/>
      <c r="AF149" s="176"/>
      <c r="AG149" s="176"/>
      <c r="AH149" s="176"/>
      <c r="AI149" s="176"/>
      <c r="AJ149" s="176"/>
      <c r="AK149" s="176"/>
      <c r="AL149" s="176"/>
      <c r="AM149" s="176"/>
      <c r="AN149" s="176"/>
      <c r="AO149" s="176"/>
      <c r="AP149" s="176"/>
      <c r="AQ149" s="176"/>
      <c r="AR149" s="176"/>
      <c r="AS149" s="176"/>
      <c r="AT149" s="176"/>
      <c r="AU149" s="176"/>
      <c r="AV149" s="176"/>
      <c r="AW149" s="176"/>
      <c r="AX149" s="176"/>
      <c r="AY149" s="176"/>
      <c r="AZ149" s="176"/>
      <c r="BA149" s="176"/>
      <c r="BB149" s="176"/>
      <c r="BC149" s="176"/>
      <c r="BD149" s="176"/>
      <c r="BE149" s="176"/>
      <c r="BF149" s="176"/>
      <c r="BG149" s="176"/>
      <c r="BH149" s="176"/>
      <c r="BI149" s="176"/>
      <c r="BJ149" s="176"/>
      <c r="BK149" s="176"/>
      <c r="BL149" s="176"/>
      <c r="BM149" s="176"/>
      <c r="BN149" s="176"/>
      <c r="BO149" s="176"/>
      <c r="BP149" s="176"/>
      <c r="BQ149" s="176"/>
      <c r="BR149" s="176"/>
      <c r="BS149" s="176"/>
      <c r="BT149" s="176"/>
      <c r="BU149" s="176"/>
      <c r="BV149" s="176"/>
      <c r="BW149" s="176"/>
      <c r="BX149" s="176"/>
      <c r="BY149" s="176"/>
      <c r="BZ149" s="176"/>
      <c r="CA149" s="176"/>
      <c r="CB149" s="176"/>
      <c r="CC149" s="176"/>
      <c r="CD149" s="176"/>
      <c r="CE149" s="176"/>
      <c r="CF149" s="176"/>
      <c r="CG149" s="176"/>
      <c r="CH149" s="176"/>
      <c r="CI149" s="176"/>
      <c r="CJ149" s="176"/>
      <c r="CK149" s="176"/>
      <c r="CL149" s="176"/>
      <c r="CM149" s="176"/>
      <c r="CN149" s="176"/>
      <c r="CO149" s="176"/>
      <c r="CP149" s="176"/>
      <c r="CQ149" s="176"/>
      <c r="CR149" s="176"/>
      <c r="CS149" s="176"/>
      <c r="CT149" s="176"/>
      <c r="CU149" s="176"/>
      <c r="CV149" s="176"/>
      <c r="CW149" s="176"/>
      <c r="CX149" s="176"/>
      <c r="CY149" s="176"/>
      <c r="CZ149" s="176"/>
      <c r="DA149" s="176"/>
      <c r="DB149" s="176"/>
      <c r="DC149" s="176"/>
      <c r="DD149" s="176"/>
      <c r="DE149" s="176"/>
      <c r="DF149" s="176"/>
      <c r="DG149" s="176"/>
      <c r="DH149" s="176"/>
      <c r="DI149" s="176"/>
      <c r="DJ149" s="176"/>
      <c r="DK149" s="176"/>
      <c r="DL149" s="176"/>
      <c r="DM149" s="176"/>
      <c r="DN149" s="176"/>
      <c r="DO149" s="176"/>
      <c r="DP149" s="176"/>
      <c r="DQ149" s="176"/>
      <c r="DR149" s="176"/>
      <c r="DS149" s="176"/>
      <c r="DT149" s="176"/>
      <c r="DU149" s="176"/>
      <c r="DV149" s="176"/>
      <c r="DW149" s="176"/>
      <c r="DX149" s="176">
        <v>19647708.620000001</v>
      </c>
    </row>
    <row r="150" spans="4:130">
      <c r="D150" s="175" t="s">
        <v>715</v>
      </c>
      <c r="E150" s="176" t="s">
        <v>738</v>
      </c>
      <c r="F150" s="176" t="s">
        <v>739</v>
      </c>
      <c r="G150" s="176">
        <v>13110113.77</v>
      </c>
      <c r="H150" s="176"/>
      <c r="I150" s="176"/>
      <c r="J150" s="176"/>
      <c r="K150" s="176"/>
      <c r="L150" s="176"/>
      <c r="M150" s="176">
        <v>2758442.82</v>
      </c>
      <c r="N150" s="176"/>
      <c r="O150" s="176">
        <v>15868556.59</v>
      </c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>
        <v>51245.121156499998</v>
      </c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>
        <v>-352173.76</v>
      </c>
      <c r="DS150" s="176"/>
      <c r="DT150" s="176">
        <v>-300928.6388435</v>
      </c>
      <c r="DU150" s="176"/>
      <c r="DV150" s="176"/>
      <c r="DW150" s="176"/>
      <c r="DX150" s="176">
        <v>15567627.951156501</v>
      </c>
    </row>
    <row r="151" spans="4:130">
      <c r="D151" s="175" t="s">
        <v>717</v>
      </c>
      <c r="E151" s="176" t="s">
        <v>741</v>
      </c>
      <c r="F151" s="176" t="s">
        <v>742</v>
      </c>
      <c r="G151" s="176"/>
      <c r="H151" s="176"/>
      <c r="I151" s="176"/>
      <c r="J151" s="176">
        <v>-7379784.9040264003</v>
      </c>
      <c r="K151" s="176"/>
      <c r="L151" s="176"/>
      <c r="M151" s="176">
        <v>2871908.84</v>
      </c>
      <c r="N151" s="176"/>
      <c r="O151" s="176">
        <v>-4507876.0640264004</v>
      </c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176"/>
      <c r="AU151" s="176"/>
      <c r="AV151" s="176"/>
      <c r="AW151" s="176"/>
      <c r="AX151" s="176"/>
      <c r="AY151" s="176"/>
      <c r="AZ151" s="176"/>
      <c r="BA151" s="176"/>
      <c r="BB151" s="176"/>
      <c r="BC151" s="176"/>
      <c r="BD151" s="176"/>
      <c r="BE151" s="176"/>
      <c r="BF151" s="176"/>
      <c r="BG151" s="176"/>
      <c r="BH151" s="176"/>
      <c r="BI151" s="176"/>
      <c r="BJ151" s="176"/>
      <c r="BK151" s="176"/>
      <c r="BL151" s="176"/>
      <c r="BM151" s="176"/>
      <c r="BN151" s="176"/>
      <c r="BO151" s="176"/>
      <c r="BP151" s="176"/>
      <c r="BQ151" s="176"/>
      <c r="BR151" s="176"/>
      <c r="BS151" s="176"/>
      <c r="BT151" s="176"/>
      <c r="BU151" s="176"/>
      <c r="BV151" s="176"/>
      <c r="BW151" s="176"/>
      <c r="BX151" s="176"/>
      <c r="BY151" s="176"/>
      <c r="BZ151" s="176"/>
      <c r="CA151" s="176"/>
      <c r="CB151" s="176"/>
      <c r="CC151" s="176"/>
      <c r="CD151" s="176"/>
      <c r="CE151" s="176"/>
      <c r="CF151" s="176"/>
      <c r="CG151" s="176"/>
      <c r="CH151" s="176"/>
      <c r="CI151" s="176"/>
      <c r="CJ151" s="176"/>
      <c r="CK151" s="176"/>
      <c r="CL151" s="176"/>
      <c r="CM151" s="176"/>
      <c r="CN151" s="176"/>
      <c r="CO151" s="176"/>
      <c r="CP151" s="176"/>
      <c r="CQ151" s="176"/>
      <c r="CR151" s="176"/>
      <c r="CS151" s="176"/>
      <c r="CT151" s="176"/>
      <c r="CU151" s="176"/>
      <c r="CV151" s="176"/>
      <c r="CW151" s="176"/>
      <c r="CX151" s="176"/>
      <c r="CY151" s="176"/>
      <c r="CZ151" s="176"/>
      <c r="DA151" s="176"/>
      <c r="DB151" s="176"/>
      <c r="DC151" s="176"/>
      <c r="DD151" s="176"/>
      <c r="DE151" s="176"/>
      <c r="DF151" s="176"/>
      <c r="DG151" s="176"/>
      <c r="DH151" s="176"/>
      <c r="DI151" s="176"/>
      <c r="DJ151" s="176"/>
      <c r="DK151" s="176"/>
      <c r="DL151" s="176"/>
      <c r="DM151" s="176"/>
      <c r="DN151" s="176"/>
      <c r="DO151" s="176"/>
      <c r="DP151" s="176"/>
      <c r="DQ151" s="176"/>
      <c r="DR151" s="176"/>
      <c r="DS151" s="176"/>
      <c r="DT151" s="176"/>
      <c r="DU151" s="176"/>
      <c r="DV151" s="176"/>
      <c r="DW151" s="176"/>
      <c r="DX151" s="176">
        <v>-4507876.0640264004</v>
      </c>
    </row>
    <row r="152" spans="4:130">
      <c r="D152" s="175" t="s">
        <v>720</v>
      </c>
      <c r="E152" s="176" t="s">
        <v>1683</v>
      </c>
      <c r="F152" s="176" t="s">
        <v>982</v>
      </c>
      <c r="G152" s="176"/>
      <c r="H152" s="176"/>
      <c r="I152" s="176"/>
      <c r="J152" s="176">
        <v>-210321.83947119999</v>
      </c>
      <c r="K152" s="176"/>
      <c r="L152" s="176"/>
      <c r="M152" s="176"/>
      <c r="N152" s="176"/>
      <c r="O152" s="176">
        <v>-210321.83947119999</v>
      </c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176"/>
      <c r="AU152" s="176"/>
      <c r="AV152" s="176"/>
      <c r="AW152" s="176"/>
      <c r="AX152" s="176"/>
      <c r="AY152" s="176"/>
      <c r="AZ152" s="176"/>
      <c r="BA152" s="176"/>
      <c r="BB152" s="176"/>
      <c r="BC152" s="176"/>
      <c r="BD152" s="176"/>
      <c r="BE152" s="176"/>
      <c r="BF152" s="176"/>
      <c r="BG152" s="176"/>
      <c r="BH152" s="176"/>
      <c r="BI152" s="176"/>
      <c r="BJ152" s="176"/>
      <c r="BK152" s="176"/>
      <c r="BL152" s="176"/>
      <c r="BM152" s="176"/>
      <c r="BN152" s="176"/>
      <c r="BO152" s="176"/>
      <c r="BP152" s="176"/>
      <c r="BQ152" s="176"/>
      <c r="BR152" s="176"/>
      <c r="BS152" s="176"/>
      <c r="BT152" s="176"/>
      <c r="BU152" s="176"/>
      <c r="BV152" s="176"/>
      <c r="BW152" s="176"/>
      <c r="BX152" s="176"/>
      <c r="BY152" s="176"/>
      <c r="BZ152" s="176"/>
      <c r="CA152" s="176"/>
      <c r="CB152" s="176"/>
      <c r="CC152" s="176"/>
      <c r="CD152" s="176"/>
      <c r="CE152" s="176"/>
      <c r="CF152" s="176"/>
      <c r="CG152" s="176"/>
      <c r="CH152" s="176"/>
      <c r="CI152" s="176"/>
      <c r="CJ152" s="176"/>
      <c r="CK152" s="176"/>
      <c r="CL152" s="176"/>
      <c r="CM152" s="176"/>
      <c r="CN152" s="176"/>
      <c r="CO152" s="176"/>
      <c r="CP152" s="176"/>
      <c r="CQ152" s="176"/>
      <c r="CR152" s="176"/>
      <c r="CS152" s="176"/>
      <c r="CT152" s="176"/>
      <c r="CU152" s="176"/>
      <c r="CV152" s="176"/>
      <c r="CW152" s="176"/>
      <c r="CX152" s="176"/>
      <c r="CY152" s="176"/>
      <c r="CZ152" s="176"/>
      <c r="DA152" s="176"/>
      <c r="DB152" s="176"/>
      <c r="DC152" s="176"/>
      <c r="DD152" s="176"/>
      <c r="DE152" s="176"/>
      <c r="DF152" s="176"/>
      <c r="DG152" s="176"/>
      <c r="DH152" s="176"/>
      <c r="DI152" s="176"/>
      <c r="DJ152" s="176"/>
      <c r="DK152" s="176"/>
      <c r="DL152" s="176"/>
      <c r="DM152" s="176"/>
      <c r="DN152" s="176"/>
      <c r="DO152" s="176"/>
      <c r="DP152" s="176"/>
      <c r="DQ152" s="176"/>
      <c r="DR152" s="176"/>
      <c r="DS152" s="176"/>
      <c r="DT152" s="176"/>
      <c r="DU152" s="176"/>
      <c r="DV152" s="176"/>
      <c r="DW152" s="176"/>
      <c r="DX152" s="176">
        <v>-210321.83947119999</v>
      </c>
    </row>
    <row r="153" spans="4:130">
      <c r="D153" s="175" t="s">
        <v>722</v>
      </c>
      <c r="E153" s="176" t="s">
        <v>744</v>
      </c>
      <c r="F153" s="176" t="s">
        <v>745</v>
      </c>
      <c r="G153" s="176">
        <v>139281912.80000001</v>
      </c>
      <c r="H153" s="176"/>
      <c r="I153" s="176"/>
      <c r="J153" s="176">
        <v>2103726.5514183999</v>
      </c>
      <c r="K153" s="176"/>
      <c r="L153" s="176">
        <v>12969563.524499999</v>
      </c>
      <c r="M153" s="176">
        <v>23720739.41</v>
      </c>
      <c r="N153" s="176">
        <v>105461.06157000001</v>
      </c>
      <c r="O153" s="176">
        <v>178181403.3474884</v>
      </c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176"/>
      <c r="AU153" s="176"/>
      <c r="AV153" s="176"/>
      <c r="AW153" s="176"/>
      <c r="AX153" s="176"/>
      <c r="AY153" s="176"/>
      <c r="AZ153" s="176"/>
      <c r="BA153" s="176"/>
      <c r="BB153" s="176"/>
      <c r="BC153" s="176"/>
      <c r="BD153" s="176"/>
      <c r="BE153" s="176"/>
      <c r="BF153" s="176"/>
      <c r="BG153" s="176"/>
      <c r="BH153" s="176"/>
      <c r="BI153" s="176"/>
      <c r="BJ153" s="176"/>
      <c r="BK153" s="176"/>
      <c r="BL153" s="176"/>
      <c r="BM153" s="176"/>
      <c r="BN153" s="176"/>
      <c r="BO153" s="176"/>
      <c r="BP153" s="176"/>
      <c r="BQ153" s="176"/>
      <c r="BR153" s="176"/>
      <c r="BS153" s="176"/>
      <c r="BT153" s="176"/>
      <c r="BU153" s="176"/>
      <c r="BV153" s="176"/>
      <c r="BW153" s="176"/>
      <c r="BX153" s="176"/>
      <c r="BY153" s="176"/>
      <c r="BZ153" s="176"/>
      <c r="CA153" s="176"/>
      <c r="CB153" s="176"/>
      <c r="CC153" s="176"/>
      <c r="CD153" s="176"/>
      <c r="CE153" s="176"/>
      <c r="CF153" s="176"/>
      <c r="CG153" s="176"/>
      <c r="CH153" s="176"/>
      <c r="CI153" s="176"/>
      <c r="CJ153" s="176"/>
      <c r="CK153" s="176"/>
      <c r="CL153" s="176"/>
      <c r="CM153" s="176"/>
      <c r="CN153" s="176"/>
      <c r="CO153" s="176"/>
      <c r="CP153" s="176"/>
      <c r="CQ153" s="176"/>
      <c r="CR153" s="176"/>
      <c r="CS153" s="176"/>
      <c r="CT153" s="176"/>
      <c r="CU153" s="176"/>
      <c r="CV153" s="176"/>
      <c r="CW153" s="176"/>
      <c r="CX153" s="176"/>
      <c r="CY153" s="176"/>
      <c r="CZ153" s="176"/>
      <c r="DA153" s="176"/>
      <c r="DB153" s="176"/>
      <c r="DC153" s="176"/>
      <c r="DD153" s="176"/>
      <c r="DE153" s="176"/>
      <c r="DF153" s="176"/>
      <c r="DG153" s="176"/>
      <c r="DH153" s="176"/>
      <c r="DI153" s="176"/>
      <c r="DJ153" s="176"/>
      <c r="DK153" s="176"/>
      <c r="DL153" s="176"/>
      <c r="DM153" s="176"/>
      <c r="DN153" s="176"/>
      <c r="DO153" s="176"/>
      <c r="DP153" s="176"/>
      <c r="DQ153" s="176"/>
      <c r="DR153" s="176"/>
      <c r="DS153" s="176"/>
      <c r="DT153" s="176"/>
      <c r="DU153" s="176"/>
      <c r="DV153" s="176"/>
      <c r="DW153" s="176"/>
      <c r="DX153" s="176">
        <v>178181403.3474884</v>
      </c>
    </row>
    <row r="154" spans="4:130">
      <c r="D154" s="175" t="s">
        <v>725</v>
      </c>
      <c r="E154" s="176" t="s">
        <v>747</v>
      </c>
      <c r="F154" s="176" t="s">
        <v>748</v>
      </c>
      <c r="G154" s="176">
        <v>15817319.66</v>
      </c>
      <c r="H154" s="176"/>
      <c r="I154" s="176"/>
      <c r="J154" s="176"/>
      <c r="K154" s="176"/>
      <c r="L154" s="176"/>
      <c r="M154" s="176">
        <v>1539409.25</v>
      </c>
      <c r="N154" s="176"/>
      <c r="O154" s="176">
        <v>17356728.91</v>
      </c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  <c r="BD154" s="176"/>
      <c r="BE154" s="176"/>
      <c r="BF154" s="176"/>
      <c r="BG154" s="176"/>
      <c r="BH154" s="176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6"/>
      <c r="BX154" s="176"/>
      <c r="BY154" s="176"/>
      <c r="BZ154" s="176"/>
      <c r="CA154" s="176"/>
      <c r="CB154" s="176"/>
      <c r="CC154" s="176"/>
      <c r="CD154" s="176"/>
      <c r="CE154" s="176"/>
      <c r="CF154" s="176"/>
      <c r="CG154" s="176"/>
      <c r="CH154" s="176"/>
      <c r="CI154" s="176"/>
      <c r="CJ154" s="176"/>
      <c r="CK154" s="176"/>
      <c r="CL154" s="176"/>
      <c r="CM154" s="176"/>
      <c r="CN154" s="176"/>
      <c r="CO154" s="176"/>
      <c r="CP154" s="176"/>
      <c r="CQ154" s="176"/>
      <c r="CR154" s="176"/>
      <c r="CS154" s="176"/>
      <c r="CT154" s="176"/>
      <c r="CU154" s="176"/>
      <c r="CV154" s="176"/>
      <c r="CW154" s="176"/>
      <c r="CX154" s="176"/>
      <c r="CY154" s="176"/>
      <c r="CZ154" s="176"/>
      <c r="DA154" s="176"/>
      <c r="DB154" s="176"/>
      <c r="DC154" s="176"/>
      <c r="DD154" s="176"/>
      <c r="DE154" s="176"/>
      <c r="DF154" s="176"/>
      <c r="DG154" s="176"/>
      <c r="DH154" s="176"/>
      <c r="DI154" s="176"/>
      <c r="DJ154" s="176"/>
      <c r="DK154" s="176"/>
      <c r="DL154" s="176"/>
      <c r="DM154" s="176"/>
      <c r="DN154" s="176"/>
      <c r="DO154" s="176"/>
      <c r="DP154" s="176"/>
      <c r="DQ154" s="176"/>
      <c r="DR154" s="176"/>
      <c r="DS154" s="176"/>
      <c r="DT154" s="176"/>
      <c r="DU154" s="176"/>
      <c r="DV154" s="176"/>
      <c r="DW154" s="176"/>
      <c r="DX154" s="176">
        <v>17356728.91</v>
      </c>
    </row>
    <row r="155" spans="4:130">
      <c r="D155" s="175" t="s">
        <v>728</v>
      </c>
      <c r="E155" s="176" t="s">
        <v>750</v>
      </c>
      <c r="F155" s="176" t="s">
        <v>751</v>
      </c>
      <c r="G155" s="176">
        <v>1429547.06</v>
      </c>
      <c r="H155" s="176">
        <v>39186.92</v>
      </c>
      <c r="I155" s="176"/>
      <c r="J155" s="176"/>
      <c r="K155" s="176"/>
      <c r="L155" s="176"/>
      <c r="M155" s="176">
        <v>134402.45000000001</v>
      </c>
      <c r="N155" s="176"/>
      <c r="O155" s="176">
        <v>1603136.43</v>
      </c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176"/>
      <c r="AU155" s="176"/>
      <c r="AV155" s="176"/>
      <c r="AW155" s="176"/>
      <c r="AX155" s="176"/>
      <c r="AY155" s="176"/>
      <c r="AZ155" s="176"/>
      <c r="BA155" s="176"/>
      <c r="BB155" s="176"/>
      <c r="BC155" s="176"/>
      <c r="BD155" s="176"/>
      <c r="BE155" s="176"/>
      <c r="BF155" s="176"/>
      <c r="BG155" s="176"/>
      <c r="BH155" s="176"/>
      <c r="BI155" s="176"/>
      <c r="BJ155" s="176"/>
      <c r="BK155" s="176"/>
      <c r="BL155" s="176"/>
      <c r="BM155" s="176"/>
      <c r="BN155" s="176"/>
      <c r="BO155" s="176"/>
      <c r="BP155" s="176"/>
      <c r="BQ155" s="176"/>
      <c r="BR155" s="176"/>
      <c r="BS155" s="176"/>
      <c r="BT155" s="176"/>
      <c r="BU155" s="176"/>
      <c r="BV155" s="176"/>
      <c r="BW155" s="176"/>
      <c r="BX155" s="176"/>
      <c r="BY155" s="176"/>
      <c r="BZ155" s="176"/>
      <c r="CA155" s="176"/>
      <c r="CB155" s="176"/>
      <c r="CC155" s="176"/>
      <c r="CD155" s="176"/>
      <c r="CE155" s="176"/>
      <c r="CF155" s="176"/>
      <c r="CG155" s="176"/>
      <c r="CH155" s="176"/>
      <c r="CI155" s="176"/>
      <c r="CJ155" s="176"/>
      <c r="CK155" s="176"/>
      <c r="CL155" s="176"/>
      <c r="CM155" s="176"/>
      <c r="CN155" s="176"/>
      <c r="CO155" s="176"/>
      <c r="CP155" s="176"/>
      <c r="CQ155" s="176"/>
      <c r="CR155" s="176"/>
      <c r="CS155" s="176"/>
      <c r="CT155" s="176"/>
      <c r="CU155" s="176"/>
      <c r="CV155" s="176"/>
      <c r="CW155" s="176"/>
      <c r="CX155" s="176"/>
      <c r="CY155" s="176"/>
      <c r="CZ155" s="176"/>
      <c r="DA155" s="176"/>
      <c r="DB155" s="176">
        <v>-36533.936000000002</v>
      </c>
      <c r="DC155" s="176"/>
      <c r="DD155" s="176"/>
      <c r="DE155" s="176"/>
      <c r="DF155" s="176"/>
      <c r="DG155" s="176"/>
      <c r="DH155" s="176"/>
      <c r="DI155" s="176"/>
      <c r="DJ155" s="176"/>
      <c r="DK155" s="176"/>
      <c r="DL155" s="176"/>
      <c r="DM155" s="176"/>
      <c r="DN155" s="176"/>
      <c r="DO155" s="176"/>
      <c r="DP155" s="176"/>
      <c r="DQ155" s="176"/>
      <c r="DR155" s="176"/>
      <c r="DS155" s="176"/>
      <c r="DT155" s="176">
        <v>-36533.936000000002</v>
      </c>
      <c r="DU155" s="176"/>
      <c r="DV155" s="176"/>
      <c r="DW155" s="176"/>
      <c r="DX155" s="176">
        <v>1566602.4939999999</v>
      </c>
    </row>
    <row r="156" spans="4:130">
      <c r="D156" s="175" t="s">
        <v>731</v>
      </c>
      <c r="E156" s="176" t="s">
        <v>753</v>
      </c>
      <c r="F156" s="176" t="s">
        <v>754</v>
      </c>
      <c r="G156" s="176">
        <v>1242028.52</v>
      </c>
      <c r="H156" s="176"/>
      <c r="I156" s="176"/>
      <c r="J156" s="176"/>
      <c r="K156" s="176"/>
      <c r="L156" s="176">
        <v>-753444.01624999999</v>
      </c>
      <c r="M156" s="176">
        <v>29284.41</v>
      </c>
      <c r="N156" s="176"/>
      <c r="O156" s="176">
        <v>517868.91375000001</v>
      </c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76"/>
      <c r="BD156" s="176"/>
      <c r="BE156" s="176"/>
      <c r="BF156" s="176"/>
      <c r="BG156" s="17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/>
      <c r="BY156" s="176"/>
      <c r="BZ156" s="176"/>
      <c r="CA156" s="176"/>
      <c r="CB156" s="176"/>
      <c r="CC156" s="176"/>
      <c r="CD156" s="176"/>
      <c r="CE156" s="176"/>
      <c r="CF156" s="176"/>
      <c r="CG156" s="176"/>
      <c r="CH156" s="176"/>
      <c r="CI156" s="176"/>
      <c r="CJ156" s="176"/>
      <c r="CK156" s="176"/>
      <c r="CL156" s="176"/>
      <c r="CM156" s="176"/>
      <c r="CN156" s="176"/>
      <c r="CO156" s="176"/>
      <c r="CP156" s="176"/>
      <c r="CQ156" s="176"/>
      <c r="CR156" s="176"/>
      <c r="CS156" s="176"/>
      <c r="CT156" s="176"/>
      <c r="CU156" s="176"/>
      <c r="CV156" s="176"/>
      <c r="CW156" s="176"/>
      <c r="CX156" s="176"/>
      <c r="CY156" s="176"/>
      <c r="CZ156" s="176"/>
      <c r="DA156" s="176"/>
      <c r="DB156" s="176"/>
      <c r="DC156" s="176"/>
      <c r="DD156" s="176"/>
      <c r="DE156" s="176"/>
      <c r="DF156" s="176"/>
      <c r="DG156" s="176"/>
      <c r="DH156" s="176"/>
      <c r="DI156" s="176"/>
      <c r="DJ156" s="176"/>
      <c r="DK156" s="176"/>
      <c r="DL156" s="176"/>
      <c r="DM156" s="176"/>
      <c r="DN156" s="176"/>
      <c r="DO156" s="176"/>
      <c r="DP156" s="176"/>
      <c r="DQ156" s="176"/>
      <c r="DR156" s="176"/>
      <c r="DS156" s="176"/>
      <c r="DT156" s="176"/>
      <c r="DU156" s="176"/>
      <c r="DV156" s="176"/>
      <c r="DW156" s="176"/>
      <c r="DX156" s="176">
        <v>517868.91375000001</v>
      </c>
      <c r="DZ156">
        <v>24000</v>
      </c>
    </row>
    <row r="157" spans="4:130">
      <c r="D157" s="175" t="s">
        <v>734</v>
      </c>
      <c r="E157" s="176" t="s">
        <v>756</v>
      </c>
      <c r="F157" s="176" t="s">
        <v>757</v>
      </c>
      <c r="G157" s="176"/>
      <c r="H157" s="176"/>
      <c r="I157" s="176"/>
      <c r="J157" s="176">
        <v>106915587.87316319</v>
      </c>
      <c r="K157" s="176"/>
      <c r="L157" s="176"/>
      <c r="M157" s="176"/>
      <c r="N157" s="176"/>
      <c r="O157" s="176">
        <v>106915587.87316319</v>
      </c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  <c r="AN157" s="176"/>
      <c r="AO157" s="176"/>
      <c r="AP157" s="176"/>
      <c r="AQ157" s="176"/>
      <c r="AR157" s="176"/>
      <c r="AS157" s="176"/>
      <c r="AT157" s="176"/>
      <c r="AU157" s="176"/>
      <c r="AV157" s="176"/>
      <c r="AW157" s="176"/>
      <c r="AX157" s="176"/>
      <c r="AY157" s="176"/>
      <c r="AZ157" s="176"/>
      <c r="BA157" s="176"/>
      <c r="BB157" s="176"/>
      <c r="BC157" s="176"/>
      <c r="BD157" s="176"/>
      <c r="BE157" s="176"/>
      <c r="BF157" s="176"/>
      <c r="BG157" s="176"/>
      <c r="BH157" s="176"/>
      <c r="BI157" s="176"/>
      <c r="BJ157" s="176"/>
      <c r="BK157" s="176"/>
      <c r="BL157" s="176"/>
      <c r="BM157" s="176"/>
      <c r="BN157" s="176"/>
      <c r="BO157" s="176"/>
      <c r="BP157" s="176"/>
      <c r="BQ157" s="176"/>
      <c r="BR157" s="176"/>
      <c r="BS157" s="176"/>
      <c r="BT157" s="176"/>
      <c r="BU157" s="176"/>
      <c r="BV157" s="176"/>
      <c r="BW157" s="176"/>
      <c r="BX157" s="176"/>
      <c r="BY157" s="176"/>
      <c r="BZ157" s="176"/>
      <c r="CA157" s="176"/>
      <c r="CB157" s="176"/>
      <c r="CC157" s="176"/>
      <c r="CD157" s="176"/>
      <c r="CE157" s="176"/>
      <c r="CF157" s="176"/>
      <c r="CG157" s="176"/>
      <c r="CH157" s="176"/>
      <c r="CI157" s="176"/>
      <c r="CJ157" s="176"/>
      <c r="CK157" s="176"/>
      <c r="CL157" s="176"/>
      <c r="CM157" s="176"/>
      <c r="CN157" s="176"/>
      <c r="CO157" s="176"/>
      <c r="CP157" s="176"/>
      <c r="CQ157" s="176"/>
      <c r="CR157" s="176"/>
      <c r="CS157" s="176"/>
      <c r="CT157" s="176"/>
      <c r="CU157" s="176"/>
      <c r="CV157" s="176"/>
      <c r="CW157" s="176"/>
      <c r="CX157" s="176"/>
      <c r="CY157" s="176"/>
      <c r="CZ157" s="176"/>
      <c r="DA157" s="176"/>
      <c r="DB157" s="176"/>
      <c r="DC157" s="176"/>
      <c r="DD157" s="176"/>
      <c r="DE157" s="176"/>
      <c r="DF157" s="176"/>
      <c r="DG157" s="176"/>
      <c r="DH157" s="176"/>
      <c r="DI157" s="176"/>
      <c r="DJ157" s="176"/>
      <c r="DK157" s="176"/>
      <c r="DL157" s="176"/>
      <c r="DM157" s="176"/>
      <c r="DN157" s="176"/>
      <c r="DO157" s="176"/>
      <c r="DP157" s="176"/>
      <c r="DQ157" s="176"/>
      <c r="DR157" s="176"/>
      <c r="DS157" s="176"/>
      <c r="DT157" s="176"/>
      <c r="DU157" s="176"/>
      <c r="DV157" s="176"/>
      <c r="DW157" s="176"/>
      <c r="DX157" s="176">
        <v>106915587.87316319</v>
      </c>
      <c r="DZ157">
        <v>-42267077.460000001</v>
      </c>
    </row>
    <row r="158" spans="4:130">
      <c r="D158" s="175" t="s">
        <v>737</v>
      </c>
      <c r="E158" s="176" t="s">
        <v>759</v>
      </c>
      <c r="F158" s="176" t="s">
        <v>760</v>
      </c>
      <c r="G158" s="176"/>
      <c r="H158" s="176"/>
      <c r="I158" s="176"/>
      <c r="J158" s="176">
        <v>2696865.5651223999</v>
      </c>
      <c r="K158" s="176"/>
      <c r="L158" s="176">
        <v>716483.19619499997</v>
      </c>
      <c r="M158" s="176"/>
      <c r="N158" s="176">
        <v>0</v>
      </c>
      <c r="O158" s="176">
        <v>3413348.7613173998</v>
      </c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176"/>
      <c r="AU158" s="176"/>
      <c r="AV158" s="176"/>
      <c r="AW158" s="176"/>
      <c r="AX158" s="176"/>
      <c r="AY158" s="176"/>
      <c r="AZ158" s="176"/>
      <c r="BA158" s="176"/>
      <c r="BB158" s="176"/>
      <c r="BC158" s="176"/>
      <c r="BD158" s="176"/>
      <c r="BE158" s="176"/>
      <c r="BF158" s="176"/>
      <c r="BG158" s="176"/>
      <c r="BH158" s="176"/>
      <c r="BI158" s="176"/>
      <c r="BJ158" s="176"/>
      <c r="BK158" s="176"/>
      <c r="BL158" s="176"/>
      <c r="BM158" s="176"/>
      <c r="BN158" s="176"/>
      <c r="BO158" s="176"/>
      <c r="BP158" s="176"/>
      <c r="BQ158" s="176"/>
      <c r="BR158" s="176"/>
      <c r="BS158" s="176"/>
      <c r="BT158" s="176"/>
      <c r="BU158" s="176"/>
      <c r="BV158" s="176"/>
      <c r="BW158" s="176"/>
      <c r="BX158" s="176"/>
      <c r="BY158" s="176"/>
      <c r="BZ158" s="176"/>
      <c r="CA158" s="176"/>
      <c r="CB158" s="176"/>
      <c r="CC158" s="176"/>
      <c r="CD158" s="176"/>
      <c r="CE158" s="176"/>
      <c r="CF158" s="176"/>
      <c r="CG158" s="176"/>
      <c r="CH158" s="176"/>
      <c r="CI158" s="176"/>
      <c r="CJ158" s="176"/>
      <c r="CK158" s="176"/>
      <c r="CL158" s="176"/>
      <c r="CM158" s="176"/>
      <c r="CN158" s="176"/>
      <c r="CO158" s="176"/>
      <c r="CP158" s="176"/>
      <c r="CQ158" s="176"/>
      <c r="CR158" s="176"/>
      <c r="CS158" s="176"/>
      <c r="CT158" s="176"/>
      <c r="CU158" s="176"/>
      <c r="CV158" s="176"/>
      <c r="CW158" s="176"/>
      <c r="CX158" s="176"/>
      <c r="CY158" s="176"/>
      <c r="CZ158" s="176"/>
      <c r="DA158" s="176"/>
      <c r="DB158" s="176"/>
      <c r="DC158" s="176"/>
      <c r="DD158" s="176"/>
      <c r="DE158" s="176"/>
      <c r="DF158" s="176"/>
      <c r="DG158" s="176"/>
      <c r="DH158" s="176"/>
      <c r="DI158" s="176"/>
      <c r="DJ158" s="176"/>
      <c r="DK158" s="176"/>
      <c r="DL158" s="176"/>
      <c r="DM158" s="176">
        <v>352173.76</v>
      </c>
      <c r="DN158" s="176"/>
      <c r="DO158" s="176"/>
      <c r="DP158" s="176"/>
      <c r="DQ158" s="176"/>
      <c r="DR158" s="176"/>
      <c r="DS158" s="176"/>
      <c r="DT158" s="176">
        <v>352173.76</v>
      </c>
      <c r="DU158" s="176"/>
      <c r="DV158" s="176"/>
      <c r="DW158" s="176"/>
      <c r="DX158" s="176">
        <v>3765522.5213174</v>
      </c>
    </row>
    <row r="159" spans="4:130">
      <c r="D159" s="175" t="s">
        <v>740</v>
      </c>
      <c r="E159" s="176" t="s">
        <v>762</v>
      </c>
      <c r="F159" s="176" t="s">
        <v>763</v>
      </c>
      <c r="G159" s="176">
        <v>-189628032.74000001</v>
      </c>
      <c r="H159" s="176"/>
      <c r="I159" s="176"/>
      <c r="J159" s="176"/>
      <c r="K159" s="176"/>
      <c r="L159" s="176"/>
      <c r="M159" s="176">
        <v>-31954784.870000001</v>
      </c>
      <c r="N159" s="176"/>
      <c r="O159" s="176">
        <v>-221582817.61000001</v>
      </c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  <c r="AN159" s="176"/>
      <c r="AO159" s="176"/>
      <c r="AP159" s="176"/>
      <c r="AQ159" s="176"/>
      <c r="AR159" s="176"/>
      <c r="AS159" s="176"/>
      <c r="AT159" s="176"/>
      <c r="AU159" s="176"/>
      <c r="AV159" s="176"/>
      <c r="AW159" s="176"/>
      <c r="AX159" s="176"/>
      <c r="AY159" s="176"/>
      <c r="AZ159" s="176"/>
      <c r="BA159" s="176"/>
      <c r="BB159" s="176"/>
      <c r="BC159" s="176"/>
      <c r="BD159" s="176"/>
      <c r="BE159" s="176"/>
      <c r="BF159" s="176"/>
      <c r="BG159" s="176"/>
      <c r="BH159" s="176"/>
      <c r="BI159" s="176"/>
      <c r="BJ159" s="176"/>
      <c r="BK159" s="176"/>
      <c r="BL159" s="176"/>
      <c r="BM159" s="176"/>
      <c r="BN159" s="176"/>
      <c r="BO159" s="176"/>
      <c r="BP159" s="176"/>
      <c r="BQ159" s="176"/>
      <c r="BR159" s="176"/>
      <c r="BS159" s="176"/>
      <c r="BT159" s="176"/>
      <c r="BU159" s="176"/>
      <c r="BV159" s="176"/>
      <c r="BW159" s="176"/>
      <c r="BX159" s="176"/>
      <c r="BY159" s="176"/>
      <c r="BZ159" s="176"/>
      <c r="CA159" s="176"/>
      <c r="CB159" s="176"/>
      <c r="CC159" s="176"/>
      <c r="CD159" s="176"/>
      <c r="CE159" s="176"/>
      <c r="CF159" s="176"/>
      <c r="CG159" s="176"/>
      <c r="CH159" s="176"/>
      <c r="CI159" s="176"/>
      <c r="CJ159" s="176"/>
      <c r="CK159" s="176"/>
      <c r="CL159" s="176"/>
      <c r="CM159" s="176"/>
      <c r="CN159" s="176"/>
      <c r="CO159" s="176"/>
      <c r="CP159" s="176"/>
      <c r="CQ159" s="176"/>
      <c r="CR159" s="176"/>
      <c r="CS159" s="176"/>
      <c r="CT159" s="176"/>
      <c r="CU159" s="176"/>
      <c r="CV159" s="176"/>
      <c r="CW159" s="176"/>
      <c r="CX159" s="176"/>
      <c r="CY159" s="176"/>
      <c r="CZ159" s="176"/>
      <c r="DA159" s="176"/>
      <c r="DB159" s="176"/>
      <c r="DC159" s="176"/>
      <c r="DD159" s="176"/>
      <c r="DE159" s="176"/>
      <c r="DF159" s="176"/>
      <c r="DG159" s="176"/>
      <c r="DH159" s="176"/>
      <c r="DI159" s="176"/>
      <c r="DJ159" s="176"/>
      <c r="DK159" s="176"/>
      <c r="DL159" s="176"/>
      <c r="DM159" s="176"/>
      <c r="DN159" s="176"/>
      <c r="DO159" s="176"/>
      <c r="DP159" s="176"/>
      <c r="DQ159" s="176"/>
      <c r="DR159" s="176"/>
      <c r="DS159" s="176"/>
      <c r="DT159" s="176"/>
      <c r="DU159" s="176"/>
      <c r="DV159" s="176"/>
      <c r="DW159" s="176"/>
      <c r="DX159" s="176">
        <v>-221582817.61000001</v>
      </c>
    </row>
    <row r="160" spans="4:130">
      <c r="D160" s="175" t="s">
        <v>743</v>
      </c>
      <c r="E160" s="178" t="s">
        <v>765</v>
      </c>
      <c r="F160" s="178" t="s">
        <v>766</v>
      </c>
      <c r="G160" s="178">
        <v>0</v>
      </c>
      <c r="H160" s="178">
        <v>39186.92</v>
      </c>
      <c r="I160" s="178"/>
      <c r="J160" s="178">
        <v>104126073.2462064</v>
      </c>
      <c r="K160" s="178"/>
      <c r="L160" s="178">
        <v>12932602.704445001</v>
      </c>
      <c r="M160" s="178">
        <v>0</v>
      </c>
      <c r="N160" s="178">
        <v>105461.06157000001</v>
      </c>
      <c r="O160" s="178">
        <v>117203323.9322214</v>
      </c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  <c r="BQ160" s="178"/>
      <c r="BR160" s="178"/>
      <c r="BS160" s="178"/>
      <c r="BT160" s="178"/>
      <c r="BU160" s="178"/>
      <c r="BV160" s="178"/>
      <c r="BW160" s="178"/>
      <c r="BX160" s="178"/>
      <c r="BY160" s="178"/>
      <c r="BZ160" s="178"/>
      <c r="CA160" s="178"/>
      <c r="CB160" s="178"/>
      <c r="CC160" s="178"/>
      <c r="CD160" s="178"/>
      <c r="CE160" s="178"/>
      <c r="CF160" s="178"/>
      <c r="CG160" s="178"/>
      <c r="CH160" s="178"/>
      <c r="CI160" s="178"/>
      <c r="CJ160" s="178"/>
      <c r="CK160" s="178"/>
      <c r="CL160" s="178"/>
      <c r="CM160" s="178"/>
      <c r="CN160" s="178"/>
      <c r="CO160" s="178"/>
      <c r="CP160" s="178"/>
      <c r="CQ160" s="178"/>
      <c r="CR160" s="178"/>
      <c r="CS160" s="178"/>
      <c r="CT160" s="178"/>
      <c r="CU160" s="178"/>
      <c r="CV160" s="178"/>
      <c r="CW160" s="178"/>
      <c r="CX160" s="178"/>
      <c r="CY160" s="178"/>
      <c r="CZ160" s="178"/>
      <c r="DA160" s="178"/>
      <c r="DB160" s="178">
        <v>-36533.936000000002</v>
      </c>
      <c r="DC160" s="178"/>
      <c r="DD160" s="178"/>
      <c r="DE160" s="178">
        <v>51245.121156499998</v>
      </c>
      <c r="DF160" s="178"/>
      <c r="DG160" s="178"/>
      <c r="DH160" s="178"/>
      <c r="DI160" s="178"/>
      <c r="DJ160" s="178"/>
      <c r="DK160" s="178"/>
      <c r="DL160" s="178"/>
      <c r="DM160" s="178">
        <v>352173.76</v>
      </c>
      <c r="DN160" s="178"/>
      <c r="DO160" s="178"/>
      <c r="DP160" s="178"/>
      <c r="DQ160" s="178"/>
      <c r="DR160" s="178">
        <v>-352173.76</v>
      </c>
      <c r="DS160" s="178"/>
      <c r="DT160" s="178">
        <v>14711.1851565</v>
      </c>
      <c r="DU160" s="178"/>
      <c r="DV160" s="178"/>
      <c r="DW160" s="178"/>
      <c r="DX160" s="178">
        <v>117218035.11737791</v>
      </c>
    </row>
    <row r="161" spans="4:130">
      <c r="D161" s="175" t="s">
        <v>746</v>
      </c>
      <c r="E161" s="180" t="s">
        <v>768</v>
      </c>
      <c r="F161" s="180" t="s">
        <v>766</v>
      </c>
      <c r="G161" s="180">
        <v>0</v>
      </c>
      <c r="H161" s="180">
        <v>39186.92</v>
      </c>
      <c r="I161" s="180"/>
      <c r="J161" s="180">
        <v>104126073.2462064</v>
      </c>
      <c r="K161" s="180"/>
      <c r="L161" s="180">
        <v>12932602.704445001</v>
      </c>
      <c r="M161" s="180">
        <v>0</v>
      </c>
      <c r="N161" s="180">
        <v>105461.06157000001</v>
      </c>
      <c r="O161" s="180">
        <v>117203323.9322214</v>
      </c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  <c r="AA161" s="180"/>
      <c r="AB161" s="180"/>
      <c r="AC161" s="180"/>
      <c r="AD161" s="180"/>
      <c r="AE161" s="180"/>
      <c r="AF161" s="180"/>
      <c r="AG161" s="180"/>
      <c r="AH161" s="180"/>
      <c r="AI161" s="180"/>
      <c r="AJ161" s="180"/>
      <c r="AK161" s="180"/>
      <c r="AL161" s="180"/>
      <c r="AM161" s="180"/>
      <c r="AN161" s="180"/>
      <c r="AO161" s="180"/>
      <c r="AP161" s="180"/>
      <c r="AQ161" s="180"/>
      <c r="AR161" s="180"/>
      <c r="AS161" s="180"/>
      <c r="AT161" s="180"/>
      <c r="AU161" s="180"/>
      <c r="AV161" s="180"/>
      <c r="AW161" s="180"/>
      <c r="AX161" s="180"/>
      <c r="AY161" s="180"/>
      <c r="AZ161" s="180"/>
      <c r="BA161" s="180"/>
      <c r="BB161" s="180"/>
      <c r="BC161" s="180"/>
      <c r="BD161" s="180"/>
      <c r="BE161" s="180"/>
      <c r="BF161" s="180"/>
      <c r="BG161" s="180"/>
      <c r="BH161" s="180"/>
      <c r="BI161" s="180"/>
      <c r="BJ161" s="180"/>
      <c r="BK161" s="180"/>
      <c r="BL161" s="180"/>
      <c r="BM161" s="180"/>
      <c r="BN161" s="180"/>
      <c r="BO161" s="180"/>
      <c r="BP161" s="180"/>
      <c r="BQ161" s="180"/>
      <c r="BR161" s="180"/>
      <c r="BS161" s="180"/>
      <c r="BT161" s="180"/>
      <c r="BU161" s="180"/>
      <c r="BV161" s="180"/>
      <c r="BW161" s="180"/>
      <c r="BX161" s="180"/>
      <c r="BY161" s="180"/>
      <c r="BZ161" s="180"/>
      <c r="CA161" s="180"/>
      <c r="CB161" s="180"/>
      <c r="CC161" s="180"/>
      <c r="CD161" s="180"/>
      <c r="CE161" s="180"/>
      <c r="CF161" s="180"/>
      <c r="CG161" s="180"/>
      <c r="CH161" s="180"/>
      <c r="CI161" s="180"/>
      <c r="CJ161" s="180"/>
      <c r="CK161" s="180"/>
      <c r="CL161" s="180"/>
      <c r="CM161" s="180"/>
      <c r="CN161" s="180"/>
      <c r="CO161" s="180"/>
      <c r="CP161" s="180"/>
      <c r="CQ161" s="180"/>
      <c r="CR161" s="180"/>
      <c r="CS161" s="180"/>
      <c r="CT161" s="180"/>
      <c r="CU161" s="180"/>
      <c r="CV161" s="180"/>
      <c r="CW161" s="180"/>
      <c r="CX161" s="180"/>
      <c r="CY161" s="180"/>
      <c r="CZ161" s="180"/>
      <c r="DA161" s="180"/>
      <c r="DB161" s="180">
        <v>-36533.936000000002</v>
      </c>
      <c r="DC161" s="180"/>
      <c r="DD161" s="180"/>
      <c r="DE161" s="180">
        <v>51245.121156499998</v>
      </c>
      <c r="DF161" s="180"/>
      <c r="DG161" s="180"/>
      <c r="DH161" s="180"/>
      <c r="DI161" s="180"/>
      <c r="DJ161" s="180"/>
      <c r="DK161" s="180"/>
      <c r="DL161" s="180"/>
      <c r="DM161" s="180">
        <v>352173.76</v>
      </c>
      <c r="DN161" s="180"/>
      <c r="DO161" s="180"/>
      <c r="DP161" s="180"/>
      <c r="DQ161" s="180"/>
      <c r="DR161" s="180">
        <v>-352173.76</v>
      </c>
      <c r="DS161" s="180"/>
      <c r="DT161" s="180">
        <v>14711.1851565</v>
      </c>
      <c r="DU161" s="180"/>
      <c r="DV161" s="180"/>
      <c r="DW161" s="180"/>
      <c r="DX161" s="180">
        <v>117218035.11737791</v>
      </c>
      <c r="DZ161">
        <v>516856.04</v>
      </c>
    </row>
    <row r="162" spans="4:130">
      <c r="D162" s="175" t="s">
        <v>749</v>
      </c>
      <c r="E162" s="187" t="s">
        <v>770</v>
      </c>
      <c r="F162" s="187" t="s">
        <v>771</v>
      </c>
      <c r="G162" s="187">
        <v>41264482539.550003</v>
      </c>
      <c r="H162" s="187">
        <v>1732466921.0799999</v>
      </c>
      <c r="I162" s="187">
        <v>26425502882.03101</v>
      </c>
      <c r="J162" s="187">
        <v>15786609909.762918</v>
      </c>
      <c r="K162" s="187"/>
      <c r="L162" s="187">
        <v>4895191292.3345404</v>
      </c>
      <c r="M162" s="187">
        <v>4180158024.8600001</v>
      </c>
      <c r="N162" s="187">
        <v>4040935043.550705</v>
      </c>
      <c r="O162" s="187">
        <v>98325346613.169159</v>
      </c>
      <c r="P162" s="187"/>
      <c r="Q162" s="187"/>
      <c r="R162" s="187"/>
      <c r="S162" s="187"/>
      <c r="T162" s="187"/>
      <c r="U162" s="187"/>
      <c r="V162" s="187"/>
      <c r="W162" s="187"/>
      <c r="X162" s="187"/>
      <c r="Y162" s="187">
        <v>0</v>
      </c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>
        <v>-11355302.789999999</v>
      </c>
      <c r="BK162" s="187">
        <v>0</v>
      </c>
      <c r="BL162" s="187"/>
      <c r="BM162" s="187"/>
      <c r="BN162" s="187">
        <v>-370523383.24248779</v>
      </c>
      <c r="BO162" s="187"/>
      <c r="BP162" s="187"/>
      <c r="BQ162" s="187"/>
      <c r="BR162" s="187"/>
      <c r="BS162" s="187"/>
      <c r="BT162" s="187"/>
      <c r="BU162" s="187"/>
      <c r="BV162" s="187"/>
      <c r="BW162" s="187"/>
      <c r="BX162" s="187"/>
      <c r="BY162" s="187"/>
      <c r="BZ162" s="187"/>
      <c r="CA162" s="187"/>
      <c r="CB162" s="187">
        <v>-308109176.63293362</v>
      </c>
      <c r="CC162" s="187">
        <v>-21215102.7248483</v>
      </c>
      <c r="CD162" s="187">
        <v>312936417</v>
      </c>
      <c r="CE162" s="187"/>
      <c r="CF162" s="187">
        <v>465070351.09250629</v>
      </c>
      <c r="CG162" s="187">
        <v>0</v>
      </c>
      <c r="CH162" s="187"/>
      <c r="CI162" s="187"/>
      <c r="CJ162" s="187"/>
      <c r="CK162" s="187"/>
      <c r="CL162" s="187"/>
      <c r="CM162" s="187"/>
      <c r="CN162" s="187"/>
      <c r="CO162" s="187"/>
      <c r="CP162" s="187"/>
      <c r="CQ162" s="187"/>
      <c r="CR162" s="187"/>
      <c r="CS162" s="187"/>
      <c r="CT162" s="187"/>
      <c r="CU162" s="187"/>
      <c r="CV162" s="187"/>
      <c r="CW162" s="187"/>
      <c r="CX162" s="187"/>
      <c r="CY162" s="187"/>
      <c r="CZ162" s="187"/>
      <c r="DA162" s="187"/>
      <c r="DB162" s="187">
        <v>-36533.936000000002</v>
      </c>
      <c r="DC162" s="187"/>
      <c r="DD162" s="187"/>
      <c r="DE162" s="187">
        <v>51245.121156499998</v>
      </c>
      <c r="DF162" s="187"/>
      <c r="DG162" s="187"/>
      <c r="DH162" s="187"/>
      <c r="DI162" s="187">
        <v>-29449588095.919998</v>
      </c>
      <c r="DJ162" s="187"/>
      <c r="DK162" s="187"/>
      <c r="DL162" s="187"/>
      <c r="DM162" s="187">
        <v>352173.76</v>
      </c>
      <c r="DN162" s="187"/>
      <c r="DO162" s="187">
        <v>-170854102.38</v>
      </c>
      <c r="DP162" s="187"/>
      <c r="DQ162" s="187">
        <v>0</v>
      </c>
      <c r="DR162" s="187">
        <v>-264533016.83000001</v>
      </c>
      <c r="DS162" s="187"/>
      <c r="DT162" s="187">
        <v>-29817804527.482605</v>
      </c>
      <c r="DU162" s="187"/>
      <c r="DV162" s="187"/>
      <c r="DW162" s="187">
        <v>0</v>
      </c>
      <c r="DX162" s="187">
        <v>68507542085.686569</v>
      </c>
      <c r="DZ162">
        <v>516856.04</v>
      </c>
    </row>
    <row r="163" spans="4:130">
      <c r="D163" s="175" t="s">
        <v>752</v>
      </c>
      <c r="E163" s="190" t="s">
        <v>773</v>
      </c>
      <c r="F163" s="190" t="s">
        <v>774</v>
      </c>
      <c r="G163" s="190">
        <v>52430383766.489998</v>
      </c>
      <c r="H163" s="190">
        <v>1888845113.01</v>
      </c>
      <c r="I163" s="190">
        <v>27167068636.415173</v>
      </c>
      <c r="J163" s="190">
        <v>23009441491.835941</v>
      </c>
      <c r="K163" s="190">
        <v>897917.92</v>
      </c>
      <c r="L163" s="190">
        <v>7838165556.2123184</v>
      </c>
      <c r="M163" s="190">
        <v>7318765139.9099998</v>
      </c>
      <c r="N163" s="190">
        <v>9060098528.8321648</v>
      </c>
      <c r="O163" s="190">
        <v>128713666150.62558</v>
      </c>
      <c r="P163" s="190"/>
      <c r="Q163" s="190"/>
      <c r="R163" s="190"/>
      <c r="S163" s="190"/>
      <c r="T163" s="190"/>
      <c r="U163" s="190"/>
      <c r="V163" s="190"/>
      <c r="W163" s="190">
        <v>-115415085.81847639</v>
      </c>
      <c r="X163" s="190">
        <v>-3278178248.736074</v>
      </c>
      <c r="Y163" s="190">
        <v>0</v>
      </c>
      <c r="Z163" s="190">
        <v>-58951416.798448697</v>
      </c>
      <c r="AA163" s="190"/>
      <c r="AB163" s="190"/>
      <c r="AC163" s="190"/>
      <c r="AD163" s="190"/>
      <c r="AE163" s="190"/>
      <c r="AF163" s="190"/>
      <c r="AG163" s="190"/>
      <c r="AH163" s="190"/>
      <c r="AI163" s="190"/>
      <c r="AJ163" s="190"/>
      <c r="AK163" s="190"/>
      <c r="AL163" s="190"/>
      <c r="AM163" s="190"/>
      <c r="AN163" s="190"/>
      <c r="AO163" s="190"/>
      <c r="AP163" s="190"/>
      <c r="AQ163" s="190"/>
      <c r="AR163" s="190"/>
      <c r="AS163" s="190"/>
      <c r="AT163" s="190"/>
      <c r="AU163" s="190"/>
      <c r="AV163" s="190"/>
      <c r="AW163" s="190"/>
      <c r="AX163" s="190"/>
      <c r="AY163" s="190"/>
      <c r="AZ163" s="190"/>
      <c r="BA163" s="190"/>
      <c r="BB163" s="190"/>
      <c r="BC163" s="190">
        <v>-472373920.65274203</v>
      </c>
      <c r="BD163" s="190"/>
      <c r="BE163" s="190"/>
      <c r="BF163" s="190"/>
      <c r="BG163" s="190"/>
      <c r="BH163" s="190"/>
      <c r="BI163" s="190"/>
      <c r="BJ163" s="190">
        <v>-11355302.789999999</v>
      </c>
      <c r="BK163" s="190">
        <v>0</v>
      </c>
      <c r="BL163" s="190"/>
      <c r="BM163" s="190"/>
      <c r="BN163" s="190">
        <v>-370523383.24248779</v>
      </c>
      <c r="BO163" s="190"/>
      <c r="BP163" s="190"/>
      <c r="BQ163" s="190"/>
      <c r="BR163" s="190"/>
      <c r="BS163" s="190"/>
      <c r="BT163" s="190"/>
      <c r="BU163" s="190"/>
      <c r="BV163" s="190">
        <v>-256225.6057825</v>
      </c>
      <c r="BW163" s="190"/>
      <c r="BX163" s="190"/>
      <c r="BY163" s="190"/>
      <c r="BZ163" s="190"/>
      <c r="CA163" s="190"/>
      <c r="CB163" s="190">
        <v>-308109176.63293362</v>
      </c>
      <c r="CC163" s="190">
        <v>-21215102.7248483</v>
      </c>
      <c r="CD163" s="190">
        <v>312936417</v>
      </c>
      <c r="CE163" s="190"/>
      <c r="CF163" s="190">
        <v>465070351.09250629</v>
      </c>
      <c r="CG163" s="190">
        <v>0</v>
      </c>
      <c r="CH163" s="190"/>
      <c r="CI163" s="190"/>
      <c r="CJ163" s="190"/>
      <c r="CK163" s="190"/>
      <c r="CL163" s="190"/>
      <c r="CM163" s="190"/>
      <c r="CN163" s="190"/>
      <c r="CO163" s="190"/>
      <c r="CP163" s="190"/>
      <c r="CQ163" s="190"/>
      <c r="CR163" s="190"/>
      <c r="CS163" s="190"/>
      <c r="CT163" s="190"/>
      <c r="CU163" s="190"/>
      <c r="CV163" s="190"/>
      <c r="CW163" s="190"/>
      <c r="CX163" s="190"/>
      <c r="CY163" s="190"/>
      <c r="CZ163" s="190"/>
      <c r="DA163" s="190"/>
      <c r="DB163" s="190">
        <v>-36533.936000000002</v>
      </c>
      <c r="DC163" s="190"/>
      <c r="DD163" s="190"/>
      <c r="DE163" s="190">
        <v>51245.121156499998</v>
      </c>
      <c r="DF163" s="190"/>
      <c r="DG163" s="190"/>
      <c r="DH163" s="190"/>
      <c r="DI163" s="190">
        <v>-29449588120.139999</v>
      </c>
      <c r="DJ163" s="190"/>
      <c r="DK163" s="190"/>
      <c r="DL163" s="190"/>
      <c r="DM163" s="190">
        <v>-3918838.04</v>
      </c>
      <c r="DN163" s="190"/>
      <c r="DO163" s="190">
        <v>-170854102.38</v>
      </c>
      <c r="DP163" s="190"/>
      <c r="DQ163" s="190">
        <v>0</v>
      </c>
      <c r="DR163" s="190">
        <v>-261797300.47</v>
      </c>
      <c r="DS163" s="190"/>
      <c r="DT163" s="190">
        <v>-33744514744.754131</v>
      </c>
      <c r="DU163" s="190"/>
      <c r="DV163" s="190"/>
      <c r="DW163" s="190">
        <v>55979617.798448697</v>
      </c>
      <c r="DX163" s="190">
        <v>95025131023.669907</v>
      </c>
    </row>
    <row r="164" spans="4:130">
      <c r="D164" s="175" t="s">
        <v>2164</v>
      </c>
      <c r="E164" s="176" t="s">
        <v>1161</v>
      </c>
      <c r="F164" s="176" t="s">
        <v>1162</v>
      </c>
      <c r="G164" s="176">
        <v>0</v>
      </c>
      <c r="H164" s="176"/>
      <c r="I164" s="176"/>
      <c r="J164" s="176">
        <v>-4520158616.96</v>
      </c>
      <c r="K164" s="176"/>
      <c r="L164" s="176"/>
      <c r="M164" s="176"/>
      <c r="N164" s="176"/>
      <c r="O164" s="176">
        <v>-4520158616.96</v>
      </c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176"/>
      <c r="CF164" s="176"/>
      <c r="CG164" s="176"/>
      <c r="CH164" s="176"/>
      <c r="CI164" s="176"/>
      <c r="CJ164" s="176"/>
      <c r="CK164" s="176"/>
      <c r="CL164" s="176"/>
      <c r="CM164" s="176"/>
      <c r="CN164" s="176"/>
      <c r="CO164" s="176"/>
      <c r="CP164" s="176"/>
      <c r="CQ164" s="176"/>
      <c r="CR164" s="176"/>
      <c r="CS164" s="176"/>
      <c r="CT164" s="176"/>
      <c r="CU164" s="176"/>
      <c r="CV164" s="176"/>
      <c r="CW164" s="176"/>
      <c r="CX164" s="176"/>
      <c r="CY164" s="176"/>
      <c r="CZ164" s="176"/>
      <c r="DA164" s="176"/>
      <c r="DB164" s="176"/>
      <c r="DC164" s="176"/>
      <c r="DD164" s="176"/>
      <c r="DE164" s="176"/>
      <c r="DF164" s="176"/>
      <c r="DG164" s="176"/>
      <c r="DH164" s="176"/>
      <c r="DI164" s="176"/>
      <c r="DJ164" s="176"/>
      <c r="DK164" s="176"/>
      <c r="DL164" s="176"/>
      <c r="DM164" s="176"/>
      <c r="DN164" s="176"/>
      <c r="DO164" s="176"/>
      <c r="DP164" s="176"/>
      <c r="DQ164" s="176"/>
      <c r="DR164" s="176"/>
      <c r="DS164" s="176"/>
      <c r="DT164" s="176"/>
      <c r="DU164" s="176"/>
      <c r="DV164" s="176"/>
      <c r="DW164" s="176"/>
      <c r="DX164" s="176">
        <v>-4520158616.96</v>
      </c>
      <c r="DZ164">
        <v>1151935.78</v>
      </c>
    </row>
    <row r="165" spans="4:130">
      <c r="D165" s="175" t="s">
        <v>2165</v>
      </c>
      <c r="E165" s="191" t="s">
        <v>1163</v>
      </c>
      <c r="F165" s="191" t="s">
        <v>1162</v>
      </c>
      <c r="G165" s="191">
        <v>0</v>
      </c>
      <c r="H165" s="191"/>
      <c r="I165" s="191"/>
      <c r="J165" s="191">
        <v>-4520158616.96</v>
      </c>
      <c r="K165" s="191"/>
      <c r="L165" s="191"/>
      <c r="M165" s="191"/>
      <c r="N165" s="191"/>
      <c r="O165" s="191">
        <v>-4520158616.96</v>
      </c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>
        <v>-4520158616.96</v>
      </c>
      <c r="DZ165">
        <v>1200.1600000000001</v>
      </c>
    </row>
    <row r="166" spans="4:130">
      <c r="D166" s="175" t="s">
        <v>755</v>
      </c>
      <c r="E166" s="176" t="s">
        <v>776</v>
      </c>
      <c r="F166" s="176" t="s">
        <v>777</v>
      </c>
      <c r="G166" s="176"/>
      <c r="H166" s="176"/>
      <c r="I166" s="176"/>
      <c r="J166" s="176"/>
      <c r="K166" s="176"/>
      <c r="L166" s="176"/>
      <c r="M166" s="176"/>
      <c r="N166" s="176">
        <v>-761610495.46243501</v>
      </c>
      <c r="O166" s="176">
        <v>-761610495.46243501</v>
      </c>
      <c r="P166" s="176"/>
      <c r="Q166" s="176"/>
      <c r="R166" s="176"/>
      <c r="S166" s="176"/>
      <c r="T166" s="176"/>
      <c r="U166" s="176"/>
      <c r="V166" s="176"/>
      <c r="W166" s="176"/>
      <c r="X166" s="176"/>
      <c r="Y166" s="176"/>
      <c r="Z166" s="176"/>
      <c r="AA166" s="176"/>
      <c r="AB166" s="176"/>
      <c r="AC166" s="176"/>
      <c r="AD166" s="176"/>
      <c r="AE166" s="176"/>
      <c r="AF166" s="176"/>
      <c r="AG166" s="176"/>
      <c r="AH166" s="176"/>
      <c r="AI166" s="176"/>
      <c r="AJ166" s="176"/>
      <c r="AK166" s="176"/>
      <c r="AL166" s="176"/>
      <c r="AM166" s="176"/>
      <c r="AN166" s="176"/>
      <c r="AO166" s="176"/>
      <c r="AP166" s="176"/>
      <c r="AQ166" s="176"/>
      <c r="AR166" s="176"/>
      <c r="AS166" s="176"/>
      <c r="AT166" s="176"/>
      <c r="AU166" s="176"/>
      <c r="AV166" s="176"/>
      <c r="AW166" s="176"/>
      <c r="AX166" s="176"/>
      <c r="AY166" s="176"/>
      <c r="AZ166" s="176"/>
      <c r="BA166" s="176"/>
      <c r="BB166" s="176"/>
      <c r="BC166" s="176"/>
      <c r="BD166" s="176"/>
      <c r="BE166" s="176"/>
      <c r="BF166" s="176"/>
      <c r="BG166" s="176"/>
      <c r="BH166" s="176"/>
      <c r="BI166" s="176"/>
      <c r="BJ166" s="176"/>
      <c r="BK166" s="176"/>
      <c r="BL166" s="176"/>
      <c r="BM166" s="176"/>
      <c r="BN166" s="176"/>
      <c r="BO166" s="176"/>
      <c r="BP166" s="176"/>
      <c r="BQ166" s="176"/>
      <c r="BR166" s="176"/>
      <c r="BS166" s="176"/>
      <c r="BT166" s="176"/>
      <c r="BU166" s="176"/>
      <c r="BV166" s="176"/>
      <c r="BW166" s="176"/>
      <c r="BX166" s="176"/>
      <c r="BY166" s="176"/>
      <c r="BZ166" s="176"/>
      <c r="CA166" s="176"/>
      <c r="CB166" s="176"/>
      <c r="CC166" s="176"/>
      <c r="CD166" s="176"/>
      <c r="CE166" s="176"/>
      <c r="CF166" s="176"/>
      <c r="CG166" s="176"/>
      <c r="CH166" s="176"/>
      <c r="CI166" s="176"/>
      <c r="CJ166" s="176"/>
      <c r="CK166" s="176"/>
      <c r="CL166" s="176"/>
      <c r="CM166" s="176"/>
      <c r="CN166" s="176"/>
      <c r="CO166" s="176"/>
      <c r="CP166" s="176"/>
      <c r="CQ166" s="176"/>
      <c r="CR166" s="176"/>
      <c r="CS166" s="176"/>
      <c r="CT166" s="176"/>
      <c r="CU166" s="176"/>
      <c r="CV166" s="176"/>
      <c r="CW166" s="176"/>
      <c r="CX166" s="176"/>
      <c r="CY166" s="176"/>
      <c r="CZ166" s="176"/>
      <c r="DA166" s="176"/>
      <c r="DB166" s="176"/>
      <c r="DC166" s="176"/>
      <c r="DD166" s="176"/>
      <c r="DE166" s="176"/>
      <c r="DF166" s="176"/>
      <c r="DG166" s="176"/>
      <c r="DH166" s="176"/>
      <c r="DI166" s="176"/>
      <c r="DJ166" s="176"/>
      <c r="DK166" s="176"/>
      <c r="DL166" s="176"/>
      <c r="DM166" s="176"/>
      <c r="DN166" s="176"/>
      <c r="DO166" s="176"/>
      <c r="DP166" s="176"/>
      <c r="DQ166" s="176"/>
      <c r="DR166" s="176"/>
      <c r="DS166" s="176"/>
      <c r="DT166" s="176"/>
      <c r="DU166" s="176"/>
      <c r="DV166" s="176"/>
      <c r="DW166" s="176"/>
      <c r="DX166" s="176">
        <v>-761610495.46243501</v>
      </c>
      <c r="DZ166">
        <v>4728.96</v>
      </c>
    </row>
    <row r="167" spans="4:130">
      <c r="D167" s="175" t="s">
        <v>758</v>
      </c>
      <c r="E167" s="191" t="s">
        <v>782</v>
      </c>
      <c r="F167" s="191" t="s">
        <v>777</v>
      </c>
      <c r="G167" s="191"/>
      <c r="H167" s="191"/>
      <c r="I167" s="191"/>
      <c r="J167" s="191"/>
      <c r="K167" s="191"/>
      <c r="L167" s="191"/>
      <c r="M167" s="191"/>
      <c r="N167" s="191">
        <v>-761610495.46243501</v>
      </c>
      <c r="O167" s="191">
        <v>-761610495.46243501</v>
      </c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>
        <v>-761610495.46243501</v>
      </c>
    </row>
    <row r="168" spans="4:130">
      <c r="D168" s="175" t="s">
        <v>761</v>
      </c>
      <c r="E168" s="178" t="s">
        <v>784</v>
      </c>
      <c r="F168" s="178" t="s">
        <v>785</v>
      </c>
      <c r="G168" s="178">
        <v>0</v>
      </c>
      <c r="H168" s="178"/>
      <c r="I168" s="178"/>
      <c r="J168" s="178">
        <v>-4520158616.96</v>
      </c>
      <c r="K168" s="178"/>
      <c r="L168" s="178"/>
      <c r="M168" s="178"/>
      <c r="N168" s="178">
        <v>-761610495.46243501</v>
      </c>
      <c r="O168" s="178">
        <v>-5281769112.4224348</v>
      </c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R168" s="178"/>
      <c r="CS168" s="178"/>
      <c r="CT168" s="178"/>
      <c r="CU168" s="178"/>
      <c r="CV168" s="178"/>
      <c r="CW168" s="178"/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>
        <v>-5281769112.4224348</v>
      </c>
    </row>
    <row r="169" spans="4:130">
      <c r="D169" s="175" t="s">
        <v>764</v>
      </c>
      <c r="E169" s="176" t="s">
        <v>787</v>
      </c>
      <c r="F169" s="176" t="s">
        <v>191</v>
      </c>
      <c r="G169" s="176">
        <v>-1146344348.9200001</v>
      </c>
      <c r="H169" s="176"/>
      <c r="I169" s="176"/>
      <c r="J169" s="176">
        <v>-605961.43680000002</v>
      </c>
      <c r="K169" s="176"/>
      <c r="L169" s="176">
        <v>-51746368.885404997</v>
      </c>
      <c r="M169" s="176">
        <v>-246827987.91999999</v>
      </c>
      <c r="N169" s="176">
        <v>-239028385.766085</v>
      </c>
      <c r="O169" s="176">
        <v>-1684553052.9282899</v>
      </c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>
        <v>472373920.65274203</v>
      </c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/>
      <c r="CK169" s="176"/>
      <c r="CL169" s="176"/>
      <c r="CM169" s="176"/>
      <c r="CN169" s="176"/>
      <c r="CO169" s="176"/>
      <c r="CP169" s="176"/>
      <c r="CQ169" s="176"/>
      <c r="CR169" s="176"/>
      <c r="CS169" s="176"/>
      <c r="CT169" s="176"/>
      <c r="CU169" s="176"/>
      <c r="CV169" s="176"/>
      <c r="CW169" s="176"/>
      <c r="CX169" s="176"/>
      <c r="CY169" s="176"/>
      <c r="CZ169" s="176"/>
      <c r="DA169" s="176"/>
      <c r="DB169" s="176"/>
      <c r="DC169" s="176"/>
      <c r="DD169" s="176"/>
      <c r="DE169" s="176"/>
      <c r="DF169" s="176"/>
      <c r="DG169" s="176"/>
      <c r="DH169" s="176"/>
      <c r="DI169" s="176"/>
      <c r="DJ169" s="176"/>
      <c r="DK169" s="176"/>
      <c r="DL169" s="176"/>
      <c r="DM169" s="176"/>
      <c r="DN169" s="176"/>
      <c r="DO169" s="176"/>
      <c r="DP169" s="176"/>
      <c r="DQ169" s="176"/>
      <c r="DR169" s="176"/>
      <c r="DS169" s="176"/>
      <c r="DT169" s="176">
        <v>472373920.65274203</v>
      </c>
      <c r="DU169" s="176"/>
      <c r="DV169" s="176"/>
      <c r="DW169" s="176"/>
      <c r="DX169" s="176">
        <v>-1212179132.275548</v>
      </c>
      <c r="DZ169">
        <v>3570.6</v>
      </c>
    </row>
    <row r="170" spans="4:130">
      <c r="D170" s="175" t="s">
        <v>767</v>
      </c>
      <c r="E170" s="176" t="s">
        <v>789</v>
      </c>
      <c r="F170" s="176" t="s">
        <v>207</v>
      </c>
      <c r="G170" s="176">
        <v>-1720297281.5699999</v>
      </c>
      <c r="H170" s="176">
        <v>-688376.77</v>
      </c>
      <c r="I170" s="176"/>
      <c r="J170" s="176">
        <v>-1719761532.2261281</v>
      </c>
      <c r="K170" s="176"/>
      <c r="L170" s="176">
        <v>-296651796.244403</v>
      </c>
      <c r="M170" s="176">
        <v>-264003668.87</v>
      </c>
      <c r="N170" s="176">
        <v>-522864334.08063</v>
      </c>
      <c r="O170" s="176">
        <v>-4524266989.7611609</v>
      </c>
      <c r="P170" s="176"/>
      <c r="Q170" s="176"/>
      <c r="R170" s="176"/>
      <c r="S170" s="176"/>
      <c r="T170" s="176"/>
      <c r="U170" s="176"/>
      <c r="V170" s="176"/>
      <c r="W170" s="176"/>
      <c r="X170" s="176"/>
      <c r="Y170" s="176"/>
      <c r="Z170" s="176"/>
      <c r="AA170" s="176"/>
      <c r="AB170" s="176"/>
      <c r="AC170" s="176"/>
      <c r="AD170" s="176"/>
      <c r="AE170" s="176"/>
      <c r="AF170" s="176"/>
      <c r="AG170" s="176"/>
      <c r="AH170" s="176"/>
      <c r="AI170" s="176"/>
      <c r="AJ170" s="176"/>
      <c r="AK170" s="176"/>
      <c r="AL170" s="176"/>
      <c r="AM170" s="176"/>
      <c r="AN170" s="176"/>
      <c r="AO170" s="176"/>
      <c r="AP170" s="176"/>
      <c r="AQ170" s="176"/>
      <c r="AR170" s="176"/>
      <c r="AS170" s="176"/>
      <c r="AT170" s="176"/>
      <c r="AU170" s="176"/>
      <c r="AV170" s="176"/>
      <c r="AW170" s="176"/>
      <c r="AX170" s="176"/>
      <c r="AY170" s="176"/>
      <c r="AZ170" s="176"/>
      <c r="BA170" s="176"/>
      <c r="BB170" s="176"/>
      <c r="BC170" s="176"/>
      <c r="BD170" s="176"/>
      <c r="BE170" s="176"/>
      <c r="BF170" s="176"/>
      <c r="BG170" s="176"/>
      <c r="BH170" s="176"/>
      <c r="BI170" s="176"/>
      <c r="BJ170" s="176"/>
      <c r="BK170" s="176"/>
      <c r="BL170" s="176"/>
      <c r="BM170" s="176"/>
      <c r="BN170" s="176"/>
      <c r="BO170" s="176"/>
      <c r="BP170" s="176"/>
      <c r="BQ170" s="176"/>
      <c r="BR170" s="176"/>
      <c r="BS170" s="176"/>
      <c r="BT170" s="176"/>
      <c r="BU170" s="176"/>
      <c r="BV170" s="176"/>
      <c r="BW170" s="176"/>
      <c r="BX170" s="176"/>
      <c r="BY170" s="176"/>
      <c r="BZ170" s="176"/>
      <c r="CA170" s="176"/>
      <c r="CB170" s="176"/>
      <c r="CC170" s="176"/>
      <c r="CD170" s="176"/>
      <c r="CE170" s="176"/>
      <c r="CF170" s="176"/>
      <c r="CG170" s="176"/>
      <c r="CH170" s="176"/>
      <c r="CI170" s="176"/>
      <c r="CJ170" s="176"/>
      <c r="CK170" s="176"/>
      <c r="CL170" s="176"/>
      <c r="CM170" s="176"/>
      <c r="CN170" s="176"/>
      <c r="CO170" s="176"/>
      <c r="CP170" s="176"/>
      <c r="CQ170" s="176"/>
      <c r="CR170" s="176"/>
      <c r="CS170" s="176"/>
      <c r="CT170" s="176"/>
      <c r="CU170" s="176"/>
      <c r="CV170" s="176"/>
      <c r="CW170" s="176"/>
      <c r="CX170" s="176"/>
      <c r="CY170" s="176"/>
      <c r="CZ170" s="176"/>
      <c r="DA170" s="176"/>
      <c r="DB170" s="176"/>
      <c r="DC170" s="176"/>
      <c r="DD170" s="176"/>
      <c r="DE170" s="176"/>
      <c r="DF170" s="176"/>
      <c r="DG170" s="176"/>
      <c r="DH170" s="176"/>
      <c r="DI170" s="176"/>
      <c r="DJ170" s="176"/>
      <c r="DK170" s="176"/>
      <c r="DL170" s="176"/>
      <c r="DM170" s="176"/>
      <c r="DN170" s="176"/>
      <c r="DO170" s="176"/>
      <c r="DP170" s="176"/>
      <c r="DQ170" s="176"/>
      <c r="DR170" s="176"/>
      <c r="DS170" s="176"/>
      <c r="DT170" s="176"/>
      <c r="DU170" s="176"/>
      <c r="DV170" s="176"/>
      <c r="DW170" s="176"/>
      <c r="DX170" s="176">
        <v>-4524266989.7611609</v>
      </c>
    </row>
    <row r="171" spans="4:130">
      <c r="D171" s="175" t="s">
        <v>769</v>
      </c>
      <c r="E171" s="191" t="s">
        <v>791</v>
      </c>
      <c r="F171" s="191" t="s">
        <v>792</v>
      </c>
      <c r="G171" s="191">
        <v>-2866641630.4899998</v>
      </c>
      <c r="H171" s="191">
        <v>-688376.77</v>
      </c>
      <c r="I171" s="191"/>
      <c r="J171" s="191">
        <v>-1720367493.6629281</v>
      </c>
      <c r="K171" s="191"/>
      <c r="L171" s="191">
        <v>-348398165.12980801</v>
      </c>
      <c r="M171" s="191">
        <v>-510831656.79000002</v>
      </c>
      <c r="N171" s="191">
        <v>-761892719.84671497</v>
      </c>
      <c r="O171" s="191">
        <v>-6208820042.6894512</v>
      </c>
      <c r="P171" s="191"/>
      <c r="Q171" s="191"/>
      <c r="R171" s="191"/>
      <c r="S171" s="191"/>
      <c r="T171" s="191"/>
      <c r="U171" s="191"/>
      <c r="V171" s="191"/>
      <c r="W171" s="191"/>
      <c r="X171" s="191"/>
      <c r="Y171" s="191"/>
      <c r="Z171" s="191"/>
      <c r="AA171" s="191"/>
      <c r="AB171" s="191"/>
      <c r="AC171" s="19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>
        <v>472373920.65274203</v>
      </c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  <c r="DH171" s="191"/>
      <c r="DI171" s="191"/>
      <c r="DJ171" s="191"/>
      <c r="DK171" s="191"/>
      <c r="DL171" s="191"/>
      <c r="DM171" s="191"/>
      <c r="DN171" s="191"/>
      <c r="DO171" s="191"/>
      <c r="DP171" s="191"/>
      <c r="DQ171" s="191"/>
      <c r="DR171" s="191"/>
      <c r="DS171" s="191"/>
      <c r="DT171" s="191">
        <v>472373920.65274203</v>
      </c>
      <c r="DU171" s="191"/>
      <c r="DV171" s="191"/>
      <c r="DW171" s="191"/>
      <c r="DX171" s="191">
        <v>-5736446122.0367088</v>
      </c>
    </row>
    <row r="172" spans="4:130">
      <c r="D172" s="175" t="s">
        <v>772</v>
      </c>
      <c r="E172" s="176" t="s">
        <v>794</v>
      </c>
      <c r="F172" s="176" t="s">
        <v>795</v>
      </c>
      <c r="G172" s="176">
        <v>-52583180.759999998</v>
      </c>
      <c r="H172" s="176">
        <v>-559306.12</v>
      </c>
      <c r="I172" s="176"/>
      <c r="J172" s="176"/>
      <c r="K172" s="176"/>
      <c r="L172" s="176">
        <v>-205393141.05552649</v>
      </c>
      <c r="M172" s="176">
        <v>-12999250.810000001</v>
      </c>
      <c r="N172" s="176">
        <v>-11500215.520230001</v>
      </c>
      <c r="O172" s="176">
        <v>-283035094.26575649</v>
      </c>
      <c r="P172" s="176"/>
      <c r="Q172" s="176"/>
      <c r="R172" s="176"/>
      <c r="S172" s="176"/>
      <c r="T172" s="176"/>
      <c r="U172" s="176"/>
      <c r="V172" s="176"/>
      <c r="W172" s="176">
        <v>968256.33284990001</v>
      </c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  <c r="AN172" s="176"/>
      <c r="AO172" s="176"/>
      <c r="AP172" s="176"/>
      <c r="AQ172" s="176"/>
      <c r="AR172" s="176"/>
      <c r="AS172" s="176"/>
      <c r="AT172" s="176"/>
      <c r="AU172" s="176"/>
      <c r="AV172" s="176"/>
      <c r="AW172" s="176"/>
      <c r="AX172" s="176"/>
      <c r="AY172" s="176"/>
      <c r="AZ172" s="176"/>
      <c r="BA172" s="176"/>
      <c r="BB172" s="176"/>
      <c r="BC172" s="176"/>
      <c r="BD172" s="176"/>
      <c r="BE172" s="176"/>
      <c r="BF172" s="176"/>
      <c r="BG172" s="176"/>
      <c r="BH172" s="176"/>
      <c r="BI172" s="176"/>
      <c r="BJ172" s="176"/>
      <c r="BK172" s="176"/>
      <c r="BL172" s="176"/>
      <c r="BM172" s="176"/>
      <c r="BN172" s="176"/>
      <c r="BO172" s="176"/>
      <c r="BP172" s="176"/>
      <c r="BQ172" s="176"/>
      <c r="BR172" s="176"/>
      <c r="BS172" s="176"/>
      <c r="BT172" s="176"/>
      <c r="BU172" s="176"/>
      <c r="BV172" s="176"/>
      <c r="BW172" s="176"/>
      <c r="BX172" s="176"/>
      <c r="BY172" s="176"/>
      <c r="BZ172" s="176"/>
      <c r="CA172" s="176"/>
      <c r="CB172" s="176"/>
      <c r="CC172" s="176"/>
      <c r="CD172" s="176"/>
      <c r="CE172" s="176"/>
      <c r="CF172" s="176"/>
      <c r="CG172" s="176"/>
      <c r="CH172" s="176"/>
      <c r="CI172" s="176"/>
      <c r="CJ172" s="176"/>
      <c r="CK172" s="176"/>
      <c r="CL172" s="176"/>
      <c r="CM172" s="176"/>
      <c r="CN172" s="176"/>
      <c r="CO172" s="176"/>
      <c r="CP172" s="176"/>
      <c r="CQ172" s="176"/>
      <c r="CR172" s="176"/>
      <c r="CS172" s="176"/>
      <c r="CT172" s="176"/>
      <c r="CU172" s="176"/>
      <c r="CV172" s="176"/>
      <c r="CW172" s="176"/>
      <c r="CX172" s="176"/>
      <c r="CY172" s="176"/>
      <c r="CZ172" s="176"/>
      <c r="DA172" s="176"/>
      <c r="DB172" s="176"/>
      <c r="DC172" s="176"/>
      <c r="DD172" s="176"/>
      <c r="DE172" s="176"/>
      <c r="DF172" s="176"/>
      <c r="DG172" s="176"/>
      <c r="DH172" s="176"/>
      <c r="DI172" s="176"/>
      <c r="DJ172" s="176"/>
      <c r="DK172" s="176"/>
      <c r="DL172" s="176"/>
      <c r="DM172" s="176"/>
      <c r="DN172" s="176"/>
      <c r="DO172" s="176"/>
      <c r="DP172" s="176"/>
      <c r="DQ172" s="176"/>
      <c r="DR172" s="176"/>
      <c r="DS172" s="176"/>
      <c r="DT172" s="176">
        <v>968256.33284990001</v>
      </c>
      <c r="DU172" s="176"/>
      <c r="DV172" s="176"/>
      <c r="DW172" s="176"/>
      <c r="DX172" s="176">
        <v>-282066837.93290663</v>
      </c>
    </row>
    <row r="173" spans="4:130">
      <c r="D173" s="175" t="s">
        <v>775</v>
      </c>
      <c r="E173" s="176" t="s">
        <v>797</v>
      </c>
      <c r="F173" s="176" t="s">
        <v>798</v>
      </c>
      <c r="G173" s="176">
        <v>-178020287.53999999</v>
      </c>
      <c r="H173" s="176">
        <v>-7289559.3899999997</v>
      </c>
      <c r="I173" s="176">
        <v>-78810149.555772394</v>
      </c>
      <c r="J173" s="176">
        <v>-179568953.8097944</v>
      </c>
      <c r="K173" s="176"/>
      <c r="L173" s="176">
        <v>-23936394.552147001</v>
      </c>
      <c r="M173" s="176">
        <v>-93941082.189999998</v>
      </c>
      <c r="N173" s="176">
        <v>-37885848.312645003</v>
      </c>
      <c r="O173" s="176">
        <v>-599452275.35035884</v>
      </c>
      <c r="P173" s="176"/>
      <c r="Q173" s="176"/>
      <c r="R173" s="176"/>
      <c r="S173" s="176"/>
      <c r="T173" s="176"/>
      <c r="U173" s="176"/>
      <c r="V173" s="176"/>
      <c r="W173" s="176">
        <v>104641888.0830337</v>
      </c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  <c r="AN173" s="176"/>
      <c r="AO173" s="176"/>
      <c r="AP173" s="176"/>
      <c r="AQ173" s="176"/>
      <c r="AR173" s="176"/>
      <c r="AS173" s="176"/>
      <c r="AT173" s="176"/>
      <c r="AU173" s="176"/>
      <c r="AV173" s="176"/>
      <c r="AW173" s="176"/>
      <c r="AX173" s="176"/>
      <c r="AY173" s="176"/>
      <c r="AZ173" s="176"/>
      <c r="BA173" s="176"/>
      <c r="BB173" s="176"/>
      <c r="BC173" s="176"/>
      <c r="BD173" s="176"/>
      <c r="BE173" s="176"/>
      <c r="BF173" s="176"/>
      <c r="BG173" s="176"/>
      <c r="BH173" s="176"/>
      <c r="BI173" s="176"/>
      <c r="BJ173" s="176"/>
      <c r="BK173" s="176"/>
      <c r="BL173" s="176"/>
      <c r="BM173" s="176"/>
      <c r="BN173" s="176"/>
      <c r="BO173" s="176"/>
      <c r="BP173" s="176"/>
      <c r="BQ173" s="176"/>
      <c r="BR173" s="176"/>
      <c r="BS173" s="176"/>
      <c r="BT173" s="176"/>
      <c r="BU173" s="176"/>
      <c r="BV173" s="176"/>
      <c r="BW173" s="176"/>
      <c r="BX173" s="176"/>
      <c r="BY173" s="176"/>
      <c r="BZ173" s="176"/>
      <c r="CA173" s="176"/>
      <c r="CB173" s="176"/>
      <c r="CC173" s="176"/>
      <c r="CD173" s="176"/>
      <c r="CE173" s="176"/>
      <c r="CF173" s="176"/>
      <c r="CG173" s="176"/>
      <c r="CH173" s="176"/>
      <c r="CI173" s="176"/>
      <c r="CJ173" s="176"/>
      <c r="CK173" s="176"/>
      <c r="CL173" s="176"/>
      <c r="CM173" s="176"/>
      <c r="CN173" s="176"/>
      <c r="CO173" s="176"/>
      <c r="CP173" s="176"/>
      <c r="CQ173" s="176"/>
      <c r="CR173" s="176"/>
      <c r="CS173" s="176"/>
      <c r="CT173" s="176"/>
      <c r="CU173" s="176"/>
      <c r="CV173" s="176"/>
      <c r="CW173" s="176"/>
      <c r="CX173" s="176"/>
      <c r="CY173" s="176"/>
      <c r="CZ173" s="176"/>
      <c r="DA173" s="176"/>
      <c r="DB173" s="176"/>
      <c r="DC173" s="176"/>
      <c r="DD173" s="176"/>
      <c r="DE173" s="176"/>
      <c r="DF173" s="176"/>
      <c r="DG173" s="176"/>
      <c r="DH173" s="176"/>
      <c r="DI173" s="176"/>
      <c r="DJ173" s="176"/>
      <c r="DK173" s="176"/>
      <c r="DL173" s="176"/>
      <c r="DM173" s="176"/>
      <c r="DN173" s="176"/>
      <c r="DO173" s="176"/>
      <c r="DP173" s="176"/>
      <c r="DQ173" s="176"/>
      <c r="DR173" s="176"/>
      <c r="DS173" s="176"/>
      <c r="DT173" s="176">
        <v>104641888.0830337</v>
      </c>
      <c r="DU173" s="176"/>
      <c r="DV173" s="176"/>
      <c r="DW173" s="176"/>
      <c r="DX173" s="176">
        <v>-494810387.2673251</v>
      </c>
    </row>
    <row r="174" spans="4:130">
      <c r="D174" s="175" t="s">
        <v>778</v>
      </c>
      <c r="E174" s="176" t="s">
        <v>800</v>
      </c>
      <c r="F174" s="176" t="s">
        <v>801</v>
      </c>
      <c r="G174" s="176">
        <v>-615792.17000000004</v>
      </c>
      <c r="H174" s="176"/>
      <c r="I174" s="176"/>
      <c r="J174" s="176"/>
      <c r="K174" s="176"/>
      <c r="L174" s="176">
        <v>-85083.908804999999</v>
      </c>
      <c r="M174" s="176">
        <v>-98141.81</v>
      </c>
      <c r="N174" s="176"/>
      <c r="O174" s="176">
        <v>-799017.888805</v>
      </c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176"/>
      <c r="AT174" s="176"/>
      <c r="AU174" s="176"/>
      <c r="AV174" s="176"/>
      <c r="AW174" s="176"/>
      <c r="AX174" s="176"/>
      <c r="AY174" s="176"/>
      <c r="AZ174" s="176"/>
      <c r="BA174" s="176"/>
      <c r="BB174" s="176"/>
      <c r="BC174" s="176"/>
      <c r="BD174" s="176"/>
      <c r="BE174" s="176"/>
      <c r="BF174" s="176"/>
      <c r="BG174" s="17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6"/>
      <c r="CB174" s="176"/>
      <c r="CC174" s="176"/>
      <c r="CD174" s="176"/>
      <c r="CE174" s="176"/>
      <c r="CF174" s="176"/>
      <c r="CG174" s="176"/>
      <c r="CH174" s="176"/>
      <c r="CI174" s="176"/>
      <c r="CJ174" s="176"/>
      <c r="CK174" s="176"/>
      <c r="CL174" s="176"/>
      <c r="CM174" s="176"/>
      <c r="CN174" s="176"/>
      <c r="CO174" s="176"/>
      <c r="CP174" s="176"/>
      <c r="CQ174" s="176"/>
      <c r="CR174" s="176"/>
      <c r="CS174" s="176"/>
      <c r="CT174" s="176"/>
      <c r="CU174" s="176"/>
      <c r="CV174" s="176"/>
      <c r="CW174" s="176"/>
      <c r="CX174" s="176"/>
      <c r="CY174" s="176"/>
      <c r="CZ174" s="176"/>
      <c r="DA174" s="176"/>
      <c r="DB174" s="176"/>
      <c r="DC174" s="176"/>
      <c r="DD174" s="176"/>
      <c r="DE174" s="176"/>
      <c r="DF174" s="176"/>
      <c r="DG174" s="176"/>
      <c r="DH174" s="176"/>
      <c r="DI174" s="176"/>
      <c r="DJ174" s="176"/>
      <c r="DK174" s="176"/>
      <c r="DL174" s="176"/>
      <c r="DM174" s="176"/>
      <c r="DN174" s="176"/>
      <c r="DO174" s="176"/>
      <c r="DP174" s="176"/>
      <c r="DQ174" s="176"/>
      <c r="DR174" s="176"/>
      <c r="DS174" s="176"/>
      <c r="DT174" s="176"/>
      <c r="DU174" s="176"/>
      <c r="DV174" s="176"/>
      <c r="DW174" s="176"/>
      <c r="DX174" s="176">
        <v>-799017.888805</v>
      </c>
    </row>
    <row r="175" spans="4:130">
      <c r="D175" s="175" t="s">
        <v>783</v>
      </c>
      <c r="E175" s="176" t="s">
        <v>803</v>
      </c>
      <c r="F175" s="176" t="s">
        <v>804</v>
      </c>
      <c r="G175" s="176">
        <v>-9568639.4600000009</v>
      </c>
      <c r="H175" s="176">
        <v>-109998.88</v>
      </c>
      <c r="I175" s="176">
        <v>-9804904.5025928002</v>
      </c>
      <c r="J175" s="176">
        <v>-35966913.212493598</v>
      </c>
      <c r="K175" s="176"/>
      <c r="L175" s="176">
        <v>-2890578.6822719998</v>
      </c>
      <c r="M175" s="176"/>
      <c r="N175" s="176"/>
      <c r="O175" s="176">
        <v>-58341034.737358399</v>
      </c>
      <c r="P175" s="176"/>
      <c r="Q175" s="176"/>
      <c r="R175" s="176"/>
      <c r="S175" s="176"/>
      <c r="T175" s="176"/>
      <c r="U175" s="176"/>
      <c r="V175" s="176"/>
      <c r="W175" s="176">
        <v>9804941.4025928006</v>
      </c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/>
      <c r="BE175" s="176"/>
      <c r="BF175" s="176"/>
      <c r="BG175" s="176"/>
      <c r="BH175" s="176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6"/>
      <c r="BX175" s="176"/>
      <c r="BY175" s="176"/>
      <c r="BZ175" s="176"/>
      <c r="CA175" s="176"/>
      <c r="CB175" s="176"/>
      <c r="CC175" s="176"/>
      <c r="CD175" s="176"/>
      <c r="CE175" s="176"/>
      <c r="CF175" s="176"/>
      <c r="CG175" s="176"/>
      <c r="CH175" s="176"/>
      <c r="CI175" s="176"/>
      <c r="CJ175" s="176"/>
      <c r="CK175" s="176"/>
      <c r="CL175" s="176"/>
      <c r="CM175" s="176"/>
      <c r="CN175" s="176"/>
      <c r="CO175" s="176"/>
      <c r="CP175" s="176"/>
      <c r="CQ175" s="176"/>
      <c r="CR175" s="176"/>
      <c r="CS175" s="176"/>
      <c r="CT175" s="176"/>
      <c r="CU175" s="176"/>
      <c r="CV175" s="176"/>
      <c r="CW175" s="176"/>
      <c r="CX175" s="176"/>
      <c r="CY175" s="176"/>
      <c r="CZ175" s="176"/>
      <c r="DA175" s="176"/>
      <c r="DB175" s="176"/>
      <c r="DC175" s="176"/>
      <c r="DD175" s="176"/>
      <c r="DE175" s="176"/>
      <c r="DF175" s="176"/>
      <c r="DG175" s="176"/>
      <c r="DH175" s="176"/>
      <c r="DI175" s="176"/>
      <c r="DJ175" s="176"/>
      <c r="DK175" s="176"/>
      <c r="DL175" s="176"/>
      <c r="DM175" s="176"/>
      <c r="DN175" s="176"/>
      <c r="DO175" s="176"/>
      <c r="DP175" s="176"/>
      <c r="DQ175" s="176"/>
      <c r="DR175" s="176"/>
      <c r="DS175" s="176"/>
      <c r="DT175" s="176">
        <v>9804941.4025928006</v>
      </c>
      <c r="DU175" s="176"/>
      <c r="DV175" s="176"/>
      <c r="DW175" s="176"/>
      <c r="DX175" s="176">
        <v>-48536093.334765598</v>
      </c>
    </row>
    <row r="176" spans="4:130">
      <c r="D176" s="175" t="s">
        <v>786</v>
      </c>
      <c r="E176" s="176" t="s">
        <v>806</v>
      </c>
      <c r="F176" s="176" t="s">
        <v>807</v>
      </c>
      <c r="G176" s="176">
        <v>-1668402.63</v>
      </c>
      <c r="H176" s="176">
        <v>-5678.64</v>
      </c>
      <c r="I176" s="176"/>
      <c r="J176" s="176"/>
      <c r="K176" s="176"/>
      <c r="L176" s="176"/>
      <c r="M176" s="176">
        <v>-13791.4</v>
      </c>
      <c r="N176" s="176"/>
      <c r="O176" s="176">
        <v>-1687872.67</v>
      </c>
      <c r="P176" s="176"/>
      <c r="Q176" s="176"/>
      <c r="R176" s="176"/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/>
      <c r="BE176" s="176"/>
      <c r="BF176" s="176"/>
      <c r="BG176" s="176"/>
      <c r="BH176" s="176"/>
      <c r="BI176" s="176"/>
      <c r="BJ176" s="176">
        <v>4100.8</v>
      </c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/>
      <c r="CB176" s="176"/>
      <c r="CC176" s="176"/>
      <c r="CD176" s="176"/>
      <c r="CE176" s="176"/>
      <c r="CF176" s="176"/>
      <c r="CG176" s="176"/>
      <c r="CH176" s="176"/>
      <c r="CI176" s="176"/>
      <c r="CJ176" s="176"/>
      <c r="CK176" s="176"/>
      <c r="CL176" s="176"/>
      <c r="CM176" s="176"/>
      <c r="CN176" s="176"/>
      <c r="CO176" s="176"/>
      <c r="CP176" s="176"/>
      <c r="CQ176" s="176"/>
      <c r="CR176" s="176"/>
      <c r="CS176" s="176"/>
      <c r="CT176" s="176"/>
      <c r="CU176" s="176"/>
      <c r="CV176" s="176"/>
      <c r="CW176" s="176"/>
      <c r="CX176" s="176"/>
      <c r="CY176" s="176"/>
      <c r="CZ176" s="176"/>
      <c r="DA176" s="176"/>
      <c r="DB176" s="176"/>
      <c r="DC176" s="176"/>
      <c r="DD176" s="176"/>
      <c r="DE176" s="176"/>
      <c r="DF176" s="176"/>
      <c r="DG176" s="176"/>
      <c r="DH176" s="176"/>
      <c r="DI176" s="176"/>
      <c r="DJ176" s="176"/>
      <c r="DK176" s="176"/>
      <c r="DL176" s="176"/>
      <c r="DM176" s="176"/>
      <c r="DN176" s="176"/>
      <c r="DO176" s="176"/>
      <c r="DP176" s="176"/>
      <c r="DQ176" s="176"/>
      <c r="DR176" s="176"/>
      <c r="DS176" s="176"/>
      <c r="DT176" s="176">
        <v>4100.8</v>
      </c>
      <c r="DU176" s="176"/>
      <c r="DV176" s="176"/>
      <c r="DW176" s="176"/>
      <c r="DX176" s="176">
        <v>-1683771.87</v>
      </c>
    </row>
    <row r="177" spans="4:128">
      <c r="D177" s="175" t="s">
        <v>788</v>
      </c>
      <c r="E177" s="176" t="s">
        <v>809</v>
      </c>
      <c r="F177" s="176" t="s">
        <v>810</v>
      </c>
      <c r="G177" s="176">
        <v>-88464926.569999993</v>
      </c>
      <c r="H177" s="176"/>
      <c r="I177" s="176"/>
      <c r="J177" s="176">
        <v>-54215528.991305597</v>
      </c>
      <c r="K177" s="176"/>
      <c r="L177" s="176">
        <v>-6363113.5961729996</v>
      </c>
      <c r="M177" s="176">
        <v>-15330113.85</v>
      </c>
      <c r="N177" s="176">
        <v>-6442183.4184900001</v>
      </c>
      <c r="O177" s="176">
        <v>-170815866.42596859</v>
      </c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  <c r="AN177" s="176"/>
      <c r="AO177" s="176"/>
      <c r="AP177" s="176"/>
      <c r="AQ177" s="176"/>
      <c r="AR177" s="176"/>
      <c r="AS177" s="176"/>
      <c r="AT177" s="176"/>
      <c r="AU177" s="176"/>
      <c r="AV177" s="176"/>
      <c r="AW177" s="176"/>
      <c r="AX177" s="176"/>
      <c r="AY177" s="176"/>
      <c r="AZ177" s="176"/>
      <c r="BA177" s="176"/>
      <c r="BB177" s="176"/>
      <c r="BC177" s="176"/>
      <c r="BD177" s="176"/>
      <c r="BE177" s="176"/>
      <c r="BF177" s="176"/>
      <c r="BG177" s="176"/>
      <c r="BH177" s="176"/>
      <c r="BI177" s="176"/>
      <c r="BJ177" s="176"/>
      <c r="BK177" s="176"/>
      <c r="BL177" s="176"/>
      <c r="BM177" s="176"/>
      <c r="BN177" s="176"/>
      <c r="BO177" s="176"/>
      <c r="BP177" s="176"/>
      <c r="BQ177" s="176"/>
      <c r="BR177" s="176"/>
      <c r="BS177" s="176"/>
      <c r="BT177" s="176"/>
      <c r="BU177" s="176"/>
      <c r="BV177" s="176"/>
      <c r="BW177" s="176"/>
      <c r="BX177" s="176"/>
      <c r="BY177" s="176"/>
      <c r="BZ177" s="176"/>
      <c r="CA177" s="176"/>
      <c r="CB177" s="176"/>
      <c r="CC177" s="176"/>
      <c r="CD177" s="176"/>
      <c r="CE177" s="176"/>
      <c r="CF177" s="176"/>
      <c r="CG177" s="176"/>
      <c r="CH177" s="176"/>
      <c r="CI177" s="176"/>
      <c r="CJ177" s="176"/>
      <c r="CK177" s="176"/>
      <c r="CL177" s="176"/>
      <c r="CM177" s="176"/>
      <c r="CN177" s="176"/>
      <c r="CO177" s="176"/>
      <c r="CP177" s="176"/>
      <c r="CQ177" s="176"/>
      <c r="CR177" s="176"/>
      <c r="CS177" s="176"/>
      <c r="CT177" s="176"/>
      <c r="CU177" s="176"/>
      <c r="CV177" s="176"/>
      <c r="CW177" s="176"/>
      <c r="CX177" s="176"/>
      <c r="CY177" s="176"/>
      <c r="CZ177" s="176"/>
      <c r="DA177" s="176"/>
      <c r="DB177" s="176"/>
      <c r="DC177" s="176"/>
      <c r="DD177" s="176"/>
      <c r="DE177" s="176"/>
      <c r="DF177" s="176"/>
      <c r="DG177" s="176"/>
      <c r="DH177" s="176"/>
      <c r="DI177" s="176"/>
      <c r="DJ177" s="176"/>
      <c r="DK177" s="176"/>
      <c r="DL177" s="176"/>
      <c r="DM177" s="176"/>
      <c r="DN177" s="176"/>
      <c r="DO177" s="176"/>
      <c r="DP177" s="176"/>
      <c r="DQ177" s="176"/>
      <c r="DR177" s="176"/>
      <c r="DS177" s="176"/>
      <c r="DT177" s="176"/>
      <c r="DU177" s="176"/>
      <c r="DV177" s="176"/>
      <c r="DW177" s="176"/>
      <c r="DX177" s="176">
        <v>-170815866.42596859</v>
      </c>
    </row>
    <row r="178" spans="4:128">
      <c r="D178" s="175" t="s">
        <v>790</v>
      </c>
      <c r="E178" s="176" t="s">
        <v>812</v>
      </c>
      <c r="F178" s="176" t="s">
        <v>813</v>
      </c>
      <c r="G178" s="176">
        <v>-1316306.3700000001</v>
      </c>
      <c r="H178" s="176"/>
      <c r="I178" s="176"/>
      <c r="J178" s="176">
        <v>-15716234.0691352</v>
      </c>
      <c r="K178" s="176"/>
      <c r="L178" s="176">
        <v>-849095.40906850004</v>
      </c>
      <c r="M178" s="176">
        <v>-4549538.3600000003</v>
      </c>
      <c r="N178" s="176"/>
      <c r="O178" s="176">
        <v>-22431174.208203699</v>
      </c>
      <c r="P178" s="176"/>
      <c r="Q178" s="176"/>
      <c r="R178" s="176"/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  <c r="AN178" s="176"/>
      <c r="AO178" s="176"/>
      <c r="AP178" s="176"/>
      <c r="AQ178" s="176"/>
      <c r="AR178" s="176"/>
      <c r="AS178" s="176"/>
      <c r="AT178" s="176"/>
      <c r="AU178" s="176"/>
      <c r="AV178" s="176"/>
      <c r="AW178" s="176"/>
      <c r="AX178" s="176"/>
      <c r="AY178" s="176"/>
      <c r="AZ178" s="176"/>
      <c r="BA178" s="176"/>
      <c r="BB178" s="176"/>
      <c r="BC178" s="176"/>
      <c r="BD178" s="176"/>
      <c r="BE178" s="176"/>
      <c r="BF178" s="176"/>
      <c r="BG178" s="176"/>
      <c r="BH178" s="176"/>
      <c r="BI178" s="176"/>
      <c r="BJ178" s="176"/>
      <c r="BK178" s="176"/>
      <c r="BL178" s="176"/>
      <c r="BM178" s="176"/>
      <c r="BN178" s="176"/>
      <c r="BO178" s="176"/>
      <c r="BP178" s="176"/>
      <c r="BQ178" s="176"/>
      <c r="BR178" s="176"/>
      <c r="BS178" s="176"/>
      <c r="BT178" s="176"/>
      <c r="BU178" s="176"/>
      <c r="BV178" s="176"/>
      <c r="BW178" s="176"/>
      <c r="BX178" s="176"/>
      <c r="BY178" s="176"/>
      <c r="BZ178" s="176"/>
      <c r="CA178" s="176"/>
      <c r="CB178" s="176"/>
      <c r="CC178" s="176"/>
      <c r="CD178" s="176"/>
      <c r="CE178" s="176"/>
      <c r="CF178" s="176"/>
      <c r="CG178" s="176"/>
      <c r="CH178" s="176"/>
      <c r="CI178" s="176"/>
      <c r="CJ178" s="176"/>
      <c r="CK178" s="176"/>
      <c r="CL178" s="176"/>
      <c r="CM178" s="176"/>
      <c r="CN178" s="176"/>
      <c r="CO178" s="176"/>
      <c r="CP178" s="176"/>
      <c r="CQ178" s="176"/>
      <c r="CR178" s="176"/>
      <c r="CS178" s="176"/>
      <c r="CT178" s="176"/>
      <c r="CU178" s="176"/>
      <c r="CV178" s="176"/>
      <c r="CW178" s="176"/>
      <c r="CX178" s="176"/>
      <c r="CY178" s="176"/>
      <c r="CZ178" s="176"/>
      <c r="DA178" s="176"/>
      <c r="DB178" s="176"/>
      <c r="DC178" s="176"/>
      <c r="DD178" s="176"/>
      <c r="DE178" s="176"/>
      <c r="DF178" s="176"/>
      <c r="DG178" s="176"/>
      <c r="DH178" s="176"/>
      <c r="DI178" s="176"/>
      <c r="DJ178" s="176"/>
      <c r="DK178" s="176"/>
      <c r="DL178" s="176"/>
      <c r="DM178" s="176"/>
      <c r="DN178" s="176"/>
      <c r="DO178" s="176"/>
      <c r="DP178" s="176"/>
      <c r="DQ178" s="176"/>
      <c r="DR178" s="176"/>
      <c r="DS178" s="176"/>
      <c r="DT178" s="176"/>
      <c r="DU178" s="176"/>
      <c r="DV178" s="176"/>
      <c r="DW178" s="176"/>
      <c r="DX178" s="176">
        <v>-22431174.208203699</v>
      </c>
    </row>
    <row r="179" spans="4:128">
      <c r="D179" s="175" t="s">
        <v>793</v>
      </c>
      <c r="E179" s="176" t="s">
        <v>815</v>
      </c>
      <c r="F179" s="176" t="s">
        <v>816</v>
      </c>
      <c r="G179" s="176">
        <v>-57548220.380000003</v>
      </c>
      <c r="H179" s="176"/>
      <c r="I179" s="176"/>
      <c r="J179" s="176">
        <v>-87371545.317750394</v>
      </c>
      <c r="K179" s="176"/>
      <c r="L179" s="176">
        <v>-25335552.058487501</v>
      </c>
      <c r="M179" s="176"/>
      <c r="N179" s="176"/>
      <c r="O179" s="176">
        <v>-170255317.75623789</v>
      </c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  <c r="AN179" s="176"/>
      <c r="AO179" s="176"/>
      <c r="AP179" s="176"/>
      <c r="AQ179" s="176"/>
      <c r="AR179" s="176"/>
      <c r="AS179" s="176"/>
      <c r="AT179" s="176"/>
      <c r="AU179" s="176"/>
      <c r="AV179" s="176"/>
      <c r="AW179" s="176"/>
      <c r="AX179" s="176"/>
      <c r="AY179" s="176"/>
      <c r="AZ179" s="176"/>
      <c r="BA179" s="176"/>
      <c r="BB179" s="176"/>
      <c r="BC179" s="176"/>
      <c r="BD179" s="176"/>
      <c r="BE179" s="176"/>
      <c r="BF179" s="176"/>
      <c r="BG179" s="176"/>
      <c r="BH179" s="176"/>
      <c r="BI179" s="176"/>
      <c r="BJ179" s="176"/>
      <c r="BK179" s="176"/>
      <c r="BL179" s="176"/>
      <c r="BM179" s="176"/>
      <c r="BN179" s="176"/>
      <c r="BO179" s="176"/>
      <c r="BP179" s="176"/>
      <c r="BQ179" s="176"/>
      <c r="BR179" s="176"/>
      <c r="BS179" s="176"/>
      <c r="BT179" s="176"/>
      <c r="BU179" s="176"/>
      <c r="BV179" s="176"/>
      <c r="BW179" s="176"/>
      <c r="BX179" s="176"/>
      <c r="BY179" s="176"/>
      <c r="BZ179" s="176"/>
      <c r="CA179" s="176"/>
      <c r="CB179" s="176"/>
      <c r="CC179" s="176"/>
      <c r="CD179" s="176"/>
      <c r="CE179" s="176"/>
      <c r="CF179" s="176"/>
      <c r="CG179" s="176"/>
      <c r="CH179" s="176"/>
      <c r="CI179" s="176"/>
      <c r="CJ179" s="176"/>
      <c r="CK179" s="176"/>
      <c r="CL179" s="176"/>
      <c r="CM179" s="176"/>
      <c r="CN179" s="176"/>
      <c r="CO179" s="176"/>
      <c r="CP179" s="176"/>
      <c r="CQ179" s="176"/>
      <c r="CR179" s="176"/>
      <c r="CS179" s="176"/>
      <c r="CT179" s="176"/>
      <c r="CU179" s="176"/>
      <c r="CV179" s="176"/>
      <c r="CW179" s="176"/>
      <c r="CX179" s="176"/>
      <c r="CY179" s="176"/>
      <c r="CZ179" s="176"/>
      <c r="DA179" s="176"/>
      <c r="DB179" s="176"/>
      <c r="DC179" s="176"/>
      <c r="DD179" s="176"/>
      <c r="DE179" s="176"/>
      <c r="DF179" s="176"/>
      <c r="DG179" s="176"/>
      <c r="DH179" s="176"/>
      <c r="DI179" s="176"/>
      <c r="DJ179" s="176"/>
      <c r="DK179" s="176"/>
      <c r="DL179" s="176"/>
      <c r="DM179" s="176"/>
      <c r="DN179" s="176"/>
      <c r="DO179" s="176"/>
      <c r="DP179" s="176"/>
      <c r="DQ179" s="176"/>
      <c r="DR179" s="176"/>
      <c r="DS179" s="176"/>
      <c r="DT179" s="176"/>
      <c r="DU179" s="176"/>
      <c r="DV179" s="176"/>
      <c r="DW179" s="176"/>
      <c r="DX179" s="176">
        <v>-170255317.75623789</v>
      </c>
    </row>
    <row r="180" spans="4:128">
      <c r="D180" s="175" t="s">
        <v>796</v>
      </c>
      <c r="E180" s="176" t="s">
        <v>818</v>
      </c>
      <c r="F180" s="176" t="s">
        <v>819</v>
      </c>
      <c r="G180" s="176">
        <v>-20572923.25</v>
      </c>
      <c r="H180" s="176"/>
      <c r="I180" s="176"/>
      <c r="J180" s="176"/>
      <c r="K180" s="176"/>
      <c r="L180" s="176"/>
      <c r="M180" s="176"/>
      <c r="N180" s="176"/>
      <c r="O180" s="176">
        <v>-20572923.25</v>
      </c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76"/>
      <c r="BD180" s="176"/>
      <c r="BE180" s="176"/>
      <c r="BF180" s="176"/>
      <c r="BG180" s="176"/>
      <c r="BH180" s="176"/>
      <c r="BI180" s="176"/>
      <c r="BJ180" s="176"/>
      <c r="BK180" s="176"/>
      <c r="BL180" s="176"/>
      <c r="BM180" s="176"/>
      <c r="BN180" s="176"/>
      <c r="BO180" s="176"/>
      <c r="BP180" s="176"/>
      <c r="BQ180" s="176"/>
      <c r="BR180" s="176"/>
      <c r="BS180" s="176"/>
      <c r="BT180" s="176"/>
      <c r="BU180" s="176"/>
      <c r="BV180" s="176"/>
      <c r="BW180" s="176"/>
      <c r="BX180" s="176"/>
      <c r="BY180" s="176"/>
      <c r="BZ180" s="176"/>
      <c r="CA180" s="176"/>
      <c r="CB180" s="176"/>
      <c r="CC180" s="176"/>
      <c r="CD180" s="176"/>
      <c r="CE180" s="176"/>
      <c r="CF180" s="176"/>
      <c r="CG180" s="176"/>
      <c r="CH180" s="176"/>
      <c r="CI180" s="176"/>
      <c r="CJ180" s="176"/>
      <c r="CK180" s="176"/>
      <c r="CL180" s="176"/>
      <c r="CM180" s="176"/>
      <c r="CN180" s="176"/>
      <c r="CO180" s="176"/>
      <c r="CP180" s="176"/>
      <c r="CQ180" s="176"/>
      <c r="CR180" s="176"/>
      <c r="CS180" s="176"/>
      <c r="CT180" s="176"/>
      <c r="CU180" s="176"/>
      <c r="CV180" s="176"/>
      <c r="CW180" s="176"/>
      <c r="CX180" s="176"/>
      <c r="CY180" s="176"/>
      <c r="CZ180" s="176"/>
      <c r="DA180" s="176"/>
      <c r="DB180" s="176"/>
      <c r="DC180" s="176"/>
      <c r="DD180" s="176"/>
      <c r="DE180" s="176"/>
      <c r="DF180" s="176"/>
      <c r="DG180" s="176"/>
      <c r="DH180" s="176"/>
      <c r="DI180" s="176"/>
      <c r="DJ180" s="176"/>
      <c r="DK180" s="176"/>
      <c r="DL180" s="176"/>
      <c r="DM180" s="176"/>
      <c r="DN180" s="176"/>
      <c r="DO180" s="176"/>
      <c r="DP180" s="176"/>
      <c r="DQ180" s="176"/>
      <c r="DR180" s="176"/>
      <c r="DS180" s="176"/>
      <c r="DT180" s="176"/>
      <c r="DU180" s="176"/>
      <c r="DV180" s="176"/>
      <c r="DW180" s="176"/>
      <c r="DX180" s="176">
        <v>-20572923.25</v>
      </c>
    </row>
    <row r="181" spans="4:128">
      <c r="D181" s="175" t="s">
        <v>799</v>
      </c>
      <c r="E181" s="176" t="s">
        <v>821</v>
      </c>
      <c r="F181" s="176" t="s">
        <v>822</v>
      </c>
      <c r="G181" s="176">
        <v>-7850447.7300000004</v>
      </c>
      <c r="H181" s="176"/>
      <c r="I181" s="176"/>
      <c r="J181" s="176">
        <v>-6345271.9752575997</v>
      </c>
      <c r="K181" s="176"/>
      <c r="L181" s="176"/>
      <c r="M181" s="176"/>
      <c r="N181" s="176">
        <v>-1062602.395245</v>
      </c>
      <c r="O181" s="176">
        <v>-15258322.100502601</v>
      </c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  <c r="AN181" s="176"/>
      <c r="AO181" s="176"/>
      <c r="AP181" s="176"/>
      <c r="AQ181" s="176"/>
      <c r="AR181" s="176"/>
      <c r="AS181" s="176"/>
      <c r="AT181" s="176"/>
      <c r="AU181" s="176"/>
      <c r="AV181" s="176"/>
      <c r="AW181" s="176"/>
      <c r="AX181" s="176"/>
      <c r="AY181" s="176"/>
      <c r="AZ181" s="176"/>
      <c r="BA181" s="176"/>
      <c r="BB181" s="176"/>
      <c r="BC181" s="176"/>
      <c r="BD181" s="176"/>
      <c r="BE181" s="176"/>
      <c r="BF181" s="176"/>
      <c r="BG181" s="176"/>
      <c r="BH181" s="176"/>
      <c r="BI181" s="176"/>
      <c r="BJ181" s="176"/>
      <c r="BK181" s="176"/>
      <c r="BL181" s="176"/>
      <c r="BM181" s="176"/>
      <c r="BN181" s="176"/>
      <c r="BO181" s="176"/>
      <c r="BP181" s="176"/>
      <c r="BQ181" s="176"/>
      <c r="BR181" s="176"/>
      <c r="BS181" s="176"/>
      <c r="BT181" s="176"/>
      <c r="BU181" s="176"/>
      <c r="BV181" s="176"/>
      <c r="BW181" s="176"/>
      <c r="BX181" s="176"/>
      <c r="BY181" s="176"/>
      <c r="BZ181" s="176"/>
      <c r="CA181" s="176"/>
      <c r="CB181" s="176"/>
      <c r="CC181" s="176"/>
      <c r="CD181" s="176"/>
      <c r="CE181" s="176"/>
      <c r="CF181" s="176"/>
      <c r="CG181" s="176"/>
      <c r="CH181" s="176"/>
      <c r="CI181" s="176"/>
      <c r="CJ181" s="176"/>
      <c r="CK181" s="176"/>
      <c r="CL181" s="176"/>
      <c r="CM181" s="176"/>
      <c r="CN181" s="176"/>
      <c r="CO181" s="176"/>
      <c r="CP181" s="176"/>
      <c r="CQ181" s="176"/>
      <c r="CR181" s="176"/>
      <c r="CS181" s="176"/>
      <c r="CT181" s="176"/>
      <c r="CU181" s="176"/>
      <c r="CV181" s="176"/>
      <c r="CW181" s="176"/>
      <c r="CX181" s="176"/>
      <c r="CY181" s="176"/>
      <c r="CZ181" s="176"/>
      <c r="DA181" s="176"/>
      <c r="DB181" s="176"/>
      <c r="DC181" s="176"/>
      <c r="DD181" s="176"/>
      <c r="DE181" s="176"/>
      <c r="DF181" s="176"/>
      <c r="DG181" s="176"/>
      <c r="DH181" s="176"/>
      <c r="DI181" s="176"/>
      <c r="DJ181" s="176"/>
      <c r="DK181" s="176"/>
      <c r="DL181" s="176"/>
      <c r="DM181" s="176"/>
      <c r="DN181" s="176"/>
      <c r="DO181" s="176"/>
      <c r="DP181" s="176"/>
      <c r="DQ181" s="176"/>
      <c r="DR181" s="176"/>
      <c r="DS181" s="176"/>
      <c r="DT181" s="176"/>
      <c r="DU181" s="176"/>
      <c r="DV181" s="176"/>
      <c r="DW181" s="176"/>
      <c r="DX181" s="176">
        <v>-15258322.100502601</v>
      </c>
    </row>
    <row r="182" spans="4:128">
      <c r="D182" s="175" t="s">
        <v>2197</v>
      </c>
      <c r="E182" s="176" t="s">
        <v>1736</v>
      </c>
      <c r="F182" s="176" t="s">
        <v>1737</v>
      </c>
      <c r="G182" s="176">
        <v>-245465</v>
      </c>
      <c r="H182" s="176"/>
      <c r="I182" s="176"/>
      <c r="J182" s="176"/>
      <c r="K182" s="176"/>
      <c r="L182" s="176"/>
      <c r="M182" s="176"/>
      <c r="N182" s="176"/>
      <c r="O182" s="176">
        <v>-245465</v>
      </c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176"/>
      <c r="CF182" s="176"/>
      <c r="CG182" s="176"/>
      <c r="CH182" s="176"/>
      <c r="CI182" s="176"/>
      <c r="CJ182" s="176"/>
      <c r="CK182" s="176"/>
      <c r="CL182" s="176"/>
      <c r="CM182" s="176"/>
      <c r="CN182" s="176"/>
      <c r="CO182" s="176"/>
      <c r="CP182" s="176"/>
      <c r="CQ182" s="176"/>
      <c r="CR182" s="176"/>
      <c r="CS182" s="176"/>
      <c r="CT182" s="176"/>
      <c r="CU182" s="176"/>
      <c r="CV182" s="176"/>
      <c r="CW182" s="176"/>
      <c r="CX182" s="176"/>
      <c r="CY182" s="176"/>
      <c r="CZ182" s="176"/>
      <c r="DA182" s="176"/>
      <c r="DB182" s="176"/>
      <c r="DC182" s="176"/>
      <c r="DD182" s="176"/>
      <c r="DE182" s="176"/>
      <c r="DF182" s="176"/>
      <c r="DG182" s="176"/>
      <c r="DH182" s="176"/>
      <c r="DI182" s="176"/>
      <c r="DJ182" s="176"/>
      <c r="DK182" s="176"/>
      <c r="DL182" s="176"/>
      <c r="DM182" s="176"/>
      <c r="DN182" s="176"/>
      <c r="DO182" s="176"/>
      <c r="DP182" s="176"/>
      <c r="DQ182" s="176"/>
      <c r="DR182" s="176"/>
      <c r="DS182" s="176"/>
      <c r="DT182" s="176"/>
      <c r="DU182" s="176"/>
      <c r="DV182" s="176"/>
      <c r="DW182" s="176"/>
      <c r="DX182" s="176">
        <v>-245465</v>
      </c>
    </row>
    <row r="183" spans="4:128">
      <c r="D183" s="175" t="s">
        <v>802</v>
      </c>
      <c r="E183" s="176" t="s">
        <v>824</v>
      </c>
      <c r="F183" s="176" t="s">
        <v>825</v>
      </c>
      <c r="G183" s="176">
        <v>-6150732.0199999996</v>
      </c>
      <c r="H183" s="176"/>
      <c r="I183" s="176"/>
      <c r="J183" s="176">
        <v>-161973744.3992264</v>
      </c>
      <c r="K183" s="176"/>
      <c r="L183" s="176">
        <v>-16293274.405613</v>
      </c>
      <c r="M183" s="176">
        <v>-52771.81</v>
      </c>
      <c r="N183" s="176"/>
      <c r="O183" s="176">
        <v>-184470522.63483939</v>
      </c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  <c r="AN183" s="176"/>
      <c r="AO183" s="176"/>
      <c r="AP183" s="176"/>
      <c r="AQ183" s="176"/>
      <c r="AR183" s="176"/>
      <c r="AS183" s="176"/>
      <c r="AT183" s="176"/>
      <c r="AU183" s="176"/>
      <c r="AV183" s="176"/>
      <c r="AW183" s="176"/>
      <c r="AX183" s="176"/>
      <c r="AY183" s="176"/>
      <c r="AZ183" s="176"/>
      <c r="BA183" s="176"/>
      <c r="BB183" s="176"/>
      <c r="BC183" s="176"/>
      <c r="BD183" s="176"/>
      <c r="BE183" s="176"/>
      <c r="BF183" s="176"/>
      <c r="BG183" s="176"/>
      <c r="BH183" s="176"/>
      <c r="BI183" s="176"/>
      <c r="BJ183" s="176"/>
      <c r="BK183" s="176"/>
      <c r="BL183" s="176"/>
      <c r="BM183" s="176"/>
      <c r="BN183" s="176"/>
      <c r="BO183" s="176"/>
      <c r="BP183" s="176"/>
      <c r="BQ183" s="176"/>
      <c r="BR183" s="176"/>
      <c r="BS183" s="176"/>
      <c r="BT183" s="176"/>
      <c r="BU183" s="176"/>
      <c r="BV183" s="176"/>
      <c r="BW183" s="176"/>
      <c r="BX183" s="176"/>
      <c r="BY183" s="176"/>
      <c r="BZ183" s="176"/>
      <c r="CA183" s="176"/>
      <c r="CB183" s="176"/>
      <c r="CC183" s="176"/>
      <c r="CD183" s="176"/>
      <c r="CE183" s="176"/>
      <c r="CF183" s="176"/>
      <c r="CG183" s="176"/>
      <c r="CH183" s="176"/>
      <c r="CI183" s="176"/>
      <c r="CJ183" s="176"/>
      <c r="CK183" s="176"/>
      <c r="CL183" s="176"/>
      <c r="CM183" s="176"/>
      <c r="CN183" s="176"/>
      <c r="CO183" s="176"/>
      <c r="CP183" s="176"/>
      <c r="CQ183" s="176"/>
      <c r="CR183" s="176"/>
      <c r="CS183" s="176"/>
      <c r="CT183" s="176"/>
      <c r="CU183" s="176"/>
      <c r="CV183" s="176"/>
      <c r="CW183" s="176"/>
      <c r="CX183" s="176"/>
      <c r="CY183" s="176"/>
      <c r="CZ183" s="176"/>
      <c r="DA183" s="176"/>
      <c r="DB183" s="176"/>
      <c r="DC183" s="176"/>
      <c r="DD183" s="176"/>
      <c r="DE183" s="176"/>
      <c r="DF183" s="176"/>
      <c r="DG183" s="176"/>
      <c r="DH183" s="176"/>
      <c r="DI183" s="176"/>
      <c r="DJ183" s="176"/>
      <c r="DK183" s="176"/>
      <c r="DL183" s="176"/>
      <c r="DM183" s="176"/>
      <c r="DN183" s="176"/>
      <c r="DO183" s="176"/>
      <c r="DP183" s="176"/>
      <c r="DQ183" s="176"/>
      <c r="DR183" s="176"/>
      <c r="DS183" s="176"/>
      <c r="DT183" s="176"/>
      <c r="DU183" s="176"/>
      <c r="DV183" s="176"/>
      <c r="DW183" s="176"/>
      <c r="DX183" s="176">
        <v>-184470522.63483939</v>
      </c>
    </row>
    <row r="184" spans="4:128">
      <c r="D184" s="175" t="s">
        <v>805</v>
      </c>
      <c r="E184" s="176" t="s">
        <v>827</v>
      </c>
      <c r="F184" s="176" t="s">
        <v>828</v>
      </c>
      <c r="G184" s="176">
        <v>-452833.34</v>
      </c>
      <c r="H184" s="176">
        <v>-372666.66</v>
      </c>
      <c r="I184" s="176">
        <v>-125581.412</v>
      </c>
      <c r="J184" s="176">
        <v>-2076122.603812</v>
      </c>
      <c r="K184" s="176">
        <v>-23333.32</v>
      </c>
      <c r="L184" s="176">
        <v>-1399142.090875</v>
      </c>
      <c r="M184" s="176">
        <v>-420000</v>
      </c>
      <c r="N184" s="176">
        <v>-117963.30087000001</v>
      </c>
      <c r="O184" s="176">
        <v>-4987642.7275569998</v>
      </c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  <c r="AN184" s="176"/>
      <c r="AO184" s="176"/>
      <c r="AP184" s="176"/>
      <c r="AQ184" s="176"/>
      <c r="AR184" s="176"/>
      <c r="AS184" s="176"/>
      <c r="AT184" s="176"/>
      <c r="AU184" s="176"/>
      <c r="AV184" s="176"/>
      <c r="AW184" s="176"/>
      <c r="AX184" s="176"/>
      <c r="AY184" s="176"/>
      <c r="AZ184" s="176"/>
      <c r="BA184" s="176"/>
      <c r="BB184" s="176"/>
      <c r="BC184" s="176"/>
      <c r="BD184" s="176"/>
      <c r="BE184" s="176"/>
      <c r="BF184" s="176"/>
      <c r="BG184" s="176"/>
      <c r="BH184" s="176"/>
      <c r="BI184" s="176"/>
      <c r="BJ184" s="176"/>
      <c r="BK184" s="176"/>
      <c r="BL184" s="176"/>
      <c r="BM184" s="176"/>
      <c r="BN184" s="176"/>
      <c r="BO184" s="176"/>
      <c r="BP184" s="176"/>
      <c r="BQ184" s="176"/>
      <c r="BR184" s="176"/>
      <c r="BS184" s="176"/>
      <c r="BT184" s="176"/>
      <c r="BU184" s="176"/>
      <c r="BV184" s="176"/>
      <c r="BW184" s="176"/>
      <c r="BX184" s="176"/>
      <c r="BY184" s="176"/>
      <c r="BZ184" s="176"/>
      <c r="CA184" s="176"/>
      <c r="CB184" s="176"/>
      <c r="CC184" s="176"/>
      <c r="CD184" s="176"/>
      <c r="CE184" s="176"/>
      <c r="CF184" s="176"/>
      <c r="CG184" s="176"/>
      <c r="CH184" s="176"/>
      <c r="CI184" s="176"/>
      <c r="CJ184" s="176"/>
      <c r="CK184" s="176"/>
      <c r="CL184" s="176"/>
      <c r="CM184" s="176"/>
      <c r="CN184" s="176"/>
      <c r="CO184" s="176"/>
      <c r="CP184" s="176"/>
      <c r="CQ184" s="176"/>
      <c r="CR184" s="176"/>
      <c r="CS184" s="176"/>
      <c r="CT184" s="176"/>
      <c r="CU184" s="176"/>
      <c r="CV184" s="176"/>
      <c r="CW184" s="176"/>
      <c r="CX184" s="176"/>
      <c r="CY184" s="176"/>
      <c r="CZ184" s="176"/>
      <c r="DA184" s="176"/>
      <c r="DB184" s="176"/>
      <c r="DC184" s="176"/>
      <c r="DD184" s="176"/>
      <c r="DE184" s="176"/>
      <c r="DF184" s="176"/>
      <c r="DG184" s="176"/>
      <c r="DH184" s="176"/>
      <c r="DI184" s="176"/>
      <c r="DJ184" s="176"/>
      <c r="DK184" s="176"/>
      <c r="DL184" s="176"/>
      <c r="DM184" s="176"/>
      <c r="DN184" s="176"/>
      <c r="DO184" s="176"/>
      <c r="DP184" s="176"/>
      <c r="DQ184" s="176"/>
      <c r="DR184" s="176"/>
      <c r="DS184" s="176"/>
      <c r="DT184" s="176"/>
      <c r="DU184" s="176"/>
      <c r="DV184" s="176"/>
      <c r="DW184" s="176"/>
      <c r="DX184" s="176">
        <v>-4987642.7275569998</v>
      </c>
    </row>
    <row r="185" spans="4:128">
      <c r="D185" s="175" t="s">
        <v>2166</v>
      </c>
      <c r="E185" s="176" t="s">
        <v>830</v>
      </c>
      <c r="F185" s="176" t="s">
        <v>831</v>
      </c>
      <c r="G185" s="176"/>
      <c r="H185" s="176"/>
      <c r="I185" s="176"/>
      <c r="J185" s="176"/>
      <c r="K185" s="176"/>
      <c r="L185" s="176"/>
      <c r="M185" s="176"/>
      <c r="N185" s="176">
        <v>-684776.42666999996</v>
      </c>
      <c r="O185" s="176">
        <v>-684776.42666999996</v>
      </c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  <c r="AN185" s="176"/>
      <c r="AO185" s="176"/>
      <c r="AP185" s="176"/>
      <c r="AQ185" s="176"/>
      <c r="AR185" s="176"/>
      <c r="AS185" s="176"/>
      <c r="AT185" s="176"/>
      <c r="AU185" s="176"/>
      <c r="AV185" s="176"/>
      <c r="AW185" s="176"/>
      <c r="AX185" s="176"/>
      <c r="AY185" s="176"/>
      <c r="AZ185" s="176"/>
      <c r="BA185" s="176"/>
      <c r="BB185" s="176"/>
      <c r="BC185" s="176"/>
      <c r="BD185" s="176"/>
      <c r="BE185" s="176"/>
      <c r="BF185" s="176"/>
      <c r="BG185" s="176"/>
      <c r="BH185" s="176"/>
      <c r="BI185" s="176"/>
      <c r="BJ185" s="176"/>
      <c r="BK185" s="176"/>
      <c r="BL185" s="176"/>
      <c r="BM185" s="176"/>
      <c r="BN185" s="176"/>
      <c r="BO185" s="176"/>
      <c r="BP185" s="176"/>
      <c r="BQ185" s="176"/>
      <c r="BR185" s="176"/>
      <c r="BS185" s="176"/>
      <c r="BT185" s="176"/>
      <c r="BU185" s="176"/>
      <c r="BV185" s="176"/>
      <c r="BW185" s="176"/>
      <c r="BX185" s="176"/>
      <c r="BY185" s="176"/>
      <c r="BZ185" s="176"/>
      <c r="CA185" s="176"/>
      <c r="CB185" s="176"/>
      <c r="CC185" s="176"/>
      <c r="CD185" s="176"/>
      <c r="CE185" s="176"/>
      <c r="CF185" s="176"/>
      <c r="CG185" s="176"/>
      <c r="CH185" s="176"/>
      <c r="CI185" s="176"/>
      <c r="CJ185" s="176"/>
      <c r="CK185" s="176"/>
      <c r="CL185" s="176"/>
      <c r="CM185" s="176"/>
      <c r="CN185" s="176"/>
      <c r="CO185" s="176"/>
      <c r="CP185" s="176"/>
      <c r="CQ185" s="176"/>
      <c r="CR185" s="176"/>
      <c r="CS185" s="176"/>
      <c r="CT185" s="176"/>
      <c r="CU185" s="176"/>
      <c r="CV185" s="176"/>
      <c r="CW185" s="176"/>
      <c r="CX185" s="176"/>
      <c r="CY185" s="176"/>
      <c r="CZ185" s="176"/>
      <c r="DA185" s="176"/>
      <c r="DB185" s="176"/>
      <c r="DC185" s="176"/>
      <c r="DD185" s="176"/>
      <c r="DE185" s="176"/>
      <c r="DF185" s="176"/>
      <c r="DG185" s="176"/>
      <c r="DH185" s="176"/>
      <c r="DI185" s="176"/>
      <c r="DJ185" s="176"/>
      <c r="DK185" s="176"/>
      <c r="DL185" s="176"/>
      <c r="DM185" s="176"/>
      <c r="DN185" s="176"/>
      <c r="DO185" s="176"/>
      <c r="DP185" s="176"/>
      <c r="DQ185" s="176"/>
      <c r="DR185" s="176"/>
      <c r="DS185" s="176"/>
      <c r="DT185" s="176"/>
      <c r="DU185" s="176"/>
      <c r="DV185" s="176"/>
      <c r="DW185" s="176"/>
      <c r="DX185" s="176">
        <v>-684776.42666999996</v>
      </c>
    </row>
    <row r="186" spans="4:128">
      <c r="D186" s="175" t="s">
        <v>808</v>
      </c>
      <c r="E186" s="176" t="s">
        <v>833</v>
      </c>
      <c r="F186" s="176" t="s">
        <v>834</v>
      </c>
      <c r="G186" s="176">
        <v>-2251087.21</v>
      </c>
      <c r="H186" s="176"/>
      <c r="I186" s="176"/>
      <c r="J186" s="176">
        <v>-553496.52</v>
      </c>
      <c r="K186" s="176"/>
      <c r="L186" s="176">
        <v>-241156.5</v>
      </c>
      <c r="M186" s="176">
        <v>-132644.66</v>
      </c>
      <c r="N186" s="176">
        <v>-7625824.3157850001</v>
      </c>
      <c r="O186" s="176">
        <v>-10804209.205785001</v>
      </c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  <c r="AN186" s="176"/>
      <c r="AO186" s="176"/>
      <c r="AP186" s="176"/>
      <c r="AQ186" s="176"/>
      <c r="AR186" s="176"/>
      <c r="AS186" s="176"/>
      <c r="AT186" s="176"/>
      <c r="AU186" s="176"/>
      <c r="AV186" s="176"/>
      <c r="AW186" s="176"/>
      <c r="AX186" s="176"/>
      <c r="AY186" s="176"/>
      <c r="AZ186" s="176"/>
      <c r="BA186" s="176"/>
      <c r="BB186" s="176"/>
      <c r="BC186" s="176"/>
      <c r="BD186" s="176"/>
      <c r="BE186" s="176"/>
      <c r="BF186" s="176"/>
      <c r="BG186" s="176"/>
      <c r="BH186" s="176"/>
      <c r="BI186" s="176"/>
      <c r="BJ186" s="176"/>
      <c r="BK186" s="176"/>
      <c r="BL186" s="176"/>
      <c r="BM186" s="176"/>
      <c r="BN186" s="176"/>
      <c r="BO186" s="176"/>
      <c r="BP186" s="176"/>
      <c r="BQ186" s="176"/>
      <c r="BR186" s="176"/>
      <c r="BS186" s="176"/>
      <c r="BT186" s="176"/>
      <c r="BU186" s="176"/>
      <c r="BV186" s="176"/>
      <c r="BW186" s="176"/>
      <c r="BX186" s="176"/>
      <c r="BY186" s="176"/>
      <c r="BZ186" s="176"/>
      <c r="CA186" s="176"/>
      <c r="CB186" s="176"/>
      <c r="CC186" s="176"/>
      <c r="CD186" s="176"/>
      <c r="CE186" s="176"/>
      <c r="CF186" s="176"/>
      <c r="CG186" s="176"/>
      <c r="CH186" s="176"/>
      <c r="CI186" s="176"/>
      <c r="CJ186" s="176"/>
      <c r="CK186" s="176"/>
      <c r="CL186" s="176"/>
      <c r="CM186" s="176"/>
      <c r="CN186" s="176"/>
      <c r="CO186" s="176"/>
      <c r="CP186" s="176"/>
      <c r="CQ186" s="176"/>
      <c r="CR186" s="176"/>
      <c r="CS186" s="176"/>
      <c r="CT186" s="176"/>
      <c r="CU186" s="176"/>
      <c r="CV186" s="176"/>
      <c r="CW186" s="176"/>
      <c r="CX186" s="176"/>
      <c r="CY186" s="176"/>
      <c r="CZ186" s="176"/>
      <c r="DA186" s="176"/>
      <c r="DB186" s="176"/>
      <c r="DC186" s="176"/>
      <c r="DD186" s="176"/>
      <c r="DE186" s="176"/>
      <c r="DF186" s="176"/>
      <c r="DG186" s="176"/>
      <c r="DH186" s="176"/>
      <c r="DI186" s="176"/>
      <c r="DJ186" s="176"/>
      <c r="DK186" s="176"/>
      <c r="DL186" s="176"/>
      <c r="DM186" s="176"/>
      <c r="DN186" s="176"/>
      <c r="DO186" s="176"/>
      <c r="DP186" s="176"/>
      <c r="DQ186" s="176"/>
      <c r="DR186" s="176"/>
      <c r="DS186" s="176"/>
      <c r="DT186" s="176"/>
      <c r="DU186" s="176"/>
      <c r="DV186" s="176"/>
      <c r="DW186" s="176"/>
      <c r="DX186" s="176">
        <v>-10804209.205785001</v>
      </c>
    </row>
    <row r="187" spans="4:128">
      <c r="D187" s="175" t="s">
        <v>814</v>
      </c>
      <c r="E187" s="176" t="s">
        <v>836</v>
      </c>
      <c r="F187" s="176" t="s">
        <v>837</v>
      </c>
      <c r="G187" s="176"/>
      <c r="H187" s="176"/>
      <c r="I187" s="176"/>
      <c r="J187" s="176">
        <v>-544483.03101759998</v>
      </c>
      <c r="K187" s="176"/>
      <c r="L187" s="176">
        <v>-2333163.4450575002</v>
      </c>
      <c r="M187" s="176"/>
      <c r="N187" s="176">
        <v>-2594138.8538250001</v>
      </c>
      <c r="O187" s="176">
        <v>-5471785.3299000999</v>
      </c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  <c r="AN187" s="176"/>
      <c r="AO187" s="176"/>
      <c r="AP187" s="176"/>
      <c r="AQ187" s="176"/>
      <c r="AR187" s="176"/>
      <c r="AS187" s="176"/>
      <c r="AT187" s="176"/>
      <c r="AU187" s="176"/>
      <c r="AV187" s="176"/>
      <c r="AW187" s="176"/>
      <c r="AX187" s="176"/>
      <c r="AY187" s="176"/>
      <c r="AZ187" s="176"/>
      <c r="BA187" s="176"/>
      <c r="BB187" s="176"/>
      <c r="BC187" s="176"/>
      <c r="BD187" s="176"/>
      <c r="BE187" s="176"/>
      <c r="BF187" s="176"/>
      <c r="BG187" s="176"/>
      <c r="BH187" s="176"/>
      <c r="BI187" s="176"/>
      <c r="BJ187" s="176"/>
      <c r="BK187" s="176"/>
      <c r="BL187" s="176"/>
      <c r="BM187" s="176"/>
      <c r="BN187" s="176"/>
      <c r="BO187" s="176"/>
      <c r="BP187" s="176"/>
      <c r="BQ187" s="176"/>
      <c r="BR187" s="176"/>
      <c r="BS187" s="176"/>
      <c r="BT187" s="176"/>
      <c r="BU187" s="176"/>
      <c r="BV187" s="176"/>
      <c r="BW187" s="176"/>
      <c r="BX187" s="176"/>
      <c r="BY187" s="176"/>
      <c r="BZ187" s="176"/>
      <c r="CA187" s="176"/>
      <c r="CB187" s="176"/>
      <c r="CC187" s="176"/>
      <c r="CD187" s="176"/>
      <c r="CE187" s="176"/>
      <c r="CF187" s="176"/>
      <c r="CG187" s="176"/>
      <c r="CH187" s="176"/>
      <c r="CI187" s="176"/>
      <c r="CJ187" s="176"/>
      <c r="CK187" s="176"/>
      <c r="CL187" s="176"/>
      <c r="CM187" s="176"/>
      <c r="CN187" s="176"/>
      <c r="CO187" s="176"/>
      <c r="CP187" s="176"/>
      <c r="CQ187" s="176"/>
      <c r="CR187" s="176"/>
      <c r="CS187" s="176"/>
      <c r="CT187" s="176"/>
      <c r="CU187" s="176"/>
      <c r="CV187" s="176"/>
      <c r="CW187" s="176"/>
      <c r="CX187" s="176"/>
      <c r="CY187" s="176"/>
      <c r="CZ187" s="176"/>
      <c r="DA187" s="176"/>
      <c r="DB187" s="176"/>
      <c r="DC187" s="176"/>
      <c r="DD187" s="176"/>
      <c r="DE187" s="176"/>
      <c r="DF187" s="176"/>
      <c r="DG187" s="176"/>
      <c r="DH187" s="176"/>
      <c r="DI187" s="176"/>
      <c r="DJ187" s="176"/>
      <c r="DK187" s="176"/>
      <c r="DL187" s="176"/>
      <c r="DM187" s="176"/>
      <c r="DN187" s="176"/>
      <c r="DO187" s="176"/>
      <c r="DP187" s="176"/>
      <c r="DQ187" s="176"/>
      <c r="DR187" s="176"/>
      <c r="DS187" s="176"/>
      <c r="DT187" s="176"/>
      <c r="DU187" s="176"/>
      <c r="DV187" s="176"/>
      <c r="DW187" s="176"/>
      <c r="DX187" s="176">
        <v>-5471785.3299000999</v>
      </c>
    </row>
    <row r="188" spans="4:128">
      <c r="D188" s="175" t="s">
        <v>817</v>
      </c>
      <c r="E188" s="176" t="s">
        <v>839</v>
      </c>
      <c r="F188" s="176" t="s">
        <v>840</v>
      </c>
      <c r="G188" s="176">
        <v>-53220542.43</v>
      </c>
      <c r="H188" s="176">
        <v>-107502</v>
      </c>
      <c r="I188" s="176"/>
      <c r="J188" s="176">
        <v>-3562873.1419656002</v>
      </c>
      <c r="K188" s="176">
        <v>-17619.849999999999</v>
      </c>
      <c r="L188" s="176">
        <v>-65783775.302606501</v>
      </c>
      <c r="M188" s="176">
        <v>-7070020.3200000003</v>
      </c>
      <c r="N188" s="176"/>
      <c r="O188" s="176">
        <v>-129762333.0445721</v>
      </c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>
        <v>58951416.798448697</v>
      </c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  <c r="AN188" s="176"/>
      <c r="AO188" s="176"/>
      <c r="AP188" s="176"/>
      <c r="AQ188" s="176"/>
      <c r="AR188" s="176"/>
      <c r="AS188" s="176"/>
      <c r="AT188" s="176"/>
      <c r="AU188" s="176"/>
      <c r="AV188" s="176"/>
      <c r="AW188" s="176"/>
      <c r="AX188" s="176"/>
      <c r="AY188" s="176"/>
      <c r="AZ188" s="176"/>
      <c r="BA188" s="176"/>
      <c r="BB188" s="176"/>
      <c r="BC188" s="176"/>
      <c r="BD188" s="176"/>
      <c r="BE188" s="176"/>
      <c r="BF188" s="176"/>
      <c r="BG188" s="176"/>
      <c r="BH188" s="176"/>
      <c r="BI188" s="176"/>
      <c r="BJ188" s="176"/>
      <c r="BK188" s="176"/>
      <c r="BL188" s="176"/>
      <c r="BM188" s="176"/>
      <c r="BN188" s="176"/>
      <c r="BO188" s="176"/>
      <c r="BP188" s="176"/>
      <c r="BQ188" s="176"/>
      <c r="BR188" s="176"/>
      <c r="BS188" s="176"/>
      <c r="BT188" s="176"/>
      <c r="BU188" s="176"/>
      <c r="BV188" s="176"/>
      <c r="BW188" s="176"/>
      <c r="BX188" s="176"/>
      <c r="BY188" s="176"/>
      <c r="BZ188" s="176"/>
      <c r="CA188" s="176"/>
      <c r="CB188" s="176"/>
      <c r="CC188" s="176"/>
      <c r="CD188" s="176"/>
      <c r="CE188" s="176"/>
      <c r="CF188" s="176"/>
      <c r="CG188" s="176"/>
      <c r="CH188" s="176"/>
      <c r="CI188" s="176"/>
      <c r="CJ188" s="176"/>
      <c r="CK188" s="176"/>
      <c r="CL188" s="176"/>
      <c r="CM188" s="176"/>
      <c r="CN188" s="176"/>
      <c r="CO188" s="176"/>
      <c r="CP188" s="176"/>
      <c r="CQ188" s="176"/>
      <c r="CR188" s="176"/>
      <c r="CS188" s="176"/>
      <c r="CT188" s="176"/>
      <c r="CU188" s="176"/>
      <c r="CV188" s="176"/>
      <c r="CW188" s="176"/>
      <c r="CX188" s="176"/>
      <c r="CY188" s="176"/>
      <c r="CZ188" s="176"/>
      <c r="DA188" s="176"/>
      <c r="DB188" s="176"/>
      <c r="DC188" s="176"/>
      <c r="DD188" s="176"/>
      <c r="DE188" s="176"/>
      <c r="DF188" s="176"/>
      <c r="DG188" s="176"/>
      <c r="DH188" s="176"/>
      <c r="DI188" s="176"/>
      <c r="DJ188" s="176"/>
      <c r="DK188" s="176"/>
      <c r="DL188" s="176"/>
      <c r="DM188" s="176"/>
      <c r="DN188" s="176"/>
      <c r="DO188" s="176"/>
      <c r="DP188" s="176"/>
      <c r="DQ188" s="176"/>
      <c r="DR188" s="176"/>
      <c r="DS188" s="176"/>
      <c r="DT188" s="176">
        <v>58951416.798448697</v>
      </c>
      <c r="DU188" s="176"/>
      <c r="DV188" s="176"/>
      <c r="DW188" s="176"/>
      <c r="DX188" s="176">
        <v>-70810916.246123403</v>
      </c>
    </row>
    <row r="189" spans="4:128">
      <c r="D189" s="175" t="s">
        <v>820</v>
      </c>
      <c r="E189" s="176" t="s">
        <v>842</v>
      </c>
      <c r="F189" s="176" t="s">
        <v>843</v>
      </c>
      <c r="G189" s="176">
        <v>-1047397.56</v>
      </c>
      <c r="H189" s="176">
        <v>-422094.65</v>
      </c>
      <c r="I189" s="176"/>
      <c r="J189" s="176">
        <v>-35094868.017655998</v>
      </c>
      <c r="K189" s="176"/>
      <c r="L189" s="176">
        <v>-697277.71514099999</v>
      </c>
      <c r="M189" s="176"/>
      <c r="N189" s="176">
        <v>-489014.97399000003</v>
      </c>
      <c r="O189" s="176">
        <v>-37750652.916786999</v>
      </c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  <c r="AN189" s="176"/>
      <c r="AO189" s="176"/>
      <c r="AP189" s="176"/>
      <c r="AQ189" s="176"/>
      <c r="AR189" s="176"/>
      <c r="AS189" s="176"/>
      <c r="AT189" s="176"/>
      <c r="AU189" s="176"/>
      <c r="AV189" s="176"/>
      <c r="AW189" s="176"/>
      <c r="AX189" s="176"/>
      <c r="AY189" s="176"/>
      <c r="AZ189" s="176"/>
      <c r="BA189" s="176"/>
      <c r="BB189" s="176"/>
      <c r="BC189" s="176"/>
      <c r="BD189" s="176"/>
      <c r="BE189" s="176"/>
      <c r="BF189" s="176"/>
      <c r="BG189" s="176"/>
      <c r="BH189" s="176"/>
      <c r="BI189" s="176"/>
      <c r="BJ189" s="176"/>
      <c r="BK189" s="176"/>
      <c r="BL189" s="176"/>
      <c r="BM189" s="176"/>
      <c r="BN189" s="176"/>
      <c r="BO189" s="176"/>
      <c r="BP189" s="176"/>
      <c r="BQ189" s="176"/>
      <c r="BR189" s="176"/>
      <c r="BS189" s="176"/>
      <c r="BT189" s="176"/>
      <c r="BU189" s="176"/>
      <c r="BV189" s="176"/>
      <c r="BW189" s="176"/>
      <c r="BX189" s="176"/>
      <c r="BY189" s="176"/>
      <c r="BZ189" s="176"/>
      <c r="CA189" s="176"/>
      <c r="CB189" s="176"/>
      <c r="CC189" s="176"/>
      <c r="CD189" s="176"/>
      <c r="CE189" s="176"/>
      <c r="CF189" s="176"/>
      <c r="CG189" s="176"/>
      <c r="CH189" s="176"/>
      <c r="CI189" s="176"/>
      <c r="CJ189" s="176"/>
      <c r="CK189" s="176"/>
      <c r="CL189" s="176"/>
      <c r="CM189" s="176"/>
      <c r="CN189" s="176"/>
      <c r="CO189" s="176"/>
      <c r="CP189" s="176"/>
      <c r="CQ189" s="176"/>
      <c r="CR189" s="176"/>
      <c r="CS189" s="176"/>
      <c r="CT189" s="176"/>
      <c r="CU189" s="176"/>
      <c r="CV189" s="176"/>
      <c r="CW189" s="176"/>
      <c r="CX189" s="176"/>
      <c r="CY189" s="176"/>
      <c r="CZ189" s="176"/>
      <c r="DA189" s="176"/>
      <c r="DB189" s="176"/>
      <c r="DC189" s="176"/>
      <c r="DD189" s="176"/>
      <c r="DE189" s="176"/>
      <c r="DF189" s="176"/>
      <c r="DG189" s="176"/>
      <c r="DH189" s="176"/>
      <c r="DI189" s="176"/>
      <c r="DJ189" s="176"/>
      <c r="DK189" s="176"/>
      <c r="DL189" s="176"/>
      <c r="DM189" s="176"/>
      <c r="DN189" s="176"/>
      <c r="DO189" s="176"/>
      <c r="DP189" s="176"/>
      <c r="DQ189" s="176"/>
      <c r="DR189" s="176"/>
      <c r="DS189" s="176"/>
      <c r="DT189" s="176"/>
      <c r="DU189" s="176"/>
      <c r="DV189" s="176"/>
      <c r="DW189" s="176"/>
      <c r="DX189" s="176">
        <v>-37750652.916786999</v>
      </c>
    </row>
    <row r="190" spans="4:128">
      <c r="D190" s="175" t="s">
        <v>823</v>
      </c>
      <c r="E190" s="176" t="s">
        <v>845</v>
      </c>
      <c r="F190" s="176" t="s">
        <v>846</v>
      </c>
      <c r="G190" s="176">
        <v>-2388350</v>
      </c>
      <c r="H190" s="176"/>
      <c r="I190" s="176"/>
      <c r="J190" s="176"/>
      <c r="K190" s="176"/>
      <c r="L190" s="176"/>
      <c r="M190" s="176">
        <v>-530500</v>
      </c>
      <c r="N190" s="176"/>
      <c r="O190" s="176">
        <v>-2918850</v>
      </c>
      <c r="P190" s="176"/>
      <c r="Q190" s="176"/>
      <c r="R190" s="176"/>
      <c r="S190" s="176"/>
      <c r="T190" s="176"/>
      <c r="U190" s="176"/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/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/>
      <c r="CB190" s="176"/>
      <c r="CC190" s="176"/>
      <c r="CD190" s="176"/>
      <c r="CE190" s="176"/>
      <c r="CF190" s="176"/>
      <c r="CG190" s="176"/>
      <c r="CH190" s="176"/>
      <c r="CI190" s="176"/>
      <c r="CJ190" s="176"/>
      <c r="CK190" s="176"/>
      <c r="CL190" s="176"/>
      <c r="CM190" s="176"/>
      <c r="CN190" s="176"/>
      <c r="CO190" s="176"/>
      <c r="CP190" s="176"/>
      <c r="CQ190" s="176"/>
      <c r="CR190" s="176"/>
      <c r="CS190" s="176"/>
      <c r="CT190" s="176"/>
      <c r="CU190" s="176"/>
      <c r="CV190" s="176"/>
      <c r="CW190" s="176"/>
      <c r="CX190" s="176"/>
      <c r="CY190" s="176"/>
      <c r="CZ190" s="176"/>
      <c r="DA190" s="176"/>
      <c r="DB190" s="176"/>
      <c r="DC190" s="176"/>
      <c r="DD190" s="176"/>
      <c r="DE190" s="176"/>
      <c r="DF190" s="176"/>
      <c r="DG190" s="176"/>
      <c r="DH190" s="176"/>
      <c r="DI190" s="176"/>
      <c r="DJ190" s="176"/>
      <c r="DK190" s="176"/>
      <c r="DL190" s="176"/>
      <c r="DM190" s="176"/>
      <c r="DN190" s="176"/>
      <c r="DO190" s="176"/>
      <c r="DP190" s="176"/>
      <c r="DQ190" s="176"/>
      <c r="DR190" s="176"/>
      <c r="DS190" s="176"/>
      <c r="DT190" s="176"/>
      <c r="DU190" s="176"/>
      <c r="DV190" s="176"/>
      <c r="DW190" s="176"/>
      <c r="DX190" s="176">
        <v>-2918850</v>
      </c>
    </row>
    <row r="191" spans="4:128">
      <c r="D191" s="175" t="s">
        <v>826</v>
      </c>
      <c r="E191" s="176" t="s">
        <v>848</v>
      </c>
      <c r="F191" s="176" t="s">
        <v>849</v>
      </c>
      <c r="G191" s="176">
        <v>-7773229.1100000003</v>
      </c>
      <c r="H191" s="176">
        <v>-189451.1</v>
      </c>
      <c r="I191" s="176"/>
      <c r="J191" s="176"/>
      <c r="K191" s="176"/>
      <c r="L191" s="176">
        <v>-2583350.6747335</v>
      </c>
      <c r="M191" s="176">
        <v>-222000</v>
      </c>
      <c r="N191" s="176"/>
      <c r="O191" s="176">
        <v>-10768030.8847335</v>
      </c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  <c r="AN191" s="176"/>
      <c r="AO191" s="176"/>
      <c r="AP191" s="176"/>
      <c r="AQ191" s="176"/>
      <c r="AR191" s="176"/>
      <c r="AS191" s="176"/>
      <c r="AT191" s="176"/>
      <c r="AU191" s="176"/>
      <c r="AV191" s="176"/>
      <c r="AW191" s="176"/>
      <c r="AX191" s="176"/>
      <c r="AY191" s="176"/>
      <c r="AZ191" s="176"/>
      <c r="BA191" s="176"/>
      <c r="BB191" s="176"/>
      <c r="BC191" s="176"/>
      <c r="BD191" s="176"/>
      <c r="BE191" s="176"/>
      <c r="BF191" s="176"/>
      <c r="BG191" s="176"/>
      <c r="BH191" s="176"/>
      <c r="BI191" s="176"/>
      <c r="BJ191" s="176"/>
      <c r="BK191" s="176"/>
      <c r="BL191" s="176"/>
      <c r="BM191" s="176"/>
      <c r="BN191" s="176"/>
      <c r="BO191" s="176"/>
      <c r="BP191" s="176"/>
      <c r="BQ191" s="176"/>
      <c r="BR191" s="176"/>
      <c r="BS191" s="176"/>
      <c r="BT191" s="176"/>
      <c r="BU191" s="176"/>
      <c r="BV191" s="176"/>
      <c r="BW191" s="176"/>
      <c r="BX191" s="176"/>
      <c r="BY191" s="176"/>
      <c r="BZ191" s="176"/>
      <c r="CA191" s="176"/>
      <c r="CB191" s="176"/>
      <c r="CC191" s="176"/>
      <c r="CD191" s="176"/>
      <c r="CE191" s="176"/>
      <c r="CF191" s="176"/>
      <c r="CG191" s="176"/>
      <c r="CH191" s="176"/>
      <c r="CI191" s="176"/>
      <c r="CJ191" s="176"/>
      <c r="CK191" s="176"/>
      <c r="CL191" s="176"/>
      <c r="CM191" s="176"/>
      <c r="CN191" s="176"/>
      <c r="CO191" s="176"/>
      <c r="CP191" s="176"/>
      <c r="CQ191" s="176"/>
      <c r="CR191" s="176"/>
      <c r="CS191" s="176"/>
      <c r="CT191" s="176"/>
      <c r="CU191" s="176"/>
      <c r="CV191" s="176"/>
      <c r="CW191" s="176"/>
      <c r="CX191" s="176"/>
      <c r="CY191" s="176"/>
      <c r="CZ191" s="176"/>
      <c r="DA191" s="176"/>
      <c r="DB191" s="176"/>
      <c r="DC191" s="176"/>
      <c r="DD191" s="176"/>
      <c r="DE191" s="176"/>
      <c r="DF191" s="176"/>
      <c r="DG191" s="176"/>
      <c r="DH191" s="176"/>
      <c r="DI191" s="176"/>
      <c r="DJ191" s="176"/>
      <c r="DK191" s="176"/>
      <c r="DL191" s="176"/>
      <c r="DM191" s="176"/>
      <c r="DN191" s="176"/>
      <c r="DO191" s="176"/>
      <c r="DP191" s="176"/>
      <c r="DQ191" s="176"/>
      <c r="DR191" s="176"/>
      <c r="DS191" s="176"/>
      <c r="DT191" s="176"/>
      <c r="DU191" s="176"/>
      <c r="DV191" s="176"/>
      <c r="DW191" s="176"/>
      <c r="DX191" s="176">
        <v>-10768030.8847335</v>
      </c>
    </row>
    <row r="192" spans="4:128">
      <c r="D192" s="175" t="s">
        <v>829</v>
      </c>
      <c r="E192" s="176" t="s">
        <v>851</v>
      </c>
      <c r="F192" s="176" t="s">
        <v>852</v>
      </c>
      <c r="G192" s="176">
        <v>-116666.66</v>
      </c>
      <c r="H192" s="176"/>
      <c r="I192" s="176"/>
      <c r="J192" s="176">
        <v>-282869.66809440003</v>
      </c>
      <c r="K192" s="176"/>
      <c r="L192" s="176"/>
      <c r="M192" s="176">
        <v>-242500</v>
      </c>
      <c r="N192" s="176"/>
      <c r="O192" s="176">
        <v>-642036.3280944</v>
      </c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176"/>
      <c r="AU192" s="176"/>
      <c r="AV192" s="176"/>
      <c r="AW192" s="176"/>
      <c r="AX192" s="176"/>
      <c r="AY192" s="176"/>
      <c r="AZ192" s="176"/>
      <c r="BA192" s="176"/>
      <c r="BB192" s="176"/>
      <c r="BC192" s="176"/>
      <c r="BD192" s="176"/>
      <c r="BE192" s="176"/>
      <c r="BF192" s="176"/>
      <c r="BG192" s="176"/>
      <c r="BH192" s="176"/>
      <c r="BI192" s="176"/>
      <c r="BJ192" s="176">
        <v>359166.66</v>
      </c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6"/>
      <c r="BX192" s="176"/>
      <c r="BY192" s="176"/>
      <c r="BZ192" s="176"/>
      <c r="CA192" s="176"/>
      <c r="CB192" s="176"/>
      <c r="CC192" s="176"/>
      <c r="CD192" s="176"/>
      <c r="CE192" s="176"/>
      <c r="CF192" s="176"/>
      <c r="CG192" s="176"/>
      <c r="CH192" s="176"/>
      <c r="CI192" s="176"/>
      <c r="CJ192" s="176"/>
      <c r="CK192" s="176"/>
      <c r="CL192" s="176"/>
      <c r="CM192" s="176"/>
      <c r="CN192" s="176"/>
      <c r="CO192" s="176"/>
      <c r="CP192" s="176"/>
      <c r="CQ192" s="176"/>
      <c r="CR192" s="176"/>
      <c r="CS192" s="176"/>
      <c r="CT192" s="176"/>
      <c r="CU192" s="176"/>
      <c r="CV192" s="176"/>
      <c r="CW192" s="176"/>
      <c r="CX192" s="176"/>
      <c r="CY192" s="176"/>
      <c r="CZ192" s="176"/>
      <c r="DA192" s="176"/>
      <c r="DB192" s="176"/>
      <c r="DC192" s="176"/>
      <c r="DD192" s="176"/>
      <c r="DE192" s="176"/>
      <c r="DF192" s="176"/>
      <c r="DG192" s="176"/>
      <c r="DH192" s="176"/>
      <c r="DI192" s="176"/>
      <c r="DJ192" s="176"/>
      <c r="DK192" s="176"/>
      <c r="DL192" s="176"/>
      <c r="DM192" s="176"/>
      <c r="DN192" s="176"/>
      <c r="DO192" s="176"/>
      <c r="DP192" s="176"/>
      <c r="DQ192" s="176"/>
      <c r="DR192" s="176"/>
      <c r="DS192" s="176"/>
      <c r="DT192" s="176">
        <v>359166.66</v>
      </c>
      <c r="DU192" s="176"/>
      <c r="DV192" s="176"/>
      <c r="DW192" s="176"/>
      <c r="DX192" s="176">
        <v>-282869.66809440003</v>
      </c>
    </row>
    <row r="193" spans="4:128">
      <c r="D193" s="175" t="s">
        <v>832</v>
      </c>
      <c r="E193" s="176" t="s">
        <v>854</v>
      </c>
      <c r="F193" s="176" t="s">
        <v>855</v>
      </c>
      <c r="G193" s="176">
        <v>-42619033.039999999</v>
      </c>
      <c r="H193" s="176">
        <v>-1235567.8999999999</v>
      </c>
      <c r="I193" s="176"/>
      <c r="J193" s="176"/>
      <c r="K193" s="176">
        <v>-321</v>
      </c>
      <c r="L193" s="176"/>
      <c r="M193" s="176">
        <v>-14466905</v>
      </c>
      <c r="N193" s="176">
        <v>-169895.30346</v>
      </c>
      <c r="O193" s="176">
        <v>-58491722.24346</v>
      </c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176"/>
      <c r="AZ193" s="176"/>
      <c r="BA193" s="176"/>
      <c r="BB193" s="176"/>
      <c r="BC193" s="176"/>
      <c r="BD193" s="176"/>
      <c r="BE193" s="176"/>
      <c r="BF193" s="176"/>
      <c r="BG193" s="176"/>
      <c r="BH193" s="176"/>
      <c r="BI193" s="176"/>
      <c r="BJ193" s="176"/>
      <c r="BK193" s="176"/>
      <c r="BL193" s="176"/>
      <c r="BM193" s="176"/>
      <c r="BN193" s="176"/>
      <c r="BO193" s="176"/>
      <c r="BP193" s="176"/>
      <c r="BQ193" s="176"/>
      <c r="BR193" s="176"/>
      <c r="BS193" s="176"/>
      <c r="BT193" s="176"/>
      <c r="BU193" s="176"/>
      <c r="BV193" s="176"/>
      <c r="BW193" s="176"/>
      <c r="BX193" s="176"/>
      <c r="BY193" s="176"/>
      <c r="BZ193" s="176"/>
      <c r="CA193" s="176"/>
      <c r="CB193" s="176"/>
      <c r="CC193" s="176"/>
      <c r="CD193" s="176"/>
      <c r="CE193" s="176"/>
      <c r="CF193" s="176"/>
      <c r="CG193" s="176"/>
      <c r="CH193" s="176"/>
      <c r="CI193" s="176"/>
      <c r="CJ193" s="176"/>
      <c r="CK193" s="176"/>
      <c r="CL193" s="176"/>
      <c r="CM193" s="176"/>
      <c r="CN193" s="176"/>
      <c r="CO193" s="176"/>
      <c r="CP193" s="176"/>
      <c r="CQ193" s="176"/>
      <c r="CR193" s="176"/>
      <c r="CS193" s="176"/>
      <c r="CT193" s="176"/>
      <c r="CU193" s="176"/>
      <c r="CV193" s="176"/>
      <c r="CW193" s="176"/>
      <c r="CX193" s="176"/>
      <c r="CY193" s="176"/>
      <c r="CZ193" s="176"/>
      <c r="DA193" s="176"/>
      <c r="DB193" s="176"/>
      <c r="DC193" s="176"/>
      <c r="DD193" s="176"/>
      <c r="DE193" s="176"/>
      <c r="DF193" s="176"/>
      <c r="DG193" s="176"/>
      <c r="DH193" s="176"/>
      <c r="DI193" s="176"/>
      <c r="DJ193" s="176"/>
      <c r="DK193" s="176"/>
      <c r="DL193" s="176"/>
      <c r="DM193" s="176"/>
      <c r="DN193" s="176"/>
      <c r="DO193" s="176"/>
      <c r="DP193" s="176"/>
      <c r="DQ193" s="176"/>
      <c r="DR193" s="176"/>
      <c r="DS193" s="176"/>
      <c r="DT193" s="176"/>
      <c r="DU193" s="176"/>
      <c r="DV193" s="176"/>
      <c r="DW193" s="176"/>
      <c r="DX193" s="176">
        <v>-58491722.24346</v>
      </c>
    </row>
    <row r="194" spans="4:128">
      <c r="D194" s="175" t="s">
        <v>835</v>
      </c>
      <c r="E194" s="176" t="s">
        <v>857</v>
      </c>
      <c r="F194" s="176" t="s">
        <v>858</v>
      </c>
      <c r="G194" s="176"/>
      <c r="H194" s="176"/>
      <c r="I194" s="176"/>
      <c r="J194" s="176"/>
      <c r="K194" s="176"/>
      <c r="L194" s="176">
        <v>-2316398.783142</v>
      </c>
      <c r="M194" s="176"/>
      <c r="N194" s="176"/>
      <c r="O194" s="176">
        <v>-2316398.783142</v>
      </c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76"/>
      <c r="BD194" s="176"/>
      <c r="BE194" s="176"/>
      <c r="BF194" s="176"/>
      <c r="BG194" s="176"/>
      <c r="BH194" s="176"/>
      <c r="BI194" s="176"/>
      <c r="BJ194" s="176"/>
      <c r="BK194" s="176"/>
      <c r="BL194" s="176"/>
      <c r="BM194" s="176"/>
      <c r="BN194" s="176"/>
      <c r="BO194" s="176"/>
      <c r="BP194" s="176"/>
      <c r="BQ194" s="176"/>
      <c r="BR194" s="176"/>
      <c r="BS194" s="176"/>
      <c r="BT194" s="176"/>
      <c r="BU194" s="176"/>
      <c r="BV194" s="176"/>
      <c r="BW194" s="176"/>
      <c r="BX194" s="176"/>
      <c r="BY194" s="176"/>
      <c r="BZ194" s="176"/>
      <c r="CA194" s="176"/>
      <c r="CB194" s="176"/>
      <c r="CC194" s="176"/>
      <c r="CD194" s="176"/>
      <c r="CE194" s="176"/>
      <c r="CF194" s="176"/>
      <c r="CG194" s="176"/>
      <c r="CH194" s="176"/>
      <c r="CI194" s="176"/>
      <c r="CJ194" s="176"/>
      <c r="CK194" s="176"/>
      <c r="CL194" s="176"/>
      <c r="CM194" s="176"/>
      <c r="CN194" s="176"/>
      <c r="CO194" s="176"/>
      <c r="CP194" s="176"/>
      <c r="CQ194" s="176"/>
      <c r="CR194" s="176"/>
      <c r="CS194" s="176"/>
      <c r="CT194" s="176"/>
      <c r="CU194" s="176"/>
      <c r="CV194" s="176"/>
      <c r="CW194" s="176"/>
      <c r="CX194" s="176"/>
      <c r="CY194" s="176"/>
      <c r="CZ194" s="176"/>
      <c r="DA194" s="176"/>
      <c r="DB194" s="176"/>
      <c r="DC194" s="176"/>
      <c r="DD194" s="176"/>
      <c r="DE194" s="176"/>
      <c r="DF194" s="176"/>
      <c r="DG194" s="176"/>
      <c r="DH194" s="176"/>
      <c r="DI194" s="176"/>
      <c r="DJ194" s="176"/>
      <c r="DK194" s="176"/>
      <c r="DL194" s="176"/>
      <c r="DM194" s="176"/>
      <c r="DN194" s="176"/>
      <c r="DO194" s="176"/>
      <c r="DP194" s="176"/>
      <c r="DQ194" s="176"/>
      <c r="DR194" s="176"/>
      <c r="DS194" s="176"/>
      <c r="DT194" s="176"/>
      <c r="DU194" s="176"/>
      <c r="DV194" s="176"/>
      <c r="DW194" s="176"/>
      <c r="DX194" s="176">
        <v>-2316398.783142</v>
      </c>
    </row>
    <row r="195" spans="4:128">
      <c r="D195" s="175" t="s">
        <v>838</v>
      </c>
      <c r="E195" s="176" t="s">
        <v>860</v>
      </c>
      <c r="F195" s="176" t="s">
        <v>861</v>
      </c>
      <c r="G195" s="176">
        <v>-8846649.3900000006</v>
      </c>
      <c r="H195" s="176">
        <v>-258502.62</v>
      </c>
      <c r="I195" s="176"/>
      <c r="J195" s="176"/>
      <c r="K195" s="176"/>
      <c r="L195" s="176">
        <v>-3363091.5211405</v>
      </c>
      <c r="M195" s="176">
        <v>-1436324.02</v>
      </c>
      <c r="N195" s="176">
        <v>-696404.58871499996</v>
      </c>
      <c r="O195" s="176">
        <v>-14600972.1398555</v>
      </c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  <c r="AV195" s="176"/>
      <c r="AW195" s="176"/>
      <c r="AX195" s="176"/>
      <c r="AY195" s="176"/>
      <c r="AZ195" s="176"/>
      <c r="BA195" s="176"/>
      <c r="BB195" s="176"/>
      <c r="BC195" s="176"/>
      <c r="BD195" s="176"/>
      <c r="BE195" s="176"/>
      <c r="BF195" s="176"/>
      <c r="BG195" s="176"/>
      <c r="BH195" s="176"/>
      <c r="BI195" s="176"/>
      <c r="BJ195" s="176"/>
      <c r="BK195" s="176"/>
      <c r="BL195" s="176"/>
      <c r="BM195" s="176"/>
      <c r="BN195" s="176"/>
      <c r="BO195" s="176"/>
      <c r="BP195" s="176"/>
      <c r="BQ195" s="176"/>
      <c r="BR195" s="176"/>
      <c r="BS195" s="176"/>
      <c r="BT195" s="176"/>
      <c r="BU195" s="176"/>
      <c r="BV195" s="176"/>
      <c r="BW195" s="176"/>
      <c r="BX195" s="176"/>
      <c r="BY195" s="176"/>
      <c r="BZ195" s="176"/>
      <c r="CA195" s="176"/>
      <c r="CB195" s="176"/>
      <c r="CC195" s="176"/>
      <c r="CD195" s="176"/>
      <c r="CE195" s="176"/>
      <c r="CF195" s="176"/>
      <c r="CG195" s="176"/>
      <c r="CH195" s="176"/>
      <c r="CI195" s="176"/>
      <c r="CJ195" s="176"/>
      <c r="CK195" s="176"/>
      <c r="CL195" s="176"/>
      <c r="CM195" s="176"/>
      <c r="CN195" s="176"/>
      <c r="CO195" s="176"/>
      <c r="CP195" s="176"/>
      <c r="CQ195" s="176"/>
      <c r="CR195" s="176"/>
      <c r="CS195" s="176"/>
      <c r="CT195" s="176"/>
      <c r="CU195" s="176"/>
      <c r="CV195" s="176"/>
      <c r="CW195" s="176"/>
      <c r="CX195" s="176"/>
      <c r="CY195" s="176"/>
      <c r="CZ195" s="176"/>
      <c r="DA195" s="176"/>
      <c r="DB195" s="176"/>
      <c r="DC195" s="176"/>
      <c r="DD195" s="176"/>
      <c r="DE195" s="176"/>
      <c r="DF195" s="176"/>
      <c r="DG195" s="176"/>
      <c r="DH195" s="176"/>
      <c r="DI195" s="176"/>
      <c r="DJ195" s="176"/>
      <c r="DK195" s="176"/>
      <c r="DL195" s="176"/>
      <c r="DM195" s="176"/>
      <c r="DN195" s="176"/>
      <c r="DO195" s="176"/>
      <c r="DP195" s="176"/>
      <c r="DQ195" s="176"/>
      <c r="DR195" s="176"/>
      <c r="DS195" s="176"/>
      <c r="DT195" s="176"/>
      <c r="DU195" s="176"/>
      <c r="DV195" s="176"/>
      <c r="DW195" s="176"/>
      <c r="DX195" s="176">
        <v>-14600972.1398555</v>
      </c>
    </row>
    <row r="196" spans="4:128">
      <c r="D196" s="175" t="s">
        <v>841</v>
      </c>
      <c r="E196" s="176" t="s">
        <v>863</v>
      </c>
      <c r="F196" s="176" t="s">
        <v>864</v>
      </c>
      <c r="G196" s="176">
        <v>-31657265.02</v>
      </c>
      <c r="H196" s="176">
        <v>-1244569.8500000001</v>
      </c>
      <c r="I196" s="176"/>
      <c r="J196" s="176">
        <v>-34751713.635211997</v>
      </c>
      <c r="K196" s="176"/>
      <c r="L196" s="176"/>
      <c r="M196" s="176">
        <v>-7136161.9000000004</v>
      </c>
      <c r="N196" s="176"/>
      <c r="O196" s="176">
        <v>-74789710.405212</v>
      </c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/>
      <c r="CK196" s="176"/>
      <c r="CL196" s="176"/>
      <c r="CM196" s="176"/>
      <c r="CN196" s="176"/>
      <c r="CO196" s="176"/>
      <c r="CP196" s="176"/>
      <c r="CQ196" s="176"/>
      <c r="CR196" s="176"/>
      <c r="CS196" s="176"/>
      <c r="CT196" s="176"/>
      <c r="CU196" s="176"/>
      <c r="CV196" s="176"/>
      <c r="CW196" s="176"/>
      <c r="CX196" s="176"/>
      <c r="CY196" s="176"/>
      <c r="CZ196" s="176"/>
      <c r="DA196" s="176"/>
      <c r="DB196" s="176"/>
      <c r="DC196" s="176"/>
      <c r="DD196" s="176"/>
      <c r="DE196" s="176"/>
      <c r="DF196" s="176"/>
      <c r="DG196" s="176"/>
      <c r="DH196" s="176"/>
      <c r="DI196" s="176"/>
      <c r="DJ196" s="176"/>
      <c r="DK196" s="176"/>
      <c r="DL196" s="176"/>
      <c r="DM196" s="176"/>
      <c r="DN196" s="176"/>
      <c r="DO196" s="176"/>
      <c r="DP196" s="176"/>
      <c r="DQ196" s="176"/>
      <c r="DR196" s="176"/>
      <c r="DS196" s="176"/>
      <c r="DT196" s="176"/>
      <c r="DU196" s="176"/>
      <c r="DV196" s="176"/>
      <c r="DW196" s="176"/>
      <c r="DX196" s="176">
        <v>-74789710.405212</v>
      </c>
    </row>
    <row r="197" spans="4:128">
      <c r="D197" s="175" t="s">
        <v>844</v>
      </c>
      <c r="E197" s="176" t="s">
        <v>866</v>
      </c>
      <c r="F197" s="176" t="s">
        <v>867</v>
      </c>
      <c r="G197" s="176">
        <v>-272125.19</v>
      </c>
      <c r="H197" s="176">
        <v>-4588729.87</v>
      </c>
      <c r="I197" s="176"/>
      <c r="J197" s="176"/>
      <c r="K197" s="176"/>
      <c r="L197" s="176"/>
      <c r="M197" s="176">
        <v>-855953.47</v>
      </c>
      <c r="N197" s="176"/>
      <c r="O197" s="176">
        <v>-5716808.5300000003</v>
      </c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  <c r="AN197" s="176"/>
      <c r="AO197" s="176"/>
      <c r="AP197" s="176"/>
      <c r="AQ197" s="176"/>
      <c r="AR197" s="176"/>
      <c r="AS197" s="176"/>
      <c r="AT197" s="176"/>
      <c r="AU197" s="176"/>
      <c r="AV197" s="176"/>
      <c r="AW197" s="176"/>
      <c r="AX197" s="176"/>
      <c r="AY197" s="176"/>
      <c r="AZ197" s="176"/>
      <c r="BA197" s="176"/>
      <c r="BB197" s="176"/>
      <c r="BC197" s="176"/>
      <c r="BD197" s="176"/>
      <c r="BE197" s="176"/>
      <c r="BF197" s="176"/>
      <c r="BG197" s="176"/>
      <c r="BH197" s="176"/>
      <c r="BI197" s="176"/>
      <c r="BJ197" s="176"/>
      <c r="BK197" s="176"/>
      <c r="BL197" s="176"/>
      <c r="BM197" s="176"/>
      <c r="BN197" s="176"/>
      <c r="BO197" s="176"/>
      <c r="BP197" s="176"/>
      <c r="BQ197" s="176"/>
      <c r="BR197" s="176"/>
      <c r="BS197" s="176"/>
      <c r="BT197" s="176"/>
      <c r="BU197" s="176"/>
      <c r="BV197" s="176"/>
      <c r="BW197" s="176"/>
      <c r="BX197" s="176"/>
      <c r="BY197" s="176"/>
      <c r="BZ197" s="176"/>
      <c r="CA197" s="176"/>
      <c r="CB197" s="176"/>
      <c r="CC197" s="176"/>
      <c r="CD197" s="176"/>
      <c r="CE197" s="176"/>
      <c r="CF197" s="176"/>
      <c r="CG197" s="176"/>
      <c r="CH197" s="176"/>
      <c r="CI197" s="176"/>
      <c r="CJ197" s="176"/>
      <c r="CK197" s="176"/>
      <c r="CL197" s="176"/>
      <c r="CM197" s="176"/>
      <c r="CN197" s="176"/>
      <c r="CO197" s="176"/>
      <c r="CP197" s="176"/>
      <c r="CQ197" s="176"/>
      <c r="CR197" s="176"/>
      <c r="CS197" s="176"/>
      <c r="CT197" s="176"/>
      <c r="CU197" s="176"/>
      <c r="CV197" s="176"/>
      <c r="CW197" s="176"/>
      <c r="CX197" s="176"/>
      <c r="CY197" s="176"/>
      <c r="CZ197" s="176"/>
      <c r="DA197" s="176"/>
      <c r="DB197" s="176"/>
      <c r="DC197" s="176"/>
      <c r="DD197" s="176"/>
      <c r="DE197" s="176"/>
      <c r="DF197" s="176"/>
      <c r="DG197" s="176"/>
      <c r="DH197" s="176"/>
      <c r="DI197" s="176"/>
      <c r="DJ197" s="176"/>
      <c r="DK197" s="176"/>
      <c r="DL197" s="176"/>
      <c r="DM197" s="176"/>
      <c r="DN197" s="176"/>
      <c r="DO197" s="176"/>
      <c r="DP197" s="176"/>
      <c r="DQ197" s="176"/>
      <c r="DR197" s="176"/>
      <c r="DS197" s="176"/>
      <c r="DT197" s="176"/>
      <c r="DU197" s="176"/>
      <c r="DV197" s="176"/>
      <c r="DW197" s="176"/>
      <c r="DX197" s="176">
        <v>-5716808.5300000003</v>
      </c>
    </row>
    <row r="198" spans="4:128">
      <c r="D198" s="175" t="s">
        <v>847</v>
      </c>
      <c r="E198" s="191" t="s">
        <v>869</v>
      </c>
      <c r="F198" s="191" t="s">
        <v>870</v>
      </c>
      <c r="G198" s="191">
        <v>-575250502.83000004</v>
      </c>
      <c r="H198" s="191">
        <v>-16383627.68</v>
      </c>
      <c r="I198" s="191">
        <v>-88740635.470365196</v>
      </c>
      <c r="J198" s="191">
        <v>-618024618.39272082</v>
      </c>
      <c r="K198" s="191">
        <v>-41274.17</v>
      </c>
      <c r="L198" s="191">
        <v>-359863589.7007885</v>
      </c>
      <c r="M198" s="191">
        <v>-159497699.59999999</v>
      </c>
      <c r="N198" s="191">
        <v>-69268867.409924999</v>
      </c>
      <c r="O198" s="191">
        <v>-1887070815.2537997</v>
      </c>
      <c r="P198" s="191"/>
      <c r="Q198" s="191"/>
      <c r="R198" s="191"/>
      <c r="S198" s="191"/>
      <c r="T198" s="191"/>
      <c r="U198" s="191"/>
      <c r="V198" s="191"/>
      <c r="W198" s="191">
        <v>115415085.81847639</v>
      </c>
      <c r="X198" s="191"/>
      <c r="Y198" s="191"/>
      <c r="Z198" s="191">
        <v>58951416.798448697</v>
      </c>
      <c r="AA198" s="191"/>
      <c r="AB198" s="191"/>
      <c r="AC198" s="191"/>
      <c r="AD198" s="191"/>
      <c r="AE198" s="191"/>
      <c r="AF198" s="191"/>
      <c r="AG198" s="191"/>
      <c r="AH198" s="191"/>
      <c r="AI198" s="191"/>
      <c r="AJ198" s="191"/>
      <c r="AK198" s="191"/>
      <c r="AL198" s="191"/>
      <c r="AM198" s="191"/>
      <c r="AN198" s="191"/>
      <c r="AO198" s="191"/>
      <c r="AP198" s="191"/>
      <c r="AQ198" s="191"/>
      <c r="AR198" s="191"/>
      <c r="AS198" s="191"/>
      <c r="AT198" s="191"/>
      <c r="AU198" s="191"/>
      <c r="AV198" s="191"/>
      <c r="AW198" s="191"/>
      <c r="AX198" s="191"/>
      <c r="AY198" s="191"/>
      <c r="AZ198" s="191"/>
      <c r="BA198" s="191"/>
      <c r="BB198" s="191"/>
      <c r="BC198" s="191"/>
      <c r="BD198" s="191"/>
      <c r="BE198" s="191"/>
      <c r="BF198" s="191"/>
      <c r="BG198" s="191"/>
      <c r="BH198" s="191"/>
      <c r="BI198" s="191"/>
      <c r="BJ198" s="191">
        <v>363267.46</v>
      </c>
      <c r="BK198" s="191"/>
      <c r="BL198" s="191"/>
      <c r="BM198" s="191"/>
      <c r="BN198" s="191"/>
      <c r="BO198" s="191"/>
      <c r="BP198" s="191"/>
      <c r="BQ198" s="191"/>
      <c r="BR198" s="191"/>
      <c r="BS198" s="191"/>
      <c r="BT198" s="191"/>
      <c r="BU198" s="191"/>
      <c r="BV198" s="191"/>
      <c r="BW198" s="191"/>
      <c r="BX198" s="191"/>
      <c r="BY198" s="191"/>
      <c r="BZ198" s="191"/>
      <c r="CA198" s="191"/>
      <c r="CB198" s="191"/>
      <c r="CC198" s="191"/>
      <c r="CD198" s="191"/>
      <c r="CE198" s="191"/>
      <c r="CF198" s="191"/>
      <c r="CG198" s="191"/>
      <c r="CH198" s="191"/>
      <c r="CI198" s="191"/>
      <c r="CJ198" s="191"/>
      <c r="CK198" s="191"/>
      <c r="CL198" s="191"/>
      <c r="CM198" s="191"/>
      <c r="CN198" s="191"/>
      <c r="CO198" s="191"/>
      <c r="CP198" s="191"/>
      <c r="CQ198" s="191"/>
      <c r="CR198" s="191"/>
      <c r="CS198" s="191"/>
      <c r="CT198" s="191"/>
      <c r="CU198" s="191"/>
      <c r="CV198" s="191"/>
      <c r="CW198" s="191"/>
      <c r="CX198" s="191"/>
      <c r="CY198" s="191"/>
      <c r="CZ198" s="191"/>
      <c r="DA198" s="191"/>
      <c r="DB198" s="191"/>
      <c r="DC198" s="191"/>
      <c r="DD198" s="191"/>
      <c r="DE198" s="191"/>
      <c r="DF198" s="191"/>
      <c r="DG198" s="191"/>
      <c r="DH198" s="191"/>
      <c r="DI198" s="191"/>
      <c r="DJ198" s="191"/>
      <c r="DK198" s="191"/>
      <c r="DL198" s="191"/>
      <c r="DM198" s="191"/>
      <c r="DN198" s="191"/>
      <c r="DO198" s="191"/>
      <c r="DP198" s="191"/>
      <c r="DQ198" s="191"/>
      <c r="DR198" s="191"/>
      <c r="DS198" s="191"/>
      <c r="DT198" s="191">
        <v>174729770.0769251</v>
      </c>
      <c r="DU198" s="191"/>
      <c r="DV198" s="191"/>
      <c r="DW198" s="191"/>
      <c r="DX198" s="191">
        <v>-1712341045.1768744</v>
      </c>
    </row>
    <row r="199" spans="4:128">
      <c r="D199" s="175" t="s">
        <v>850</v>
      </c>
      <c r="E199" s="176" t="s">
        <v>872</v>
      </c>
      <c r="F199" s="176" t="s">
        <v>199</v>
      </c>
      <c r="G199" s="176">
        <v>-78840381.519999996</v>
      </c>
      <c r="H199" s="176"/>
      <c r="I199" s="176"/>
      <c r="J199" s="176"/>
      <c r="K199" s="176"/>
      <c r="L199" s="176"/>
      <c r="M199" s="176"/>
      <c r="N199" s="176"/>
      <c r="O199" s="176">
        <v>-78840381.519999996</v>
      </c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  <c r="AN199" s="176"/>
      <c r="AO199" s="176"/>
      <c r="AP199" s="176"/>
      <c r="AQ199" s="176"/>
      <c r="AR199" s="176"/>
      <c r="AS199" s="176"/>
      <c r="AT199" s="176"/>
      <c r="AU199" s="176"/>
      <c r="AV199" s="176"/>
      <c r="AW199" s="176"/>
      <c r="AX199" s="176"/>
      <c r="AY199" s="176"/>
      <c r="AZ199" s="176"/>
      <c r="BA199" s="176"/>
      <c r="BB199" s="176"/>
      <c r="BC199" s="176"/>
      <c r="BD199" s="176"/>
      <c r="BE199" s="176"/>
      <c r="BF199" s="176"/>
      <c r="BG199" s="176"/>
      <c r="BH199" s="176"/>
      <c r="BI199" s="176"/>
      <c r="BJ199" s="176"/>
      <c r="BK199" s="176"/>
      <c r="BL199" s="176"/>
      <c r="BM199" s="176"/>
      <c r="BN199" s="176"/>
      <c r="BO199" s="176"/>
      <c r="BP199" s="176"/>
      <c r="BQ199" s="176"/>
      <c r="BR199" s="176"/>
      <c r="BS199" s="176"/>
      <c r="BT199" s="176"/>
      <c r="BU199" s="176"/>
      <c r="BV199" s="176"/>
      <c r="BW199" s="176"/>
      <c r="BX199" s="176"/>
      <c r="BY199" s="176"/>
      <c r="BZ199" s="176"/>
      <c r="CA199" s="176"/>
      <c r="CB199" s="176"/>
      <c r="CC199" s="176"/>
      <c r="CD199" s="176"/>
      <c r="CE199" s="176"/>
      <c r="CF199" s="176"/>
      <c r="CG199" s="176"/>
      <c r="CH199" s="176"/>
      <c r="CI199" s="176"/>
      <c r="CJ199" s="176"/>
      <c r="CK199" s="176"/>
      <c r="CL199" s="176"/>
      <c r="CM199" s="176"/>
      <c r="CN199" s="176"/>
      <c r="CO199" s="176"/>
      <c r="CP199" s="176"/>
      <c r="CQ199" s="176"/>
      <c r="CR199" s="176"/>
      <c r="CS199" s="176"/>
      <c r="CT199" s="176"/>
      <c r="CU199" s="176"/>
      <c r="CV199" s="176"/>
      <c r="CW199" s="176"/>
      <c r="CX199" s="176"/>
      <c r="CY199" s="176"/>
      <c r="CZ199" s="176"/>
      <c r="DA199" s="176"/>
      <c r="DB199" s="176"/>
      <c r="DC199" s="176"/>
      <c r="DD199" s="176"/>
      <c r="DE199" s="176"/>
      <c r="DF199" s="176"/>
      <c r="DG199" s="176"/>
      <c r="DH199" s="176"/>
      <c r="DI199" s="176"/>
      <c r="DJ199" s="176"/>
      <c r="DK199" s="176"/>
      <c r="DL199" s="176"/>
      <c r="DM199" s="176"/>
      <c r="DN199" s="176"/>
      <c r="DO199" s="176"/>
      <c r="DP199" s="176"/>
      <c r="DQ199" s="176"/>
      <c r="DR199" s="176"/>
      <c r="DS199" s="176"/>
      <c r="DT199" s="176"/>
      <c r="DU199" s="176"/>
      <c r="DV199" s="176"/>
      <c r="DW199" s="176"/>
      <c r="DX199" s="176">
        <v>-78840381.519999996</v>
      </c>
    </row>
    <row r="200" spans="4:128">
      <c r="D200" s="175" t="s">
        <v>853</v>
      </c>
      <c r="E200" s="191" t="s">
        <v>874</v>
      </c>
      <c r="F200" s="191" t="s">
        <v>875</v>
      </c>
      <c r="G200" s="191">
        <v>-78840381.519999996</v>
      </c>
      <c r="H200" s="191"/>
      <c r="I200" s="191"/>
      <c r="J200" s="191"/>
      <c r="K200" s="191"/>
      <c r="L200" s="191"/>
      <c r="M200" s="191"/>
      <c r="N200" s="191"/>
      <c r="O200" s="191">
        <v>-78840381.519999996</v>
      </c>
      <c r="P200" s="191"/>
      <c r="Q200" s="191"/>
      <c r="R200" s="191"/>
      <c r="S200" s="191"/>
      <c r="T200" s="191"/>
      <c r="U200" s="191"/>
      <c r="V200" s="191"/>
      <c r="W200" s="191"/>
      <c r="X200" s="191"/>
      <c r="Y200" s="191"/>
      <c r="Z200" s="191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91"/>
      <c r="AL200" s="191"/>
      <c r="AM200" s="191"/>
      <c r="AN200" s="191"/>
      <c r="AO200" s="191"/>
      <c r="AP200" s="191"/>
      <c r="AQ200" s="191"/>
      <c r="AR200" s="191"/>
      <c r="AS200" s="191"/>
      <c r="AT200" s="191"/>
      <c r="AU200" s="191"/>
      <c r="AV200" s="191"/>
      <c r="AW200" s="191"/>
      <c r="AX200" s="191"/>
      <c r="AY200" s="191"/>
      <c r="AZ200" s="191"/>
      <c r="BA200" s="191"/>
      <c r="BB200" s="191"/>
      <c r="BC200" s="191"/>
      <c r="BD200" s="191"/>
      <c r="BE200" s="191"/>
      <c r="BF200" s="191"/>
      <c r="BG200" s="191"/>
      <c r="BH200" s="191"/>
      <c r="BI200" s="191"/>
      <c r="BJ200" s="191"/>
      <c r="BK200" s="191"/>
      <c r="BL200" s="191"/>
      <c r="BM200" s="191"/>
      <c r="BN200" s="191"/>
      <c r="BO200" s="191"/>
      <c r="BP200" s="191"/>
      <c r="BQ200" s="191"/>
      <c r="BR200" s="191"/>
      <c r="BS200" s="191"/>
      <c r="BT200" s="191"/>
      <c r="BU200" s="191"/>
      <c r="BV200" s="191"/>
      <c r="BW200" s="191"/>
      <c r="BX200" s="191"/>
      <c r="BY200" s="191"/>
      <c r="BZ200" s="191"/>
      <c r="CA200" s="191"/>
      <c r="CB200" s="191"/>
      <c r="CC200" s="191"/>
      <c r="CD200" s="191"/>
      <c r="CE200" s="191"/>
      <c r="CF200" s="191"/>
      <c r="CG200" s="191"/>
      <c r="CH200" s="191"/>
      <c r="CI200" s="191"/>
      <c r="CJ200" s="191"/>
      <c r="CK200" s="191"/>
      <c r="CL200" s="191"/>
      <c r="CM200" s="191"/>
      <c r="CN200" s="191"/>
      <c r="CO200" s="191"/>
      <c r="CP200" s="191"/>
      <c r="CQ200" s="191"/>
      <c r="CR200" s="191"/>
      <c r="CS200" s="191"/>
      <c r="CT200" s="191"/>
      <c r="CU200" s="191"/>
      <c r="CV200" s="191"/>
      <c r="CW200" s="191"/>
      <c r="CX200" s="191"/>
      <c r="CY200" s="191"/>
      <c r="CZ200" s="191"/>
      <c r="DA200" s="191"/>
      <c r="DB200" s="191"/>
      <c r="DC200" s="191"/>
      <c r="DD200" s="191"/>
      <c r="DE200" s="191"/>
      <c r="DF200" s="191"/>
      <c r="DG200" s="191"/>
      <c r="DH200" s="191"/>
      <c r="DI200" s="191"/>
      <c r="DJ200" s="191"/>
      <c r="DK200" s="191"/>
      <c r="DL200" s="191"/>
      <c r="DM200" s="191"/>
      <c r="DN200" s="191"/>
      <c r="DO200" s="191"/>
      <c r="DP200" s="191"/>
      <c r="DQ200" s="191"/>
      <c r="DR200" s="191"/>
      <c r="DS200" s="191"/>
      <c r="DT200" s="191"/>
      <c r="DU200" s="191"/>
      <c r="DV200" s="191"/>
      <c r="DW200" s="191"/>
      <c r="DX200" s="191">
        <v>-78840381.519999996</v>
      </c>
    </row>
    <row r="201" spans="4:128">
      <c r="D201" s="175" t="s">
        <v>856</v>
      </c>
      <c r="E201" s="178" t="s">
        <v>877</v>
      </c>
      <c r="F201" s="178" t="s">
        <v>878</v>
      </c>
      <c r="G201" s="178">
        <v>-3520732514.8400002</v>
      </c>
      <c r="H201" s="178">
        <v>-17072004.449999999</v>
      </c>
      <c r="I201" s="178">
        <v>-88740635.470365196</v>
      </c>
      <c r="J201" s="178">
        <v>-2338392112.0556488</v>
      </c>
      <c r="K201" s="178">
        <v>-41274.17</v>
      </c>
      <c r="L201" s="178">
        <v>-708261754.83059645</v>
      </c>
      <c r="M201" s="178">
        <v>-670329356.38999999</v>
      </c>
      <c r="N201" s="178">
        <v>-831161587.25663996</v>
      </c>
      <c r="O201" s="178">
        <v>-8174731239.4632511</v>
      </c>
      <c r="P201" s="178"/>
      <c r="Q201" s="178"/>
      <c r="R201" s="178"/>
      <c r="S201" s="178"/>
      <c r="T201" s="178"/>
      <c r="U201" s="178"/>
      <c r="V201" s="178"/>
      <c r="W201" s="178">
        <v>115415085.81847639</v>
      </c>
      <c r="X201" s="178"/>
      <c r="Y201" s="178"/>
      <c r="Z201" s="178">
        <v>58951416.798448697</v>
      </c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>
        <v>472373920.65274203</v>
      </c>
      <c r="BD201" s="178"/>
      <c r="BE201" s="178"/>
      <c r="BF201" s="178"/>
      <c r="BG201" s="178"/>
      <c r="BH201" s="178"/>
      <c r="BI201" s="178"/>
      <c r="BJ201" s="178">
        <v>363267.46</v>
      </c>
      <c r="BK201" s="178"/>
      <c r="BL201" s="178"/>
      <c r="BM201" s="178"/>
      <c r="BN201" s="178"/>
      <c r="BO201" s="178"/>
      <c r="BP201" s="178"/>
      <c r="BQ201" s="178"/>
      <c r="BR201" s="178"/>
      <c r="BS201" s="178"/>
      <c r="BT201" s="178"/>
      <c r="BU201" s="178"/>
      <c r="BV201" s="178"/>
      <c r="BW201" s="178"/>
      <c r="BX201" s="178"/>
      <c r="BY201" s="178"/>
      <c r="BZ201" s="178"/>
      <c r="CA201" s="178"/>
      <c r="CB201" s="178"/>
      <c r="CC201" s="178"/>
      <c r="CD201" s="178"/>
      <c r="CE201" s="178"/>
      <c r="CF201" s="178"/>
      <c r="CG201" s="178"/>
      <c r="CH201" s="178"/>
      <c r="CI201" s="178"/>
      <c r="CJ201" s="178"/>
      <c r="CK201" s="178"/>
      <c r="CL201" s="178"/>
      <c r="CM201" s="178"/>
      <c r="CN201" s="178"/>
      <c r="CO201" s="178"/>
      <c r="CP201" s="178"/>
      <c r="CQ201" s="178"/>
      <c r="CR201" s="178"/>
      <c r="CS201" s="178"/>
      <c r="CT201" s="178"/>
      <c r="CU201" s="178"/>
      <c r="CV201" s="178"/>
      <c r="CW201" s="178"/>
      <c r="CX201" s="178"/>
      <c r="CY201" s="178"/>
      <c r="CZ201" s="178"/>
      <c r="DA201" s="178"/>
      <c r="DB201" s="178"/>
      <c r="DC201" s="178"/>
      <c r="DD201" s="178"/>
      <c r="DE201" s="178"/>
      <c r="DF201" s="178"/>
      <c r="DG201" s="178"/>
      <c r="DH201" s="178"/>
      <c r="DI201" s="178"/>
      <c r="DJ201" s="178"/>
      <c r="DK201" s="178"/>
      <c r="DL201" s="178"/>
      <c r="DM201" s="178"/>
      <c r="DN201" s="178"/>
      <c r="DO201" s="178"/>
      <c r="DP201" s="178"/>
      <c r="DQ201" s="178"/>
      <c r="DR201" s="178"/>
      <c r="DS201" s="178"/>
      <c r="DT201" s="178">
        <v>647103690.72966707</v>
      </c>
      <c r="DU201" s="178"/>
      <c r="DV201" s="178"/>
      <c r="DW201" s="178"/>
      <c r="DX201" s="178">
        <v>-7527627548.7335844</v>
      </c>
    </row>
    <row r="202" spans="4:128">
      <c r="D202" s="175" t="s">
        <v>859</v>
      </c>
      <c r="E202" s="176" t="s">
        <v>880</v>
      </c>
      <c r="F202" s="176" t="s">
        <v>881</v>
      </c>
      <c r="G202" s="176"/>
      <c r="H202" s="176"/>
      <c r="I202" s="176"/>
      <c r="J202" s="176">
        <v>-1122433133.4838519</v>
      </c>
      <c r="K202" s="176"/>
      <c r="L202" s="176"/>
      <c r="M202" s="176"/>
      <c r="N202" s="176"/>
      <c r="O202" s="176">
        <v>-1122433133.4838519</v>
      </c>
      <c r="P202" s="176"/>
      <c r="Q202" s="176"/>
      <c r="R202" s="176"/>
      <c r="S202" s="176"/>
      <c r="T202" s="176"/>
      <c r="U202" s="176"/>
      <c r="V202" s="176"/>
      <c r="W202" s="176"/>
      <c r="X202" s="176"/>
      <c r="Y202" s="176"/>
      <c r="Z202" s="176"/>
      <c r="AA202" s="176"/>
      <c r="AB202" s="176"/>
      <c r="AC202" s="176"/>
      <c r="AD202" s="176"/>
      <c r="AE202" s="176"/>
      <c r="AF202" s="176"/>
      <c r="AG202" s="176"/>
      <c r="AH202" s="176"/>
      <c r="AI202" s="176"/>
      <c r="AJ202" s="176"/>
      <c r="AK202" s="176"/>
      <c r="AL202" s="176"/>
      <c r="AM202" s="176"/>
      <c r="AN202" s="176"/>
      <c r="AO202" s="176"/>
      <c r="AP202" s="176"/>
      <c r="AQ202" s="176"/>
      <c r="AR202" s="176"/>
      <c r="AS202" s="176"/>
      <c r="AT202" s="176"/>
      <c r="AU202" s="176"/>
      <c r="AV202" s="176"/>
      <c r="AW202" s="176"/>
      <c r="AX202" s="176"/>
      <c r="AY202" s="176"/>
      <c r="AZ202" s="176"/>
      <c r="BA202" s="176"/>
      <c r="BB202" s="176"/>
      <c r="BC202" s="176"/>
      <c r="BD202" s="176"/>
      <c r="BE202" s="176"/>
      <c r="BF202" s="176"/>
      <c r="BG202" s="176"/>
      <c r="BH202" s="176"/>
      <c r="BI202" s="176"/>
      <c r="BJ202" s="176"/>
      <c r="BK202" s="176"/>
      <c r="BL202" s="176"/>
      <c r="BM202" s="176"/>
      <c r="BN202" s="176"/>
      <c r="BO202" s="176"/>
      <c r="BP202" s="176"/>
      <c r="BQ202" s="176"/>
      <c r="BR202" s="176"/>
      <c r="BS202" s="176"/>
      <c r="BT202" s="176"/>
      <c r="BU202" s="176"/>
      <c r="BV202" s="176"/>
      <c r="BW202" s="176"/>
      <c r="BX202" s="176"/>
      <c r="BY202" s="176"/>
      <c r="BZ202" s="176"/>
      <c r="CA202" s="176"/>
      <c r="CB202" s="176"/>
      <c r="CC202" s="176"/>
      <c r="CD202" s="176"/>
      <c r="CE202" s="176"/>
      <c r="CF202" s="176"/>
      <c r="CG202" s="176"/>
      <c r="CH202" s="176"/>
      <c r="CI202" s="176"/>
      <c r="CJ202" s="176"/>
      <c r="CK202" s="176"/>
      <c r="CL202" s="176"/>
      <c r="CM202" s="176"/>
      <c r="CN202" s="176"/>
      <c r="CO202" s="176"/>
      <c r="CP202" s="176"/>
      <c r="CQ202" s="176"/>
      <c r="CR202" s="176"/>
      <c r="CS202" s="176"/>
      <c r="CT202" s="176"/>
      <c r="CU202" s="176"/>
      <c r="CV202" s="176"/>
      <c r="CW202" s="176"/>
      <c r="CX202" s="176"/>
      <c r="CY202" s="176"/>
      <c r="CZ202" s="176"/>
      <c r="DA202" s="176"/>
      <c r="DB202" s="176"/>
      <c r="DC202" s="176"/>
      <c r="DD202" s="176"/>
      <c r="DE202" s="176"/>
      <c r="DF202" s="176"/>
      <c r="DG202" s="176"/>
      <c r="DH202" s="176"/>
      <c r="DI202" s="176"/>
      <c r="DJ202" s="176"/>
      <c r="DK202" s="176"/>
      <c r="DL202" s="176"/>
      <c r="DM202" s="176"/>
      <c r="DN202" s="176"/>
      <c r="DO202" s="176"/>
      <c r="DP202" s="176"/>
      <c r="DQ202" s="176"/>
      <c r="DR202" s="176"/>
      <c r="DS202" s="176"/>
      <c r="DT202" s="176"/>
      <c r="DU202" s="176"/>
      <c r="DV202" s="176"/>
      <c r="DW202" s="176"/>
      <c r="DX202" s="176">
        <v>-1122433133.4838519</v>
      </c>
    </row>
    <row r="203" spans="4:128">
      <c r="D203" s="175" t="s">
        <v>862</v>
      </c>
      <c r="E203" s="178" t="s">
        <v>883</v>
      </c>
      <c r="F203" s="178" t="s">
        <v>884</v>
      </c>
      <c r="G203" s="178"/>
      <c r="H203" s="178"/>
      <c r="I203" s="178"/>
      <c r="J203" s="178">
        <v>-1122433133.4838519</v>
      </c>
      <c r="K203" s="178"/>
      <c r="L203" s="178"/>
      <c r="M203" s="178"/>
      <c r="N203" s="178"/>
      <c r="O203" s="178">
        <v>-1122433133.4838519</v>
      </c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/>
      <c r="CB203" s="178"/>
      <c r="CC203" s="178"/>
      <c r="CD203" s="178"/>
      <c r="CE203" s="178"/>
      <c r="CF203" s="178"/>
      <c r="CG203" s="178"/>
      <c r="CH203" s="178"/>
      <c r="CI203" s="178"/>
      <c r="CJ203" s="178"/>
      <c r="CK203" s="178"/>
      <c r="CL203" s="178"/>
      <c r="CM203" s="178"/>
      <c r="CN203" s="178"/>
      <c r="CO203" s="178"/>
      <c r="CP203" s="178"/>
      <c r="CQ203" s="178"/>
      <c r="CR203" s="178"/>
      <c r="CS203" s="178"/>
      <c r="CT203" s="178"/>
      <c r="CU203" s="178"/>
      <c r="CV203" s="178"/>
      <c r="CW203" s="178"/>
      <c r="CX203" s="178"/>
      <c r="CY203" s="178"/>
      <c r="CZ203" s="178"/>
      <c r="DA203" s="178"/>
      <c r="DB203" s="178"/>
      <c r="DC203" s="178"/>
      <c r="DD203" s="178"/>
      <c r="DE203" s="178"/>
      <c r="DF203" s="178"/>
      <c r="DG203" s="178"/>
      <c r="DH203" s="178"/>
      <c r="DI203" s="178"/>
      <c r="DJ203" s="178"/>
      <c r="DK203" s="178"/>
      <c r="DL203" s="178"/>
      <c r="DM203" s="178"/>
      <c r="DN203" s="178"/>
      <c r="DO203" s="178"/>
      <c r="DP203" s="178"/>
      <c r="DQ203" s="178"/>
      <c r="DR203" s="178"/>
      <c r="DS203" s="178"/>
      <c r="DT203" s="178"/>
      <c r="DU203" s="178"/>
      <c r="DV203" s="178"/>
      <c r="DW203" s="178"/>
      <c r="DX203" s="178">
        <v>-1122433133.4838519</v>
      </c>
    </row>
    <row r="204" spans="4:128">
      <c r="D204" s="175" t="s">
        <v>865</v>
      </c>
      <c r="E204" s="176" t="s">
        <v>886</v>
      </c>
      <c r="F204" s="176" t="s">
        <v>887</v>
      </c>
      <c r="G204" s="176">
        <v>-85764591.719999999</v>
      </c>
      <c r="H204" s="176">
        <v>-1834700</v>
      </c>
      <c r="I204" s="176"/>
      <c r="J204" s="176">
        <v>-33509107.514445599</v>
      </c>
      <c r="K204" s="176"/>
      <c r="L204" s="176">
        <v>-12200713.81268</v>
      </c>
      <c r="M204" s="176">
        <v>-11858348.32</v>
      </c>
      <c r="N204" s="176">
        <v>-1700112.24</v>
      </c>
      <c r="O204" s="176">
        <v>-146867573.60712561</v>
      </c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6"/>
      <c r="AY204" s="176"/>
      <c r="AZ204" s="176"/>
      <c r="BA204" s="176"/>
      <c r="BB204" s="176"/>
      <c r="BC204" s="176"/>
      <c r="BD204" s="176"/>
      <c r="BE204" s="176"/>
      <c r="BF204" s="176"/>
      <c r="BG204" s="176"/>
      <c r="BH204" s="176"/>
      <c r="BI204" s="176"/>
      <c r="BJ204" s="176">
        <v>2492240</v>
      </c>
      <c r="BK204" s="176"/>
      <c r="BL204" s="176"/>
      <c r="BM204" s="176"/>
      <c r="BN204" s="176"/>
      <c r="BO204" s="176"/>
      <c r="BP204" s="176"/>
      <c r="BQ204" s="176"/>
      <c r="BR204" s="176"/>
      <c r="BS204" s="176"/>
      <c r="BT204" s="176"/>
      <c r="BU204" s="176"/>
      <c r="BV204" s="176"/>
      <c r="BW204" s="176"/>
      <c r="BX204" s="176"/>
      <c r="BY204" s="176"/>
      <c r="BZ204" s="176"/>
      <c r="CA204" s="176"/>
      <c r="CB204" s="176"/>
      <c r="CC204" s="176"/>
      <c r="CD204" s="176"/>
      <c r="CE204" s="176"/>
      <c r="CF204" s="176"/>
      <c r="CG204" s="176"/>
      <c r="CH204" s="176"/>
      <c r="CI204" s="176"/>
      <c r="CJ204" s="176"/>
      <c r="CK204" s="176"/>
      <c r="CL204" s="176"/>
      <c r="CM204" s="176"/>
      <c r="CN204" s="176"/>
      <c r="CO204" s="176"/>
      <c r="CP204" s="176"/>
      <c r="CQ204" s="176"/>
      <c r="CR204" s="176"/>
      <c r="CS204" s="176"/>
      <c r="CT204" s="176"/>
      <c r="CU204" s="176"/>
      <c r="CV204" s="176"/>
      <c r="CW204" s="176"/>
      <c r="CX204" s="176"/>
      <c r="CY204" s="176"/>
      <c r="CZ204" s="176"/>
      <c r="DA204" s="176"/>
      <c r="DB204" s="176"/>
      <c r="DC204" s="176"/>
      <c r="DD204" s="176"/>
      <c r="DE204" s="176"/>
      <c r="DF204" s="176"/>
      <c r="DG204" s="176"/>
      <c r="DH204" s="176"/>
      <c r="DI204" s="176"/>
      <c r="DJ204" s="176"/>
      <c r="DK204" s="176"/>
      <c r="DL204" s="176"/>
      <c r="DM204" s="176"/>
      <c r="DN204" s="176"/>
      <c r="DO204" s="176"/>
      <c r="DP204" s="176"/>
      <c r="DQ204" s="176"/>
      <c r="DR204" s="176"/>
      <c r="DS204" s="176"/>
      <c r="DT204" s="176">
        <v>2492240</v>
      </c>
      <c r="DU204" s="176"/>
      <c r="DV204" s="176"/>
      <c r="DW204" s="176"/>
      <c r="DX204" s="176">
        <v>-144375333.60712561</v>
      </c>
    </row>
    <row r="205" spans="4:128">
      <c r="D205" s="175" t="s">
        <v>868</v>
      </c>
      <c r="E205" s="176" t="s">
        <v>889</v>
      </c>
      <c r="F205" s="176" t="s">
        <v>890</v>
      </c>
      <c r="G205" s="176">
        <v>23290060.18</v>
      </c>
      <c r="H205" s="176">
        <v>421132.84</v>
      </c>
      <c r="I205" s="176"/>
      <c r="J205" s="176"/>
      <c r="K205" s="176"/>
      <c r="L205" s="176">
        <v>10474695.370942499</v>
      </c>
      <c r="M205" s="176">
        <v>547917.75</v>
      </c>
      <c r="N205" s="176">
        <v>157558.226265</v>
      </c>
      <c r="O205" s="176">
        <v>34891364.367207497</v>
      </c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  <c r="AN205" s="176"/>
      <c r="AO205" s="176"/>
      <c r="AP205" s="176"/>
      <c r="AQ205" s="176"/>
      <c r="AR205" s="176"/>
      <c r="AS205" s="176"/>
      <c r="AT205" s="176"/>
      <c r="AU205" s="176"/>
      <c r="AV205" s="176"/>
      <c r="AW205" s="176"/>
      <c r="AX205" s="176"/>
      <c r="AY205" s="176"/>
      <c r="AZ205" s="176"/>
      <c r="BA205" s="176"/>
      <c r="BB205" s="176"/>
      <c r="BC205" s="176"/>
      <c r="BD205" s="176"/>
      <c r="BE205" s="176"/>
      <c r="BF205" s="176"/>
      <c r="BG205" s="176"/>
      <c r="BH205" s="176"/>
      <c r="BI205" s="176"/>
      <c r="BJ205" s="176">
        <v>-416388.8</v>
      </c>
      <c r="BK205" s="176"/>
      <c r="BL205" s="176"/>
      <c r="BM205" s="176"/>
      <c r="BN205" s="176"/>
      <c r="BO205" s="176"/>
      <c r="BP205" s="176"/>
      <c r="BQ205" s="176"/>
      <c r="BR205" s="176"/>
      <c r="BS205" s="176"/>
      <c r="BT205" s="176"/>
      <c r="BU205" s="176"/>
      <c r="BV205" s="176"/>
      <c r="BW205" s="176"/>
      <c r="BX205" s="176"/>
      <c r="BY205" s="176"/>
      <c r="BZ205" s="176"/>
      <c r="CA205" s="176"/>
      <c r="CB205" s="176"/>
      <c r="CC205" s="176"/>
      <c r="CD205" s="176"/>
      <c r="CE205" s="176"/>
      <c r="CF205" s="176"/>
      <c r="CG205" s="176"/>
      <c r="CH205" s="176"/>
      <c r="CI205" s="176"/>
      <c r="CJ205" s="176"/>
      <c r="CK205" s="176"/>
      <c r="CL205" s="176"/>
      <c r="CM205" s="176"/>
      <c r="CN205" s="176"/>
      <c r="CO205" s="176"/>
      <c r="CP205" s="176"/>
      <c r="CQ205" s="176"/>
      <c r="CR205" s="176"/>
      <c r="CS205" s="176"/>
      <c r="CT205" s="176"/>
      <c r="CU205" s="176"/>
      <c r="CV205" s="176"/>
      <c r="CW205" s="176"/>
      <c r="CX205" s="176"/>
      <c r="CY205" s="176"/>
      <c r="CZ205" s="176"/>
      <c r="DA205" s="176"/>
      <c r="DB205" s="176"/>
      <c r="DC205" s="176"/>
      <c r="DD205" s="176"/>
      <c r="DE205" s="176"/>
      <c r="DF205" s="176"/>
      <c r="DG205" s="176"/>
      <c r="DH205" s="176"/>
      <c r="DI205" s="176"/>
      <c r="DJ205" s="176"/>
      <c r="DK205" s="176"/>
      <c r="DL205" s="176"/>
      <c r="DM205" s="176"/>
      <c r="DN205" s="176"/>
      <c r="DO205" s="176"/>
      <c r="DP205" s="176"/>
      <c r="DQ205" s="176"/>
      <c r="DR205" s="176"/>
      <c r="DS205" s="176"/>
      <c r="DT205" s="176">
        <v>-416388.8</v>
      </c>
      <c r="DU205" s="176"/>
      <c r="DV205" s="176"/>
      <c r="DW205" s="176"/>
      <c r="DX205" s="176">
        <v>34474975.5672075</v>
      </c>
    </row>
    <row r="206" spans="4:128">
      <c r="D206" s="175" t="s">
        <v>871</v>
      </c>
      <c r="E206" s="178" t="s">
        <v>892</v>
      </c>
      <c r="F206" s="178" t="s">
        <v>211</v>
      </c>
      <c r="G206" s="178">
        <v>-62474531.539999999</v>
      </c>
      <c r="H206" s="178">
        <v>-1413567.16</v>
      </c>
      <c r="I206" s="178"/>
      <c r="J206" s="178">
        <v>-33509107.514445599</v>
      </c>
      <c r="K206" s="178"/>
      <c r="L206" s="178">
        <v>-1726018.4417375</v>
      </c>
      <c r="M206" s="178">
        <v>-11310430.57</v>
      </c>
      <c r="N206" s="178">
        <v>-1542554.013735</v>
      </c>
      <c r="O206" s="178">
        <v>-111976209.2399181</v>
      </c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>
        <v>2075851.2</v>
      </c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178"/>
      <c r="BZ206" s="178"/>
      <c r="CA206" s="178"/>
      <c r="CB206" s="178"/>
      <c r="CC206" s="178"/>
      <c r="CD206" s="178"/>
      <c r="CE206" s="178"/>
      <c r="CF206" s="178"/>
      <c r="CG206" s="178"/>
      <c r="CH206" s="178"/>
      <c r="CI206" s="178"/>
      <c r="CJ206" s="178"/>
      <c r="CK206" s="178"/>
      <c r="CL206" s="178"/>
      <c r="CM206" s="178"/>
      <c r="CN206" s="178"/>
      <c r="CO206" s="178"/>
      <c r="CP206" s="178"/>
      <c r="CQ206" s="178"/>
      <c r="CR206" s="178"/>
      <c r="CS206" s="178"/>
      <c r="CT206" s="178"/>
      <c r="CU206" s="178"/>
      <c r="CV206" s="178"/>
      <c r="CW206" s="178"/>
      <c r="CX206" s="178"/>
      <c r="CY206" s="178"/>
      <c r="CZ206" s="178"/>
      <c r="DA206" s="178"/>
      <c r="DB206" s="178"/>
      <c r="DC206" s="178"/>
      <c r="DD206" s="178"/>
      <c r="DE206" s="178"/>
      <c r="DF206" s="178"/>
      <c r="DG206" s="178"/>
      <c r="DH206" s="178"/>
      <c r="DI206" s="178"/>
      <c r="DJ206" s="178"/>
      <c r="DK206" s="178"/>
      <c r="DL206" s="178"/>
      <c r="DM206" s="178"/>
      <c r="DN206" s="178"/>
      <c r="DO206" s="178"/>
      <c r="DP206" s="178"/>
      <c r="DQ206" s="178"/>
      <c r="DR206" s="178"/>
      <c r="DS206" s="178"/>
      <c r="DT206" s="178">
        <v>2075851.2</v>
      </c>
      <c r="DU206" s="178"/>
      <c r="DV206" s="178"/>
      <c r="DW206" s="178"/>
      <c r="DX206" s="178">
        <v>-109900358.03991809</v>
      </c>
    </row>
    <row r="207" spans="4:128">
      <c r="D207" s="175" t="s">
        <v>873</v>
      </c>
      <c r="E207" s="176" t="s">
        <v>894</v>
      </c>
      <c r="F207" s="176" t="s">
        <v>895</v>
      </c>
      <c r="G207" s="176">
        <v>-27703774164.77</v>
      </c>
      <c r="H207" s="176">
        <v>-321347372.83999997</v>
      </c>
      <c r="I207" s="176">
        <v>-3277280408.8560739</v>
      </c>
      <c r="J207" s="176"/>
      <c r="K207" s="176"/>
      <c r="L207" s="176"/>
      <c r="M207" s="176"/>
      <c r="N207" s="176"/>
      <c r="O207" s="176">
        <v>-31302401946.466072</v>
      </c>
      <c r="P207" s="176"/>
      <c r="Q207" s="176"/>
      <c r="R207" s="176"/>
      <c r="S207" s="176"/>
      <c r="T207" s="176"/>
      <c r="U207" s="176"/>
      <c r="V207" s="176"/>
      <c r="W207" s="176"/>
      <c r="X207" s="176">
        <v>3278178248.736074</v>
      </c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  <c r="AN207" s="176"/>
      <c r="AO207" s="176"/>
      <c r="AP207" s="176"/>
      <c r="AQ207" s="176"/>
      <c r="AR207" s="176"/>
      <c r="AS207" s="176"/>
      <c r="AT207" s="176"/>
      <c r="AU207" s="176"/>
      <c r="AV207" s="176"/>
      <c r="AW207" s="176"/>
      <c r="AX207" s="176"/>
      <c r="AY207" s="176"/>
      <c r="AZ207" s="176"/>
      <c r="BA207" s="176"/>
      <c r="BB207" s="176"/>
      <c r="BC207" s="176"/>
      <c r="BD207" s="176"/>
      <c r="BE207" s="176"/>
      <c r="BF207" s="176"/>
      <c r="BG207" s="176"/>
      <c r="BH207" s="176"/>
      <c r="BI207" s="176"/>
      <c r="BJ207" s="176"/>
      <c r="BK207" s="176"/>
      <c r="BL207" s="176"/>
      <c r="BM207" s="176"/>
      <c r="BN207" s="176"/>
      <c r="BO207" s="176"/>
      <c r="BP207" s="176"/>
      <c r="BQ207" s="176"/>
      <c r="BR207" s="176"/>
      <c r="BS207" s="176"/>
      <c r="BT207" s="176"/>
      <c r="BU207" s="176"/>
      <c r="BV207" s="176"/>
      <c r="BW207" s="176"/>
      <c r="BX207" s="176"/>
      <c r="BY207" s="176"/>
      <c r="BZ207" s="176"/>
      <c r="CA207" s="176"/>
      <c r="CB207" s="176"/>
      <c r="CC207" s="176"/>
      <c r="CD207" s="176"/>
      <c r="CE207" s="176"/>
      <c r="CF207" s="176"/>
      <c r="CG207" s="176"/>
      <c r="CH207" s="176"/>
      <c r="CI207" s="176"/>
      <c r="CJ207" s="176"/>
      <c r="CK207" s="176"/>
      <c r="CL207" s="176"/>
      <c r="CM207" s="176"/>
      <c r="CN207" s="176"/>
      <c r="CO207" s="176"/>
      <c r="CP207" s="176"/>
      <c r="CQ207" s="176"/>
      <c r="CR207" s="176"/>
      <c r="CS207" s="176"/>
      <c r="CT207" s="176"/>
      <c r="CU207" s="176"/>
      <c r="CV207" s="176"/>
      <c r="CW207" s="176"/>
      <c r="CX207" s="176"/>
      <c r="CY207" s="176"/>
      <c r="CZ207" s="176"/>
      <c r="DA207" s="176"/>
      <c r="DB207" s="176"/>
      <c r="DC207" s="176"/>
      <c r="DD207" s="176"/>
      <c r="DE207" s="176"/>
      <c r="DF207" s="176"/>
      <c r="DG207" s="176"/>
      <c r="DH207" s="176"/>
      <c r="DI207" s="176"/>
      <c r="DJ207" s="176"/>
      <c r="DK207" s="176"/>
      <c r="DL207" s="176"/>
      <c r="DM207" s="176"/>
      <c r="DN207" s="176"/>
      <c r="DO207" s="176"/>
      <c r="DP207" s="176"/>
      <c r="DQ207" s="176"/>
      <c r="DR207" s="176"/>
      <c r="DS207" s="176"/>
      <c r="DT207" s="176">
        <v>3278178248.736074</v>
      </c>
      <c r="DU207" s="176"/>
      <c r="DV207" s="176"/>
      <c r="DW207" s="176"/>
      <c r="DX207" s="176">
        <v>-28024223697.73</v>
      </c>
    </row>
    <row r="208" spans="4:128">
      <c r="D208" s="175" t="s">
        <v>876</v>
      </c>
      <c r="E208" s="178" t="s">
        <v>897</v>
      </c>
      <c r="F208" s="178" t="s">
        <v>898</v>
      </c>
      <c r="G208" s="178">
        <v>-27703774164.77</v>
      </c>
      <c r="H208" s="178">
        <v>-321347372.83999997</v>
      </c>
      <c r="I208" s="178">
        <v>-3277280408.8560739</v>
      </c>
      <c r="J208" s="178"/>
      <c r="K208" s="178"/>
      <c r="L208" s="178"/>
      <c r="M208" s="178"/>
      <c r="N208" s="178"/>
      <c r="O208" s="178">
        <v>-31302401946.466072</v>
      </c>
      <c r="P208" s="178"/>
      <c r="Q208" s="178"/>
      <c r="R208" s="178"/>
      <c r="S208" s="178"/>
      <c r="T208" s="178"/>
      <c r="U208" s="178"/>
      <c r="V208" s="178"/>
      <c r="W208" s="178"/>
      <c r="X208" s="178">
        <v>3278178248.736074</v>
      </c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/>
      <c r="CB208" s="178"/>
      <c r="CC208" s="178"/>
      <c r="CD208" s="178"/>
      <c r="CE208" s="178"/>
      <c r="CF208" s="178"/>
      <c r="CG208" s="178"/>
      <c r="CH208" s="178"/>
      <c r="CI208" s="178"/>
      <c r="CJ208" s="178"/>
      <c r="CK208" s="178"/>
      <c r="CL208" s="178"/>
      <c r="CM208" s="178"/>
      <c r="CN208" s="178"/>
      <c r="CO208" s="178"/>
      <c r="CP208" s="178"/>
      <c r="CQ208" s="178"/>
      <c r="CR208" s="178"/>
      <c r="CS208" s="178"/>
      <c r="CT208" s="178"/>
      <c r="CU208" s="178"/>
      <c r="CV208" s="178"/>
      <c r="CW208" s="178"/>
      <c r="CX208" s="178"/>
      <c r="CY208" s="178"/>
      <c r="CZ208" s="178"/>
      <c r="DA208" s="178"/>
      <c r="DB208" s="178"/>
      <c r="DC208" s="178"/>
      <c r="DD208" s="178"/>
      <c r="DE208" s="178"/>
      <c r="DF208" s="178"/>
      <c r="DG208" s="178"/>
      <c r="DH208" s="178"/>
      <c r="DI208" s="178"/>
      <c r="DJ208" s="178"/>
      <c r="DK208" s="178"/>
      <c r="DL208" s="178"/>
      <c r="DM208" s="178"/>
      <c r="DN208" s="178"/>
      <c r="DO208" s="178"/>
      <c r="DP208" s="178"/>
      <c r="DQ208" s="178"/>
      <c r="DR208" s="178"/>
      <c r="DS208" s="178"/>
      <c r="DT208" s="178">
        <v>3278178248.736074</v>
      </c>
      <c r="DU208" s="178"/>
      <c r="DV208" s="178"/>
      <c r="DW208" s="178"/>
      <c r="DX208" s="178">
        <v>-28024223697.73</v>
      </c>
    </row>
    <row r="209" spans="4:178">
      <c r="D209" s="175" t="s">
        <v>879</v>
      </c>
      <c r="E209" s="176" t="s">
        <v>900</v>
      </c>
      <c r="F209" s="176" t="s">
        <v>210</v>
      </c>
      <c r="G209" s="176">
        <v>-775982680.01999998</v>
      </c>
      <c r="H209" s="176">
        <v>-1943638.8</v>
      </c>
      <c r="I209" s="176"/>
      <c r="J209" s="176">
        <v>-167731205.961404</v>
      </c>
      <c r="K209" s="176"/>
      <c r="L209" s="176"/>
      <c r="M209" s="176">
        <v>-132086138.56999999</v>
      </c>
      <c r="N209" s="176">
        <v>-54149033.226554997</v>
      </c>
      <c r="O209" s="176">
        <v>-1131892696.5779591</v>
      </c>
      <c r="P209" s="176"/>
      <c r="Q209" s="176"/>
      <c r="R209" s="176"/>
      <c r="S209" s="176"/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  <c r="AN209" s="176"/>
      <c r="AO209" s="176"/>
      <c r="AP209" s="176"/>
      <c r="AQ209" s="176"/>
      <c r="AR209" s="176"/>
      <c r="AS209" s="176"/>
      <c r="AT209" s="176"/>
      <c r="AU209" s="176"/>
      <c r="AV209" s="176"/>
      <c r="AW209" s="176"/>
      <c r="AX209" s="176"/>
      <c r="AY209" s="176"/>
      <c r="AZ209" s="176"/>
      <c r="BA209" s="176"/>
      <c r="BB209" s="176"/>
      <c r="BC209" s="176"/>
      <c r="BD209" s="176"/>
      <c r="BE209" s="176"/>
      <c r="BF209" s="176"/>
      <c r="BG209" s="176"/>
      <c r="BH209" s="176"/>
      <c r="BI209" s="176"/>
      <c r="BJ209" s="176"/>
      <c r="BK209" s="176"/>
      <c r="BL209" s="176"/>
      <c r="BM209" s="176"/>
      <c r="BN209" s="176"/>
      <c r="BO209" s="176"/>
      <c r="BP209" s="176"/>
      <c r="BQ209" s="176"/>
      <c r="BR209" s="176"/>
      <c r="BS209" s="176"/>
      <c r="BT209" s="176"/>
      <c r="BU209" s="176"/>
      <c r="BV209" s="176"/>
      <c r="BW209" s="176"/>
      <c r="BX209" s="176"/>
      <c r="BY209" s="176"/>
      <c r="BZ209" s="176"/>
      <c r="CA209" s="176"/>
      <c r="CB209" s="176"/>
      <c r="CC209" s="176"/>
      <c r="CD209" s="176"/>
      <c r="CE209" s="176"/>
      <c r="CF209" s="176"/>
      <c r="CG209" s="176"/>
      <c r="CH209" s="176"/>
      <c r="CI209" s="176"/>
      <c r="CJ209" s="176"/>
      <c r="CK209" s="176"/>
      <c r="CL209" s="176"/>
      <c r="CM209" s="176"/>
      <c r="CN209" s="176"/>
      <c r="CO209" s="176"/>
      <c r="CP209" s="176"/>
      <c r="CQ209" s="176"/>
      <c r="CR209" s="176"/>
      <c r="CS209" s="176"/>
      <c r="CT209" s="176"/>
      <c r="CU209" s="176"/>
      <c r="CV209" s="176"/>
      <c r="CW209" s="176"/>
      <c r="CX209" s="176"/>
      <c r="CY209" s="176"/>
      <c r="CZ209" s="176"/>
      <c r="DA209" s="176"/>
      <c r="DB209" s="176"/>
      <c r="DC209" s="176"/>
      <c r="DD209" s="176"/>
      <c r="DE209" s="176"/>
      <c r="DF209" s="176"/>
      <c r="DG209" s="176"/>
      <c r="DH209" s="176"/>
      <c r="DI209" s="176"/>
      <c r="DJ209" s="176"/>
      <c r="DK209" s="176"/>
      <c r="DL209" s="176"/>
      <c r="DM209" s="176"/>
      <c r="DN209" s="176"/>
      <c r="DO209" s="176"/>
      <c r="DP209" s="176"/>
      <c r="DQ209" s="176"/>
      <c r="DR209" s="176"/>
      <c r="DS209" s="176"/>
      <c r="DT209" s="176"/>
      <c r="DU209" s="176"/>
      <c r="DV209" s="176"/>
      <c r="DW209" s="176"/>
      <c r="DX209" s="176">
        <v>-1131892696.5779591</v>
      </c>
    </row>
    <row r="210" spans="4:178">
      <c r="D210" s="175" t="s">
        <v>882</v>
      </c>
      <c r="E210" s="178" t="s">
        <v>902</v>
      </c>
      <c r="F210" s="178" t="s">
        <v>210</v>
      </c>
      <c r="G210" s="178">
        <v>-775982680.01999998</v>
      </c>
      <c r="H210" s="178">
        <v>-1943638.8</v>
      </c>
      <c r="I210" s="178"/>
      <c r="J210" s="178">
        <v>-167731205.961404</v>
      </c>
      <c r="K210" s="178"/>
      <c r="L210" s="178"/>
      <c r="M210" s="178">
        <v>-132086138.56999999</v>
      </c>
      <c r="N210" s="178">
        <v>-54149033.226554997</v>
      </c>
      <c r="O210" s="178">
        <v>-1131892696.5779591</v>
      </c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/>
      <c r="CB210" s="178"/>
      <c r="CC210" s="178"/>
      <c r="CD210" s="178"/>
      <c r="CE210" s="178"/>
      <c r="CF210" s="178"/>
      <c r="CG210" s="178"/>
      <c r="CH210" s="178"/>
      <c r="CI210" s="178"/>
      <c r="CJ210" s="178"/>
      <c r="CK210" s="178"/>
      <c r="CL210" s="178"/>
      <c r="CM210" s="178"/>
      <c r="CN210" s="178"/>
      <c r="CO210" s="178"/>
      <c r="CP210" s="178"/>
      <c r="CQ210" s="178"/>
      <c r="CR210" s="178"/>
      <c r="CS210" s="178"/>
      <c r="CT210" s="178"/>
      <c r="CU210" s="178"/>
      <c r="CV210" s="178"/>
      <c r="CW210" s="178"/>
      <c r="CX210" s="178"/>
      <c r="CY210" s="178"/>
      <c r="CZ210" s="178"/>
      <c r="DA210" s="178"/>
      <c r="DB210" s="178"/>
      <c r="DC210" s="178"/>
      <c r="DD210" s="178"/>
      <c r="DE210" s="178"/>
      <c r="DF210" s="178"/>
      <c r="DG210" s="178"/>
      <c r="DH210" s="178"/>
      <c r="DI210" s="178"/>
      <c r="DJ210" s="178"/>
      <c r="DK210" s="178"/>
      <c r="DL210" s="178"/>
      <c r="DM210" s="178"/>
      <c r="DN210" s="178"/>
      <c r="DO210" s="178"/>
      <c r="DP210" s="178"/>
      <c r="DQ210" s="178"/>
      <c r="DR210" s="178"/>
      <c r="DS210" s="178"/>
      <c r="DT210" s="178"/>
      <c r="DU210" s="178"/>
      <c r="DV210" s="178"/>
      <c r="DW210" s="178"/>
      <c r="DX210" s="178">
        <v>-1131892696.5779591</v>
      </c>
    </row>
    <row r="211" spans="4:178">
      <c r="D211" s="175" t="s">
        <v>885</v>
      </c>
      <c r="E211" s="176" t="s">
        <v>904</v>
      </c>
      <c r="F211" s="176" t="s">
        <v>905</v>
      </c>
      <c r="G211" s="176">
        <v>-25267068</v>
      </c>
      <c r="H211" s="176"/>
      <c r="I211" s="176"/>
      <c r="J211" s="176"/>
      <c r="K211" s="176"/>
      <c r="L211" s="176"/>
      <c r="M211" s="176">
        <v>-3637328</v>
      </c>
      <c r="N211" s="176"/>
      <c r="O211" s="176">
        <v>-28904396</v>
      </c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  <c r="AN211" s="176"/>
      <c r="AO211" s="176"/>
      <c r="AP211" s="176"/>
      <c r="AQ211" s="176"/>
      <c r="AR211" s="176"/>
      <c r="AS211" s="176"/>
      <c r="AT211" s="176"/>
      <c r="AU211" s="176"/>
      <c r="AV211" s="176"/>
      <c r="AW211" s="176"/>
      <c r="AX211" s="176"/>
      <c r="AY211" s="176"/>
      <c r="AZ211" s="176"/>
      <c r="BA211" s="176"/>
      <c r="BB211" s="176"/>
      <c r="BC211" s="176"/>
      <c r="BD211" s="176"/>
      <c r="BE211" s="176"/>
      <c r="BF211" s="176"/>
      <c r="BG211" s="176"/>
      <c r="BH211" s="176"/>
      <c r="BI211" s="176"/>
      <c r="BJ211" s="176"/>
      <c r="BK211" s="176"/>
      <c r="BL211" s="176"/>
      <c r="BM211" s="176"/>
      <c r="BN211" s="176"/>
      <c r="BO211" s="176"/>
      <c r="BP211" s="176"/>
      <c r="BQ211" s="176"/>
      <c r="BR211" s="176"/>
      <c r="BS211" s="176"/>
      <c r="BT211" s="176"/>
      <c r="BU211" s="176"/>
      <c r="BV211" s="176"/>
      <c r="BW211" s="176"/>
      <c r="BX211" s="176"/>
      <c r="BY211" s="176"/>
      <c r="BZ211" s="176"/>
      <c r="CA211" s="176"/>
      <c r="CB211" s="176"/>
      <c r="CC211" s="176"/>
      <c r="CD211" s="176"/>
      <c r="CE211" s="176"/>
      <c r="CF211" s="176"/>
      <c r="CG211" s="176"/>
      <c r="CH211" s="176"/>
      <c r="CI211" s="176"/>
      <c r="CJ211" s="176"/>
      <c r="CK211" s="176"/>
      <c r="CL211" s="176"/>
      <c r="CM211" s="176"/>
      <c r="CN211" s="176"/>
      <c r="CO211" s="176"/>
      <c r="CP211" s="176"/>
      <c r="CQ211" s="176"/>
      <c r="CR211" s="176"/>
      <c r="CS211" s="176"/>
      <c r="CT211" s="176"/>
      <c r="CU211" s="176"/>
      <c r="CV211" s="176"/>
      <c r="CW211" s="176"/>
      <c r="CX211" s="176"/>
      <c r="CY211" s="176"/>
      <c r="CZ211" s="176"/>
      <c r="DA211" s="176"/>
      <c r="DB211" s="176"/>
      <c r="DC211" s="176"/>
      <c r="DD211" s="176"/>
      <c r="DE211" s="176"/>
      <c r="DF211" s="176"/>
      <c r="DG211" s="176"/>
      <c r="DH211" s="176"/>
      <c r="DI211" s="176"/>
      <c r="DJ211" s="176"/>
      <c r="DK211" s="176"/>
      <c r="DL211" s="176"/>
      <c r="DM211" s="176"/>
      <c r="DN211" s="176"/>
      <c r="DO211" s="176"/>
      <c r="DP211" s="176"/>
      <c r="DQ211" s="176"/>
      <c r="DR211" s="176"/>
      <c r="DS211" s="176"/>
      <c r="DT211" s="176"/>
      <c r="DU211" s="176"/>
      <c r="DV211" s="176"/>
      <c r="DW211" s="176"/>
      <c r="DX211" s="176">
        <v>-28904396</v>
      </c>
    </row>
    <row r="212" spans="4:178">
      <c r="D212" s="175" t="s">
        <v>891</v>
      </c>
      <c r="E212" s="191" t="s">
        <v>907</v>
      </c>
      <c r="F212" s="191" t="s">
        <v>908</v>
      </c>
      <c r="G212" s="191">
        <v>-25267068</v>
      </c>
      <c r="H212" s="191"/>
      <c r="I212" s="191"/>
      <c r="J212" s="191"/>
      <c r="K212" s="191"/>
      <c r="L212" s="191"/>
      <c r="M212" s="191">
        <v>-3637328</v>
      </c>
      <c r="N212" s="191"/>
      <c r="O212" s="191">
        <v>-28904396</v>
      </c>
      <c r="P212" s="191"/>
      <c r="Q212" s="191"/>
      <c r="R212" s="191"/>
      <c r="S212" s="191"/>
      <c r="T212" s="191"/>
      <c r="U212" s="191"/>
      <c r="V212" s="191"/>
      <c r="W212" s="191"/>
      <c r="X212" s="191"/>
      <c r="Y212" s="191"/>
      <c r="Z212" s="191"/>
      <c r="AA212" s="191"/>
      <c r="AB212" s="191"/>
      <c r="AC212" s="191"/>
      <c r="AD212" s="191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91"/>
      <c r="AS212" s="191"/>
      <c r="AT212" s="191"/>
      <c r="AU212" s="191"/>
      <c r="AV212" s="191"/>
      <c r="AW212" s="191"/>
      <c r="AX212" s="191"/>
      <c r="AY212" s="191"/>
      <c r="AZ212" s="191"/>
      <c r="BA212" s="191"/>
      <c r="BB212" s="191"/>
      <c r="BC212" s="191"/>
      <c r="BD212" s="191"/>
      <c r="BE212" s="191"/>
      <c r="BF212" s="191"/>
      <c r="BG212" s="191"/>
      <c r="BH212" s="191"/>
      <c r="BI212" s="191"/>
      <c r="BJ212" s="191"/>
      <c r="BK212" s="191"/>
      <c r="BL212" s="191"/>
      <c r="BM212" s="191"/>
      <c r="BN212" s="191"/>
      <c r="BO212" s="191"/>
      <c r="BP212" s="191"/>
      <c r="BQ212" s="191"/>
      <c r="BR212" s="191"/>
      <c r="BS212" s="191"/>
      <c r="BT212" s="191"/>
      <c r="BU212" s="191"/>
      <c r="BV212" s="191"/>
      <c r="BW212" s="191"/>
      <c r="BX212" s="191"/>
      <c r="BY212" s="191"/>
      <c r="BZ212" s="191"/>
      <c r="CA212" s="191"/>
      <c r="CB212" s="191"/>
      <c r="CC212" s="191"/>
      <c r="CD212" s="191"/>
      <c r="CE212" s="191"/>
      <c r="CF212" s="191"/>
      <c r="CG212" s="191"/>
      <c r="CH212" s="191"/>
      <c r="CI212" s="191"/>
      <c r="CJ212" s="191"/>
      <c r="CK212" s="191"/>
      <c r="CL212" s="191"/>
      <c r="CM212" s="191"/>
      <c r="CN212" s="191"/>
      <c r="CO212" s="191"/>
      <c r="CP212" s="191"/>
      <c r="CQ212" s="191"/>
      <c r="CR212" s="191"/>
      <c r="CS212" s="191"/>
      <c r="CT212" s="191"/>
      <c r="CU212" s="191"/>
      <c r="CV212" s="191"/>
      <c r="CW212" s="191"/>
      <c r="CX212" s="191"/>
      <c r="CY212" s="191"/>
      <c r="CZ212" s="191"/>
      <c r="DA212" s="191"/>
      <c r="DB212" s="191"/>
      <c r="DC212" s="191"/>
      <c r="DD212" s="191"/>
      <c r="DE212" s="191"/>
      <c r="DF212" s="191"/>
      <c r="DG212" s="191"/>
      <c r="DH212" s="191"/>
      <c r="DI212" s="191"/>
      <c r="DJ212" s="191"/>
      <c r="DK212" s="191"/>
      <c r="DL212" s="191"/>
      <c r="DM212" s="191"/>
      <c r="DN212" s="191"/>
      <c r="DO212" s="191"/>
      <c r="DP212" s="191"/>
      <c r="DQ212" s="191"/>
      <c r="DR212" s="191"/>
      <c r="DS212" s="191"/>
      <c r="DT212" s="191"/>
      <c r="DU212" s="191"/>
      <c r="DV212" s="191"/>
      <c r="DW212" s="191"/>
      <c r="DX212" s="191">
        <v>-28904396</v>
      </c>
    </row>
    <row r="213" spans="4:178">
      <c r="D213" s="175" t="s">
        <v>893</v>
      </c>
      <c r="E213" s="176" t="s">
        <v>910</v>
      </c>
      <c r="F213" s="176" t="s">
        <v>911</v>
      </c>
      <c r="G213" s="176"/>
      <c r="H213" s="176"/>
      <c r="I213" s="176">
        <v>-1213789111.4428675</v>
      </c>
      <c r="J213" s="176"/>
      <c r="K213" s="176"/>
      <c r="L213" s="176"/>
      <c r="M213" s="176"/>
      <c r="N213" s="176"/>
      <c r="O213" s="176">
        <v>-1213789111.4428675</v>
      </c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  <c r="AT213" s="176"/>
      <c r="AU213" s="176"/>
      <c r="AV213" s="176"/>
      <c r="AW213" s="176"/>
      <c r="AX213" s="176"/>
      <c r="AY213" s="176"/>
      <c r="AZ213" s="176"/>
      <c r="BA213" s="176"/>
      <c r="BB213" s="176"/>
      <c r="BC213" s="176"/>
      <c r="BD213" s="176"/>
      <c r="BE213" s="176"/>
      <c r="BF213" s="176"/>
      <c r="BG213" s="176"/>
      <c r="BH213" s="176"/>
      <c r="BI213" s="176"/>
      <c r="BJ213" s="176"/>
      <c r="BK213" s="176"/>
      <c r="BL213" s="176"/>
      <c r="BM213" s="176"/>
      <c r="BN213" s="176"/>
      <c r="BO213" s="176"/>
      <c r="BP213" s="176"/>
      <c r="BQ213" s="176"/>
      <c r="BR213" s="176"/>
      <c r="BS213" s="176"/>
      <c r="BT213" s="176"/>
      <c r="BU213" s="176"/>
      <c r="BV213" s="176"/>
      <c r="BW213" s="176"/>
      <c r="BX213" s="176"/>
      <c r="BY213" s="176"/>
      <c r="BZ213" s="176"/>
      <c r="CA213" s="176"/>
      <c r="CB213" s="176"/>
      <c r="CC213" s="176"/>
      <c r="CD213" s="176"/>
      <c r="CE213" s="176"/>
      <c r="CF213" s="176"/>
      <c r="CG213" s="176"/>
      <c r="CH213" s="176"/>
      <c r="CI213" s="176"/>
      <c r="CJ213" s="176"/>
      <c r="CK213" s="176"/>
      <c r="CL213" s="176"/>
      <c r="CM213" s="176"/>
      <c r="CN213" s="176"/>
      <c r="CO213" s="176"/>
      <c r="CP213" s="176"/>
      <c r="CQ213" s="176"/>
      <c r="CR213" s="176"/>
      <c r="CS213" s="176"/>
      <c r="CT213" s="176"/>
      <c r="CU213" s="176"/>
      <c r="CV213" s="176"/>
      <c r="CW213" s="176"/>
      <c r="CX213" s="176"/>
      <c r="CY213" s="176"/>
      <c r="CZ213" s="176"/>
      <c r="DA213" s="176"/>
      <c r="DB213" s="176"/>
      <c r="DC213" s="176"/>
      <c r="DD213" s="176"/>
      <c r="DE213" s="176"/>
      <c r="DF213" s="176"/>
      <c r="DG213" s="176"/>
      <c r="DH213" s="176"/>
      <c r="DI213" s="176"/>
      <c r="DJ213" s="176"/>
      <c r="DK213" s="176"/>
      <c r="DL213" s="176"/>
      <c r="DM213" s="176"/>
      <c r="DN213" s="176"/>
      <c r="DO213" s="176"/>
      <c r="DP213" s="176"/>
      <c r="DQ213" s="176"/>
      <c r="DR213" s="176"/>
      <c r="DS213" s="176"/>
      <c r="DT213" s="176"/>
      <c r="DU213" s="176"/>
      <c r="DV213" s="176"/>
      <c r="DW213" s="176"/>
      <c r="DX213" s="176">
        <v>-1213789111.4428675</v>
      </c>
    </row>
    <row r="214" spans="4:178">
      <c r="D214" s="175" t="s">
        <v>896</v>
      </c>
      <c r="E214" s="191" t="s">
        <v>913</v>
      </c>
      <c r="F214" s="191" t="s">
        <v>914</v>
      </c>
      <c r="G214" s="191"/>
      <c r="H214" s="191"/>
      <c r="I214" s="191">
        <v>-1213789111.4428675</v>
      </c>
      <c r="J214" s="191"/>
      <c r="K214" s="191"/>
      <c r="L214" s="191"/>
      <c r="M214" s="191"/>
      <c r="N214" s="191"/>
      <c r="O214" s="191">
        <v>-1213789111.4428675</v>
      </c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91"/>
      <c r="AS214" s="191"/>
      <c r="AT214" s="191"/>
      <c r="AU214" s="191"/>
      <c r="AV214" s="191"/>
      <c r="AW214" s="191"/>
      <c r="AX214" s="191"/>
      <c r="AY214" s="191"/>
      <c r="AZ214" s="191"/>
      <c r="BA214" s="191"/>
      <c r="BB214" s="191"/>
      <c r="BC214" s="191"/>
      <c r="BD214" s="191"/>
      <c r="BE214" s="191"/>
      <c r="BF214" s="191"/>
      <c r="BG214" s="191"/>
      <c r="BH214" s="191"/>
      <c r="BI214" s="191"/>
      <c r="BJ214" s="191"/>
      <c r="BK214" s="191"/>
      <c r="BL214" s="191"/>
      <c r="BM214" s="191"/>
      <c r="BN214" s="191"/>
      <c r="BO214" s="191"/>
      <c r="BP214" s="191"/>
      <c r="BQ214" s="191"/>
      <c r="BR214" s="191"/>
      <c r="BS214" s="191"/>
      <c r="BT214" s="191"/>
      <c r="BU214" s="191"/>
      <c r="BV214" s="191"/>
      <c r="BW214" s="191"/>
      <c r="BX214" s="191"/>
      <c r="BY214" s="191"/>
      <c r="BZ214" s="191"/>
      <c r="CA214" s="191"/>
      <c r="CB214" s="191"/>
      <c r="CC214" s="191"/>
      <c r="CD214" s="191"/>
      <c r="CE214" s="191"/>
      <c r="CF214" s="191"/>
      <c r="CG214" s="191"/>
      <c r="CH214" s="191"/>
      <c r="CI214" s="191"/>
      <c r="CJ214" s="191"/>
      <c r="CK214" s="191"/>
      <c r="CL214" s="191"/>
      <c r="CM214" s="191"/>
      <c r="CN214" s="191"/>
      <c r="CO214" s="191"/>
      <c r="CP214" s="191"/>
      <c r="CQ214" s="191"/>
      <c r="CR214" s="191"/>
      <c r="CS214" s="191"/>
      <c r="CT214" s="191"/>
      <c r="CU214" s="191"/>
      <c r="CV214" s="191"/>
      <c r="CW214" s="191"/>
      <c r="CX214" s="191"/>
      <c r="CY214" s="191"/>
      <c r="CZ214" s="191"/>
      <c r="DA214" s="191"/>
      <c r="DB214" s="191"/>
      <c r="DC214" s="191"/>
      <c r="DD214" s="191"/>
      <c r="DE214" s="191"/>
      <c r="DF214" s="191"/>
      <c r="DG214" s="191"/>
      <c r="DH214" s="191"/>
      <c r="DI214" s="191"/>
      <c r="DJ214" s="191"/>
      <c r="DK214" s="191"/>
      <c r="DL214" s="191"/>
      <c r="DM214" s="191"/>
      <c r="DN214" s="191"/>
      <c r="DO214" s="191"/>
      <c r="DP214" s="191"/>
      <c r="DQ214" s="191"/>
      <c r="DR214" s="191"/>
      <c r="DS214" s="191"/>
      <c r="DT214" s="191"/>
      <c r="DU214" s="191"/>
      <c r="DV214" s="191"/>
      <c r="DW214" s="191"/>
      <c r="DX214" s="191">
        <v>-1213789111.4428675</v>
      </c>
    </row>
    <row r="215" spans="4:178">
      <c r="D215" s="175" t="s">
        <v>899</v>
      </c>
      <c r="E215" s="176" t="s">
        <v>916</v>
      </c>
      <c r="F215" s="176" t="s">
        <v>917</v>
      </c>
      <c r="G215" s="176">
        <v>-3895125.08</v>
      </c>
      <c r="H215" s="176"/>
      <c r="I215" s="176"/>
      <c r="J215" s="176">
        <v>-13361135.397356801</v>
      </c>
      <c r="K215" s="176"/>
      <c r="L215" s="176">
        <v>-13011617.817175001</v>
      </c>
      <c r="M215" s="176">
        <v>-146422.03</v>
      </c>
      <c r="N215" s="176"/>
      <c r="O215" s="176">
        <v>-30414300.324531801</v>
      </c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  <c r="AN215" s="176"/>
      <c r="AO215" s="176"/>
      <c r="AP215" s="176"/>
      <c r="AQ215" s="176"/>
      <c r="AR215" s="176"/>
      <c r="AS215" s="176"/>
      <c r="AT215" s="176"/>
      <c r="AU215" s="176"/>
      <c r="AV215" s="176"/>
      <c r="AW215" s="176"/>
      <c r="AX215" s="176"/>
      <c r="AY215" s="176"/>
      <c r="AZ215" s="176"/>
      <c r="BA215" s="176"/>
      <c r="BB215" s="176"/>
      <c r="BC215" s="176"/>
      <c r="BD215" s="176"/>
      <c r="BE215" s="176"/>
      <c r="BF215" s="176"/>
      <c r="BG215" s="176"/>
      <c r="BH215" s="176"/>
      <c r="BI215" s="176"/>
      <c r="BJ215" s="176"/>
      <c r="BK215" s="176"/>
      <c r="BL215" s="176"/>
      <c r="BM215" s="176"/>
      <c r="BN215" s="176"/>
      <c r="BO215" s="176"/>
      <c r="BP215" s="176"/>
      <c r="BQ215" s="176"/>
      <c r="BR215" s="176"/>
      <c r="BS215" s="176"/>
      <c r="BT215" s="176"/>
      <c r="BU215" s="176"/>
      <c r="BV215" s="176"/>
      <c r="BW215" s="176"/>
      <c r="BX215" s="176"/>
      <c r="BY215" s="176"/>
      <c r="BZ215" s="176"/>
      <c r="CA215" s="176"/>
      <c r="CB215" s="176"/>
      <c r="CC215" s="176"/>
      <c r="CD215" s="176"/>
      <c r="CE215" s="176"/>
      <c r="CF215" s="176"/>
      <c r="CG215" s="176"/>
      <c r="CH215" s="176"/>
      <c r="CI215" s="176"/>
      <c r="CJ215" s="176"/>
      <c r="CK215" s="176"/>
      <c r="CL215" s="176"/>
      <c r="CM215" s="176"/>
      <c r="CN215" s="176"/>
      <c r="CO215" s="176"/>
      <c r="CP215" s="176"/>
      <c r="CQ215" s="176"/>
      <c r="CR215" s="176"/>
      <c r="CS215" s="176"/>
      <c r="CT215" s="176"/>
      <c r="CU215" s="176"/>
      <c r="CV215" s="176"/>
      <c r="CW215" s="176"/>
      <c r="CX215" s="176"/>
      <c r="CY215" s="176"/>
      <c r="CZ215" s="176"/>
      <c r="DA215" s="176"/>
      <c r="DB215" s="176"/>
      <c r="DC215" s="176"/>
      <c r="DD215" s="176"/>
      <c r="DE215" s="176"/>
      <c r="DF215" s="176"/>
      <c r="DG215" s="176"/>
      <c r="DH215" s="176"/>
      <c r="DI215" s="176"/>
      <c r="DJ215" s="176"/>
      <c r="DK215" s="176"/>
      <c r="DL215" s="176"/>
      <c r="DM215" s="176"/>
      <c r="DN215" s="176"/>
      <c r="DO215" s="176"/>
      <c r="DP215" s="176"/>
      <c r="DQ215" s="176"/>
      <c r="DR215" s="176"/>
      <c r="DS215" s="176"/>
      <c r="DT215" s="176"/>
      <c r="DU215" s="176"/>
      <c r="DV215" s="176"/>
      <c r="DW215" s="176"/>
      <c r="DX215" s="176">
        <v>-30414300.324531801</v>
      </c>
    </row>
    <row r="216" spans="4:178">
      <c r="D216" s="175" t="s">
        <v>901</v>
      </c>
      <c r="E216" s="191" t="s">
        <v>919</v>
      </c>
      <c r="F216" s="191" t="s">
        <v>920</v>
      </c>
      <c r="G216" s="191">
        <v>-3895125.08</v>
      </c>
      <c r="H216" s="191"/>
      <c r="I216" s="191"/>
      <c r="J216" s="191">
        <v>-13361135.397356801</v>
      </c>
      <c r="K216" s="191"/>
      <c r="L216" s="191">
        <v>-13011617.817175001</v>
      </c>
      <c r="M216" s="191">
        <v>-146422.03</v>
      </c>
      <c r="N216" s="191"/>
      <c r="O216" s="191">
        <v>-30414300.324531801</v>
      </c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91"/>
      <c r="AL216" s="191"/>
      <c r="AM216" s="191"/>
      <c r="AN216" s="191"/>
      <c r="AO216" s="191"/>
      <c r="AP216" s="191"/>
      <c r="AQ216" s="191"/>
      <c r="AR216" s="191"/>
      <c r="AS216" s="191"/>
      <c r="AT216" s="191"/>
      <c r="AU216" s="191"/>
      <c r="AV216" s="191"/>
      <c r="AW216" s="191"/>
      <c r="AX216" s="191"/>
      <c r="AY216" s="191"/>
      <c r="AZ216" s="191"/>
      <c r="BA216" s="191"/>
      <c r="BB216" s="191"/>
      <c r="BC216" s="191"/>
      <c r="BD216" s="191"/>
      <c r="BE216" s="191"/>
      <c r="BF216" s="191"/>
      <c r="BG216" s="191"/>
      <c r="BH216" s="191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1"/>
      <c r="BZ216" s="191"/>
      <c r="CA216" s="191"/>
      <c r="CB216" s="191"/>
      <c r="CC216" s="191"/>
      <c r="CD216" s="191"/>
      <c r="CE216" s="191"/>
      <c r="CF216" s="191"/>
      <c r="CG216" s="191"/>
      <c r="CH216" s="191"/>
      <c r="CI216" s="191"/>
      <c r="CJ216" s="191"/>
      <c r="CK216" s="191"/>
      <c r="CL216" s="191"/>
      <c r="CM216" s="191"/>
      <c r="CN216" s="191"/>
      <c r="CO216" s="191"/>
      <c r="CP216" s="191"/>
      <c r="CQ216" s="191"/>
      <c r="CR216" s="191"/>
      <c r="CS216" s="191"/>
      <c r="CT216" s="191"/>
      <c r="CU216" s="191"/>
      <c r="CV216" s="191"/>
      <c r="CW216" s="191"/>
      <c r="CX216" s="191"/>
      <c r="CY216" s="191"/>
      <c r="CZ216" s="191"/>
      <c r="DA216" s="191"/>
      <c r="DB216" s="191"/>
      <c r="DC216" s="191"/>
      <c r="DD216" s="191"/>
      <c r="DE216" s="191"/>
      <c r="DF216" s="191"/>
      <c r="DG216" s="191"/>
      <c r="DH216" s="191"/>
      <c r="DI216" s="191"/>
      <c r="DJ216" s="191"/>
      <c r="DK216" s="191"/>
      <c r="DL216" s="191"/>
      <c r="DM216" s="191"/>
      <c r="DN216" s="191"/>
      <c r="DO216" s="191"/>
      <c r="DP216" s="191"/>
      <c r="DQ216" s="191"/>
      <c r="DR216" s="191"/>
      <c r="DS216" s="191"/>
      <c r="DT216" s="191"/>
      <c r="DU216" s="191"/>
      <c r="DV216" s="191"/>
      <c r="DW216" s="191"/>
      <c r="DX216" s="191">
        <v>-30414300.324531801</v>
      </c>
    </row>
    <row r="217" spans="4:178">
      <c r="D217" s="175" t="s">
        <v>903</v>
      </c>
      <c r="E217" s="176" t="s">
        <v>922</v>
      </c>
      <c r="F217" s="176" t="s">
        <v>923</v>
      </c>
      <c r="G217" s="176"/>
      <c r="H217" s="176"/>
      <c r="I217" s="176"/>
      <c r="J217" s="176">
        <v>-14135065.171316</v>
      </c>
      <c r="K217" s="176"/>
      <c r="L217" s="176"/>
      <c r="M217" s="176"/>
      <c r="N217" s="176"/>
      <c r="O217" s="176">
        <v>-14135065.171316</v>
      </c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176"/>
      <c r="AU217" s="176"/>
      <c r="AV217" s="176"/>
      <c r="AW217" s="176"/>
      <c r="AX217" s="176"/>
      <c r="AY217" s="176"/>
      <c r="AZ217" s="176"/>
      <c r="BA217" s="176"/>
      <c r="BB217" s="176"/>
      <c r="BC217" s="176"/>
      <c r="BD217" s="176"/>
      <c r="BE217" s="176"/>
      <c r="BF217" s="176"/>
      <c r="BG217" s="176"/>
      <c r="BH217" s="176"/>
      <c r="BI217" s="176"/>
      <c r="BJ217" s="176"/>
      <c r="BK217" s="176"/>
      <c r="BL217" s="176"/>
      <c r="BM217" s="176"/>
      <c r="BN217" s="176"/>
      <c r="BO217" s="176"/>
      <c r="BP217" s="176"/>
      <c r="BQ217" s="176"/>
      <c r="BR217" s="176"/>
      <c r="BS217" s="176"/>
      <c r="BT217" s="176"/>
      <c r="BU217" s="176"/>
      <c r="BV217" s="176"/>
      <c r="BW217" s="176"/>
      <c r="BX217" s="176"/>
      <c r="BY217" s="176"/>
      <c r="BZ217" s="176"/>
      <c r="CA217" s="176"/>
      <c r="CB217" s="176"/>
      <c r="CC217" s="176"/>
      <c r="CD217" s="176"/>
      <c r="CE217" s="176"/>
      <c r="CF217" s="176"/>
      <c r="CG217" s="176"/>
      <c r="CH217" s="176"/>
      <c r="CI217" s="176"/>
      <c r="CJ217" s="176"/>
      <c r="CK217" s="176"/>
      <c r="CL217" s="176"/>
      <c r="CM217" s="176"/>
      <c r="CN217" s="176"/>
      <c r="CO217" s="176"/>
      <c r="CP217" s="176"/>
      <c r="CQ217" s="176"/>
      <c r="CR217" s="176"/>
      <c r="CS217" s="176"/>
      <c r="CT217" s="176"/>
      <c r="CU217" s="176"/>
      <c r="CV217" s="176"/>
      <c r="CW217" s="176"/>
      <c r="CX217" s="176"/>
      <c r="CY217" s="176"/>
      <c r="CZ217" s="176"/>
      <c r="DA217" s="176"/>
      <c r="DB217" s="176"/>
      <c r="DC217" s="176"/>
      <c r="DD217" s="176"/>
      <c r="DE217" s="176"/>
      <c r="DF217" s="176"/>
      <c r="DG217" s="176"/>
      <c r="DH217" s="176"/>
      <c r="DI217" s="176"/>
      <c r="DJ217" s="176"/>
      <c r="DK217" s="176"/>
      <c r="DL217" s="176"/>
      <c r="DM217" s="176"/>
      <c r="DN217" s="176"/>
      <c r="DO217" s="176"/>
      <c r="DP217" s="176"/>
      <c r="DQ217" s="176"/>
      <c r="DR217" s="176"/>
      <c r="DS217" s="176"/>
      <c r="DT217" s="176"/>
      <c r="DU217" s="176"/>
      <c r="DV217" s="176"/>
      <c r="DW217" s="176"/>
      <c r="DX217" s="176">
        <v>-14135065.171316</v>
      </c>
      <c r="FV217">
        <v>3570.6</v>
      </c>
    </row>
    <row r="218" spans="4:178">
      <c r="D218" s="175" t="s">
        <v>906</v>
      </c>
      <c r="E218" s="191" t="s">
        <v>925</v>
      </c>
      <c r="F218" s="191" t="s">
        <v>923</v>
      </c>
      <c r="G218" s="191"/>
      <c r="H218" s="191"/>
      <c r="I218" s="191"/>
      <c r="J218" s="191">
        <v>-14135065.171316</v>
      </c>
      <c r="K218" s="191"/>
      <c r="L218" s="191"/>
      <c r="M218" s="191"/>
      <c r="N218" s="191"/>
      <c r="O218" s="191">
        <v>-14135065.171316</v>
      </c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91"/>
      <c r="AL218" s="191"/>
      <c r="AM218" s="191"/>
      <c r="AN218" s="191"/>
      <c r="AO218" s="191"/>
      <c r="AP218" s="191"/>
      <c r="AQ218" s="191"/>
      <c r="AR218" s="191"/>
      <c r="AS218" s="191"/>
      <c r="AT218" s="191"/>
      <c r="AU218" s="191"/>
      <c r="AV218" s="191"/>
      <c r="AW218" s="191"/>
      <c r="AX218" s="191"/>
      <c r="AY218" s="191"/>
      <c r="AZ218" s="191"/>
      <c r="BA218" s="191"/>
      <c r="BB218" s="191"/>
      <c r="BC218" s="191"/>
      <c r="BD218" s="191"/>
      <c r="BE218" s="191"/>
      <c r="BF218" s="191"/>
      <c r="BG218" s="191"/>
      <c r="BH218" s="191"/>
      <c r="BI218" s="191"/>
      <c r="BJ218" s="191"/>
      <c r="BK218" s="191"/>
      <c r="BL218" s="191"/>
      <c r="BM218" s="191"/>
      <c r="BN218" s="191"/>
      <c r="BO218" s="191"/>
      <c r="BP218" s="191"/>
      <c r="BQ218" s="191"/>
      <c r="BR218" s="191"/>
      <c r="BS218" s="191"/>
      <c r="BT218" s="191"/>
      <c r="BU218" s="191"/>
      <c r="BV218" s="191"/>
      <c r="BW218" s="191"/>
      <c r="BX218" s="191"/>
      <c r="BY218" s="191"/>
      <c r="BZ218" s="191"/>
      <c r="CA218" s="191"/>
      <c r="CB218" s="191"/>
      <c r="CC218" s="191"/>
      <c r="CD218" s="191"/>
      <c r="CE218" s="191"/>
      <c r="CF218" s="191"/>
      <c r="CG218" s="191"/>
      <c r="CH218" s="191"/>
      <c r="CI218" s="191"/>
      <c r="CJ218" s="191"/>
      <c r="CK218" s="191"/>
      <c r="CL218" s="191"/>
      <c r="CM218" s="191"/>
      <c r="CN218" s="191"/>
      <c r="CO218" s="191"/>
      <c r="CP218" s="191"/>
      <c r="CQ218" s="191"/>
      <c r="CR218" s="191"/>
      <c r="CS218" s="191"/>
      <c r="CT218" s="191"/>
      <c r="CU218" s="191"/>
      <c r="CV218" s="191"/>
      <c r="CW218" s="191"/>
      <c r="CX218" s="191"/>
      <c r="CY218" s="191"/>
      <c r="CZ218" s="191"/>
      <c r="DA218" s="191"/>
      <c r="DB218" s="191"/>
      <c r="DC218" s="191"/>
      <c r="DD218" s="191"/>
      <c r="DE218" s="191"/>
      <c r="DF218" s="191"/>
      <c r="DG218" s="191"/>
      <c r="DH218" s="191"/>
      <c r="DI218" s="191"/>
      <c r="DJ218" s="191"/>
      <c r="DK218" s="191"/>
      <c r="DL218" s="191"/>
      <c r="DM218" s="191"/>
      <c r="DN218" s="191"/>
      <c r="DO218" s="191"/>
      <c r="DP218" s="191"/>
      <c r="DQ218" s="191"/>
      <c r="DR218" s="191"/>
      <c r="DS218" s="191"/>
      <c r="DT218" s="191"/>
      <c r="DU218" s="191"/>
      <c r="DV218" s="191"/>
      <c r="DW218" s="191"/>
      <c r="DX218" s="191">
        <v>-14135065.171316</v>
      </c>
    </row>
    <row r="219" spans="4:178">
      <c r="D219" s="175" t="s">
        <v>909</v>
      </c>
      <c r="E219" s="178" t="s">
        <v>927</v>
      </c>
      <c r="F219" s="178" t="s">
        <v>196</v>
      </c>
      <c r="G219" s="178">
        <v>-29162193.079999998</v>
      </c>
      <c r="H219" s="178"/>
      <c r="I219" s="178">
        <v>-1213789111.4428675</v>
      </c>
      <c r="J219" s="178">
        <v>-27496200.568672799</v>
      </c>
      <c r="K219" s="178"/>
      <c r="L219" s="178">
        <v>-13011617.817175001</v>
      </c>
      <c r="M219" s="178">
        <v>-3783750.03</v>
      </c>
      <c r="N219" s="178"/>
      <c r="O219" s="178">
        <v>-1287242872.9387155</v>
      </c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78"/>
      <c r="CK219" s="178"/>
      <c r="CL219" s="178"/>
      <c r="CM219" s="178"/>
      <c r="CN219" s="178"/>
      <c r="CO219" s="178"/>
      <c r="CP219" s="178"/>
      <c r="CQ219" s="178"/>
      <c r="CR219" s="178"/>
      <c r="CS219" s="178"/>
      <c r="CT219" s="178"/>
      <c r="CU219" s="178"/>
      <c r="CV219" s="178"/>
      <c r="CW219" s="178"/>
      <c r="CX219" s="178"/>
      <c r="CY219" s="178"/>
      <c r="CZ219" s="178"/>
      <c r="DA219" s="178"/>
      <c r="DB219" s="178"/>
      <c r="DC219" s="178"/>
      <c r="DD219" s="178"/>
      <c r="DE219" s="178"/>
      <c r="DF219" s="178"/>
      <c r="DG219" s="178"/>
      <c r="DH219" s="178"/>
      <c r="DI219" s="178"/>
      <c r="DJ219" s="178"/>
      <c r="DK219" s="178"/>
      <c r="DL219" s="178"/>
      <c r="DM219" s="178"/>
      <c r="DN219" s="178"/>
      <c r="DO219" s="178"/>
      <c r="DP219" s="178"/>
      <c r="DQ219" s="178"/>
      <c r="DR219" s="178"/>
      <c r="DS219" s="178"/>
      <c r="DT219" s="178"/>
      <c r="DU219" s="178"/>
      <c r="DV219" s="178"/>
      <c r="DW219" s="178"/>
      <c r="DX219" s="178">
        <v>-1287242872.9387155</v>
      </c>
    </row>
    <row r="220" spans="4:178">
      <c r="D220" s="175" t="s">
        <v>912</v>
      </c>
      <c r="E220" s="176" t="s">
        <v>932</v>
      </c>
      <c r="F220" s="176" t="s">
        <v>933</v>
      </c>
      <c r="G220" s="176"/>
      <c r="H220" s="176"/>
      <c r="I220" s="176"/>
      <c r="J220" s="176"/>
      <c r="K220" s="176"/>
      <c r="L220" s="176"/>
      <c r="M220" s="176"/>
      <c r="N220" s="176"/>
      <c r="O220" s="176"/>
      <c r="P220" s="176"/>
      <c r="Q220" s="176"/>
      <c r="R220" s="176"/>
      <c r="S220" s="176"/>
      <c r="T220" s="176"/>
      <c r="U220" s="176"/>
      <c r="V220" s="176"/>
      <c r="W220" s="176"/>
      <c r="X220" s="176"/>
      <c r="Y220" s="176"/>
      <c r="Z220" s="176"/>
      <c r="AA220" s="176"/>
      <c r="AB220" s="176"/>
      <c r="AC220" s="176"/>
      <c r="AD220" s="176"/>
      <c r="AE220" s="176"/>
      <c r="AF220" s="176"/>
      <c r="AG220" s="176"/>
      <c r="AH220" s="176"/>
      <c r="AI220" s="176"/>
      <c r="AJ220" s="176"/>
      <c r="AK220" s="176"/>
      <c r="AL220" s="176"/>
      <c r="AM220" s="176"/>
      <c r="AN220" s="176"/>
      <c r="AO220" s="176"/>
      <c r="AP220" s="176"/>
      <c r="AQ220" s="176"/>
      <c r="AR220" s="176"/>
      <c r="AS220" s="176"/>
      <c r="AT220" s="176"/>
      <c r="AU220" s="176"/>
      <c r="AV220" s="176"/>
      <c r="AW220" s="176"/>
      <c r="AX220" s="176"/>
      <c r="AY220" s="176"/>
      <c r="AZ220" s="176"/>
      <c r="BA220" s="176"/>
      <c r="BB220" s="176"/>
      <c r="BC220" s="176"/>
      <c r="BD220" s="176"/>
      <c r="BE220" s="176"/>
      <c r="BF220" s="176"/>
      <c r="BG220" s="176"/>
      <c r="BH220" s="176"/>
      <c r="BI220" s="176"/>
      <c r="BJ220" s="176"/>
      <c r="BK220" s="176"/>
      <c r="BL220" s="176"/>
      <c r="BM220" s="176"/>
      <c r="BN220" s="176"/>
      <c r="BO220" s="176"/>
      <c r="BP220" s="176"/>
      <c r="BQ220" s="176"/>
      <c r="BR220" s="176"/>
      <c r="BS220" s="176"/>
      <c r="BT220" s="176"/>
      <c r="BU220" s="176"/>
      <c r="BV220" s="176"/>
      <c r="BW220" s="176"/>
      <c r="BX220" s="176"/>
      <c r="BY220" s="176"/>
      <c r="BZ220" s="176"/>
      <c r="CA220" s="176"/>
      <c r="CB220" s="176"/>
      <c r="CC220" s="176"/>
      <c r="CD220" s="176"/>
      <c r="CE220" s="176"/>
      <c r="CF220" s="176"/>
      <c r="CG220" s="176"/>
      <c r="CH220" s="176"/>
      <c r="CI220" s="176"/>
      <c r="CJ220" s="176"/>
      <c r="CK220" s="176"/>
      <c r="CL220" s="176"/>
      <c r="CM220" s="176"/>
      <c r="CN220" s="176"/>
      <c r="CO220" s="176"/>
      <c r="CP220" s="176"/>
      <c r="CQ220" s="176"/>
      <c r="CR220" s="176"/>
      <c r="CS220" s="176"/>
      <c r="CT220" s="176"/>
      <c r="CU220" s="176"/>
      <c r="CV220" s="176"/>
      <c r="CW220" s="176"/>
      <c r="CX220" s="176"/>
      <c r="CY220" s="176"/>
      <c r="CZ220" s="176"/>
      <c r="DA220" s="176"/>
      <c r="DB220" s="176"/>
      <c r="DC220" s="176"/>
      <c r="DD220" s="176"/>
      <c r="DE220" s="176"/>
      <c r="DF220" s="176"/>
      <c r="DG220" s="176"/>
      <c r="DH220" s="176"/>
      <c r="DI220" s="176"/>
      <c r="DJ220" s="176"/>
      <c r="DK220" s="176"/>
      <c r="DL220" s="176"/>
      <c r="DM220" s="176"/>
      <c r="DN220" s="176"/>
      <c r="DO220" s="176"/>
      <c r="DP220" s="176"/>
      <c r="DQ220" s="176"/>
      <c r="DR220" s="176"/>
      <c r="DS220" s="176"/>
      <c r="DT220" s="176"/>
      <c r="DU220" s="176"/>
      <c r="DV220" s="176"/>
      <c r="DW220" s="176">
        <v>-55979617.798448697</v>
      </c>
      <c r="DX220" s="176">
        <v>-55979617.798448697</v>
      </c>
    </row>
    <row r="221" spans="4:178">
      <c r="D221" s="175" t="s">
        <v>918</v>
      </c>
      <c r="E221" s="178" t="s">
        <v>941</v>
      </c>
      <c r="F221" s="178" t="s">
        <v>942</v>
      </c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8"/>
      <c r="CD221" s="178"/>
      <c r="CE221" s="178"/>
      <c r="CF221" s="178"/>
      <c r="CG221" s="178"/>
      <c r="CH221" s="178"/>
      <c r="CI221" s="178"/>
      <c r="CJ221" s="178"/>
      <c r="CK221" s="178"/>
      <c r="CL221" s="178"/>
      <c r="CM221" s="178"/>
      <c r="CN221" s="178"/>
      <c r="CO221" s="178"/>
      <c r="CP221" s="178"/>
      <c r="CQ221" s="178"/>
      <c r="CR221" s="178"/>
      <c r="CS221" s="178"/>
      <c r="CT221" s="178"/>
      <c r="CU221" s="178"/>
      <c r="CV221" s="178"/>
      <c r="CW221" s="178"/>
      <c r="CX221" s="178"/>
      <c r="CY221" s="178"/>
      <c r="CZ221" s="178"/>
      <c r="DA221" s="178"/>
      <c r="DB221" s="178"/>
      <c r="DC221" s="178"/>
      <c r="DD221" s="178"/>
      <c r="DE221" s="178"/>
      <c r="DF221" s="178"/>
      <c r="DG221" s="178"/>
      <c r="DH221" s="178"/>
      <c r="DI221" s="178"/>
      <c r="DJ221" s="178"/>
      <c r="DK221" s="178"/>
      <c r="DL221" s="178"/>
      <c r="DM221" s="178"/>
      <c r="DN221" s="178"/>
      <c r="DO221" s="178"/>
      <c r="DP221" s="178"/>
      <c r="DQ221" s="178"/>
      <c r="DR221" s="178"/>
      <c r="DS221" s="178"/>
      <c r="DT221" s="178"/>
      <c r="DU221" s="178"/>
      <c r="DV221" s="178"/>
      <c r="DW221" s="178">
        <v>-55979617.798448697</v>
      </c>
      <c r="DX221" s="178">
        <v>-55979617.798448697</v>
      </c>
    </row>
    <row r="222" spans="4:178">
      <c r="D222" s="175" t="s">
        <v>921</v>
      </c>
      <c r="E222" s="180" t="s">
        <v>944</v>
      </c>
      <c r="F222" s="180" t="s">
        <v>945</v>
      </c>
      <c r="G222" s="180">
        <v>-32092126084.249996</v>
      </c>
      <c r="H222" s="180">
        <v>-341776583.25</v>
      </c>
      <c r="I222" s="180">
        <v>-4579810155.7693062</v>
      </c>
      <c r="J222" s="180">
        <v>-8209720376.5440226</v>
      </c>
      <c r="K222" s="180">
        <v>-41274.17</v>
      </c>
      <c r="L222" s="180">
        <v>-722999391.08950901</v>
      </c>
      <c r="M222" s="180">
        <v>-817509675.55999994</v>
      </c>
      <c r="N222" s="180">
        <v>-1648463669.9593649</v>
      </c>
      <c r="O222" s="180">
        <v>-48412447210.592201</v>
      </c>
      <c r="P222" s="180"/>
      <c r="Q222" s="180"/>
      <c r="R222" s="180"/>
      <c r="S222" s="180"/>
      <c r="T222" s="180"/>
      <c r="U222" s="180"/>
      <c r="V222" s="180"/>
      <c r="W222" s="180">
        <v>115415085.81847639</v>
      </c>
      <c r="X222" s="180">
        <v>3278178248.736074</v>
      </c>
      <c r="Y222" s="180"/>
      <c r="Z222" s="180">
        <v>58951416.798448697</v>
      </c>
      <c r="AA222" s="180"/>
      <c r="AB222" s="180"/>
      <c r="AC222" s="180"/>
      <c r="AD222" s="180"/>
      <c r="AE222" s="180"/>
      <c r="AF222" s="180"/>
      <c r="AG222" s="180"/>
      <c r="AH222" s="180"/>
      <c r="AI222" s="180"/>
      <c r="AJ222" s="180"/>
      <c r="AK222" s="180"/>
      <c r="AL222" s="180"/>
      <c r="AM222" s="180"/>
      <c r="AN222" s="180"/>
      <c r="AO222" s="180"/>
      <c r="AP222" s="180"/>
      <c r="AQ222" s="180"/>
      <c r="AR222" s="180"/>
      <c r="AS222" s="180"/>
      <c r="AT222" s="180"/>
      <c r="AU222" s="180"/>
      <c r="AV222" s="180"/>
      <c r="AW222" s="180"/>
      <c r="AX222" s="180"/>
      <c r="AY222" s="180"/>
      <c r="AZ222" s="180"/>
      <c r="BA222" s="180"/>
      <c r="BB222" s="180"/>
      <c r="BC222" s="180">
        <v>472373920.65274203</v>
      </c>
      <c r="BD222" s="180"/>
      <c r="BE222" s="180"/>
      <c r="BF222" s="180"/>
      <c r="BG222" s="180"/>
      <c r="BH222" s="180"/>
      <c r="BI222" s="180"/>
      <c r="BJ222" s="180">
        <v>2439118.66</v>
      </c>
      <c r="BK222" s="180"/>
      <c r="BL222" s="180"/>
      <c r="BM222" s="180"/>
      <c r="BN222" s="180"/>
      <c r="BO222" s="180"/>
      <c r="BP222" s="180"/>
      <c r="BQ222" s="180"/>
      <c r="BR222" s="180"/>
      <c r="BS222" s="180"/>
      <c r="BT222" s="180"/>
      <c r="BU222" s="180"/>
      <c r="BV222" s="180"/>
      <c r="BW222" s="180"/>
      <c r="BX222" s="180"/>
      <c r="BY222" s="180"/>
      <c r="BZ222" s="180"/>
      <c r="CA222" s="180"/>
      <c r="CB222" s="180"/>
      <c r="CC222" s="180"/>
      <c r="CD222" s="180"/>
      <c r="CE222" s="180"/>
      <c r="CF222" s="180"/>
      <c r="CG222" s="180"/>
      <c r="CH222" s="180"/>
      <c r="CI222" s="180"/>
      <c r="CJ222" s="180"/>
      <c r="CK222" s="180"/>
      <c r="CL222" s="180"/>
      <c r="CM222" s="180"/>
      <c r="CN222" s="180"/>
      <c r="CO222" s="180"/>
      <c r="CP222" s="180"/>
      <c r="CQ222" s="180"/>
      <c r="CR222" s="180"/>
      <c r="CS222" s="180"/>
      <c r="CT222" s="180"/>
      <c r="CU222" s="180"/>
      <c r="CV222" s="180"/>
      <c r="CW222" s="180"/>
      <c r="CX222" s="180"/>
      <c r="CY222" s="180"/>
      <c r="CZ222" s="180"/>
      <c r="DA222" s="180"/>
      <c r="DB222" s="180"/>
      <c r="DC222" s="180"/>
      <c r="DD222" s="180"/>
      <c r="DE222" s="180"/>
      <c r="DF222" s="180"/>
      <c r="DG222" s="180"/>
      <c r="DH222" s="180"/>
      <c r="DI222" s="180"/>
      <c r="DJ222" s="180"/>
      <c r="DK222" s="180"/>
      <c r="DL222" s="180"/>
      <c r="DM222" s="180"/>
      <c r="DN222" s="180"/>
      <c r="DO222" s="180"/>
      <c r="DP222" s="180"/>
      <c r="DQ222" s="180"/>
      <c r="DR222" s="180"/>
      <c r="DS222" s="180"/>
      <c r="DT222" s="180">
        <v>3927357790.665741</v>
      </c>
      <c r="DU222" s="180"/>
      <c r="DV222" s="180"/>
      <c r="DW222" s="180">
        <v>-55979617.798448697</v>
      </c>
      <c r="DX222" s="180">
        <v>-44541069037.724907</v>
      </c>
    </row>
    <row r="223" spans="4:178">
      <c r="D223" s="175" t="s">
        <v>924</v>
      </c>
      <c r="E223" s="176" t="s">
        <v>947</v>
      </c>
      <c r="F223" s="176" t="s">
        <v>948</v>
      </c>
      <c r="G223" s="176"/>
      <c r="H223" s="176"/>
      <c r="I223" s="176"/>
      <c r="J223" s="176">
        <v>-5718188610.818162</v>
      </c>
      <c r="K223" s="176"/>
      <c r="L223" s="176">
        <v>-572592100</v>
      </c>
      <c r="M223" s="176"/>
      <c r="N223" s="176"/>
      <c r="O223" s="176">
        <v>-6290780710.818162</v>
      </c>
      <c r="P223" s="176"/>
      <c r="Q223" s="176"/>
      <c r="R223" s="176"/>
      <c r="S223" s="176"/>
      <c r="T223" s="176"/>
      <c r="U223" s="176"/>
      <c r="V223" s="176"/>
      <c r="W223" s="176"/>
      <c r="X223" s="176"/>
      <c r="Y223" s="176"/>
      <c r="Z223" s="176"/>
      <c r="AA223" s="176"/>
      <c r="AB223" s="176"/>
      <c r="AC223" s="176"/>
      <c r="AD223" s="176"/>
      <c r="AE223" s="176"/>
      <c r="AF223" s="176"/>
      <c r="AG223" s="176"/>
      <c r="AH223" s="176"/>
      <c r="AI223" s="176"/>
      <c r="AJ223" s="176"/>
      <c r="AK223" s="176"/>
      <c r="AL223" s="176"/>
      <c r="AM223" s="176"/>
      <c r="AN223" s="176"/>
      <c r="AO223" s="176"/>
      <c r="AP223" s="176"/>
      <c r="AQ223" s="176"/>
      <c r="AR223" s="176"/>
      <c r="AS223" s="176"/>
      <c r="AT223" s="176"/>
      <c r="AU223" s="176"/>
      <c r="AV223" s="176"/>
      <c r="AW223" s="176"/>
      <c r="AX223" s="176"/>
      <c r="AY223" s="176"/>
      <c r="AZ223" s="176"/>
      <c r="BA223" s="176"/>
      <c r="BB223" s="176"/>
      <c r="BC223" s="176"/>
      <c r="BD223" s="176"/>
      <c r="BE223" s="176"/>
      <c r="BF223" s="176"/>
      <c r="BG223" s="176"/>
      <c r="BH223" s="176"/>
      <c r="BI223" s="176"/>
      <c r="BJ223" s="176"/>
      <c r="BK223" s="176"/>
      <c r="BL223" s="176"/>
      <c r="BM223" s="176"/>
      <c r="BN223" s="176"/>
      <c r="BO223" s="176"/>
      <c r="BP223" s="176"/>
      <c r="BQ223" s="176"/>
      <c r="BR223" s="176"/>
      <c r="BS223" s="176"/>
      <c r="BT223" s="176"/>
      <c r="BU223" s="176"/>
      <c r="BV223" s="176"/>
      <c r="BW223" s="176"/>
      <c r="BX223" s="176"/>
      <c r="BY223" s="176"/>
      <c r="BZ223" s="176"/>
      <c r="CA223" s="176"/>
      <c r="CB223" s="176"/>
      <c r="CC223" s="176"/>
      <c r="CD223" s="176"/>
      <c r="CE223" s="176"/>
      <c r="CF223" s="176"/>
      <c r="CG223" s="176"/>
      <c r="CH223" s="176"/>
      <c r="CI223" s="176"/>
      <c r="CJ223" s="176"/>
      <c r="CK223" s="176"/>
      <c r="CL223" s="176"/>
      <c r="CM223" s="176"/>
      <c r="CN223" s="176"/>
      <c r="CO223" s="176"/>
      <c r="CP223" s="176"/>
      <c r="CQ223" s="176"/>
      <c r="CR223" s="176"/>
      <c r="CS223" s="176"/>
      <c r="CT223" s="176"/>
      <c r="CU223" s="176"/>
      <c r="CV223" s="176"/>
      <c r="CW223" s="176"/>
      <c r="CX223" s="176"/>
      <c r="CY223" s="176"/>
      <c r="CZ223" s="176"/>
      <c r="DA223" s="176"/>
      <c r="DB223" s="176"/>
      <c r="DC223" s="176"/>
      <c r="DD223" s="176"/>
      <c r="DE223" s="176"/>
      <c r="DF223" s="176"/>
      <c r="DG223" s="176"/>
      <c r="DH223" s="176"/>
      <c r="DI223" s="176"/>
      <c r="DJ223" s="176"/>
      <c r="DK223" s="176"/>
      <c r="DL223" s="176"/>
      <c r="DM223" s="176"/>
      <c r="DN223" s="176"/>
      <c r="DO223" s="176"/>
      <c r="DP223" s="176"/>
      <c r="DQ223" s="176"/>
      <c r="DR223" s="176"/>
      <c r="DS223" s="176"/>
      <c r="DT223" s="176"/>
      <c r="DU223" s="176"/>
      <c r="DV223" s="176"/>
      <c r="DW223" s="176"/>
      <c r="DX223" s="176">
        <v>-6290780710.818162</v>
      </c>
      <c r="FV223">
        <v>1157864.8999999999</v>
      </c>
    </row>
    <row r="224" spans="4:178">
      <c r="D224" s="175" t="s">
        <v>926</v>
      </c>
      <c r="E224" s="178" t="s">
        <v>950</v>
      </c>
      <c r="F224" s="178" t="s">
        <v>951</v>
      </c>
      <c r="G224" s="178"/>
      <c r="H224" s="178"/>
      <c r="I224" s="178">
        <v>0</v>
      </c>
      <c r="J224" s="178">
        <v>-5718188610.818162</v>
      </c>
      <c r="K224" s="178"/>
      <c r="L224" s="178">
        <v>-572592100</v>
      </c>
      <c r="M224" s="178"/>
      <c r="N224" s="178"/>
      <c r="O224" s="178">
        <v>-6290780710.818162</v>
      </c>
      <c r="P224" s="178"/>
      <c r="Q224" s="178"/>
      <c r="R224" s="178"/>
      <c r="S224" s="178"/>
      <c r="T224" s="178"/>
      <c r="U224" s="178"/>
      <c r="V224" s="178"/>
      <c r="W224" s="178"/>
      <c r="X224" s="178"/>
      <c r="Y224" s="178">
        <v>0</v>
      </c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  <c r="CH224" s="178"/>
      <c r="CI224" s="178"/>
      <c r="CJ224" s="178"/>
      <c r="CK224" s="178"/>
      <c r="CL224" s="178"/>
      <c r="CM224" s="178"/>
      <c r="CN224" s="178"/>
      <c r="CO224" s="178"/>
      <c r="CP224" s="178"/>
      <c r="CQ224" s="178"/>
      <c r="CR224" s="178"/>
      <c r="CS224" s="178"/>
      <c r="CT224" s="178"/>
      <c r="CU224" s="178"/>
      <c r="CV224" s="178"/>
      <c r="CW224" s="178"/>
      <c r="CX224" s="178"/>
      <c r="CY224" s="178"/>
      <c r="CZ224" s="178"/>
      <c r="DA224" s="178"/>
      <c r="DB224" s="178"/>
      <c r="DC224" s="178"/>
      <c r="DD224" s="178"/>
      <c r="DE224" s="178"/>
      <c r="DF224" s="178"/>
      <c r="DG224" s="178"/>
      <c r="DH224" s="178"/>
      <c r="DI224" s="178"/>
      <c r="DJ224" s="178"/>
      <c r="DK224" s="178"/>
      <c r="DL224" s="178"/>
      <c r="DM224" s="178"/>
      <c r="DN224" s="178"/>
      <c r="DO224" s="178"/>
      <c r="DP224" s="178"/>
      <c r="DQ224" s="178"/>
      <c r="DR224" s="178"/>
      <c r="DS224" s="178"/>
      <c r="DT224" s="178">
        <v>0</v>
      </c>
      <c r="DU224" s="178"/>
      <c r="DV224" s="178"/>
      <c r="DW224" s="178"/>
      <c r="DX224" s="178">
        <v>-6290780710.818162</v>
      </c>
      <c r="FV224">
        <v>1678291.54</v>
      </c>
    </row>
    <row r="225" spans="4:128">
      <c r="D225" s="175" t="s">
        <v>928</v>
      </c>
      <c r="E225" s="176" t="s">
        <v>953</v>
      </c>
      <c r="F225" s="176" t="s">
        <v>954</v>
      </c>
      <c r="G225" s="176">
        <v>-986173954.00999999</v>
      </c>
      <c r="H225" s="176">
        <v>-17899500.100000001</v>
      </c>
      <c r="I225" s="176"/>
      <c r="J225" s="176">
        <v>-7378561.2494679997</v>
      </c>
      <c r="K225" s="176"/>
      <c r="L225" s="176">
        <v>-408224456.38532448</v>
      </c>
      <c r="M225" s="176">
        <v>-15210175.289999999</v>
      </c>
      <c r="N225" s="176">
        <v>-1841788.26</v>
      </c>
      <c r="O225" s="176">
        <v>-1436728435.2947924</v>
      </c>
      <c r="P225" s="176"/>
      <c r="Q225" s="176"/>
      <c r="R225" s="176"/>
      <c r="S225" s="176"/>
      <c r="T225" s="176"/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  <c r="AN225" s="176"/>
      <c r="AO225" s="176"/>
      <c r="AP225" s="176"/>
      <c r="AQ225" s="176"/>
      <c r="AR225" s="176"/>
      <c r="AS225" s="176"/>
      <c r="AT225" s="176"/>
      <c r="AU225" s="176"/>
      <c r="AV225" s="176"/>
      <c r="AW225" s="176"/>
      <c r="AX225" s="176"/>
      <c r="AY225" s="176"/>
      <c r="AZ225" s="176"/>
      <c r="BA225" s="176"/>
      <c r="BB225" s="176"/>
      <c r="BC225" s="176"/>
      <c r="BD225" s="176"/>
      <c r="BE225" s="176"/>
      <c r="BF225" s="176"/>
      <c r="BG225" s="176"/>
      <c r="BH225" s="176"/>
      <c r="BI225" s="176"/>
      <c r="BJ225" s="176">
        <v>16942400.02</v>
      </c>
      <c r="BK225" s="176"/>
      <c r="BL225" s="176"/>
      <c r="BM225" s="176"/>
      <c r="BN225" s="176"/>
      <c r="BO225" s="176"/>
      <c r="BP225" s="176"/>
      <c r="BQ225" s="176"/>
      <c r="BR225" s="176"/>
      <c r="BS225" s="176"/>
      <c r="BT225" s="176"/>
      <c r="BU225" s="176"/>
      <c r="BV225" s="176"/>
      <c r="BW225" s="176"/>
      <c r="BX225" s="176"/>
      <c r="BY225" s="176"/>
      <c r="BZ225" s="176"/>
      <c r="CA225" s="176"/>
      <c r="CB225" s="176"/>
      <c r="CC225" s="176"/>
      <c r="CD225" s="176"/>
      <c r="CE225" s="176"/>
      <c r="CF225" s="176"/>
      <c r="CG225" s="176"/>
      <c r="CH225" s="176"/>
      <c r="CI225" s="176"/>
      <c r="CJ225" s="176"/>
      <c r="CK225" s="176"/>
      <c r="CL225" s="176"/>
      <c r="CM225" s="176"/>
      <c r="CN225" s="176"/>
      <c r="CO225" s="176"/>
      <c r="CP225" s="176"/>
      <c r="CQ225" s="176"/>
      <c r="CR225" s="176"/>
      <c r="CS225" s="176"/>
      <c r="CT225" s="176"/>
      <c r="CU225" s="176"/>
      <c r="CV225" s="176"/>
      <c r="CW225" s="176"/>
      <c r="CX225" s="176"/>
      <c r="CY225" s="176"/>
      <c r="CZ225" s="176"/>
      <c r="DA225" s="176"/>
      <c r="DB225" s="176"/>
      <c r="DC225" s="176"/>
      <c r="DD225" s="176"/>
      <c r="DE225" s="176"/>
      <c r="DF225" s="176"/>
      <c r="DG225" s="176"/>
      <c r="DH225" s="176"/>
      <c r="DI225" s="176"/>
      <c r="DJ225" s="176"/>
      <c r="DK225" s="176"/>
      <c r="DL225" s="176"/>
      <c r="DM225" s="176"/>
      <c r="DN225" s="176"/>
      <c r="DO225" s="176"/>
      <c r="DP225" s="176"/>
      <c r="DQ225" s="176"/>
      <c r="DR225" s="176"/>
      <c r="DS225" s="176"/>
      <c r="DT225" s="176">
        <v>16942400.02</v>
      </c>
      <c r="DU225" s="176"/>
      <c r="DV225" s="176"/>
      <c r="DW225" s="176"/>
      <c r="DX225" s="176">
        <v>-1419786035.2747924</v>
      </c>
    </row>
    <row r="226" spans="4:128">
      <c r="D226" s="175" t="s">
        <v>931</v>
      </c>
      <c r="E226" s="176" t="s">
        <v>956</v>
      </c>
      <c r="F226" s="176" t="s">
        <v>957</v>
      </c>
      <c r="G226" s="176">
        <v>447389636.10000002</v>
      </c>
      <c r="H226" s="176">
        <v>7922516.1699999999</v>
      </c>
      <c r="I226" s="176"/>
      <c r="J226" s="176"/>
      <c r="K226" s="176"/>
      <c r="L226" s="176">
        <v>299986707.92978299</v>
      </c>
      <c r="M226" s="176">
        <v>349326.43</v>
      </c>
      <c r="N226" s="176">
        <v>63803.389230000001</v>
      </c>
      <c r="O226" s="176">
        <v>755711990.01901305</v>
      </c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  <c r="AN226" s="176"/>
      <c r="AO226" s="176"/>
      <c r="AP226" s="176"/>
      <c r="AQ226" s="176"/>
      <c r="AR226" s="176"/>
      <c r="AS226" s="176"/>
      <c r="AT226" s="176"/>
      <c r="AU226" s="176"/>
      <c r="AV226" s="176"/>
      <c r="AW226" s="176"/>
      <c r="AX226" s="176"/>
      <c r="AY226" s="176"/>
      <c r="AZ226" s="176"/>
      <c r="BA226" s="176"/>
      <c r="BB226" s="176"/>
      <c r="BC226" s="176"/>
      <c r="BD226" s="176"/>
      <c r="BE226" s="176"/>
      <c r="BF226" s="176"/>
      <c r="BG226" s="176"/>
      <c r="BH226" s="176"/>
      <c r="BI226" s="176"/>
      <c r="BJ226" s="176">
        <v>-7843546.21</v>
      </c>
      <c r="BK226" s="176"/>
      <c r="BL226" s="176"/>
      <c r="BM226" s="176"/>
      <c r="BN226" s="176"/>
      <c r="BO226" s="176"/>
      <c r="BP226" s="176"/>
      <c r="BQ226" s="176"/>
      <c r="BR226" s="176"/>
      <c r="BS226" s="176"/>
      <c r="BT226" s="176"/>
      <c r="BU226" s="176"/>
      <c r="BV226" s="176"/>
      <c r="BW226" s="176"/>
      <c r="BX226" s="176"/>
      <c r="BY226" s="176"/>
      <c r="BZ226" s="176"/>
      <c r="CA226" s="176"/>
      <c r="CB226" s="176"/>
      <c r="CC226" s="176"/>
      <c r="CD226" s="176"/>
      <c r="CE226" s="176"/>
      <c r="CF226" s="176"/>
      <c r="CG226" s="176"/>
      <c r="CH226" s="176"/>
      <c r="CI226" s="176"/>
      <c r="CJ226" s="176"/>
      <c r="CK226" s="176"/>
      <c r="CL226" s="176"/>
      <c r="CM226" s="176"/>
      <c r="CN226" s="176"/>
      <c r="CO226" s="176"/>
      <c r="CP226" s="176"/>
      <c r="CQ226" s="176"/>
      <c r="CR226" s="176"/>
      <c r="CS226" s="176"/>
      <c r="CT226" s="176"/>
      <c r="CU226" s="176"/>
      <c r="CV226" s="176"/>
      <c r="CW226" s="176"/>
      <c r="CX226" s="176"/>
      <c r="CY226" s="176"/>
      <c r="CZ226" s="176"/>
      <c r="DA226" s="176"/>
      <c r="DB226" s="176"/>
      <c r="DC226" s="176"/>
      <c r="DD226" s="176"/>
      <c r="DE226" s="176"/>
      <c r="DF226" s="176"/>
      <c r="DG226" s="176"/>
      <c r="DH226" s="176"/>
      <c r="DI226" s="176"/>
      <c r="DJ226" s="176"/>
      <c r="DK226" s="176"/>
      <c r="DL226" s="176"/>
      <c r="DM226" s="176"/>
      <c r="DN226" s="176"/>
      <c r="DO226" s="176"/>
      <c r="DP226" s="176"/>
      <c r="DQ226" s="176"/>
      <c r="DR226" s="176"/>
      <c r="DS226" s="176"/>
      <c r="DT226" s="176">
        <v>-7843546.21</v>
      </c>
      <c r="DU226" s="176"/>
      <c r="DV226" s="176"/>
      <c r="DW226" s="176"/>
      <c r="DX226" s="176">
        <v>747868443.80901301</v>
      </c>
    </row>
    <row r="227" spans="4:128">
      <c r="D227" s="175" t="s">
        <v>934</v>
      </c>
      <c r="E227" s="178" t="s">
        <v>959</v>
      </c>
      <c r="F227" s="178" t="s">
        <v>205</v>
      </c>
      <c r="G227" s="178">
        <v>-538784317.90999997</v>
      </c>
      <c r="H227" s="178">
        <v>-9976983.9299999997</v>
      </c>
      <c r="I227" s="178"/>
      <c r="J227" s="178">
        <v>-7378561.2494679997</v>
      </c>
      <c r="K227" s="178"/>
      <c r="L227" s="178">
        <v>-108237748.45554151</v>
      </c>
      <c r="M227" s="178">
        <v>-14860848.859999999</v>
      </c>
      <c r="N227" s="178">
        <v>-1777984.8707699999</v>
      </c>
      <c r="O227" s="178">
        <v>-681016445.27577949</v>
      </c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>
        <v>9098853.8100000005</v>
      </c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/>
      <c r="CB227" s="178"/>
      <c r="CC227" s="178"/>
      <c r="CD227" s="178"/>
      <c r="CE227" s="178"/>
      <c r="CF227" s="178"/>
      <c r="CG227" s="178"/>
      <c r="CH227" s="178"/>
      <c r="CI227" s="178"/>
      <c r="CJ227" s="178"/>
      <c r="CK227" s="178"/>
      <c r="CL227" s="178"/>
      <c r="CM227" s="178"/>
      <c r="CN227" s="178"/>
      <c r="CO227" s="178"/>
      <c r="CP227" s="178"/>
      <c r="CQ227" s="178"/>
      <c r="CR227" s="178"/>
      <c r="CS227" s="178"/>
      <c r="CT227" s="178"/>
      <c r="CU227" s="178"/>
      <c r="CV227" s="178"/>
      <c r="CW227" s="178"/>
      <c r="CX227" s="178"/>
      <c r="CY227" s="178"/>
      <c r="CZ227" s="178"/>
      <c r="DA227" s="178"/>
      <c r="DB227" s="178"/>
      <c r="DC227" s="178"/>
      <c r="DD227" s="178"/>
      <c r="DE227" s="178"/>
      <c r="DF227" s="178"/>
      <c r="DG227" s="178"/>
      <c r="DH227" s="178"/>
      <c r="DI227" s="178"/>
      <c r="DJ227" s="178"/>
      <c r="DK227" s="178"/>
      <c r="DL227" s="178"/>
      <c r="DM227" s="178"/>
      <c r="DN227" s="178"/>
      <c r="DO227" s="178"/>
      <c r="DP227" s="178"/>
      <c r="DQ227" s="178"/>
      <c r="DR227" s="178"/>
      <c r="DS227" s="178"/>
      <c r="DT227" s="178">
        <v>9098853.8100000005</v>
      </c>
      <c r="DU227" s="178"/>
      <c r="DV227" s="178"/>
      <c r="DW227" s="178"/>
      <c r="DX227" s="178">
        <v>-671917591.46577954</v>
      </c>
    </row>
    <row r="228" spans="4:128">
      <c r="D228" s="175" t="s">
        <v>937</v>
      </c>
      <c r="E228" s="176" t="s">
        <v>961</v>
      </c>
      <c r="F228" s="176" t="s">
        <v>962</v>
      </c>
      <c r="G228" s="176"/>
      <c r="H228" s="176"/>
      <c r="I228" s="176"/>
      <c r="J228" s="176"/>
      <c r="K228" s="176"/>
      <c r="L228" s="176"/>
      <c r="M228" s="176">
        <v>-794661.55</v>
      </c>
      <c r="N228" s="176"/>
      <c r="O228" s="176">
        <v>-794661.55</v>
      </c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  <c r="AN228" s="176"/>
      <c r="AO228" s="176"/>
      <c r="AP228" s="176"/>
      <c r="AQ228" s="176"/>
      <c r="AR228" s="176"/>
      <c r="AS228" s="176"/>
      <c r="AT228" s="176"/>
      <c r="AU228" s="176"/>
      <c r="AV228" s="176"/>
      <c r="AW228" s="176"/>
      <c r="AX228" s="176"/>
      <c r="AY228" s="176"/>
      <c r="AZ228" s="176"/>
      <c r="BA228" s="176"/>
      <c r="BB228" s="176"/>
      <c r="BC228" s="176"/>
      <c r="BD228" s="176"/>
      <c r="BE228" s="176"/>
      <c r="BF228" s="176"/>
      <c r="BG228" s="176"/>
      <c r="BH228" s="176"/>
      <c r="BI228" s="176"/>
      <c r="BJ228" s="176"/>
      <c r="BK228" s="176"/>
      <c r="BL228" s="176"/>
      <c r="BM228" s="176"/>
      <c r="BN228" s="176"/>
      <c r="BO228" s="176"/>
      <c r="BP228" s="176"/>
      <c r="BQ228" s="176"/>
      <c r="BR228" s="176"/>
      <c r="BS228" s="176"/>
      <c r="BT228" s="176"/>
      <c r="BU228" s="176"/>
      <c r="BV228" s="176"/>
      <c r="BW228" s="176"/>
      <c r="BX228" s="176"/>
      <c r="BY228" s="176"/>
      <c r="BZ228" s="176"/>
      <c r="CA228" s="176"/>
      <c r="CB228" s="176"/>
      <c r="CC228" s="176"/>
      <c r="CD228" s="176"/>
      <c r="CE228" s="176"/>
      <c r="CF228" s="176"/>
      <c r="CG228" s="176"/>
      <c r="CH228" s="176"/>
      <c r="CI228" s="176"/>
      <c r="CJ228" s="176"/>
      <c r="CK228" s="176"/>
      <c r="CL228" s="176"/>
      <c r="CM228" s="176"/>
      <c r="CN228" s="176"/>
      <c r="CO228" s="176"/>
      <c r="CP228" s="176"/>
      <c r="CQ228" s="176"/>
      <c r="CR228" s="176"/>
      <c r="CS228" s="176"/>
      <c r="CT228" s="176"/>
      <c r="CU228" s="176"/>
      <c r="CV228" s="176"/>
      <c r="CW228" s="176"/>
      <c r="CX228" s="176"/>
      <c r="CY228" s="176"/>
      <c r="CZ228" s="176"/>
      <c r="DA228" s="176"/>
      <c r="DB228" s="176"/>
      <c r="DC228" s="176"/>
      <c r="DD228" s="176"/>
      <c r="DE228" s="176"/>
      <c r="DF228" s="176"/>
      <c r="DG228" s="176"/>
      <c r="DH228" s="176"/>
      <c r="DI228" s="176"/>
      <c r="DJ228" s="176"/>
      <c r="DK228" s="176"/>
      <c r="DL228" s="176"/>
      <c r="DM228" s="176"/>
      <c r="DN228" s="176"/>
      <c r="DO228" s="176"/>
      <c r="DP228" s="176"/>
      <c r="DQ228" s="176"/>
      <c r="DR228" s="176"/>
      <c r="DS228" s="176"/>
      <c r="DT228" s="176"/>
      <c r="DU228" s="176"/>
      <c r="DV228" s="176"/>
      <c r="DW228" s="176"/>
      <c r="DX228" s="176">
        <v>-794661.55</v>
      </c>
    </row>
    <row r="229" spans="4:128">
      <c r="D229" s="175" t="s">
        <v>940</v>
      </c>
      <c r="E229" s="176" t="s">
        <v>964</v>
      </c>
      <c r="F229" s="176" t="s">
        <v>965</v>
      </c>
      <c r="G229" s="176">
        <v>-6088606.8799999999</v>
      </c>
      <c r="H229" s="176"/>
      <c r="I229" s="176"/>
      <c r="J229" s="176"/>
      <c r="K229" s="176"/>
      <c r="L229" s="176">
        <v>-2431167.1587625002</v>
      </c>
      <c r="M229" s="176">
        <v>-692301.35</v>
      </c>
      <c r="N229" s="176"/>
      <c r="O229" s="176">
        <v>-9212075.3887625001</v>
      </c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  <c r="AN229" s="176"/>
      <c r="AO229" s="176"/>
      <c r="AP229" s="176"/>
      <c r="AQ229" s="176"/>
      <c r="AR229" s="176"/>
      <c r="AS229" s="176"/>
      <c r="AT229" s="176"/>
      <c r="AU229" s="176"/>
      <c r="AV229" s="176"/>
      <c r="AW229" s="176"/>
      <c r="AX229" s="176"/>
      <c r="AY229" s="176"/>
      <c r="AZ229" s="176"/>
      <c r="BA229" s="176"/>
      <c r="BB229" s="176"/>
      <c r="BC229" s="176"/>
      <c r="BD229" s="176"/>
      <c r="BE229" s="176"/>
      <c r="BF229" s="176"/>
      <c r="BG229" s="176"/>
      <c r="BH229" s="176"/>
      <c r="BI229" s="176"/>
      <c r="BJ229" s="176"/>
      <c r="BK229" s="176"/>
      <c r="BL229" s="176"/>
      <c r="BM229" s="176"/>
      <c r="BN229" s="176"/>
      <c r="BO229" s="176"/>
      <c r="BP229" s="176"/>
      <c r="BQ229" s="176"/>
      <c r="BR229" s="176"/>
      <c r="BS229" s="176"/>
      <c r="BT229" s="176"/>
      <c r="BU229" s="176"/>
      <c r="BV229" s="176"/>
      <c r="BW229" s="176"/>
      <c r="BX229" s="176"/>
      <c r="BY229" s="176"/>
      <c r="BZ229" s="176"/>
      <c r="CA229" s="176"/>
      <c r="CB229" s="176"/>
      <c r="CC229" s="176"/>
      <c r="CD229" s="176"/>
      <c r="CE229" s="176"/>
      <c r="CF229" s="176"/>
      <c r="CG229" s="176"/>
      <c r="CH229" s="176"/>
      <c r="CI229" s="176"/>
      <c r="CJ229" s="176"/>
      <c r="CK229" s="176"/>
      <c r="CL229" s="176"/>
      <c r="CM229" s="176"/>
      <c r="CN229" s="176"/>
      <c r="CO229" s="176"/>
      <c r="CP229" s="176"/>
      <c r="CQ229" s="176"/>
      <c r="CR229" s="176"/>
      <c r="CS229" s="176"/>
      <c r="CT229" s="176"/>
      <c r="CU229" s="176"/>
      <c r="CV229" s="176"/>
      <c r="CW229" s="176"/>
      <c r="CX229" s="176"/>
      <c r="CY229" s="176"/>
      <c r="CZ229" s="176"/>
      <c r="DA229" s="176"/>
      <c r="DB229" s="176"/>
      <c r="DC229" s="176"/>
      <c r="DD229" s="176"/>
      <c r="DE229" s="176"/>
      <c r="DF229" s="176"/>
      <c r="DG229" s="176"/>
      <c r="DH229" s="176"/>
      <c r="DI229" s="176"/>
      <c r="DJ229" s="176"/>
      <c r="DK229" s="176"/>
      <c r="DL229" s="176"/>
      <c r="DM229" s="176"/>
      <c r="DN229" s="176"/>
      <c r="DO229" s="176"/>
      <c r="DP229" s="176"/>
      <c r="DQ229" s="176"/>
      <c r="DR229" s="176"/>
      <c r="DS229" s="176"/>
      <c r="DT229" s="176"/>
      <c r="DU229" s="176"/>
      <c r="DV229" s="176"/>
      <c r="DW229" s="176"/>
      <c r="DX229" s="176">
        <v>-9212075.3887625001</v>
      </c>
    </row>
    <row r="230" spans="4:128">
      <c r="D230" s="175" t="s">
        <v>943</v>
      </c>
      <c r="E230" s="191" t="s">
        <v>967</v>
      </c>
      <c r="F230" s="191" t="s">
        <v>968</v>
      </c>
      <c r="G230" s="191">
        <v>-6088606.8799999999</v>
      </c>
      <c r="H230" s="191"/>
      <c r="I230" s="191"/>
      <c r="J230" s="191"/>
      <c r="K230" s="191"/>
      <c r="L230" s="191">
        <v>-2431167.1587625002</v>
      </c>
      <c r="M230" s="191">
        <v>-1486962.9</v>
      </c>
      <c r="N230" s="191"/>
      <c r="O230" s="191">
        <v>-10006736.938762501</v>
      </c>
      <c r="P230" s="191"/>
      <c r="Q230" s="191"/>
      <c r="R230" s="191"/>
      <c r="S230" s="191"/>
      <c r="T230" s="191"/>
      <c r="U230" s="191"/>
      <c r="V230" s="191"/>
      <c r="W230" s="191"/>
      <c r="X230" s="191"/>
      <c r="Y230" s="191"/>
      <c r="Z230" s="191"/>
      <c r="AA230" s="191"/>
      <c r="AB230" s="191"/>
      <c r="AC230" s="191"/>
      <c r="AD230" s="191"/>
      <c r="AE230" s="191"/>
      <c r="AF230" s="191"/>
      <c r="AG230" s="191"/>
      <c r="AH230" s="191"/>
      <c r="AI230" s="191"/>
      <c r="AJ230" s="191"/>
      <c r="AK230" s="191"/>
      <c r="AL230" s="191"/>
      <c r="AM230" s="191"/>
      <c r="AN230" s="191"/>
      <c r="AO230" s="191"/>
      <c r="AP230" s="191"/>
      <c r="AQ230" s="191"/>
      <c r="AR230" s="191"/>
      <c r="AS230" s="191"/>
      <c r="AT230" s="191"/>
      <c r="AU230" s="191"/>
      <c r="AV230" s="191"/>
      <c r="AW230" s="191"/>
      <c r="AX230" s="191"/>
      <c r="AY230" s="191"/>
      <c r="AZ230" s="191"/>
      <c r="BA230" s="191"/>
      <c r="BB230" s="191"/>
      <c r="BC230" s="191"/>
      <c r="BD230" s="191"/>
      <c r="BE230" s="191"/>
      <c r="BF230" s="191"/>
      <c r="BG230" s="191"/>
      <c r="BH230" s="191"/>
      <c r="BI230" s="191"/>
      <c r="BJ230" s="191"/>
      <c r="BK230" s="191"/>
      <c r="BL230" s="191"/>
      <c r="BM230" s="191"/>
      <c r="BN230" s="191"/>
      <c r="BO230" s="191"/>
      <c r="BP230" s="191"/>
      <c r="BQ230" s="191"/>
      <c r="BR230" s="191"/>
      <c r="BS230" s="191"/>
      <c r="BT230" s="191"/>
      <c r="BU230" s="191"/>
      <c r="BV230" s="191"/>
      <c r="BW230" s="191"/>
      <c r="BX230" s="191"/>
      <c r="BY230" s="191"/>
      <c r="BZ230" s="191"/>
      <c r="CA230" s="191"/>
      <c r="CB230" s="191"/>
      <c r="CC230" s="191"/>
      <c r="CD230" s="191"/>
      <c r="CE230" s="191"/>
      <c r="CF230" s="191"/>
      <c r="CG230" s="191"/>
      <c r="CH230" s="191"/>
      <c r="CI230" s="191"/>
      <c r="CJ230" s="191"/>
      <c r="CK230" s="191"/>
      <c r="CL230" s="191"/>
      <c r="CM230" s="191"/>
      <c r="CN230" s="191"/>
      <c r="CO230" s="191"/>
      <c r="CP230" s="191"/>
      <c r="CQ230" s="191"/>
      <c r="CR230" s="191"/>
      <c r="CS230" s="191"/>
      <c r="CT230" s="191"/>
      <c r="CU230" s="191"/>
      <c r="CV230" s="191"/>
      <c r="CW230" s="191"/>
      <c r="CX230" s="191"/>
      <c r="CY230" s="191"/>
      <c r="CZ230" s="191"/>
      <c r="DA230" s="191"/>
      <c r="DB230" s="191"/>
      <c r="DC230" s="191"/>
      <c r="DD230" s="191"/>
      <c r="DE230" s="191"/>
      <c r="DF230" s="191"/>
      <c r="DG230" s="191"/>
      <c r="DH230" s="191"/>
      <c r="DI230" s="191"/>
      <c r="DJ230" s="191"/>
      <c r="DK230" s="191"/>
      <c r="DL230" s="191"/>
      <c r="DM230" s="191"/>
      <c r="DN230" s="191"/>
      <c r="DO230" s="191"/>
      <c r="DP230" s="191"/>
      <c r="DQ230" s="191"/>
      <c r="DR230" s="191"/>
      <c r="DS230" s="191"/>
      <c r="DT230" s="191"/>
      <c r="DU230" s="191"/>
      <c r="DV230" s="191"/>
      <c r="DW230" s="191"/>
      <c r="DX230" s="191">
        <v>-10006736.938762501</v>
      </c>
    </row>
    <row r="231" spans="4:128">
      <c r="D231" s="175" t="s">
        <v>946</v>
      </c>
      <c r="E231" s="178" t="s">
        <v>970</v>
      </c>
      <c r="F231" s="178" t="s">
        <v>971</v>
      </c>
      <c r="G231" s="178">
        <v>-6088606.8799999999</v>
      </c>
      <c r="H231" s="178"/>
      <c r="I231" s="178"/>
      <c r="J231" s="178"/>
      <c r="K231" s="178"/>
      <c r="L231" s="178">
        <v>-2431167.1587625002</v>
      </c>
      <c r="M231" s="178">
        <v>-1486962.9</v>
      </c>
      <c r="N231" s="178"/>
      <c r="O231" s="178">
        <v>-10006736.938762501</v>
      </c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  <c r="BF231" s="178"/>
      <c r="BG231" s="178"/>
      <c r="BH231" s="178"/>
      <c r="BI231" s="178"/>
      <c r="BJ231" s="178"/>
      <c r="BK231" s="178"/>
      <c r="BL231" s="178"/>
      <c r="BM231" s="178"/>
      <c r="BN231" s="178"/>
      <c r="BO231" s="178"/>
      <c r="BP231" s="178"/>
      <c r="BQ231" s="178"/>
      <c r="BR231" s="178"/>
      <c r="BS231" s="178"/>
      <c r="BT231" s="178"/>
      <c r="BU231" s="178"/>
      <c r="BV231" s="178"/>
      <c r="BW231" s="178"/>
      <c r="BX231" s="178"/>
      <c r="BY231" s="178"/>
      <c r="BZ231" s="178"/>
      <c r="CA231" s="178"/>
      <c r="CB231" s="178"/>
      <c r="CC231" s="178"/>
      <c r="CD231" s="178"/>
      <c r="CE231" s="178"/>
      <c r="CF231" s="178"/>
      <c r="CG231" s="178"/>
      <c r="CH231" s="178"/>
      <c r="CI231" s="178"/>
      <c r="CJ231" s="178"/>
      <c r="CK231" s="178"/>
      <c r="CL231" s="178"/>
      <c r="CM231" s="178"/>
      <c r="CN231" s="178"/>
      <c r="CO231" s="178"/>
      <c r="CP231" s="178"/>
      <c r="CQ231" s="178"/>
      <c r="CR231" s="178"/>
      <c r="CS231" s="178"/>
      <c r="CT231" s="178"/>
      <c r="CU231" s="178"/>
      <c r="CV231" s="178"/>
      <c r="CW231" s="178"/>
      <c r="CX231" s="178"/>
      <c r="CY231" s="178"/>
      <c r="CZ231" s="178"/>
      <c r="DA231" s="178"/>
      <c r="DB231" s="178"/>
      <c r="DC231" s="178"/>
      <c r="DD231" s="178"/>
      <c r="DE231" s="178"/>
      <c r="DF231" s="178"/>
      <c r="DG231" s="178"/>
      <c r="DH231" s="178"/>
      <c r="DI231" s="178"/>
      <c r="DJ231" s="178"/>
      <c r="DK231" s="178"/>
      <c r="DL231" s="178"/>
      <c r="DM231" s="178"/>
      <c r="DN231" s="178"/>
      <c r="DO231" s="178"/>
      <c r="DP231" s="178"/>
      <c r="DQ231" s="178"/>
      <c r="DR231" s="178"/>
      <c r="DS231" s="178"/>
      <c r="DT231" s="178"/>
      <c r="DU231" s="178"/>
      <c r="DV231" s="178"/>
      <c r="DW231" s="178"/>
      <c r="DX231" s="178">
        <v>-10006736.938762501</v>
      </c>
    </row>
    <row r="232" spans="4:128">
      <c r="D232" s="175" t="s">
        <v>949</v>
      </c>
      <c r="E232" s="176" t="s">
        <v>1813</v>
      </c>
      <c r="F232" s="176" t="s">
        <v>736</v>
      </c>
      <c r="G232" s="176"/>
      <c r="H232" s="176"/>
      <c r="I232" s="176"/>
      <c r="J232" s="176">
        <v>14695.237304800001</v>
      </c>
      <c r="K232" s="176"/>
      <c r="L232" s="176"/>
      <c r="M232" s="176"/>
      <c r="N232" s="176"/>
      <c r="O232" s="176">
        <v>14695.237304800001</v>
      </c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6"/>
      <c r="AQ232" s="176"/>
      <c r="AR232" s="176"/>
      <c r="AS232" s="176"/>
      <c r="AT232" s="176"/>
      <c r="AU232" s="176"/>
      <c r="AV232" s="176"/>
      <c r="AW232" s="176"/>
      <c r="AX232" s="176"/>
      <c r="AY232" s="176"/>
      <c r="AZ232" s="176"/>
      <c r="BA232" s="176"/>
      <c r="BB232" s="176"/>
      <c r="BC232" s="176"/>
      <c r="BD232" s="176"/>
      <c r="BE232" s="176"/>
      <c r="BF232" s="176"/>
      <c r="BG232" s="176"/>
      <c r="BH232" s="176"/>
      <c r="BI232" s="176"/>
      <c r="BJ232" s="176"/>
      <c r="BK232" s="176"/>
      <c r="BL232" s="176"/>
      <c r="BM232" s="176"/>
      <c r="BN232" s="176"/>
      <c r="BO232" s="176"/>
      <c r="BP232" s="176"/>
      <c r="BQ232" s="176"/>
      <c r="BR232" s="176"/>
      <c r="BS232" s="176"/>
      <c r="BT232" s="176"/>
      <c r="BU232" s="176"/>
      <c r="BV232" s="176"/>
      <c r="BW232" s="176"/>
      <c r="BX232" s="176"/>
      <c r="BY232" s="176"/>
      <c r="BZ232" s="176"/>
      <c r="CA232" s="176"/>
      <c r="CB232" s="176"/>
      <c r="CC232" s="176"/>
      <c r="CD232" s="176"/>
      <c r="CE232" s="176"/>
      <c r="CF232" s="176"/>
      <c r="CG232" s="176"/>
      <c r="CH232" s="176"/>
      <c r="CI232" s="176"/>
      <c r="CJ232" s="176"/>
      <c r="CK232" s="176"/>
      <c r="CL232" s="176"/>
      <c r="CM232" s="176"/>
      <c r="CN232" s="176"/>
      <c r="CO232" s="176"/>
      <c r="CP232" s="176"/>
      <c r="CQ232" s="176"/>
      <c r="CR232" s="176"/>
      <c r="CS232" s="176"/>
      <c r="CT232" s="176"/>
      <c r="CU232" s="176"/>
      <c r="CV232" s="176"/>
      <c r="CW232" s="176"/>
      <c r="CX232" s="176"/>
      <c r="CY232" s="176"/>
      <c r="CZ232" s="176"/>
      <c r="DA232" s="176"/>
      <c r="DB232" s="176"/>
      <c r="DC232" s="176"/>
      <c r="DD232" s="176"/>
      <c r="DE232" s="176"/>
      <c r="DF232" s="176"/>
      <c r="DG232" s="176"/>
      <c r="DH232" s="176"/>
      <c r="DI232" s="176"/>
      <c r="DJ232" s="176"/>
      <c r="DK232" s="176"/>
      <c r="DL232" s="176"/>
      <c r="DM232" s="176"/>
      <c r="DN232" s="176"/>
      <c r="DO232" s="176"/>
      <c r="DP232" s="176"/>
      <c r="DQ232" s="176"/>
      <c r="DR232" s="176"/>
      <c r="DS232" s="176"/>
      <c r="DT232" s="176"/>
      <c r="DU232" s="176"/>
      <c r="DV232" s="176"/>
      <c r="DW232" s="176"/>
      <c r="DX232" s="176">
        <v>14695.237304800001</v>
      </c>
    </row>
    <row r="233" spans="4:128">
      <c r="D233" s="175" t="s">
        <v>955</v>
      </c>
      <c r="E233" s="176" t="s">
        <v>973</v>
      </c>
      <c r="F233" s="176" t="s">
        <v>974</v>
      </c>
      <c r="G233" s="176">
        <v>-1668257.78</v>
      </c>
      <c r="H233" s="176"/>
      <c r="I233" s="176"/>
      <c r="J233" s="176"/>
      <c r="K233" s="176"/>
      <c r="L233" s="176"/>
      <c r="M233" s="176"/>
      <c r="N233" s="176"/>
      <c r="O233" s="176">
        <v>-1668257.78</v>
      </c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176"/>
      <c r="AD233" s="176"/>
      <c r="AE233" s="176"/>
      <c r="AF233" s="176"/>
      <c r="AG233" s="176"/>
      <c r="AH233" s="176"/>
      <c r="AI233" s="176"/>
      <c r="AJ233" s="176"/>
      <c r="AK233" s="176"/>
      <c r="AL233" s="176"/>
      <c r="AM233" s="176"/>
      <c r="AN233" s="176"/>
      <c r="AO233" s="176"/>
      <c r="AP233" s="176"/>
      <c r="AQ233" s="176"/>
      <c r="AR233" s="176"/>
      <c r="AS233" s="176"/>
      <c r="AT233" s="176"/>
      <c r="AU233" s="176"/>
      <c r="AV233" s="176"/>
      <c r="AW233" s="176"/>
      <c r="AX233" s="176"/>
      <c r="AY233" s="176"/>
      <c r="AZ233" s="176"/>
      <c r="BA233" s="176"/>
      <c r="BB233" s="176"/>
      <c r="BC233" s="176"/>
      <c r="BD233" s="176"/>
      <c r="BE233" s="176"/>
      <c r="BF233" s="176"/>
      <c r="BG233" s="176"/>
      <c r="BH233" s="176"/>
      <c r="BI233" s="176"/>
      <c r="BJ233" s="176"/>
      <c r="BK233" s="176"/>
      <c r="BL233" s="176"/>
      <c r="BM233" s="176"/>
      <c r="BN233" s="176"/>
      <c r="BO233" s="176"/>
      <c r="BP233" s="176"/>
      <c r="BQ233" s="176"/>
      <c r="BR233" s="176"/>
      <c r="BS233" s="176"/>
      <c r="BT233" s="176"/>
      <c r="BU233" s="176"/>
      <c r="BV233" s="176"/>
      <c r="BW233" s="176"/>
      <c r="BX233" s="176"/>
      <c r="BY233" s="176"/>
      <c r="BZ233" s="176"/>
      <c r="CA233" s="176"/>
      <c r="CB233" s="176"/>
      <c r="CC233" s="176"/>
      <c r="CD233" s="176"/>
      <c r="CE233" s="176"/>
      <c r="CF233" s="176"/>
      <c r="CG233" s="176"/>
      <c r="CH233" s="176"/>
      <c r="CI233" s="176"/>
      <c r="CJ233" s="176"/>
      <c r="CK233" s="176"/>
      <c r="CL233" s="176"/>
      <c r="CM233" s="176"/>
      <c r="CN233" s="176"/>
      <c r="CO233" s="176"/>
      <c r="CP233" s="176"/>
      <c r="CQ233" s="176"/>
      <c r="CR233" s="176"/>
      <c r="CS233" s="176"/>
      <c r="CT233" s="176"/>
      <c r="CU233" s="176"/>
      <c r="CV233" s="176"/>
      <c r="CW233" s="176"/>
      <c r="CX233" s="176"/>
      <c r="CY233" s="176"/>
      <c r="CZ233" s="176"/>
      <c r="DA233" s="176"/>
      <c r="DB233" s="176"/>
      <c r="DC233" s="176"/>
      <c r="DD233" s="176"/>
      <c r="DE233" s="176"/>
      <c r="DF233" s="176"/>
      <c r="DG233" s="176"/>
      <c r="DH233" s="176"/>
      <c r="DI233" s="176"/>
      <c r="DJ233" s="176"/>
      <c r="DK233" s="176"/>
      <c r="DL233" s="176"/>
      <c r="DM233" s="176"/>
      <c r="DN233" s="176"/>
      <c r="DO233" s="176"/>
      <c r="DP233" s="176"/>
      <c r="DQ233" s="176"/>
      <c r="DR233" s="176"/>
      <c r="DS233" s="176"/>
      <c r="DT233" s="176"/>
      <c r="DU233" s="176"/>
      <c r="DV233" s="176"/>
      <c r="DW233" s="176"/>
      <c r="DX233" s="176">
        <v>-1668257.78</v>
      </c>
    </row>
    <row r="234" spans="4:128">
      <c r="D234" s="175" t="s">
        <v>958</v>
      </c>
      <c r="E234" s="176" t="s">
        <v>976</v>
      </c>
      <c r="F234" s="176" t="s">
        <v>977</v>
      </c>
      <c r="G234" s="176">
        <v>-51482249.060000002</v>
      </c>
      <c r="H234" s="176"/>
      <c r="I234" s="176"/>
      <c r="J234" s="176"/>
      <c r="K234" s="176"/>
      <c r="L234" s="176"/>
      <c r="M234" s="176"/>
      <c r="N234" s="176"/>
      <c r="O234" s="176">
        <v>-51482249.060000002</v>
      </c>
      <c r="P234" s="176"/>
      <c r="Q234" s="176"/>
      <c r="R234" s="176"/>
      <c r="S234" s="176"/>
      <c r="T234" s="176"/>
      <c r="U234" s="176"/>
      <c r="V234" s="176"/>
      <c r="W234" s="176"/>
      <c r="X234" s="176"/>
      <c r="Y234" s="176"/>
      <c r="Z234" s="176"/>
      <c r="AA234" s="176"/>
      <c r="AB234" s="176"/>
      <c r="AC234" s="176"/>
      <c r="AD234" s="176"/>
      <c r="AE234" s="176"/>
      <c r="AF234" s="176"/>
      <c r="AG234" s="176"/>
      <c r="AH234" s="176"/>
      <c r="AI234" s="176"/>
      <c r="AJ234" s="176"/>
      <c r="AK234" s="176"/>
      <c r="AL234" s="176"/>
      <c r="AM234" s="176"/>
      <c r="AN234" s="176"/>
      <c r="AO234" s="176"/>
      <c r="AP234" s="176"/>
      <c r="AQ234" s="176"/>
      <c r="AR234" s="176"/>
      <c r="AS234" s="176"/>
      <c r="AT234" s="176"/>
      <c r="AU234" s="176"/>
      <c r="AV234" s="176"/>
      <c r="AW234" s="176"/>
      <c r="AX234" s="176"/>
      <c r="AY234" s="176"/>
      <c r="AZ234" s="176"/>
      <c r="BA234" s="176"/>
      <c r="BB234" s="176"/>
      <c r="BC234" s="176"/>
      <c r="BD234" s="176"/>
      <c r="BE234" s="176"/>
      <c r="BF234" s="176"/>
      <c r="BG234" s="176"/>
      <c r="BH234" s="176"/>
      <c r="BI234" s="176"/>
      <c r="BJ234" s="176"/>
      <c r="BK234" s="176"/>
      <c r="BL234" s="176"/>
      <c r="BM234" s="176"/>
      <c r="BN234" s="176"/>
      <c r="BO234" s="176"/>
      <c r="BP234" s="176"/>
      <c r="BQ234" s="176"/>
      <c r="BR234" s="176"/>
      <c r="BS234" s="176"/>
      <c r="BT234" s="176"/>
      <c r="BU234" s="176"/>
      <c r="BV234" s="176"/>
      <c r="BW234" s="176"/>
      <c r="BX234" s="176"/>
      <c r="BY234" s="176"/>
      <c r="BZ234" s="176"/>
      <c r="CA234" s="176"/>
      <c r="CB234" s="176"/>
      <c r="CC234" s="176"/>
      <c r="CD234" s="176"/>
      <c r="CE234" s="176"/>
      <c r="CF234" s="176"/>
      <c r="CG234" s="176"/>
      <c r="CH234" s="176"/>
      <c r="CI234" s="176"/>
      <c r="CJ234" s="176"/>
      <c r="CK234" s="176"/>
      <c r="CL234" s="176"/>
      <c r="CM234" s="176"/>
      <c r="CN234" s="176"/>
      <c r="CO234" s="176"/>
      <c r="CP234" s="176"/>
      <c r="CQ234" s="176"/>
      <c r="CR234" s="176"/>
      <c r="CS234" s="176"/>
      <c r="CT234" s="176"/>
      <c r="CU234" s="176"/>
      <c r="CV234" s="176"/>
      <c r="CW234" s="176"/>
      <c r="CX234" s="176"/>
      <c r="CY234" s="176"/>
      <c r="CZ234" s="176"/>
      <c r="DA234" s="176"/>
      <c r="DB234" s="176"/>
      <c r="DC234" s="176"/>
      <c r="DD234" s="176"/>
      <c r="DE234" s="176"/>
      <c r="DF234" s="176"/>
      <c r="DG234" s="176"/>
      <c r="DH234" s="176"/>
      <c r="DI234" s="176"/>
      <c r="DJ234" s="176"/>
      <c r="DK234" s="176"/>
      <c r="DL234" s="176"/>
      <c r="DM234" s="176"/>
      <c r="DN234" s="176"/>
      <c r="DO234" s="176"/>
      <c r="DP234" s="176"/>
      <c r="DQ234" s="176"/>
      <c r="DR234" s="176">
        <v>51482249.060000002</v>
      </c>
      <c r="DS234" s="176"/>
      <c r="DT234" s="176">
        <v>51482249.060000002</v>
      </c>
      <c r="DU234" s="176"/>
      <c r="DV234" s="176"/>
      <c r="DW234" s="176"/>
      <c r="DX234" s="176">
        <v>0</v>
      </c>
    </row>
    <row r="235" spans="4:128">
      <c r="D235" s="175" t="s">
        <v>960</v>
      </c>
      <c r="E235" s="176" t="s">
        <v>979</v>
      </c>
      <c r="F235" s="176" t="s">
        <v>742</v>
      </c>
      <c r="G235" s="176"/>
      <c r="H235" s="176"/>
      <c r="I235" s="176"/>
      <c r="J235" s="176">
        <v>-931649773.08103597</v>
      </c>
      <c r="K235" s="176"/>
      <c r="L235" s="176"/>
      <c r="M235" s="176">
        <v>-43865563.859999999</v>
      </c>
      <c r="N235" s="176"/>
      <c r="O235" s="176">
        <v>-975515336.94103599</v>
      </c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  <c r="AN235" s="176"/>
      <c r="AO235" s="176"/>
      <c r="AP235" s="176"/>
      <c r="AQ235" s="176"/>
      <c r="AR235" s="176"/>
      <c r="AS235" s="176"/>
      <c r="AT235" s="176"/>
      <c r="AU235" s="176"/>
      <c r="AV235" s="176"/>
      <c r="AW235" s="176"/>
      <c r="AX235" s="176"/>
      <c r="AY235" s="176"/>
      <c r="AZ235" s="176"/>
      <c r="BA235" s="176"/>
      <c r="BB235" s="176"/>
      <c r="BC235" s="176"/>
      <c r="BD235" s="176"/>
      <c r="BE235" s="176"/>
      <c r="BF235" s="176"/>
      <c r="BG235" s="176"/>
      <c r="BH235" s="176"/>
      <c r="BI235" s="176"/>
      <c r="BJ235" s="176"/>
      <c r="BK235" s="176"/>
      <c r="BL235" s="176"/>
      <c r="BM235" s="176"/>
      <c r="BN235" s="176"/>
      <c r="BO235" s="176"/>
      <c r="BP235" s="176"/>
      <c r="BQ235" s="176"/>
      <c r="BR235" s="176"/>
      <c r="BS235" s="176"/>
      <c r="BT235" s="176"/>
      <c r="BU235" s="176"/>
      <c r="BV235" s="176"/>
      <c r="BW235" s="176"/>
      <c r="BX235" s="176"/>
      <c r="BY235" s="176"/>
      <c r="BZ235" s="176"/>
      <c r="CA235" s="176"/>
      <c r="CB235" s="176">
        <v>22947176.020399</v>
      </c>
      <c r="CC235" s="176"/>
      <c r="CD235" s="176"/>
      <c r="CE235" s="176"/>
      <c r="CF235" s="176"/>
      <c r="CG235" s="176"/>
      <c r="CH235" s="176"/>
      <c r="CI235" s="176"/>
      <c r="CJ235" s="176"/>
      <c r="CK235" s="176"/>
      <c r="CL235" s="176"/>
      <c r="CM235" s="176"/>
      <c r="CN235" s="176"/>
      <c r="CO235" s="176"/>
      <c r="CP235" s="176"/>
      <c r="CQ235" s="176"/>
      <c r="CR235" s="176"/>
      <c r="CS235" s="176"/>
      <c r="CT235" s="176"/>
      <c r="CU235" s="176"/>
      <c r="CV235" s="176"/>
      <c r="CW235" s="176"/>
      <c r="CX235" s="176"/>
      <c r="CY235" s="176"/>
      <c r="CZ235" s="176"/>
      <c r="DA235" s="176"/>
      <c r="DB235" s="176"/>
      <c r="DC235" s="176">
        <v>82386523.996444404</v>
      </c>
      <c r="DD235" s="176">
        <v>-871379.6830973</v>
      </c>
      <c r="DE235" s="176"/>
      <c r="DF235" s="176"/>
      <c r="DG235" s="176"/>
      <c r="DH235" s="176"/>
      <c r="DI235" s="176"/>
      <c r="DJ235" s="176"/>
      <c r="DK235" s="176"/>
      <c r="DL235" s="176"/>
      <c r="DM235" s="176"/>
      <c r="DN235" s="176"/>
      <c r="DO235" s="176"/>
      <c r="DP235" s="176"/>
      <c r="DQ235" s="176"/>
      <c r="DR235" s="176">
        <v>315929522.04000002</v>
      </c>
      <c r="DS235" s="176"/>
      <c r="DT235" s="176">
        <v>420391842.3737461</v>
      </c>
      <c r="DU235" s="176"/>
      <c r="DV235" s="176"/>
      <c r="DW235" s="176"/>
      <c r="DX235" s="176">
        <v>-555123494.56728995</v>
      </c>
    </row>
    <row r="236" spans="4:128">
      <c r="D236" s="175" t="s">
        <v>963</v>
      </c>
      <c r="E236" s="176" t="s">
        <v>981</v>
      </c>
      <c r="F236" s="176" t="s">
        <v>982</v>
      </c>
      <c r="G236" s="176"/>
      <c r="H236" s="176"/>
      <c r="I236" s="176"/>
      <c r="J236" s="176">
        <v>-168699.7256832</v>
      </c>
      <c r="K236" s="176"/>
      <c r="L236" s="176"/>
      <c r="M236" s="176"/>
      <c r="N236" s="176"/>
      <c r="O236" s="176">
        <v>-168699.7256832</v>
      </c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176"/>
      <c r="CF236" s="176"/>
      <c r="CG236" s="176"/>
      <c r="CH236" s="176"/>
      <c r="CI236" s="176"/>
      <c r="CJ236" s="176"/>
      <c r="CK236" s="176"/>
      <c r="CL236" s="176"/>
      <c r="CM236" s="176"/>
      <c r="CN236" s="176"/>
      <c r="CO236" s="176"/>
      <c r="CP236" s="176"/>
      <c r="CQ236" s="176"/>
      <c r="CR236" s="176"/>
      <c r="CS236" s="176"/>
      <c r="CT236" s="176"/>
      <c r="CU236" s="176"/>
      <c r="CV236" s="176"/>
      <c r="CW236" s="176"/>
      <c r="CX236" s="176"/>
      <c r="CY236" s="176"/>
      <c r="CZ236" s="176"/>
      <c r="DA236" s="176"/>
      <c r="DB236" s="176"/>
      <c r="DC236" s="176"/>
      <c r="DD236" s="176"/>
      <c r="DE236" s="176"/>
      <c r="DF236" s="176"/>
      <c r="DG236" s="176"/>
      <c r="DH236" s="176"/>
      <c r="DI236" s="176"/>
      <c r="DJ236" s="176"/>
      <c r="DK236" s="176"/>
      <c r="DL236" s="176"/>
      <c r="DM236" s="176"/>
      <c r="DN236" s="176"/>
      <c r="DO236" s="176"/>
      <c r="DP236" s="176"/>
      <c r="DQ236" s="176"/>
      <c r="DR236" s="176"/>
      <c r="DS236" s="176"/>
      <c r="DT236" s="176"/>
      <c r="DU236" s="176"/>
      <c r="DV236" s="176"/>
      <c r="DW236" s="176"/>
      <c r="DX236" s="176">
        <v>-168699.7256832</v>
      </c>
    </row>
    <row r="237" spans="4:128">
      <c r="D237" s="175" t="s">
        <v>966</v>
      </c>
      <c r="E237" s="176" t="s">
        <v>984</v>
      </c>
      <c r="F237" s="176" t="s">
        <v>754</v>
      </c>
      <c r="G237" s="176">
        <v>-356362.19</v>
      </c>
      <c r="H237" s="176"/>
      <c r="I237" s="176"/>
      <c r="J237" s="176"/>
      <c r="K237" s="176"/>
      <c r="L237" s="176"/>
      <c r="M237" s="176">
        <v>-39828.58</v>
      </c>
      <c r="N237" s="176"/>
      <c r="O237" s="176">
        <v>-396190.77</v>
      </c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  <c r="AN237" s="176"/>
      <c r="AO237" s="176"/>
      <c r="AP237" s="176"/>
      <c r="AQ237" s="176"/>
      <c r="AR237" s="176"/>
      <c r="AS237" s="176"/>
      <c r="AT237" s="176"/>
      <c r="AU237" s="176"/>
      <c r="AV237" s="176"/>
      <c r="AW237" s="176"/>
      <c r="AX237" s="176"/>
      <c r="AY237" s="176"/>
      <c r="AZ237" s="176"/>
      <c r="BA237" s="176"/>
      <c r="BB237" s="176"/>
      <c r="BC237" s="176"/>
      <c r="BD237" s="176"/>
      <c r="BE237" s="176"/>
      <c r="BF237" s="176"/>
      <c r="BG237" s="176"/>
      <c r="BH237" s="176"/>
      <c r="BI237" s="176"/>
      <c r="BJ237" s="176"/>
      <c r="BK237" s="176"/>
      <c r="BL237" s="176"/>
      <c r="BM237" s="176"/>
      <c r="BN237" s="176"/>
      <c r="BO237" s="176"/>
      <c r="BP237" s="176"/>
      <c r="BQ237" s="176"/>
      <c r="BR237" s="176"/>
      <c r="BS237" s="176"/>
      <c r="BT237" s="176"/>
      <c r="BU237" s="176"/>
      <c r="BV237" s="176"/>
      <c r="BW237" s="176"/>
      <c r="BX237" s="176"/>
      <c r="BY237" s="176"/>
      <c r="BZ237" s="176"/>
      <c r="CA237" s="176"/>
      <c r="CB237" s="176"/>
      <c r="CC237" s="176"/>
      <c r="CD237" s="176"/>
      <c r="CE237" s="176"/>
      <c r="CF237" s="176"/>
      <c r="CG237" s="176"/>
      <c r="CH237" s="176"/>
      <c r="CI237" s="176"/>
      <c r="CJ237" s="176"/>
      <c r="CK237" s="176"/>
      <c r="CL237" s="176"/>
      <c r="CM237" s="176"/>
      <c r="CN237" s="176"/>
      <c r="CO237" s="176"/>
      <c r="CP237" s="176"/>
      <c r="CQ237" s="176"/>
      <c r="CR237" s="176"/>
      <c r="CS237" s="176"/>
      <c r="CT237" s="176"/>
      <c r="CU237" s="176"/>
      <c r="CV237" s="176"/>
      <c r="CW237" s="176"/>
      <c r="CX237" s="176"/>
      <c r="CY237" s="176"/>
      <c r="CZ237" s="176"/>
      <c r="DA237" s="176"/>
      <c r="DB237" s="176"/>
      <c r="DC237" s="176"/>
      <c r="DD237" s="176"/>
      <c r="DE237" s="176"/>
      <c r="DF237" s="176"/>
      <c r="DG237" s="176"/>
      <c r="DH237" s="176"/>
      <c r="DI237" s="176"/>
      <c r="DJ237" s="176"/>
      <c r="DK237" s="176"/>
      <c r="DL237" s="176"/>
      <c r="DM237" s="176"/>
      <c r="DN237" s="176"/>
      <c r="DO237" s="176"/>
      <c r="DP237" s="176"/>
      <c r="DQ237" s="176"/>
      <c r="DR237" s="176"/>
      <c r="DS237" s="176"/>
      <c r="DT237" s="176"/>
      <c r="DU237" s="176"/>
      <c r="DV237" s="176"/>
      <c r="DW237" s="176"/>
      <c r="DX237" s="176">
        <v>-396190.77</v>
      </c>
    </row>
    <row r="238" spans="4:128">
      <c r="D238" s="175" t="s">
        <v>969</v>
      </c>
      <c r="E238" s="176" t="s">
        <v>986</v>
      </c>
      <c r="F238" s="176" t="s">
        <v>760</v>
      </c>
      <c r="G238" s="176">
        <v>-227099275.77000001</v>
      </c>
      <c r="H238" s="176"/>
      <c r="I238" s="176"/>
      <c r="J238" s="176">
        <v>157846775.52197441</v>
      </c>
      <c r="K238" s="176"/>
      <c r="L238" s="176"/>
      <c r="M238" s="176"/>
      <c r="N238" s="176"/>
      <c r="O238" s="176">
        <v>-69252500.248025596</v>
      </c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/>
      <c r="BR238" s="176"/>
      <c r="BS238" s="176"/>
      <c r="BT238" s="176"/>
      <c r="BU238" s="176"/>
      <c r="BV238" s="176"/>
      <c r="BW238" s="176"/>
      <c r="BX238" s="176"/>
      <c r="BY238" s="176"/>
      <c r="BZ238" s="176"/>
      <c r="CA238" s="176"/>
      <c r="CB238" s="176"/>
      <c r="CC238" s="176"/>
      <c r="CD238" s="176"/>
      <c r="CE238" s="176"/>
      <c r="CF238" s="176"/>
      <c r="CG238" s="176"/>
      <c r="CH238" s="176"/>
      <c r="CI238" s="176"/>
      <c r="CJ238" s="176"/>
      <c r="CK238" s="176"/>
      <c r="CL238" s="176"/>
      <c r="CM238" s="176"/>
      <c r="CN238" s="176"/>
      <c r="CO238" s="176"/>
      <c r="CP238" s="176"/>
      <c r="CQ238" s="176"/>
      <c r="CR238" s="176"/>
      <c r="CS238" s="176"/>
      <c r="CT238" s="176"/>
      <c r="CU238" s="176"/>
      <c r="CV238" s="176"/>
      <c r="CW238" s="176"/>
      <c r="CX238" s="176"/>
      <c r="CY238" s="176"/>
      <c r="CZ238" s="176"/>
      <c r="DA238" s="176"/>
      <c r="DB238" s="176"/>
      <c r="DC238" s="176"/>
      <c r="DD238" s="176"/>
      <c r="DE238" s="176"/>
      <c r="DF238" s="176"/>
      <c r="DG238" s="176"/>
      <c r="DH238" s="176"/>
      <c r="DI238" s="176">
        <v>-1604229438.47</v>
      </c>
      <c r="DJ238" s="176"/>
      <c r="DK238" s="176"/>
      <c r="DL238" s="176"/>
      <c r="DM238" s="176"/>
      <c r="DN238" s="176"/>
      <c r="DO238" s="176">
        <v>42713525.590000004</v>
      </c>
      <c r="DP238" s="176"/>
      <c r="DQ238" s="176"/>
      <c r="DR238" s="176"/>
      <c r="DS238" s="176"/>
      <c r="DT238" s="176">
        <v>-1561515912.8800001</v>
      </c>
      <c r="DU238" s="176"/>
      <c r="DV238" s="176"/>
      <c r="DW238" s="176"/>
      <c r="DX238" s="176">
        <v>-1630768413.1280255</v>
      </c>
    </row>
    <row r="239" spans="4:128">
      <c r="D239" s="175" t="s">
        <v>972</v>
      </c>
      <c r="E239" s="176" t="s">
        <v>988</v>
      </c>
      <c r="F239" s="176" t="s">
        <v>989</v>
      </c>
      <c r="G239" s="176">
        <v>189628032.74000001</v>
      </c>
      <c r="H239" s="176"/>
      <c r="I239" s="176"/>
      <c r="J239" s="176"/>
      <c r="K239" s="176"/>
      <c r="L239" s="176"/>
      <c r="M239" s="176">
        <v>31954784.870000001</v>
      </c>
      <c r="N239" s="176"/>
      <c r="O239" s="176">
        <v>221582817.61000001</v>
      </c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  <c r="AN239" s="176"/>
      <c r="AO239" s="176"/>
      <c r="AP239" s="176"/>
      <c r="AQ239" s="176"/>
      <c r="AR239" s="176"/>
      <c r="AS239" s="176"/>
      <c r="AT239" s="176"/>
      <c r="AU239" s="176"/>
      <c r="AV239" s="176"/>
      <c r="AW239" s="176"/>
      <c r="AX239" s="176"/>
      <c r="AY239" s="176"/>
      <c r="AZ239" s="176"/>
      <c r="BA239" s="176"/>
      <c r="BB239" s="176"/>
      <c r="BC239" s="176"/>
      <c r="BD239" s="176"/>
      <c r="BE239" s="176"/>
      <c r="BF239" s="176"/>
      <c r="BG239" s="176"/>
      <c r="BH239" s="176"/>
      <c r="BI239" s="176"/>
      <c r="BJ239" s="176"/>
      <c r="BK239" s="176"/>
      <c r="BL239" s="176"/>
      <c r="BM239" s="176"/>
      <c r="BN239" s="176"/>
      <c r="BO239" s="176"/>
      <c r="BP239" s="176"/>
      <c r="BQ239" s="176"/>
      <c r="BR239" s="176"/>
      <c r="BS239" s="176"/>
      <c r="BT239" s="176"/>
      <c r="BU239" s="176"/>
      <c r="BV239" s="176"/>
      <c r="BW239" s="176"/>
      <c r="BX239" s="176"/>
      <c r="BY239" s="176"/>
      <c r="BZ239" s="176"/>
      <c r="CA239" s="176"/>
      <c r="CB239" s="176"/>
      <c r="CC239" s="176"/>
      <c r="CD239" s="176"/>
      <c r="CE239" s="176"/>
      <c r="CF239" s="176"/>
      <c r="CG239" s="176"/>
      <c r="CH239" s="176"/>
      <c r="CI239" s="176"/>
      <c r="CJ239" s="176"/>
      <c r="CK239" s="176"/>
      <c r="CL239" s="176"/>
      <c r="CM239" s="176"/>
      <c r="CN239" s="176"/>
      <c r="CO239" s="176"/>
      <c r="CP239" s="176"/>
      <c r="CQ239" s="176"/>
      <c r="CR239" s="176"/>
      <c r="CS239" s="176"/>
      <c r="CT239" s="176"/>
      <c r="CU239" s="176"/>
      <c r="CV239" s="176"/>
      <c r="CW239" s="176"/>
      <c r="CX239" s="176"/>
      <c r="CY239" s="176"/>
      <c r="CZ239" s="176"/>
      <c r="DA239" s="176"/>
      <c r="DB239" s="176"/>
      <c r="DC239" s="176"/>
      <c r="DD239" s="176"/>
      <c r="DE239" s="176"/>
      <c r="DF239" s="176"/>
      <c r="DG239" s="176"/>
      <c r="DH239" s="176"/>
      <c r="DI239" s="176"/>
      <c r="DJ239" s="176"/>
      <c r="DK239" s="176"/>
      <c r="DL239" s="176"/>
      <c r="DM239" s="176"/>
      <c r="DN239" s="176"/>
      <c r="DO239" s="176"/>
      <c r="DP239" s="176"/>
      <c r="DQ239" s="176"/>
      <c r="DR239" s="176"/>
      <c r="DS239" s="176"/>
      <c r="DT239" s="176"/>
      <c r="DU239" s="176"/>
      <c r="DV239" s="176"/>
      <c r="DW239" s="176"/>
      <c r="DX239" s="176">
        <v>221582817.61000001</v>
      </c>
    </row>
    <row r="240" spans="4:128">
      <c r="D240" s="175" t="s">
        <v>975</v>
      </c>
      <c r="E240" s="178" t="s">
        <v>994</v>
      </c>
      <c r="F240" s="178" t="s">
        <v>217</v>
      </c>
      <c r="G240" s="178">
        <v>-90978112.060000002</v>
      </c>
      <c r="H240" s="178"/>
      <c r="I240" s="178"/>
      <c r="J240" s="178">
        <v>-773957002.04744005</v>
      </c>
      <c r="K240" s="178"/>
      <c r="L240" s="178"/>
      <c r="M240" s="178">
        <v>-11950607.57</v>
      </c>
      <c r="N240" s="178"/>
      <c r="O240" s="178">
        <v>-876885721.67744005</v>
      </c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178"/>
      <c r="BK240" s="178"/>
      <c r="BL240" s="178"/>
      <c r="BM240" s="178"/>
      <c r="BN240" s="178"/>
      <c r="BO240" s="178"/>
      <c r="BP240" s="178"/>
      <c r="BQ240" s="178"/>
      <c r="BR240" s="178"/>
      <c r="BS240" s="178"/>
      <c r="BT240" s="178"/>
      <c r="BU240" s="178"/>
      <c r="BV240" s="178"/>
      <c r="BW240" s="178"/>
      <c r="BX240" s="178"/>
      <c r="BY240" s="178"/>
      <c r="BZ240" s="178"/>
      <c r="CA240" s="178"/>
      <c r="CB240" s="178">
        <v>22947176.020399</v>
      </c>
      <c r="CC240" s="178"/>
      <c r="CD240" s="178"/>
      <c r="CE240" s="178"/>
      <c r="CF240" s="178"/>
      <c r="CG240" s="178"/>
      <c r="CH240" s="178"/>
      <c r="CI240" s="178"/>
      <c r="CJ240" s="178"/>
      <c r="CK240" s="178"/>
      <c r="CL240" s="178"/>
      <c r="CM240" s="178"/>
      <c r="CN240" s="178"/>
      <c r="CO240" s="178"/>
      <c r="CP240" s="178"/>
      <c r="CQ240" s="178"/>
      <c r="CR240" s="178"/>
      <c r="CS240" s="178"/>
      <c r="CT240" s="178"/>
      <c r="CU240" s="178"/>
      <c r="CV240" s="178"/>
      <c r="CW240" s="178"/>
      <c r="CX240" s="178"/>
      <c r="CY240" s="178"/>
      <c r="CZ240" s="178"/>
      <c r="DA240" s="178"/>
      <c r="DB240" s="178"/>
      <c r="DC240" s="178">
        <v>82386523.996444404</v>
      </c>
      <c r="DD240" s="178">
        <v>-871379.6830973</v>
      </c>
      <c r="DE240" s="178"/>
      <c r="DF240" s="178"/>
      <c r="DG240" s="178"/>
      <c r="DH240" s="178"/>
      <c r="DI240" s="178">
        <v>-1604229438.47</v>
      </c>
      <c r="DJ240" s="178"/>
      <c r="DK240" s="178"/>
      <c r="DL240" s="178"/>
      <c r="DM240" s="178"/>
      <c r="DN240" s="178"/>
      <c r="DO240" s="178">
        <v>42713525.590000004</v>
      </c>
      <c r="DP240" s="178"/>
      <c r="DQ240" s="178"/>
      <c r="DR240" s="178">
        <v>367411771.10000002</v>
      </c>
      <c r="DS240" s="178"/>
      <c r="DT240" s="178">
        <v>-1089641821.446254</v>
      </c>
      <c r="DU240" s="178"/>
      <c r="DV240" s="178"/>
      <c r="DW240" s="178"/>
      <c r="DX240" s="178">
        <v>-1966527543.1236939</v>
      </c>
    </row>
    <row r="241" spans="4:130">
      <c r="D241" s="175" t="s">
        <v>978</v>
      </c>
      <c r="E241" s="176" t="s">
        <v>996</v>
      </c>
      <c r="F241" s="176" t="s">
        <v>997</v>
      </c>
      <c r="G241" s="176">
        <v>-640568203.84000003</v>
      </c>
      <c r="H241" s="176"/>
      <c r="I241" s="176"/>
      <c r="J241" s="176"/>
      <c r="K241" s="176"/>
      <c r="L241" s="176">
        <v>-117909413.272539</v>
      </c>
      <c r="M241" s="176">
        <v>-108634112.13</v>
      </c>
      <c r="N241" s="176"/>
      <c r="O241" s="176">
        <v>-867111729.24253905</v>
      </c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  <c r="AN241" s="176"/>
      <c r="AO241" s="176"/>
      <c r="AP241" s="176"/>
      <c r="AQ241" s="176"/>
      <c r="AR241" s="176"/>
      <c r="AS241" s="176"/>
      <c r="AT241" s="176"/>
      <c r="AU241" s="176"/>
      <c r="AV241" s="176"/>
      <c r="AW241" s="176"/>
      <c r="AX241" s="176"/>
      <c r="AY241" s="176"/>
      <c r="AZ241" s="176"/>
      <c r="BA241" s="176"/>
      <c r="BB241" s="176"/>
      <c r="BC241" s="176"/>
      <c r="BD241" s="176"/>
      <c r="BE241" s="176"/>
      <c r="BF241" s="176"/>
      <c r="BG241" s="176"/>
      <c r="BH241" s="176"/>
      <c r="BI241" s="176"/>
      <c r="BJ241" s="176"/>
      <c r="BK241" s="176"/>
      <c r="BL241" s="176"/>
      <c r="BM241" s="176"/>
      <c r="BN241" s="176"/>
      <c r="BO241" s="176"/>
      <c r="BP241" s="176"/>
      <c r="BQ241" s="176"/>
      <c r="BR241" s="176"/>
      <c r="BS241" s="176"/>
      <c r="BT241" s="176"/>
      <c r="BU241" s="176"/>
      <c r="BV241" s="176"/>
      <c r="BW241" s="176"/>
      <c r="BX241" s="176"/>
      <c r="BY241" s="176"/>
      <c r="BZ241" s="176"/>
      <c r="CA241" s="176"/>
      <c r="CB241" s="176"/>
      <c r="CC241" s="176"/>
      <c r="CD241" s="176"/>
      <c r="CE241" s="176"/>
      <c r="CF241" s="176"/>
      <c r="CG241" s="176"/>
      <c r="CH241" s="176"/>
      <c r="CI241" s="176"/>
      <c r="CJ241" s="176"/>
      <c r="CK241" s="176"/>
      <c r="CL241" s="176"/>
      <c r="CM241" s="176"/>
      <c r="CN241" s="176"/>
      <c r="CO241" s="176"/>
      <c r="CP241" s="176"/>
      <c r="CQ241" s="176"/>
      <c r="CR241" s="176"/>
      <c r="CS241" s="176"/>
      <c r="CT241" s="176"/>
      <c r="CU241" s="176"/>
      <c r="CV241" s="176"/>
      <c r="CW241" s="176"/>
      <c r="CX241" s="176"/>
      <c r="CY241" s="176"/>
      <c r="CZ241" s="176"/>
      <c r="DA241" s="176"/>
      <c r="DB241" s="176"/>
      <c r="DC241" s="176"/>
      <c r="DD241" s="176"/>
      <c r="DE241" s="176"/>
      <c r="DF241" s="176"/>
      <c r="DG241" s="176"/>
      <c r="DH241" s="176"/>
      <c r="DI241" s="176"/>
      <c r="DJ241" s="176"/>
      <c r="DK241" s="176"/>
      <c r="DL241" s="176"/>
      <c r="DM241" s="176"/>
      <c r="DN241" s="176"/>
      <c r="DO241" s="176"/>
      <c r="DP241" s="176"/>
      <c r="DQ241" s="176"/>
      <c r="DR241" s="176"/>
      <c r="DS241" s="176"/>
      <c r="DT241" s="176"/>
      <c r="DU241" s="176"/>
      <c r="DV241" s="176"/>
      <c r="DW241" s="176"/>
      <c r="DX241" s="176">
        <v>-867111729.24253905</v>
      </c>
    </row>
    <row r="242" spans="4:130">
      <c r="D242" s="175" t="s">
        <v>980</v>
      </c>
      <c r="E242" s="176" t="s">
        <v>999</v>
      </c>
      <c r="F242" s="176" t="s">
        <v>1000</v>
      </c>
      <c r="G242" s="176">
        <v>-25554153.300000001</v>
      </c>
      <c r="H242" s="176"/>
      <c r="I242" s="176"/>
      <c r="J242" s="176"/>
      <c r="K242" s="176"/>
      <c r="L242" s="176"/>
      <c r="M242" s="176">
        <v>-6332256.9299999997</v>
      </c>
      <c r="N242" s="176"/>
      <c r="O242" s="176">
        <v>-31886410.23</v>
      </c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6"/>
      <c r="BC242" s="176"/>
      <c r="BD242" s="176"/>
      <c r="BE242" s="176"/>
      <c r="BF242" s="176"/>
      <c r="BG242" s="176"/>
      <c r="BH242" s="176"/>
      <c r="BI242" s="176"/>
      <c r="BJ242" s="176"/>
      <c r="BK242" s="176"/>
      <c r="BL242" s="176"/>
      <c r="BM242" s="176"/>
      <c r="BN242" s="176"/>
      <c r="BO242" s="176"/>
      <c r="BP242" s="176"/>
      <c r="BQ242" s="176"/>
      <c r="BR242" s="176"/>
      <c r="BS242" s="176"/>
      <c r="BT242" s="176"/>
      <c r="BU242" s="176"/>
      <c r="BV242" s="176"/>
      <c r="BW242" s="176"/>
      <c r="BX242" s="176"/>
      <c r="BY242" s="176"/>
      <c r="BZ242" s="176"/>
      <c r="CA242" s="176"/>
      <c r="CB242" s="176"/>
      <c r="CC242" s="176"/>
      <c r="CD242" s="176"/>
      <c r="CE242" s="176"/>
      <c r="CF242" s="176"/>
      <c r="CG242" s="176"/>
      <c r="CH242" s="176"/>
      <c r="CI242" s="176"/>
      <c r="CJ242" s="176"/>
      <c r="CK242" s="176"/>
      <c r="CL242" s="176"/>
      <c r="CM242" s="176"/>
      <c r="CN242" s="176"/>
      <c r="CO242" s="176"/>
      <c r="CP242" s="176"/>
      <c r="CQ242" s="176"/>
      <c r="CR242" s="176"/>
      <c r="CS242" s="176"/>
      <c r="CT242" s="176"/>
      <c r="CU242" s="176"/>
      <c r="CV242" s="176"/>
      <c r="CW242" s="176"/>
      <c r="CX242" s="176"/>
      <c r="CY242" s="176"/>
      <c r="CZ242" s="176"/>
      <c r="DA242" s="176"/>
      <c r="DB242" s="176"/>
      <c r="DC242" s="176"/>
      <c r="DD242" s="176"/>
      <c r="DE242" s="176"/>
      <c r="DF242" s="176"/>
      <c r="DG242" s="176"/>
      <c r="DH242" s="176"/>
      <c r="DI242" s="176"/>
      <c r="DJ242" s="176"/>
      <c r="DK242" s="176"/>
      <c r="DL242" s="176"/>
      <c r="DM242" s="176"/>
      <c r="DN242" s="176"/>
      <c r="DO242" s="176"/>
      <c r="DP242" s="176"/>
      <c r="DQ242" s="176"/>
      <c r="DR242" s="176"/>
      <c r="DS242" s="176"/>
      <c r="DT242" s="176"/>
      <c r="DU242" s="176"/>
      <c r="DV242" s="176"/>
      <c r="DW242" s="176"/>
      <c r="DX242" s="176">
        <v>-31886410.23</v>
      </c>
    </row>
    <row r="243" spans="4:130">
      <c r="D243" s="175" t="s">
        <v>983</v>
      </c>
      <c r="E243" s="176" t="s">
        <v>1002</v>
      </c>
      <c r="F243" s="176" t="s">
        <v>1003</v>
      </c>
      <c r="G243" s="176"/>
      <c r="H243" s="176"/>
      <c r="I243" s="176"/>
      <c r="J243" s="176">
        <v>-704128998.75958085</v>
      </c>
      <c r="K243" s="176"/>
      <c r="L243" s="176"/>
      <c r="M243" s="176"/>
      <c r="N243" s="176"/>
      <c r="O243" s="176">
        <v>-704128998.75958085</v>
      </c>
      <c r="P243" s="176"/>
      <c r="Q243" s="176"/>
      <c r="R243" s="176"/>
      <c r="S243" s="176"/>
      <c r="T243" s="176"/>
      <c r="U243" s="176"/>
      <c r="V243" s="176"/>
      <c r="W243" s="176"/>
      <c r="X243" s="176"/>
      <c r="Y243" s="176"/>
      <c r="Z243" s="176"/>
      <c r="AA243" s="176"/>
      <c r="AB243" s="176"/>
      <c r="AC243" s="176"/>
      <c r="AD243" s="176"/>
      <c r="AE243" s="176"/>
      <c r="AF243" s="176"/>
      <c r="AG243" s="176"/>
      <c r="AH243" s="176"/>
      <c r="AI243" s="176"/>
      <c r="AJ243" s="176"/>
      <c r="AK243" s="176"/>
      <c r="AL243" s="176"/>
      <c r="AM243" s="176"/>
      <c r="AN243" s="176"/>
      <c r="AO243" s="176"/>
      <c r="AP243" s="176"/>
      <c r="AQ243" s="176"/>
      <c r="AR243" s="176"/>
      <c r="AS243" s="176"/>
      <c r="AT243" s="176"/>
      <c r="AU243" s="176"/>
      <c r="AV243" s="176"/>
      <c r="AW243" s="176"/>
      <c r="AX243" s="176"/>
      <c r="AY243" s="176"/>
      <c r="AZ243" s="176"/>
      <c r="BA243" s="176"/>
      <c r="BB243" s="176"/>
      <c r="BC243" s="176"/>
      <c r="BD243" s="176"/>
      <c r="BE243" s="176"/>
      <c r="BF243" s="176"/>
      <c r="BG243" s="176"/>
      <c r="BH243" s="176"/>
      <c r="BI243" s="176"/>
      <c r="BJ243" s="176"/>
      <c r="BK243" s="176"/>
      <c r="BL243" s="176"/>
      <c r="BM243" s="176"/>
      <c r="BN243" s="176"/>
      <c r="BO243" s="176"/>
      <c r="BP243" s="176"/>
      <c r="BQ243" s="176"/>
      <c r="BR243" s="176"/>
      <c r="BS243" s="176"/>
      <c r="BT243" s="176"/>
      <c r="BU243" s="176"/>
      <c r="BV243" s="176"/>
      <c r="BW243" s="176"/>
      <c r="BX243" s="176"/>
      <c r="BY243" s="176"/>
      <c r="BZ243" s="176"/>
      <c r="CA243" s="176"/>
      <c r="CB243" s="176"/>
      <c r="CC243" s="176"/>
      <c r="CD243" s="176"/>
      <c r="CE243" s="176"/>
      <c r="CF243" s="176"/>
      <c r="CG243" s="176"/>
      <c r="CH243" s="176"/>
      <c r="CI243" s="176"/>
      <c r="CJ243" s="176"/>
      <c r="CK243" s="176"/>
      <c r="CL243" s="176"/>
      <c r="CM243" s="176"/>
      <c r="CN243" s="176"/>
      <c r="CO243" s="176"/>
      <c r="CP243" s="176"/>
      <c r="CQ243" s="176"/>
      <c r="CR243" s="176"/>
      <c r="CS243" s="176"/>
      <c r="CT243" s="176"/>
      <c r="CU243" s="176"/>
      <c r="CV243" s="176"/>
      <c r="CW243" s="176"/>
      <c r="CX243" s="176"/>
      <c r="CY243" s="176"/>
      <c r="CZ243" s="176"/>
      <c r="DA243" s="176"/>
      <c r="DB243" s="176"/>
      <c r="DC243" s="176"/>
      <c r="DD243" s="176"/>
      <c r="DE243" s="176"/>
      <c r="DF243" s="176"/>
      <c r="DG243" s="176"/>
      <c r="DH243" s="176"/>
      <c r="DI243" s="176"/>
      <c r="DJ243" s="176"/>
      <c r="DK243" s="176"/>
      <c r="DL243" s="176"/>
      <c r="DM243" s="176"/>
      <c r="DN243" s="176"/>
      <c r="DO243" s="176"/>
      <c r="DP243" s="176"/>
      <c r="DQ243" s="176"/>
      <c r="DR243" s="176"/>
      <c r="DS243" s="176"/>
      <c r="DT243" s="176"/>
      <c r="DU243" s="176"/>
      <c r="DV243" s="176"/>
      <c r="DW243" s="176"/>
      <c r="DX243" s="176">
        <v>-704128998.75958085</v>
      </c>
    </row>
    <row r="244" spans="4:130">
      <c r="D244" s="175" t="s">
        <v>985</v>
      </c>
      <c r="E244" s="178" t="s">
        <v>1005</v>
      </c>
      <c r="F244" s="178" t="s">
        <v>1006</v>
      </c>
      <c r="G244" s="178">
        <v>-666122357.13999999</v>
      </c>
      <c r="H244" s="178"/>
      <c r="I244" s="178"/>
      <c r="J244" s="178">
        <v>-704128998.75958085</v>
      </c>
      <c r="K244" s="178"/>
      <c r="L244" s="178">
        <v>-117909413.272539</v>
      </c>
      <c r="M244" s="178">
        <v>-114966369.06</v>
      </c>
      <c r="N244" s="178"/>
      <c r="O244" s="178">
        <v>-1603127138.2321198</v>
      </c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78"/>
      <c r="BP244" s="178"/>
      <c r="BQ244" s="178"/>
      <c r="BR244" s="178"/>
      <c r="BS244" s="178"/>
      <c r="BT244" s="178"/>
      <c r="BU244" s="178"/>
      <c r="BV244" s="178"/>
      <c r="BW244" s="178"/>
      <c r="BX244" s="178"/>
      <c r="BY244" s="178"/>
      <c r="BZ244" s="178"/>
      <c r="CA244" s="178"/>
      <c r="CB244" s="178"/>
      <c r="CC244" s="178"/>
      <c r="CD244" s="178"/>
      <c r="CE244" s="178"/>
      <c r="CF244" s="178"/>
      <c r="CG244" s="178"/>
      <c r="CH244" s="178"/>
      <c r="CI244" s="178"/>
      <c r="CJ244" s="178"/>
      <c r="CK244" s="178"/>
      <c r="CL244" s="178"/>
      <c r="CM244" s="178"/>
      <c r="CN244" s="178"/>
      <c r="CO244" s="178"/>
      <c r="CP244" s="178"/>
      <c r="CQ244" s="178"/>
      <c r="CR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78"/>
      <c r="DL244" s="178"/>
      <c r="DM244" s="178"/>
      <c r="DN244" s="178"/>
      <c r="DO244" s="178"/>
      <c r="DP244" s="178"/>
      <c r="DQ244" s="178"/>
      <c r="DR244" s="178"/>
      <c r="DS244" s="178"/>
      <c r="DT244" s="178"/>
      <c r="DU244" s="178"/>
      <c r="DV244" s="178"/>
      <c r="DW244" s="178"/>
      <c r="DX244" s="178">
        <v>-1603127138.2321198</v>
      </c>
    </row>
    <row r="245" spans="4:130">
      <c r="D245" s="175" t="s">
        <v>987</v>
      </c>
      <c r="E245" s="176" t="s">
        <v>1008</v>
      </c>
      <c r="F245" s="176" t="s">
        <v>1009</v>
      </c>
      <c r="G245" s="176">
        <v>-2315017.54</v>
      </c>
      <c r="H245" s="176"/>
      <c r="I245" s="176"/>
      <c r="J245" s="176">
        <v>-60874133.179236002</v>
      </c>
      <c r="K245" s="176"/>
      <c r="L245" s="176"/>
      <c r="M245" s="176"/>
      <c r="N245" s="176"/>
      <c r="O245" s="176">
        <v>-63189150.719236001</v>
      </c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  <c r="AN245" s="176"/>
      <c r="AO245" s="176"/>
      <c r="AP245" s="176"/>
      <c r="AQ245" s="176"/>
      <c r="AR245" s="176"/>
      <c r="AS245" s="176"/>
      <c r="AT245" s="176"/>
      <c r="AU245" s="176"/>
      <c r="AV245" s="176"/>
      <c r="AW245" s="176"/>
      <c r="AX245" s="176"/>
      <c r="AY245" s="176"/>
      <c r="AZ245" s="176"/>
      <c r="BA245" s="176"/>
      <c r="BB245" s="176"/>
      <c r="BC245" s="176"/>
      <c r="BD245" s="176"/>
      <c r="BE245" s="176"/>
      <c r="BF245" s="176"/>
      <c r="BG245" s="176"/>
      <c r="BH245" s="176"/>
      <c r="BI245" s="176"/>
      <c r="BJ245" s="176"/>
      <c r="BK245" s="176"/>
      <c r="BL245" s="176"/>
      <c r="BM245" s="176"/>
      <c r="BN245" s="176"/>
      <c r="BO245" s="176"/>
      <c r="BP245" s="176"/>
      <c r="BQ245" s="176"/>
      <c r="BR245" s="176"/>
      <c r="BS245" s="176"/>
      <c r="BT245" s="176"/>
      <c r="BU245" s="176"/>
      <c r="BV245" s="176"/>
      <c r="BW245" s="176"/>
      <c r="BX245" s="176"/>
      <c r="BY245" s="176"/>
      <c r="BZ245" s="176"/>
      <c r="CA245" s="176"/>
      <c r="CB245" s="176"/>
      <c r="CC245" s="176"/>
      <c r="CD245" s="176"/>
      <c r="CE245" s="176"/>
      <c r="CF245" s="176"/>
      <c r="CG245" s="176"/>
      <c r="CH245" s="176"/>
      <c r="CI245" s="176"/>
      <c r="CJ245" s="176"/>
      <c r="CK245" s="176"/>
      <c r="CL245" s="176"/>
      <c r="CM245" s="176"/>
      <c r="CN245" s="176"/>
      <c r="CO245" s="176"/>
      <c r="CP245" s="176"/>
      <c r="CQ245" s="176"/>
      <c r="CR245" s="176"/>
      <c r="CS245" s="176"/>
      <c r="CT245" s="176"/>
      <c r="CU245" s="176"/>
      <c r="CV245" s="176"/>
      <c r="CW245" s="176"/>
      <c r="CX245" s="176"/>
      <c r="CY245" s="176"/>
      <c r="CZ245" s="176"/>
      <c r="DA245" s="176"/>
      <c r="DB245" s="176"/>
      <c r="DC245" s="176"/>
      <c r="DD245" s="176"/>
      <c r="DE245" s="176"/>
      <c r="DF245" s="176"/>
      <c r="DG245" s="176"/>
      <c r="DH245" s="176"/>
      <c r="DI245" s="176"/>
      <c r="DJ245" s="176"/>
      <c r="DK245" s="176"/>
      <c r="DL245" s="176"/>
      <c r="DM245" s="176"/>
      <c r="DN245" s="176"/>
      <c r="DO245" s="176"/>
      <c r="DP245" s="176"/>
      <c r="DQ245" s="176"/>
      <c r="DR245" s="176"/>
      <c r="DS245" s="176"/>
      <c r="DT245" s="176"/>
      <c r="DU245" s="176"/>
      <c r="DV245" s="176"/>
      <c r="DW245" s="176"/>
      <c r="DX245" s="176">
        <v>-63189150.719236001</v>
      </c>
    </row>
    <row r="246" spans="4:130">
      <c r="D246" s="175" t="s">
        <v>990</v>
      </c>
      <c r="E246" s="191" t="s">
        <v>1011</v>
      </c>
      <c r="F246" s="191" t="s">
        <v>1012</v>
      </c>
      <c r="G246" s="191">
        <v>-2315017.54</v>
      </c>
      <c r="H246" s="191"/>
      <c r="I246" s="191"/>
      <c r="J246" s="191">
        <v>-60874133.179236002</v>
      </c>
      <c r="K246" s="191"/>
      <c r="L246" s="191"/>
      <c r="M246" s="191"/>
      <c r="N246" s="191"/>
      <c r="O246" s="191">
        <v>-63189150.719236001</v>
      </c>
      <c r="P246" s="191"/>
      <c r="Q246" s="191"/>
      <c r="R246" s="191"/>
      <c r="S246" s="191"/>
      <c r="T246" s="191"/>
      <c r="U246" s="191"/>
      <c r="V246" s="191"/>
      <c r="W246" s="191"/>
      <c r="X246" s="191"/>
      <c r="Y246" s="191"/>
      <c r="Z246" s="191"/>
      <c r="AA246" s="191"/>
      <c r="AB246" s="191"/>
      <c r="AC246" s="191"/>
      <c r="AD246" s="191"/>
      <c r="AE246" s="191"/>
      <c r="AF246" s="191"/>
      <c r="AG246" s="191"/>
      <c r="AH246" s="191"/>
      <c r="AI246" s="191"/>
      <c r="AJ246" s="191"/>
      <c r="AK246" s="191"/>
      <c r="AL246" s="191"/>
      <c r="AM246" s="191"/>
      <c r="AN246" s="191"/>
      <c r="AO246" s="191"/>
      <c r="AP246" s="191"/>
      <c r="AQ246" s="191"/>
      <c r="AR246" s="191"/>
      <c r="AS246" s="191"/>
      <c r="AT246" s="191"/>
      <c r="AU246" s="191"/>
      <c r="AV246" s="191"/>
      <c r="AW246" s="191"/>
      <c r="AX246" s="191"/>
      <c r="AY246" s="191"/>
      <c r="AZ246" s="191"/>
      <c r="BA246" s="191"/>
      <c r="BB246" s="191"/>
      <c r="BC246" s="191"/>
      <c r="BD246" s="191"/>
      <c r="BE246" s="191"/>
      <c r="BF246" s="191"/>
      <c r="BG246" s="191"/>
      <c r="BH246" s="191"/>
      <c r="BI246" s="191"/>
      <c r="BJ246" s="191"/>
      <c r="BK246" s="191"/>
      <c r="BL246" s="191"/>
      <c r="BM246" s="191"/>
      <c r="BN246" s="191"/>
      <c r="BO246" s="191"/>
      <c r="BP246" s="191"/>
      <c r="BQ246" s="191"/>
      <c r="BR246" s="191"/>
      <c r="BS246" s="191"/>
      <c r="BT246" s="191"/>
      <c r="BU246" s="191"/>
      <c r="BV246" s="191"/>
      <c r="BW246" s="191"/>
      <c r="BX246" s="191"/>
      <c r="BY246" s="191"/>
      <c r="BZ246" s="191"/>
      <c r="CA246" s="191"/>
      <c r="CB246" s="191"/>
      <c r="CC246" s="191"/>
      <c r="CD246" s="191"/>
      <c r="CE246" s="191"/>
      <c r="CF246" s="191"/>
      <c r="CG246" s="191"/>
      <c r="CH246" s="191"/>
      <c r="CI246" s="191"/>
      <c r="CJ246" s="191"/>
      <c r="CK246" s="191"/>
      <c r="CL246" s="191"/>
      <c r="CM246" s="191"/>
      <c r="CN246" s="191"/>
      <c r="CO246" s="191"/>
      <c r="CP246" s="191"/>
      <c r="CQ246" s="191"/>
      <c r="CR246" s="191"/>
      <c r="CS246" s="191"/>
      <c r="CT246" s="191"/>
      <c r="CU246" s="191"/>
      <c r="CV246" s="191"/>
      <c r="CW246" s="191"/>
      <c r="CX246" s="191"/>
      <c r="CY246" s="191"/>
      <c r="CZ246" s="191"/>
      <c r="DA246" s="191"/>
      <c r="DB246" s="191"/>
      <c r="DC246" s="191"/>
      <c r="DD246" s="191"/>
      <c r="DE246" s="191"/>
      <c r="DF246" s="191"/>
      <c r="DG246" s="191"/>
      <c r="DH246" s="191"/>
      <c r="DI246" s="191"/>
      <c r="DJ246" s="191"/>
      <c r="DK246" s="191"/>
      <c r="DL246" s="191"/>
      <c r="DM246" s="191"/>
      <c r="DN246" s="191"/>
      <c r="DO246" s="191"/>
      <c r="DP246" s="191"/>
      <c r="DQ246" s="191"/>
      <c r="DR246" s="191"/>
      <c r="DS246" s="191"/>
      <c r="DT246" s="191"/>
      <c r="DU246" s="191"/>
      <c r="DV246" s="191"/>
      <c r="DW246" s="191"/>
      <c r="DX246" s="191">
        <v>-63189150.719236001</v>
      </c>
    </row>
    <row r="247" spans="4:130">
      <c r="D247" s="175" t="s">
        <v>993</v>
      </c>
      <c r="E247" s="176" t="s">
        <v>1014</v>
      </c>
      <c r="F247" s="176" t="s">
        <v>1015</v>
      </c>
      <c r="G247" s="176"/>
      <c r="H247" s="176"/>
      <c r="I247" s="176">
        <v>-1104821917.7413104</v>
      </c>
      <c r="J247" s="176"/>
      <c r="K247" s="176"/>
      <c r="L247" s="176"/>
      <c r="M247" s="176"/>
      <c r="N247" s="176"/>
      <c r="O247" s="176">
        <v>-1104821917.7413104</v>
      </c>
      <c r="P247" s="176"/>
      <c r="Q247" s="176"/>
      <c r="R247" s="176"/>
      <c r="S247" s="176"/>
      <c r="T247" s="176"/>
      <c r="U247" s="176"/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  <c r="AN247" s="176"/>
      <c r="AO247" s="176"/>
      <c r="AP247" s="176"/>
      <c r="AQ247" s="176"/>
      <c r="AR247" s="176"/>
      <c r="AS247" s="176"/>
      <c r="AT247" s="176"/>
      <c r="AU247" s="176"/>
      <c r="AV247" s="176"/>
      <c r="AW247" s="176"/>
      <c r="AX247" s="176"/>
      <c r="AY247" s="176"/>
      <c r="AZ247" s="176"/>
      <c r="BA247" s="176"/>
      <c r="BB247" s="176"/>
      <c r="BC247" s="176"/>
      <c r="BD247" s="176"/>
      <c r="BE247" s="176"/>
      <c r="BF247" s="176"/>
      <c r="BG247" s="176"/>
      <c r="BH247" s="176"/>
      <c r="BI247" s="176"/>
      <c r="BJ247" s="176"/>
      <c r="BK247" s="176"/>
      <c r="BL247" s="176"/>
      <c r="BM247" s="176"/>
      <c r="BN247" s="176"/>
      <c r="BO247" s="176"/>
      <c r="BP247" s="176"/>
      <c r="BQ247" s="176"/>
      <c r="BR247" s="176"/>
      <c r="BS247" s="176"/>
      <c r="BT247" s="176"/>
      <c r="BU247" s="176"/>
      <c r="BV247" s="176"/>
      <c r="BW247" s="176"/>
      <c r="BX247" s="176"/>
      <c r="BY247" s="176"/>
      <c r="BZ247" s="176"/>
      <c r="CA247" s="176"/>
      <c r="CB247" s="176"/>
      <c r="CC247" s="176"/>
      <c r="CD247" s="176"/>
      <c r="CE247" s="176"/>
      <c r="CF247" s="176"/>
      <c r="CG247" s="176"/>
      <c r="CH247" s="176"/>
      <c r="CI247" s="176"/>
      <c r="CJ247" s="176"/>
      <c r="CK247" s="176"/>
      <c r="CL247" s="176"/>
      <c r="CM247" s="176"/>
      <c r="CN247" s="176"/>
      <c r="CO247" s="176"/>
      <c r="CP247" s="176"/>
      <c r="CQ247" s="176"/>
      <c r="CR247" s="176"/>
      <c r="CS247" s="176"/>
      <c r="CT247" s="176"/>
      <c r="CU247" s="176"/>
      <c r="CV247" s="176"/>
      <c r="CW247" s="176"/>
      <c r="CX247" s="176"/>
      <c r="CY247" s="176"/>
      <c r="CZ247" s="176"/>
      <c r="DA247" s="176"/>
      <c r="DB247" s="176"/>
      <c r="DC247" s="176"/>
      <c r="DD247" s="176"/>
      <c r="DE247" s="176"/>
      <c r="DF247" s="176"/>
      <c r="DG247" s="176"/>
      <c r="DH247" s="176"/>
      <c r="DI247" s="176"/>
      <c r="DJ247" s="176"/>
      <c r="DK247" s="176"/>
      <c r="DL247" s="176"/>
      <c r="DM247" s="176"/>
      <c r="DN247" s="176"/>
      <c r="DO247" s="176"/>
      <c r="DP247" s="176"/>
      <c r="DQ247" s="176"/>
      <c r="DR247" s="176"/>
      <c r="DS247" s="176"/>
      <c r="DT247" s="176"/>
      <c r="DU247" s="176"/>
      <c r="DV247" s="176"/>
      <c r="DW247" s="176"/>
      <c r="DX247" s="176">
        <v>-1104821917.7413104</v>
      </c>
    </row>
    <row r="248" spans="4:130">
      <c r="D248" s="175" t="s">
        <v>995</v>
      </c>
      <c r="E248" s="191" t="s">
        <v>1017</v>
      </c>
      <c r="F248" s="191" t="s">
        <v>1018</v>
      </c>
      <c r="G248" s="191"/>
      <c r="H248" s="191"/>
      <c r="I248" s="191">
        <v>-1104821917.7413104</v>
      </c>
      <c r="J248" s="191"/>
      <c r="K248" s="191"/>
      <c r="L248" s="191"/>
      <c r="M248" s="191"/>
      <c r="N248" s="191"/>
      <c r="O248" s="191">
        <v>-1104821917.7413104</v>
      </c>
      <c r="P248" s="191"/>
      <c r="Q248" s="191"/>
      <c r="R248" s="191"/>
      <c r="S248" s="191"/>
      <c r="T248" s="191"/>
      <c r="U248" s="191"/>
      <c r="V248" s="191"/>
      <c r="W248" s="191"/>
      <c r="X248" s="191"/>
      <c r="Y248" s="191"/>
      <c r="Z248" s="191"/>
      <c r="AA248" s="191"/>
      <c r="AB248" s="191"/>
      <c r="AC248" s="191"/>
      <c r="AD248" s="191"/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91"/>
      <c r="AR248" s="191"/>
      <c r="AS248" s="191"/>
      <c r="AT248" s="191"/>
      <c r="AU248" s="191"/>
      <c r="AV248" s="191"/>
      <c r="AW248" s="191"/>
      <c r="AX248" s="191"/>
      <c r="AY248" s="191"/>
      <c r="AZ248" s="191"/>
      <c r="BA248" s="191"/>
      <c r="BB248" s="191"/>
      <c r="BC248" s="191"/>
      <c r="BD248" s="191"/>
      <c r="BE248" s="191"/>
      <c r="BF248" s="191"/>
      <c r="BG248" s="191"/>
      <c r="BH248" s="191"/>
      <c r="BI248" s="191"/>
      <c r="BJ248" s="191"/>
      <c r="BK248" s="191"/>
      <c r="BL248" s="191"/>
      <c r="BM248" s="191"/>
      <c r="BN248" s="191"/>
      <c r="BO248" s="191"/>
      <c r="BP248" s="191"/>
      <c r="BQ248" s="191"/>
      <c r="BR248" s="191"/>
      <c r="BS248" s="191"/>
      <c r="BT248" s="191"/>
      <c r="BU248" s="191"/>
      <c r="BV248" s="191"/>
      <c r="BW248" s="191"/>
      <c r="BX248" s="191"/>
      <c r="BY248" s="191"/>
      <c r="BZ248" s="191"/>
      <c r="CA248" s="191"/>
      <c r="CB248" s="191"/>
      <c r="CC248" s="191"/>
      <c r="CD248" s="191"/>
      <c r="CE248" s="191"/>
      <c r="CF248" s="191"/>
      <c r="CG248" s="191"/>
      <c r="CH248" s="191"/>
      <c r="CI248" s="191"/>
      <c r="CJ248" s="191"/>
      <c r="CK248" s="191"/>
      <c r="CL248" s="191"/>
      <c r="CM248" s="191"/>
      <c r="CN248" s="191"/>
      <c r="CO248" s="191"/>
      <c r="CP248" s="191"/>
      <c r="CQ248" s="191"/>
      <c r="CR248" s="191"/>
      <c r="CS248" s="191"/>
      <c r="CT248" s="191"/>
      <c r="CU248" s="191"/>
      <c r="CV248" s="191"/>
      <c r="CW248" s="191"/>
      <c r="CX248" s="191"/>
      <c r="CY248" s="191"/>
      <c r="CZ248" s="191"/>
      <c r="DA248" s="191"/>
      <c r="DB248" s="191"/>
      <c r="DC248" s="191"/>
      <c r="DD248" s="191"/>
      <c r="DE248" s="191"/>
      <c r="DF248" s="191"/>
      <c r="DG248" s="191"/>
      <c r="DH248" s="191"/>
      <c r="DI248" s="191"/>
      <c r="DJ248" s="191"/>
      <c r="DK248" s="191"/>
      <c r="DL248" s="191"/>
      <c r="DM248" s="191"/>
      <c r="DN248" s="191"/>
      <c r="DO248" s="191"/>
      <c r="DP248" s="191"/>
      <c r="DQ248" s="191"/>
      <c r="DR248" s="191"/>
      <c r="DS248" s="191"/>
      <c r="DT248" s="191"/>
      <c r="DU248" s="191"/>
      <c r="DV248" s="191"/>
      <c r="DW248" s="191"/>
      <c r="DX248" s="191">
        <v>-1104821917.7413104</v>
      </c>
    </row>
    <row r="249" spans="4:130" s="128" customFormat="1">
      <c r="D249" s="203" t="s">
        <v>998</v>
      </c>
      <c r="E249" s="179" t="s">
        <v>1020</v>
      </c>
      <c r="F249" s="179" t="s">
        <v>214</v>
      </c>
      <c r="G249" s="179">
        <v>-2315017.54</v>
      </c>
      <c r="H249" s="179"/>
      <c r="I249" s="179">
        <v>-1104821917.7413104</v>
      </c>
      <c r="J249" s="179">
        <v>-60874133.179236002</v>
      </c>
      <c r="K249" s="179"/>
      <c r="L249" s="179"/>
      <c r="M249" s="179"/>
      <c r="N249" s="179"/>
      <c r="O249" s="179">
        <v>-1168011068.4605465</v>
      </c>
      <c r="P249" s="179"/>
      <c r="Q249" s="179"/>
      <c r="R249" s="179"/>
      <c r="S249" s="179"/>
      <c r="T249" s="179"/>
      <c r="U249" s="179"/>
      <c r="V249" s="179"/>
      <c r="W249" s="179"/>
      <c r="X249" s="179"/>
      <c r="Y249" s="179"/>
      <c r="Z249" s="179"/>
      <c r="AA249" s="179"/>
      <c r="AB249" s="179"/>
      <c r="AC249" s="179"/>
      <c r="AD249" s="179"/>
      <c r="AE249" s="179"/>
      <c r="AF249" s="179"/>
      <c r="AG249" s="179"/>
      <c r="AH249" s="179"/>
      <c r="AI249" s="179"/>
      <c r="AJ249" s="179"/>
      <c r="AK249" s="179"/>
      <c r="AL249" s="179"/>
      <c r="AM249" s="179"/>
      <c r="AN249" s="179"/>
      <c r="AO249" s="179"/>
      <c r="AP249" s="179"/>
      <c r="AQ249" s="179"/>
      <c r="AR249" s="179"/>
      <c r="AS249" s="179"/>
      <c r="AT249" s="179"/>
      <c r="AU249" s="179"/>
      <c r="AV249" s="179"/>
      <c r="AW249" s="179"/>
      <c r="AX249" s="179"/>
      <c r="AY249" s="179"/>
      <c r="AZ249" s="179"/>
      <c r="BA249" s="179"/>
      <c r="BB249" s="179"/>
      <c r="BC249" s="179"/>
      <c r="BD249" s="179"/>
      <c r="BE249" s="179"/>
      <c r="BF249" s="179"/>
      <c r="BG249" s="179"/>
      <c r="BH249" s="179"/>
      <c r="BI249" s="179"/>
      <c r="BJ249" s="179"/>
      <c r="BK249" s="179"/>
      <c r="BL249" s="179"/>
      <c r="BM249" s="179"/>
      <c r="BN249" s="179"/>
      <c r="BO249" s="179"/>
      <c r="BP249" s="179"/>
      <c r="BQ249" s="179"/>
      <c r="BR249" s="179"/>
      <c r="BS249" s="179"/>
      <c r="BT249" s="179"/>
      <c r="BU249" s="179"/>
      <c r="BV249" s="179"/>
      <c r="BW249" s="179"/>
      <c r="BX249" s="179"/>
      <c r="BY249" s="179"/>
      <c r="BZ249" s="179"/>
      <c r="CA249" s="179"/>
      <c r="CB249" s="179"/>
      <c r="CC249" s="179"/>
      <c r="CD249" s="179"/>
      <c r="CE249" s="179"/>
      <c r="CF249" s="179"/>
      <c r="CG249" s="179"/>
      <c r="CH249" s="179"/>
      <c r="CI249" s="179"/>
      <c r="CJ249" s="179"/>
      <c r="CK249" s="179"/>
      <c r="CL249" s="179"/>
      <c r="CM249" s="179"/>
      <c r="CN249" s="179"/>
      <c r="CO249" s="179"/>
      <c r="CP249" s="179"/>
      <c r="CQ249" s="179"/>
      <c r="CR249" s="179"/>
      <c r="CS249" s="179"/>
      <c r="CT249" s="179"/>
      <c r="CU249" s="179"/>
      <c r="CV249" s="179"/>
      <c r="CW249" s="179"/>
      <c r="CX249" s="179"/>
      <c r="CY249" s="179"/>
      <c r="CZ249" s="179"/>
      <c r="DA249" s="179"/>
      <c r="DB249" s="179"/>
      <c r="DC249" s="179"/>
      <c r="DD249" s="179"/>
      <c r="DE249" s="179"/>
      <c r="DF249" s="179"/>
      <c r="DG249" s="179"/>
      <c r="DH249" s="179"/>
      <c r="DI249" s="179"/>
      <c r="DJ249" s="179"/>
      <c r="DK249" s="179"/>
      <c r="DL249" s="179"/>
      <c r="DM249" s="179"/>
      <c r="DN249" s="179"/>
      <c r="DO249" s="179"/>
      <c r="DP249" s="179"/>
      <c r="DQ249" s="179"/>
      <c r="DR249" s="179"/>
      <c r="DS249" s="179"/>
      <c r="DT249" s="179"/>
      <c r="DU249" s="179"/>
      <c r="DV249" s="179"/>
      <c r="DW249" s="179"/>
      <c r="DX249" s="179">
        <v>-1168011068.4605465</v>
      </c>
    </row>
    <row r="250" spans="4:130">
      <c r="D250" s="175" t="s">
        <v>1001</v>
      </c>
      <c r="E250" s="180" t="s">
        <v>1022</v>
      </c>
      <c r="F250" s="180" t="s">
        <v>1023</v>
      </c>
      <c r="G250" s="180">
        <v>-1304288411.53</v>
      </c>
      <c r="H250" s="180">
        <v>-9976983.9299999997</v>
      </c>
      <c r="I250" s="180">
        <v>-1104821917.7413104</v>
      </c>
      <c r="J250" s="180">
        <v>-7264527306.0538864</v>
      </c>
      <c r="K250" s="180"/>
      <c r="L250" s="180">
        <v>-801170428.88684297</v>
      </c>
      <c r="M250" s="180">
        <v>-143264788.38999999</v>
      </c>
      <c r="N250" s="180">
        <v>-1777984.8707699999</v>
      </c>
      <c r="O250" s="180">
        <v>-10629827821.402809</v>
      </c>
      <c r="P250" s="180"/>
      <c r="Q250" s="180"/>
      <c r="R250" s="180"/>
      <c r="S250" s="180"/>
      <c r="T250" s="180"/>
      <c r="U250" s="180"/>
      <c r="V250" s="180"/>
      <c r="W250" s="180"/>
      <c r="X250" s="180"/>
      <c r="Y250" s="180">
        <v>0</v>
      </c>
      <c r="Z250" s="180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80"/>
      <c r="AK250" s="180"/>
      <c r="AL250" s="180"/>
      <c r="AM250" s="180"/>
      <c r="AN250" s="180"/>
      <c r="AO250" s="180"/>
      <c r="AP250" s="180"/>
      <c r="AQ250" s="180"/>
      <c r="AR250" s="180"/>
      <c r="AS250" s="180"/>
      <c r="AT250" s="180"/>
      <c r="AU250" s="180"/>
      <c r="AV250" s="180"/>
      <c r="AW250" s="180"/>
      <c r="AX250" s="180"/>
      <c r="AY250" s="180"/>
      <c r="AZ250" s="180"/>
      <c r="BA250" s="180"/>
      <c r="BB250" s="180"/>
      <c r="BC250" s="180"/>
      <c r="BD250" s="180"/>
      <c r="BE250" s="180"/>
      <c r="BF250" s="180"/>
      <c r="BG250" s="180"/>
      <c r="BH250" s="180"/>
      <c r="BI250" s="180"/>
      <c r="BJ250" s="180">
        <v>9098853.8100000005</v>
      </c>
      <c r="BK250" s="180"/>
      <c r="BL250" s="180"/>
      <c r="BM250" s="180"/>
      <c r="BN250" s="180"/>
      <c r="BO250" s="180"/>
      <c r="BP250" s="180"/>
      <c r="BQ250" s="180"/>
      <c r="BR250" s="180"/>
      <c r="BS250" s="180"/>
      <c r="BT250" s="180"/>
      <c r="BU250" s="180"/>
      <c r="BV250" s="180"/>
      <c r="BW250" s="180"/>
      <c r="BX250" s="180"/>
      <c r="BY250" s="180"/>
      <c r="BZ250" s="180"/>
      <c r="CA250" s="180"/>
      <c r="CB250" s="180">
        <v>22947176.020399</v>
      </c>
      <c r="CC250" s="180"/>
      <c r="CD250" s="180"/>
      <c r="CE250" s="180"/>
      <c r="CF250" s="180"/>
      <c r="CG250" s="180"/>
      <c r="CH250" s="180"/>
      <c r="CI250" s="180"/>
      <c r="CJ250" s="180"/>
      <c r="CK250" s="180"/>
      <c r="CL250" s="180"/>
      <c r="CM250" s="180"/>
      <c r="CN250" s="180"/>
      <c r="CO250" s="180"/>
      <c r="CP250" s="180"/>
      <c r="CQ250" s="180"/>
      <c r="CR250" s="180"/>
      <c r="CS250" s="180"/>
      <c r="CT250" s="180"/>
      <c r="CU250" s="180"/>
      <c r="CV250" s="180"/>
      <c r="CW250" s="180"/>
      <c r="CX250" s="180"/>
      <c r="CY250" s="180"/>
      <c r="CZ250" s="180"/>
      <c r="DA250" s="180"/>
      <c r="DB250" s="180"/>
      <c r="DC250" s="180">
        <v>82386523.996444404</v>
      </c>
      <c r="DD250" s="180">
        <v>-871379.6830973</v>
      </c>
      <c r="DE250" s="180"/>
      <c r="DF250" s="180"/>
      <c r="DG250" s="180"/>
      <c r="DH250" s="180"/>
      <c r="DI250" s="180">
        <v>-1604229438.47</v>
      </c>
      <c r="DJ250" s="180"/>
      <c r="DK250" s="180"/>
      <c r="DL250" s="180"/>
      <c r="DM250" s="180"/>
      <c r="DN250" s="180"/>
      <c r="DO250" s="180">
        <v>42713525.590000004</v>
      </c>
      <c r="DP250" s="180"/>
      <c r="DQ250" s="180"/>
      <c r="DR250" s="180">
        <v>367411771.10000002</v>
      </c>
      <c r="DS250" s="180"/>
      <c r="DT250" s="180">
        <v>-1080542967.6362541</v>
      </c>
      <c r="DU250" s="180"/>
      <c r="DV250" s="180"/>
      <c r="DW250" s="180">
        <v>0</v>
      </c>
      <c r="DX250" s="180">
        <v>-11710370789.039064</v>
      </c>
    </row>
    <row r="251" spans="4:130">
      <c r="D251" s="175" t="s">
        <v>1004</v>
      </c>
      <c r="E251" s="187" t="s">
        <v>1025</v>
      </c>
      <c r="F251" s="187" t="s">
        <v>1026</v>
      </c>
      <c r="G251" s="187">
        <v>-33396414495.779999</v>
      </c>
      <c r="H251" s="187">
        <v>-351753567.18000001</v>
      </c>
      <c r="I251" s="187">
        <v>-5684632073.5106173</v>
      </c>
      <c r="J251" s="187">
        <v>-15474247682.59791</v>
      </c>
      <c r="K251" s="187">
        <v>-41274.17</v>
      </c>
      <c r="L251" s="187">
        <v>-1524169819.976352</v>
      </c>
      <c r="M251" s="187">
        <v>-960774463.95000005</v>
      </c>
      <c r="N251" s="187">
        <v>-1650241654.8301351</v>
      </c>
      <c r="O251" s="187">
        <v>-59042275031.99501</v>
      </c>
      <c r="P251" s="187"/>
      <c r="Q251" s="187"/>
      <c r="R251" s="187"/>
      <c r="S251" s="187"/>
      <c r="T251" s="187"/>
      <c r="U251" s="187"/>
      <c r="V251" s="187"/>
      <c r="W251" s="187">
        <v>115415085.81847639</v>
      </c>
      <c r="X251" s="187">
        <v>3278178248.736074</v>
      </c>
      <c r="Y251" s="187">
        <v>0</v>
      </c>
      <c r="Z251" s="187">
        <v>58951416.798448697</v>
      </c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>
        <v>472373920.65274203</v>
      </c>
      <c r="BD251" s="187"/>
      <c r="BE251" s="187"/>
      <c r="BF251" s="187"/>
      <c r="BG251" s="187"/>
      <c r="BH251" s="187"/>
      <c r="BI251" s="187"/>
      <c r="BJ251" s="187">
        <v>11537972.470000001</v>
      </c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>
        <v>22947176.020399</v>
      </c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>
        <v>82386523.996444404</v>
      </c>
      <c r="DD251" s="187">
        <v>-871379.6830973</v>
      </c>
      <c r="DE251" s="187"/>
      <c r="DF251" s="187"/>
      <c r="DG251" s="187"/>
      <c r="DH251" s="187"/>
      <c r="DI251" s="187">
        <v>-1604229438.47</v>
      </c>
      <c r="DJ251" s="187"/>
      <c r="DK251" s="187"/>
      <c r="DL251" s="187"/>
      <c r="DM251" s="187"/>
      <c r="DN251" s="187"/>
      <c r="DO251" s="187">
        <v>42713525.590000004</v>
      </c>
      <c r="DP251" s="187"/>
      <c r="DQ251" s="187"/>
      <c r="DR251" s="187">
        <v>367411771.10000002</v>
      </c>
      <c r="DS251" s="187"/>
      <c r="DT251" s="187">
        <v>2846814823.0294871</v>
      </c>
      <c r="DU251" s="187"/>
      <c r="DV251" s="187"/>
      <c r="DW251" s="187">
        <v>-55979617.798448697</v>
      </c>
      <c r="DX251" s="187">
        <v>-56251439826.763977</v>
      </c>
    </row>
    <row r="252" spans="4:130">
      <c r="D252" s="175" t="s">
        <v>1007</v>
      </c>
      <c r="E252" s="176" t="s">
        <v>1028</v>
      </c>
      <c r="F252" s="176" t="s">
        <v>148</v>
      </c>
      <c r="G252" s="176"/>
      <c r="H252" s="176"/>
      <c r="I252" s="176"/>
      <c r="J252" s="176"/>
      <c r="K252" s="176"/>
      <c r="L252" s="176">
        <v>-4027621553.62182</v>
      </c>
      <c r="M252" s="176"/>
      <c r="N252" s="176"/>
      <c r="O252" s="176">
        <v>-4027621553.62182</v>
      </c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76"/>
      <c r="AA252" s="176"/>
      <c r="AB252" s="176"/>
      <c r="AC252" s="176"/>
      <c r="AD252" s="176"/>
      <c r="AE252" s="176"/>
      <c r="AF252" s="176"/>
      <c r="AG252" s="176"/>
      <c r="AH252" s="176"/>
      <c r="AI252" s="176"/>
      <c r="AJ252" s="176"/>
      <c r="AK252" s="176"/>
      <c r="AL252" s="176"/>
      <c r="AM252" s="176"/>
      <c r="AN252" s="176"/>
      <c r="AO252" s="176"/>
      <c r="AP252" s="176"/>
      <c r="AQ252" s="176"/>
      <c r="AR252" s="176"/>
      <c r="AS252" s="176"/>
      <c r="AT252" s="176"/>
      <c r="AU252" s="176"/>
      <c r="AV252" s="176"/>
      <c r="AW252" s="176"/>
      <c r="AX252" s="176"/>
      <c r="AY252" s="176"/>
      <c r="AZ252" s="176"/>
      <c r="BA252" s="176"/>
      <c r="BB252" s="176"/>
      <c r="BC252" s="176"/>
      <c r="BD252" s="176"/>
      <c r="BE252" s="176"/>
      <c r="BF252" s="176"/>
      <c r="BG252" s="176"/>
      <c r="BH252" s="176"/>
      <c r="BI252" s="176"/>
      <c r="BJ252" s="176"/>
      <c r="BK252" s="176"/>
      <c r="BL252" s="176"/>
      <c r="BM252" s="176"/>
      <c r="BN252" s="176"/>
      <c r="BO252" s="176"/>
      <c r="BP252" s="176"/>
      <c r="BQ252" s="176"/>
      <c r="BR252" s="176"/>
      <c r="BS252" s="176"/>
      <c r="BT252" s="176"/>
      <c r="BU252" s="176"/>
      <c r="BV252" s="176"/>
      <c r="BW252" s="176"/>
      <c r="BX252" s="176"/>
      <c r="BY252" s="176"/>
      <c r="BZ252" s="176"/>
      <c r="CA252" s="176"/>
      <c r="CB252" s="176"/>
      <c r="CC252" s="176"/>
      <c r="CD252" s="176"/>
      <c r="CE252" s="176"/>
      <c r="CF252" s="176"/>
      <c r="CG252" s="176"/>
      <c r="CH252" s="176"/>
      <c r="CI252" s="176"/>
      <c r="CJ252" s="176"/>
      <c r="CK252" s="176"/>
      <c r="CL252" s="176"/>
      <c r="CM252" s="176"/>
      <c r="CN252" s="176"/>
      <c r="CO252" s="176"/>
      <c r="CP252" s="176"/>
      <c r="CQ252" s="176"/>
      <c r="CR252" s="176"/>
      <c r="CS252" s="176"/>
      <c r="CT252" s="176"/>
      <c r="CU252" s="176"/>
      <c r="CV252" s="176"/>
      <c r="CW252" s="176"/>
      <c r="CX252" s="176"/>
      <c r="CY252" s="176"/>
      <c r="CZ252" s="176"/>
      <c r="DA252" s="176"/>
      <c r="DB252" s="176"/>
      <c r="DC252" s="176"/>
      <c r="DD252" s="176"/>
      <c r="DE252" s="176"/>
      <c r="DF252" s="176"/>
      <c r="DG252" s="176"/>
      <c r="DH252" s="176"/>
      <c r="DI252" s="176"/>
      <c r="DJ252" s="176"/>
      <c r="DK252" s="176"/>
      <c r="DL252" s="176"/>
      <c r="DM252" s="176"/>
      <c r="DN252" s="176"/>
      <c r="DO252" s="176"/>
      <c r="DP252" s="176"/>
      <c r="DQ252" s="176"/>
      <c r="DR252" s="176"/>
      <c r="DS252" s="176"/>
      <c r="DT252" s="176"/>
      <c r="DU252" s="176"/>
      <c r="DV252" s="176"/>
      <c r="DW252" s="176"/>
      <c r="DX252" s="176">
        <v>-4027621553.62182</v>
      </c>
    </row>
    <row r="253" spans="4:130">
      <c r="D253" s="175" t="s">
        <v>1010</v>
      </c>
      <c r="E253" s="178" t="s">
        <v>1030</v>
      </c>
      <c r="F253" s="178" t="s">
        <v>148</v>
      </c>
      <c r="G253" s="178"/>
      <c r="H253" s="178"/>
      <c r="I253" s="178"/>
      <c r="J253" s="178"/>
      <c r="K253" s="178"/>
      <c r="L253" s="178">
        <v>-4027621553.62182</v>
      </c>
      <c r="M253" s="178"/>
      <c r="N253" s="178"/>
      <c r="O253" s="178">
        <v>-4027621553.62182</v>
      </c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/>
      <c r="BY253" s="178"/>
      <c r="BZ253" s="178"/>
      <c r="CA253" s="178"/>
      <c r="CB253" s="178"/>
      <c r="CC253" s="178"/>
      <c r="CD253" s="178"/>
      <c r="CE253" s="178"/>
      <c r="CF253" s="178"/>
      <c r="CG253" s="178"/>
      <c r="CH253" s="178"/>
      <c r="CI253" s="178"/>
      <c r="CJ253" s="178"/>
      <c r="CK253" s="178"/>
      <c r="CL253" s="178"/>
      <c r="CM253" s="178"/>
      <c r="CN253" s="178"/>
      <c r="CO253" s="178"/>
      <c r="CP253" s="178"/>
      <c r="CQ253" s="178"/>
      <c r="CR253" s="178"/>
      <c r="CS253" s="178"/>
      <c r="CT253" s="178"/>
      <c r="CU253" s="178"/>
      <c r="CV253" s="178"/>
      <c r="CW253" s="178"/>
      <c r="CX253" s="178"/>
      <c r="CY253" s="178"/>
      <c r="CZ253" s="178"/>
      <c r="DA253" s="178"/>
      <c r="DB253" s="178"/>
      <c r="DC253" s="178"/>
      <c r="DD253" s="178"/>
      <c r="DE253" s="178"/>
      <c r="DF253" s="178"/>
      <c r="DG253" s="178"/>
      <c r="DH253" s="178"/>
      <c r="DI253" s="178"/>
      <c r="DJ253" s="178"/>
      <c r="DK253" s="178"/>
      <c r="DL253" s="178"/>
      <c r="DM253" s="178"/>
      <c r="DN253" s="178"/>
      <c r="DO253" s="178"/>
      <c r="DP253" s="178"/>
      <c r="DQ253" s="178"/>
      <c r="DR253" s="178"/>
      <c r="DS253" s="178"/>
      <c r="DT253" s="178"/>
      <c r="DU253" s="178"/>
      <c r="DV253" s="178"/>
      <c r="DW253" s="178"/>
      <c r="DX253" s="179">
        <v>-4027621553.62182</v>
      </c>
      <c r="DY253" s="201">
        <v>-13490198435.778999</v>
      </c>
      <c r="DZ253" s="202">
        <v>-13490198435.779999</v>
      </c>
    </row>
    <row r="254" spans="4:130">
      <c r="D254" s="175" t="s">
        <v>1013</v>
      </c>
      <c r="E254" s="176" t="s">
        <v>1032</v>
      </c>
      <c r="F254" s="176" t="s">
        <v>149</v>
      </c>
      <c r="G254" s="176">
        <v>-3450000000</v>
      </c>
      <c r="H254" s="176">
        <v>-890000000</v>
      </c>
      <c r="I254" s="176">
        <v>-21735991497.939995</v>
      </c>
      <c r="J254" s="176">
        <v>-2712544855.1300001</v>
      </c>
      <c r="K254" s="176">
        <v>-1000000</v>
      </c>
      <c r="L254" s="176">
        <v>-1540039672.5881801</v>
      </c>
      <c r="M254" s="176">
        <v>-3582537210</v>
      </c>
      <c r="N254" s="176">
        <v>-6069471142.8599997</v>
      </c>
      <c r="O254" s="176">
        <v>-39981584378.518173</v>
      </c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>
        <v>20161444.939994998</v>
      </c>
      <c r="CD254" s="176"/>
      <c r="CE254" s="176"/>
      <c r="CF254" s="176"/>
      <c r="CG254" s="176"/>
      <c r="CH254" s="176"/>
      <c r="CI254" s="176"/>
      <c r="CJ254" s="176"/>
      <c r="CK254" s="176"/>
      <c r="CL254" s="176"/>
      <c r="CM254" s="176"/>
      <c r="CN254" s="176"/>
      <c r="CO254" s="176"/>
      <c r="CP254" s="176"/>
      <c r="CQ254" s="176"/>
      <c r="CR254" s="176"/>
      <c r="CS254" s="176"/>
      <c r="CT254" s="176"/>
      <c r="CU254" s="176"/>
      <c r="CV254" s="176"/>
      <c r="CW254" s="176"/>
      <c r="CX254" s="176"/>
      <c r="CY254" s="176"/>
      <c r="CZ254" s="176"/>
      <c r="DA254" s="176"/>
      <c r="DB254" s="176"/>
      <c r="DC254" s="176"/>
      <c r="DD254" s="176"/>
      <c r="DE254" s="176"/>
      <c r="DF254" s="176"/>
      <c r="DG254" s="176"/>
      <c r="DH254" s="176"/>
      <c r="DI254" s="176">
        <v>30498846051.419998</v>
      </c>
      <c r="DJ254" s="176"/>
      <c r="DK254" s="176"/>
      <c r="DL254" s="176"/>
      <c r="DM254" s="176"/>
      <c r="DN254" s="176"/>
      <c r="DO254" s="176"/>
      <c r="DP254" s="176"/>
      <c r="DQ254" s="176"/>
      <c r="DR254" s="176"/>
      <c r="DS254" s="176"/>
      <c r="DT254" s="176">
        <v>30519007496.359993</v>
      </c>
      <c r="DU254" s="176"/>
      <c r="DV254" s="176"/>
      <c r="DW254" s="176"/>
      <c r="DX254" s="176">
        <v>-9462576882.1581783</v>
      </c>
    </row>
    <row r="255" spans="4:130">
      <c r="D255" s="175" t="s">
        <v>1016</v>
      </c>
      <c r="E255" s="178" t="s">
        <v>1034</v>
      </c>
      <c r="F255" s="178" t="s">
        <v>149</v>
      </c>
      <c r="G255" s="178">
        <v>-3450000000</v>
      </c>
      <c r="H255" s="178">
        <v>-890000000</v>
      </c>
      <c r="I255" s="178">
        <v>-21735991497.939995</v>
      </c>
      <c r="J255" s="178">
        <v>-2712544855.1300001</v>
      </c>
      <c r="K255" s="178">
        <v>-1000000</v>
      </c>
      <c r="L255" s="178">
        <v>-1540039672.5881801</v>
      </c>
      <c r="M255" s="178">
        <v>-3582537210</v>
      </c>
      <c r="N255" s="178">
        <v>-6069471142.8599997</v>
      </c>
      <c r="O255" s="178">
        <v>-39981584378.518173</v>
      </c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8">
        <v>20161444.939994998</v>
      </c>
      <c r="CD255" s="178"/>
      <c r="CE255" s="178"/>
      <c r="CF255" s="178"/>
      <c r="CG255" s="178"/>
      <c r="CH255" s="178"/>
      <c r="CI255" s="178"/>
      <c r="CJ255" s="178"/>
      <c r="CK255" s="178"/>
      <c r="CL255" s="178"/>
      <c r="CM255" s="178"/>
      <c r="CN255" s="178"/>
      <c r="CO255" s="178"/>
      <c r="CP255" s="178"/>
      <c r="CQ255" s="178"/>
      <c r="CR255" s="178"/>
      <c r="CS255" s="178"/>
      <c r="CT255" s="178"/>
      <c r="CU255" s="178"/>
      <c r="CV255" s="178"/>
      <c r="CW255" s="178"/>
      <c r="CX255" s="178"/>
      <c r="CY255" s="178"/>
      <c r="CZ255" s="178"/>
      <c r="DA255" s="178"/>
      <c r="DB255" s="178"/>
      <c r="DC255" s="178"/>
      <c r="DD255" s="178"/>
      <c r="DE255" s="178"/>
      <c r="DF255" s="178"/>
      <c r="DG255" s="178"/>
      <c r="DH255" s="178"/>
      <c r="DI255" s="178">
        <v>30498846051.419998</v>
      </c>
      <c r="DJ255" s="178"/>
      <c r="DK255" s="178"/>
      <c r="DL255" s="178"/>
      <c r="DM255" s="178"/>
      <c r="DN255" s="178"/>
      <c r="DO255" s="178"/>
      <c r="DP255" s="178"/>
      <c r="DQ255" s="178"/>
      <c r="DR255" s="178"/>
      <c r="DS255" s="178"/>
      <c r="DT255" s="178">
        <v>30519007496.359993</v>
      </c>
      <c r="DU255" s="178"/>
      <c r="DV255" s="178"/>
      <c r="DW255" s="178"/>
      <c r="DX255" s="179">
        <v>-9462576882.1581783</v>
      </c>
    </row>
    <row r="256" spans="4:130">
      <c r="D256" s="175" t="s">
        <v>1019</v>
      </c>
      <c r="E256" s="176" t="s">
        <v>1036</v>
      </c>
      <c r="F256" s="176" t="s">
        <v>150</v>
      </c>
      <c r="G256" s="176"/>
      <c r="H256" s="176"/>
      <c r="I256" s="176"/>
      <c r="J256" s="176"/>
      <c r="K256" s="176"/>
      <c r="L256" s="176">
        <v>-1243612605.427038</v>
      </c>
      <c r="M256" s="176"/>
      <c r="N256" s="176"/>
      <c r="O256" s="176">
        <v>-1243612605.427038</v>
      </c>
      <c r="P256" s="176"/>
      <c r="Q256" s="176"/>
      <c r="R256" s="176"/>
      <c r="S256" s="176"/>
      <c r="T256" s="176"/>
      <c r="U256" s="176"/>
      <c r="V256" s="176"/>
      <c r="W256" s="176"/>
      <c r="X256" s="176"/>
      <c r="Y256" s="176"/>
      <c r="Z256" s="176"/>
      <c r="AA256" s="176"/>
      <c r="AB256" s="176"/>
      <c r="AC256" s="176"/>
      <c r="AD256" s="176"/>
      <c r="AE256" s="176"/>
      <c r="AF256" s="176"/>
      <c r="AG256" s="176"/>
      <c r="AH256" s="176"/>
      <c r="AI256" s="176"/>
      <c r="AJ256" s="176"/>
      <c r="AK256" s="176"/>
      <c r="AL256" s="176"/>
      <c r="AM256" s="176"/>
      <c r="AN256" s="176"/>
      <c r="AO256" s="176"/>
      <c r="AP256" s="176"/>
      <c r="AQ256" s="176"/>
      <c r="AR256" s="176"/>
      <c r="AS256" s="176"/>
      <c r="AT256" s="176"/>
      <c r="AU256" s="176"/>
      <c r="AV256" s="176"/>
      <c r="AW256" s="176"/>
      <c r="AX256" s="176"/>
      <c r="AY256" s="176"/>
      <c r="AZ256" s="176"/>
      <c r="BA256" s="176"/>
      <c r="BB256" s="176"/>
      <c r="BC256" s="176"/>
      <c r="BD256" s="176"/>
      <c r="BE256" s="176"/>
      <c r="BF256" s="176"/>
      <c r="BG256" s="176"/>
      <c r="BH256" s="176"/>
      <c r="BI256" s="176"/>
      <c r="BJ256" s="176"/>
      <c r="BK256" s="176"/>
      <c r="BL256" s="176"/>
      <c r="BM256" s="176"/>
      <c r="BN256" s="176"/>
      <c r="BO256" s="176"/>
      <c r="BP256" s="176"/>
      <c r="BQ256" s="176"/>
      <c r="BR256" s="176"/>
      <c r="BS256" s="176"/>
      <c r="BT256" s="176"/>
      <c r="BU256" s="176"/>
      <c r="BV256" s="176"/>
      <c r="BW256" s="176"/>
      <c r="BX256" s="176"/>
      <c r="BY256" s="176"/>
      <c r="BZ256" s="176"/>
      <c r="CA256" s="176"/>
      <c r="CB256" s="176"/>
      <c r="CC256" s="176"/>
      <c r="CD256" s="176"/>
      <c r="CE256" s="176"/>
      <c r="CF256" s="176"/>
      <c r="CG256" s="176"/>
      <c r="CH256" s="176"/>
      <c r="CI256" s="176"/>
      <c r="CJ256" s="176"/>
      <c r="CK256" s="176"/>
      <c r="CL256" s="176"/>
      <c r="CM256" s="176"/>
      <c r="CN256" s="176"/>
      <c r="CO256" s="176"/>
      <c r="CP256" s="176"/>
      <c r="CQ256" s="176"/>
      <c r="CR256" s="176"/>
      <c r="CS256" s="176"/>
      <c r="CT256" s="176"/>
      <c r="CU256" s="176"/>
      <c r="CV256" s="176"/>
      <c r="CW256" s="176"/>
      <c r="CX256" s="176"/>
      <c r="CY256" s="176"/>
      <c r="CZ256" s="176"/>
      <c r="DA256" s="176"/>
      <c r="DB256" s="176"/>
      <c r="DC256" s="176"/>
      <c r="DD256" s="176"/>
      <c r="DE256" s="176"/>
      <c r="DF256" s="176"/>
      <c r="DG256" s="176"/>
      <c r="DH256" s="176"/>
      <c r="DI256" s="176"/>
      <c r="DJ256" s="176"/>
      <c r="DK256" s="176"/>
      <c r="DL256" s="176"/>
      <c r="DM256" s="176"/>
      <c r="DN256" s="176"/>
      <c r="DO256" s="176"/>
      <c r="DP256" s="176"/>
      <c r="DQ256" s="176"/>
      <c r="DR256" s="176"/>
      <c r="DS256" s="176"/>
      <c r="DT256" s="176"/>
      <c r="DU256" s="176"/>
      <c r="DV256" s="176"/>
      <c r="DW256" s="176"/>
      <c r="DX256" s="176">
        <v>-1243612605.427038</v>
      </c>
    </row>
    <row r="257" spans="4:128" s="128" customFormat="1">
      <c r="D257" s="203" t="s">
        <v>1021</v>
      </c>
      <c r="E257" s="179" t="s">
        <v>1038</v>
      </c>
      <c r="F257" s="179" t="s">
        <v>150</v>
      </c>
      <c r="G257" s="179"/>
      <c r="H257" s="179"/>
      <c r="I257" s="179"/>
      <c r="J257" s="179"/>
      <c r="K257" s="179"/>
      <c r="L257" s="179">
        <v>-1243612605.427038</v>
      </c>
      <c r="M257" s="179"/>
      <c r="N257" s="179"/>
      <c r="O257" s="179">
        <v>-1243612605.427038</v>
      </c>
      <c r="P257" s="179"/>
      <c r="Q257" s="179"/>
      <c r="R257" s="179"/>
      <c r="S257" s="179"/>
      <c r="T257" s="179"/>
      <c r="U257" s="179"/>
      <c r="V257" s="179"/>
      <c r="W257" s="179"/>
      <c r="X257" s="179"/>
      <c r="Y257" s="179"/>
      <c r="Z257" s="179"/>
      <c r="AA257" s="179"/>
      <c r="AB257" s="179"/>
      <c r="AC257" s="179"/>
      <c r="AD257" s="179"/>
      <c r="AE257" s="179"/>
      <c r="AF257" s="179"/>
      <c r="AG257" s="179"/>
      <c r="AH257" s="179"/>
      <c r="AI257" s="179"/>
      <c r="AJ257" s="179"/>
      <c r="AK257" s="179"/>
      <c r="AL257" s="179"/>
      <c r="AM257" s="179"/>
      <c r="AN257" s="179"/>
      <c r="AO257" s="179"/>
      <c r="AP257" s="179"/>
      <c r="AQ257" s="179"/>
      <c r="AR257" s="179"/>
      <c r="AS257" s="179"/>
      <c r="AT257" s="179"/>
      <c r="AU257" s="179"/>
      <c r="AV257" s="179"/>
      <c r="AW257" s="179"/>
      <c r="AX257" s="179"/>
      <c r="AY257" s="179"/>
      <c r="AZ257" s="179"/>
      <c r="BA257" s="179"/>
      <c r="BB257" s="179"/>
      <c r="BC257" s="179"/>
      <c r="BD257" s="179"/>
      <c r="BE257" s="179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  <c r="BR257" s="179"/>
      <c r="BS257" s="179"/>
      <c r="BT257" s="179"/>
      <c r="BU257" s="179"/>
      <c r="BV257" s="179"/>
      <c r="BW257" s="179"/>
      <c r="BX257" s="179"/>
      <c r="BY257" s="179"/>
      <c r="BZ257" s="179"/>
      <c r="CA257" s="179"/>
      <c r="CB257" s="179"/>
      <c r="CC257" s="179"/>
      <c r="CD257" s="179"/>
      <c r="CE257" s="179"/>
      <c r="CF257" s="179"/>
      <c r="CG257" s="179"/>
      <c r="CH257" s="179"/>
      <c r="CI257" s="179"/>
      <c r="CJ257" s="179"/>
      <c r="CK257" s="179"/>
      <c r="CL257" s="179"/>
      <c r="CM257" s="179"/>
      <c r="CN257" s="179"/>
      <c r="CO257" s="179"/>
      <c r="CP257" s="179"/>
      <c r="CQ257" s="179"/>
      <c r="CR257" s="179"/>
      <c r="CS257" s="179"/>
      <c r="CT257" s="179"/>
      <c r="CU257" s="179"/>
      <c r="CV257" s="179"/>
      <c r="CW257" s="179"/>
      <c r="CX257" s="179"/>
      <c r="CY257" s="179"/>
      <c r="CZ257" s="179"/>
      <c r="DA257" s="179"/>
      <c r="DB257" s="179"/>
      <c r="DC257" s="179"/>
      <c r="DD257" s="179"/>
      <c r="DE257" s="179"/>
      <c r="DF257" s="179"/>
      <c r="DG257" s="179"/>
      <c r="DH257" s="179"/>
      <c r="DI257" s="179"/>
      <c r="DJ257" s="179"/>
      <c r="DK257" s="179"/>
      <c r="DL257" s="179"/>
      <c r="DM257" s="179"/>
      <c r="DN257" s="179"/>
      <c r="DO257" s="179"/>
      <c r="DP257" s="179"/>
      <c r="DQ257" s="179"/>
      <c r="DR257" s="179"/>
      <c r="DS257" s="179"/>
      <c r="DT257" s="179"/>
      <c r="DU257" s="179"/>
      <c r="DV257" s="179"/>
      <c r="DW257" s="179"/>
      <c r="DX257" s="179">
        <v>-1243612605.427038</v>
      </c>
    </row>
    <row r="258" spans="4:128">
      <c r="D258" s="175" t="s">
        <v>1024</v>
      </c>
      <c r="E258" s="176" t="s">
        <v>1040</v>
      </c>
      <c r="F258" s="176" t="s">
        <v>151</v>
      </c>
      <c r="G258" s="176"/>
      <c r="H258" s="176"/>
      <c r="I258" s="176"/>
      <c r="J258" s="176">
        <v>-7795857.5</v>
      </c>
      <c r="K258" s="176"/>
      <c r="L258" s="176">
        <v>-1403908462.6935091</v>
      </c>
      <c r="M258" s="176">
        <v>-355000000</v>
      </c>
      <c r="N258" s="176"/>
      <c r="O258" s="176">
        <v>-1766704320.1935091</v>
      </c>
      <c r="P258" s="176"/>
      <c r="Q258" s="176"/>
      <c r="R258" s="176"/>
      <c r="S258" s="176"/>
      <c r="T258" s="176"/>
      <c r="U258" s="176"/>
      <c r="V258" s="176"/>
      <c r="W258" s="176"/>
      <c r="X258" s="176"/>
      <c r="Y258" s="176"/>
      <c r="Z258" s="176"/>
      <c r="AA258" s="176"/>
      <c r="AB258" s="176"/>
      <c r="AC258" s="176"/>
      <c r="AD258" s="176"/>
      <c r="AE258" s="176"/>
      <c r="AF258" s="176"/>
      <c r="AG258" s="176"/>
      <c r="AH258" s="176"/>
      <c r="AI258" s="176"/>
      <c r="AJ258" s="176"/>
      <c r="AK258" s="176"/>
      <c r="AL258" s="176"/>
      <c r="AM258" s="176"/>
      <c r="AN258" s="176"/>
      <c r="AO258" s="176"/>
      <c r="AP258" s="176"/>
      <c r="AQ258" s="176"/>
      <c r="AR258" s="176"/>
      <c r="AS258" s="176"/>
      <c r="AT258" s="176"/>
      <c r="AU258" s="176"/>
      <c r="AV258" s="176"/>
      <c r="AW258" s="176"/>
      <c r="AX258" s="176"/>
      <c r="AY258" s="176"/>
      <c r="AZ258" s="176"/>
      <c r="BA258" s="176"/>
      <c r="BB258" s="176"/>
      <c r="BC258" s="176"/>
      <c r="BD258" s="176"/>
      <c r="BE258" s="176"/>
      <c r="BF258" s="176"/>
      <c r="BG258" s="176"/>
      <c r="BH258" s="176"/>
      <c r="BI258" s="176"/>
      <c r="BJ258" s="176"/>
      <c r="BK258" s="176"/>
      <c r="BL258" s="176"/>
      <c r="BM258" s="176"/>
      <c r="BN258" s="176"/>
      <c r="BO258" s="176"/>
      <c r="BP258" s="176"/>
      <c r="BQ258" s="176"/>
      <c r="BR258" s="176"/>
      <c r="BS258" s="176"/>
      <c r="BT258" s="176"/>
      <c r="BU258" s="176"/>
      <c r="BV258" s="176"/>
      <c r="BW258" s="176"/>
      <c r="BX258" s="176"/>
      <c r="BY258" s="176"/>
      <c r="BZ258" s="176"/>
      <c r="CA258" s="176"/>
      <c r="CB258" s="176"/>
      <c r="CC258" s="176"/>
      <c r="CD258" s="176"/>
      <c r="CE258" s="176"/>
      <c r="CF258" s="176"/>
      <c r="CG258" s="176"/>
      <c r="CH258" s="176"/>
      <c r="CI258" s="176"/>
      <c r="CJ258" s="176"/>
      <c r="CK258" s="176"/>
      <c r="CL258" s="176"/>
      <c r="CM258" s="176"/>
      <c r="CN258" s="176"/>
      <c r="CO258" s="176"/>
      <c r="CP258" s="176"/>
      <c r="CQ258" s="176"/>
      <c r="CR258" s="176"/>
      <c r="CS258" s="176"/>
      <c r="CT258" s="176"/>
      <c r="CU258" s="176"/>
      <c r="CV258" s="176"/>
      <c r="CW258" s="176"/>
      <c r="CX258" s="176"/>
      <c r="CY258" s="176"/>
      <c r="CZ258" s="176"/>
      <c r="DA258" s="176"/>
      <c r="DB258" s="176"/>
      <c r="DC258" s="176"/>
      <c r="DD258" s="176"/>
      <c r="DE258" s="176"/>
      <c r="DF258" s="176"/>
      <c r="DG258" s="176"/>
      <c r="DH258" s="176"/>
      <c r="DI258" s="176">
        <v>3984504081.1999998</v>
      </c>
      <c r="DJ258" s="176"/>
      <c r="DK258" s="176"/>
      <c r="DL258" s="176"/>
      <c r="DM258" s="176"/>
      <c r="DN258" s="176"/>
      <c r="DO258" s="176"/>
      <c r="DP258" s="176"/>
      <c r="DQ258" s="176"/>
      <c r="DR258" s="176"/>
      <c r="DS258" s="176"/>
      <c r="DT258" s="176">
        <v>3984504081.1999998</v>
      </c>
      <c r="DU258" s="176"/>
      <c r="DV258" s="176"/>
      <c r="DW258" s="176"/>
      <c r="DX258" s="176">
        <v>2217799761.0064912</v>
      </c>
    </row>
    <row r="259" spans="4:128" s="128" customFormat="1">
      <c r="D259" s="203" t="s">
        <v>1027</v>
      </c>
      <c r="E259" s="179" t="s">
        <v>1042</v>
      </c>
      <c r="F259" s="179" t="s">
        <v>151</v>
      </c>
      <c r="G259" s="179"/>
      <c r="H259" s="179"/>
      <c r="I259" s="179"/>
      <c r="J259" s="179">
        <v>-7795857.5</v>
      </c>
      <c r="K259" s="179"/>
      <c r="L259" s="179">
        <v>-1403908462.6935091</v>
      </c>
      <c r="M259" s="179">
        <v>-355000000</v>
      </c>
      <c r="N259" s="179"/>
      <c r="O259" s="179">
        <v>-1766704320.1935091</v>
      </c>
      <c r="P259" s="179"/>
      <c r="Q259" s="179"/>
      <c r="R259" s="179"/>
      <c r="S259" s="179"/>
      <c r="T259" s="179"/>
      <c r="U259" s="179"/>
      <c r="V259" s="179"/>
      <c r="W259" s="179"/>
      <c r="X259" s="179"/>
      <c r="Y259" s="179"/>
      <c r="Z259" s="179"/>
      <c r="AA259" s="179"/>
      <c r="AB259" s="179"/>
      <c r="AC259" s="179"/>
      <c r="AD259" s="179"/>
      <c r="AE259" s="179"/>
      <c r="AF259" s="179"/>
      <c r="AG259" s="179"/>
      <c r="AH259" s="179"/>
      <c r="AI259" s="179"/>
      <c r="AJ259" s="179"/>
      <c r="AK259" s="179"/>
      <c r="AL259" s="179"/>
      <c r="AM259" s="179"/>
      <c r="AN259" s="179"/>
      <c r="AO259" s="179"/>
      <c r="AP259" s="179"/>
      <c r="AQ259" s="179"/>
      <c r="AR259" s="179"/>
      <c r="AS259" s="179"/>
      <c r="AT259" s="179"/>
      <c r="AU259" s="179"/>
      <c r="AV259" s="179"/>
      <c r="AW259" s="179"/>
      <c r="AX259" s="179"/>
      <c r="AY259" s="179"/>
      <c r="AZ259" s="179"/>
      <c r="BA259" s="179"/>
      <c r="BB259" s="179"/>
      <c r="BC259" s="179"/>
      <c r="BD259" s="179"/>
      <c r="BE259" s="179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  <c r="BR259" s="179"/>
      <c r="BS259" s="179"/>
      <c r="BT259" s="179"/>
      <c r="BU259" s="179"/>
      <c r="BV259" s="179"/>
      <c r="BW259" s="179"/>
      <c r="BX259" s="179"/>
      <c r="BY259" s="179"/>
      <c r="BZ259" s="179"/>
      <c r="CA259" s="179"/>
      <c r="CB259" s="179"/>
      <c r="CC259" s="179"/>
      <c r="CD259" s="179"/>
      <c r="CE259" s="179"/>
      <c r="CF259" s="179"/>
      <c r="CG259" s="179"/>
      <c r="CH259" s="179"/>
      <c r="CI259" s="179"/>
      <c r="CJ259" s="179"/>
      <c r="CK259" s="179"/>
      <c r="CL259" s="179"/>
      <c r="CM259" s="179"/>
      <c r="CN259" s="179"/>
      <c r="CO259" s="179"/>
      <c r="CP259" s="179"/>
      <c r="CQ259" s="179"/>
      <c r="CR259" s="179"/>
      <c r="CS259" s="179"/>
      <c r="CT259" s="179"/>
      <c r="CU259" s="179"/>
      <c r="CV259" s="179"/>
      <c r="CW259" s="179"/>
      <c r="CX259" s="179"/>
      <c r="CY259" s="179"/>
      <c r="CZ259" s="179"/>
      <c r="DA259" s="179"/>
      <c r="DB259" s="179"/>
      <c r="DC259" s="179"/>
      <c r="DD259" s="179"/>
      <c r="DE259" s="179"/>
      <c r="DF259" s="179"/>
      <c r="DG259" s="179"/>
      <c r="DH259" s="179"/>
      <c r="DI259" s="179">
        <v>3984504081.1999998</v>
      </c>
      <c r="DJ259" s="179"/>
      <c r="DK259" s="179"/>
      <c r="DL259" s="179"/>
      <c r="DM259" s="179"/>
      <c r="DN259" s="179"/>
      <c r="DO259" s="179"/>
      <c r="DP259" s="179"/>
      <c r="DQ259" s="179"/>
      <c r="DR259" s="179"/>
      <c r="DS259" s="179"/>
      <c r="DT259" s="179">
        <v>3984504081.1999998</v>
      </c>
      <c r="DU259" s="179"/>
      <c r="DV259" s="179"/>
      <c r="DW259" s="179"/>
      <c r="DX259" s="179">
        <v>2217799761.0064912</v>
      </c>
    </row>
    <row r="260" spans="4:128">
      <c r="D260" s="175" t="s">
        <v>1029</v>
      </c>
      <c r="E260" s="176" t="s">
        <v>1048</v>
      </c>
      <c r="F260" s="176" t="s">
        <v>157</v>
      </c>
      <c r="G260" s="176">
        <v>-345000000</v>
      </c>
      <c r="H260" s="176"/>
      <c r="I260" s="176"/>
      <c r="J260" s="176">
        <v>-3503160</v>
      </c>
      <c r="K260" s="176"/>
      <c r="L260" s="176"/>
      <c r="M260" s="176">
        <v>-322203140.97000003</v>
      </c>
      <c r="N260" s="176"/>
      <c r="O260" s="176">
        <v>-670706300.97000003</v>
      </c>
      <c r="P260" s="176"/>
      <c r="Q260" s="176"/>
      <c r="R260" s="176"/>
      <c r="S260" s="176"/>
      <c r="T260" s="176"/>
      <c r="U260" s="176"/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6"/>
      <c r="AQ260" s="176"/>
      <c r="AR260" s="176"/>
      <c r="AS260" s="176"/>
      <c r="AT260" s="176"/>
      <c r="AU260" s="176"/>
      <c r="AV260" s="176"/>
      <c r="AW260" s="176"/>
      <c r="AX260" s="176"/>
      <c r="AY260" s="176"/>
      <c r="AZ260" s="176"/>
      <c r="BA260" s="176"/>
      <c r="BB260" s="176"/>
      <c r="BC260" s="176"/>
      <c r="BD260" s="176"/>
      <c r="BE260" s="176"/>
      <c r="BF260" s="176"/>
      <c r="BG260" s="176"/>
      <c r="BH260" s="176"/>
      <c r="BI260" s="176"/>
      <c r="BJ260" s="176"/>
      <c r="BK260" s="176"/>
      <c r="BL260" s="176"/>
      <c r="BM260" s="176"/>
      <c r="BN260" s="176"/>
      <c r="BO260" s="176"/>
      <c r="BP260" s="176"/>
      <c r="BQ260" s="176"/>
      <c r="BR260" s="176"/>
      <c r="BS260" s="176"/>
      <c r="BT260" s="176"/>
      <c r="BU260" s="176"/>
      <c r="BV260" s="176"/>
      <c r="BW260" s="176"/>
      <c r="BX260" s="176"/>
      <c r="BY260" s="176"/>
      <c r="BZ260" s="176"/>
      <c r="CA260" s="176"/>
      <c r="CB260" s="176"/>
      <c r="CC260" s="176"/>
      <c r="CD260" s="176"/>
      <c r="CE260" s="176"/>
      <c r="CF260" s="176"/>
      <c r="CG260" s="176"/>
      <c r="CH260" s="176"/>
      <c r="CI260" s="176"/>
      <c r="CJ260" s="176"/>
      <c r="CK260" s="176"/>
      <c r="CL260" s="176"/>
      <c r="CM260" s="176"/>
      <c r="CN260" s="176"/>
      <c r="CO260" s="176"/>
      <c r="CP260" s="176"/>
      <c r="CQ260" s="176"/>
      <c r="CR260" s="176"/>
      <c r="CS260" s="176"/>
      <c r="CT260" s="176"/>
      <c r="CU260" s="176"/>
      <c r="CV260" s="176"/>
      <c r="CW260" s="176"/>
      <c r="CX260" s="176"/>
      <c r="CY260" s="176"/>
      <c r="CZ260" s="176"/>
      <c r="DA260" s="176"/>
      <c r="DB260" s="176"/>
      <c r="DC260" s="176"/>
      <c r="DD260" s="176"/>
      <c r="DE260" s="176"/>
      <c r="DF260" s="176"/>
      <c r="DG260" s="176"/>
      <c r="DH260" s="176"/>
      <c r="DI260" s="176">
        <v>3065160</v>
      </c>
      <c r="DJ260" s="176"/>
      <c r="DK260" s="176"/>
      <c r="DL260" s="176"/>
      <c r="DM260" s="176"/>
      <c r="DN260" s="176"/>
      <c r="DO260" s="176"/>
      <c r="DP260" s="176"/>
      <c r="DQ260" s="176">
        <v>438000</v>
      </c>
      <c r="DR260" s="176"/>
      <c r="DS260" s="176"/>
      <c r="DT260" s="176">
        <v>3503160</v>
      </c>
      <c r="DU260" s="176"/>
      <c r="DV260" s="176"/>
      <c r="DW260" s="176"/>
      <c r="DX260" s="176">
        <v>-667203140.97000003</v>
      </c>
    </row>
    <row r="261" spans="4:128">
      <c r="D261" s="175" t="s">
        <v>1031</v>
      </c>
      <c r="E261" s="178" t="s">
        <v>1050</v>
      </c>
      <c r="F261" s="178" t="s">
        <v>157</v>
      </c>
      <c r="G261" s="178">
        <v>-345000000</v>
      </c>
      <c r="H261" s="178"/>
      <c r="I261" s="178"/>
      <c r="J261" s="178">
        <v>-3503160</v>
      </c>
      <c r="K261" s="178"/>
      <c r="L261" s="178"/>
      <c r="M261" s="178">
        <v>-322203140.97000003</v>
      </c>
      <c r="N261" s="178"/>
      <c r="O261" s="178">
        <v>-670706300.97000003</v>
      </c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8"/>
      <c r="CD261" s="178"/>
      <c r="CE261" s="178"/>
      <c r="CF261" s="178"/>
      <c r="CG261" s="178"/>
      <c r="CH261" s="178"/>
      <c r="CI261" s="178"/>
      <c r="CJ261" s="178"/>
      <c r="CK261" s="178"/>
      <c r="CL261" s="178"/>
      <c r="CM261" s="178"/>
      <c r="CN261" s="178"/>
      <c r="CO261" s="178"/>
      <c r="CP261" s="178"/>
      <c r="CQ261" s="178"/>
      <c r="CR261" s="178"/>
      <c r="CS261" s="178"/>
      <c r="CT261" s="178"/>
      <c r="CU261" s="178"/>
      <c r="CV261" s="178"/>
      <c r="CW261" s="178"/>
      <c r="CX261" s="178"/>
      <c r="CY261" s="178"/>
      <c r="CZ261" s="178"/>
      <c r="DA261" s="178"/>
      <c r="DB261" s="178"/>
      <c r="DC261" s="178"/>
      <c r="DD261" s="178"/>
      <c r="DE261" s="178"/>
      <c r="DF261" s="178"/>
      <c r="DG261" s="178"/>
      <c r="DH261" s="178"/>
      <c r="DI261" s="178">
        <v>3065160</v>
      </c>
      <c r="DJ261" s="178"/>
      <c r="DK261" s="178"/>
      <c r="DL261" s="178"/>
      <c r="DM261" s="178"/>
      <c r="DN261" s="178"/>
      <c r="DO261" s="178"/>
      <c r="DP261" s="178"/>
      <c r="DQ261" s="178">
        <v>438000</v>
      </c>
      <c r="DR261" s="178"/>
      <c r="DS261" s="178"/>
      <c r="DT261" s="178">
        <v>3503160</v>
      </c>
      <c r="DU261" s="178"/>
      <c r="DV261" s="178"/>
      <c r="DW261" s="178"/>
      <c r="DX261" s="207">
        <v>-667203140.97000003</v>
      </c>
    </row>
    <row r="262" spans="4:128">
      <c r="D262" s="175" t="s">
        <v>1033</v>
      </c>
      <c r="E262" s="176" t="s">
        <v>1052</v>
      </c>
      <c r="F262" s="176" t="s">
        <v>1053</v>
      </c>
      <c r="G262" s="176">
        <v>-14226972386.370001</v>
      </c>
      <c r="H262" s="176">
        <v>-600478332.13999999</v>
      </c>
      <c r="I262" s="176">
        <v>-483773415.62788171</v>
      </c>
      <c r="J262" s="176">
        <v>-4623478580.6095343</v>
      </c>
      <c r="K262" s="176">
        <v>122567.9</v>
      </c>
      <c r="L262" s="176">
        <v>966270681.85040641</v>
      </c>
      <c r="M262" s="176">
        <v>-1965532435.96</v>
      </c>
      <c r="N262" s="176">
        <v>-2924227505.3107424</v>
      </c>
      <c r="O262" s="176">
        <v>-23858069406.26775</v>
      </c>
      <c r="P262" s="176"/>
      <c r="Q262" s="176"/>
      <c r="R262" s="176"/>
      <c r="S262" s="176"/>
      <c r="T262" s="176"/>
      <c r="U262" s="176"/>
      <c r="V262" s="176"/>
      <c r="W262" s="176"/>
      <c r="X262" s="176"/>
      <c r="Y262" s="176"/>
      <c r="Z262" s="176"/>
      <c r="AA262" s="176"/>
      <c r="AB262" s="176"/>
      <c r="AC262" s="176"/>
      <c r="AD262" s="176"/>
      <c r="AE262" s="176"/>
      <c r="AF262" s="176"/>
      <c r="AG262" s="176"/>
      <c r="AH262" s="176"/>
      <c r="AI262" s="176"/>
      <c r="AJ262" s="176"/>
      <c r="AK262" s="176"/>
      <c r="AL262" s="176"/>
      <c r="AM262" s="176"/>
      <c r="AN262" s="176"/>
      <c r="AO262" s="176"/>
      <c r="AP262" s="176"/>
      <c r="AQ262" s="176"/>
      <c r="AR262" s="176"/>
      <c r="AS262" s="176"/>
      <c r="AT262" s="176"/>
      <c r="AU262" s="176"/>
      <c r="AV262" s="176"/>
      <c r="AW262" s="176"/>
      <c r="AX262" s="176"/>
      <c r="AY262" s="176"/>
      <c r="AZ262" s="176"/>
      <c r="BA262" s="176"/>
      <c r="BB262" s="176"/>
      <c r="BC262" s="176"/>
      <c r="BD262" s="176"/>
      <c r="BE262" s="176"/>
      <c r="BF262" s="176"/>
      <c r="BG262" s="176"/>
      <c r="BH262" s="176"/>
      <c r="BI262" s="176"/>
      <c r="BJ262" s="176">
        <v>-173651.92</v>
      </c>
      <c r="BK262" s="176"/>
      <c r="BL262" s="176"/>
      <c r="BM262" s="176"/>
      <c r="BN262" s="176">
        <v>321324044.83303827</v>
      </c>
      <c r="BO262" s="176"/>
      <c r="BP262" s="176"/>
      <c r="BQ262" s="176"/>
      <c r="BR262" s="176"/>
      <c r="BS262" s="176"/>
      <c r="BT262" s="176"/>
      <c r="BU262" s="176"/>
      <c r="BV262" s="176">
        <v>10104.48</v>
      </c>
      <c r="BW262" s="176"/>
      <c r="BX262" s="176"/>
      <c r="BY262" s="176"/>
      <c r="BZ262" s="176"/>
      <c r="CA262" s="176"/>
      <c r="CB262" s="176"/>
      <c r="CC262" s="176"/>
      <c r="CD262" s="176"/>
      <c r="CE262" s="176"/>
      <c r="CF262" s="176"/>
      <c r="CG262" s="176"/>
      <c r="CH262" s="176">
        <v>594178152.45959735</v>
      </c>
      <c r="CI262" s="176"/>
      <c r="CJ262" s="176">
        <v>-6918771.1161511997</v>
      </c>
      <c r="CK262" s="176">
        <v>-1165774373.6938839</v>
      </c>
      <c r="CL262" s="176"/>
      <c r="CM262" s="176">
        <v>134287648.73323199</v>
      </c>
      <c r="CN262" s="176">
        <v>-112183221.124469</v>
      </c>
      <c r="CO262" s="176">
        <v>667105551.91299498</v>
      </c>
      <c r="CP262" s="176"/>
      <c r="CQ262" s="176"/>
      <c r="CR262" s="176"/>
      <c r="CS262" s="176"/>
      <c r="CT262" s="176"/>
      <c r="CU262" s="176"/>
      <c r="CV262" s="176"/>
      <c r="CW262" s="176"/>
      <c r="CX262" s="176"/>
      <c r="CY262" s="176"/>
      <c r="CZ262" s="176"/>
      <c r="DA262" s="176"/>
      <c r="DB262" s="176">
        <v>34730.383999999998</v>
      </c>
      <c r="DC262" s="176">
        <v>-70691289.863268405</v>
      </c>
      <c r="DD262" s="176"/>
      <c r="DE262" s="176">
        <v>-2020.896</v>
      </c>
      <c r="DF262" s="176"/>
      <c r="DG262" s="176"/>
      <c r="DH262" s="176"/>
      <c r="DI262" s="176">
        <v>5838956024.4200001</v>
      </c>
      <c r="DJ262" s="176"/>
      <c r="DK262" s="176"/>
      <c r="DL262" s="176"/>
      <c r="DM262" s="176">
        <v>3918838.04</v>
      </c>
      <c r="DN262" s="176"/>
      <c r="DO262" s="176">
        <v>128376929.61</v>
      </c>
      <c r="DP262" s="176"/>
      <c r="DQ262" s="176">
        <v>-623609554.79999995</v>
      </c>
      <c r="DR262" s="176">
        <v>-302375730.42000002</v>
      </c>
      <c r="DS262" s="176"/>
      <c r="DT262" s="176">
        <v>5406463411.0390892</v>
      </c>
      <c r="DU262" s="176"/>
      <c r="DV262" s="176"/>
      <c r="DW262" s="176"/>
      <c r="DX262" s="176">
        <v>-18451605995.228661</v>
      </c>
    </row>
    <row r="263" spans="4:128">
      <c r="D263" s="175" t="s">
        <v>1035</v>
      </c>
      <c r="E263" s="176" t="s">
        <v>1055</v>
      </c>
      <c r="F263" s="176" t="s">
        <v>1056</v>
      </c>
      <c r="G263" s="176"/>
      <c r="H263" s="176"/>
      <c r="I263" s="176"/>
      <c r="J263" s="176">
        <v>-1233376.1719229999</v>
      </c>
      <c r="K263" s="176"/>
      <c r="L263" s="176"/>
      <c r="M263" s="176"/>
      <c r="N263" s="176"/>
      <c r="O263" s="176">
        <v>-1233376.1719229999</v>
      </c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  <c r="AN263" s="176"/>
      <c r="AO263" s="176"/>
      <c r="AP263" s="176"/>
      <c r="AQ263" s="176"/>
      <c r="AR263" s="176"/>
      <c r="AS263" s="176"/>
      <c r="AT263" s="176"/>
      <c r="AU263" s="176"/>
      <c r="AV263" s="176"/>
      <c r="AW263" s="176"/>
      <c r="AX263" s="176"/>
      <c r="AY263" s="176"/>
      <c r="AZ263" s="176"/>
      <c r="BA263" s="176"/>
      <c r="BB263" s="176"/>
      <c r="BC263" s="176"/>
      <c r="BD263" s="176"/>
      <c r="BE263" s="176"/>
      <c r="BF263" s="176"/>
      <c r="BG263" s="176"/>
      <c r="BH263" s="176"/>
      <c r="BI263" s="176"/>
      <c r="BJ263" s="176"/>
      <c r="BK263" s="176"/>
      <c r="BL263" s="176"/>
      <c r="BM263" s="176"/>
      <c r="BN263" s="176"/>
      <c r="BO263" s="176"/>
      <c r="BP263" s="176"/>
      <c r="BQ263" s="176"/>
      <c r="BR263" s="176"/>
      <c r="BS263" s="176"/>
      <c r="BT263" s="176"/>
      <c r="BU263" s="176"/>
      <c r="BV263" s="176"/>
      <c r="BW263" s="176"/>
      <c r="BX263" s="176"/>
      <c r="BY263" s="176"/>
      <c r="BZ263" s="176"/>
      <c r="CA263" s="176"/>
      <c r="CB263" s="176"/>
      <c r="CC263" s="176"/>
      <c r="CD263" s="176"/>
      <c r="CE263" s="176"/>
      <c r="CF263" s="176"/>
      <c r="CG263" s="176"/>
      <c r="CH263" s="176"/>
      <c r="CI263" s="176"/>
      <c r="CJ263" s="176"/>
      <c r="CK263" s="176"/>
      <c r="CL263" s="176"/>
      <c r="CM263" s="176"/>
      <c r="CN263" s="176"/>
      <c r="CO263" s="176"/>
      <c r="CP263" s="176"/>
      <c r="CQ263" s="176"/>
      <c r="CR263" s="176"/>
      <c r="CS263" s="176"/>
      <c r="CT263" s="176"/>
      <c r="CU263" s="176"/>
      <c r="CV263" s="176"/>
      <c r="CW263" s="176"/>
      <c r="CX263" s="176"/>
      <c r="CY263" s="176"/>
      <c r="CZ263" s="176"/>
      <c r="DA263" s="176"/>
      <c r="DB263" s="176"/>
      <c r="DC263" s="176"/>
      <c r="DD263" s="176"/>
      <c r="DE263" s="176"/>
      <c r="DF263" s="176"/>
      <c r="DG263" s="176"/>
      <c r="DH263" s="176"/>
      <c r="DI263" s="176"/>
      <c r="DJ263" s="176"/>
      <c r="DK263" s="176"/>
      <c r="DL263" s="176"/>
      <c r="DM263" s="176"/>
      <c r="DN263" s="176"/>
      <c r="DO263" s="176"/>
      <c r="DP263" s="176"/>
      <c r="DQ263" s="176"/>
      <c r="DR263" s="176"/>
      <c r="DS263" s="176"/>
      <c r="DT263" s="176"/>
      <c r="DU263" s="176"/>
      <c r="DV263" s="176"/>
      <c r="DW263" s="176"/>
      <c r="DX263" s="176">
        <v>-1233376.1719229999</v>
      </c>
    </row>
    <row r="264" spans="4:128">
      <c r="D264" s="175" t="s">
        <v>1037</v>
      </c>
      <c r="E264" s="176" t="s">
        <v>1058</v>
      </c>
      <c r="F264" s="176" t="s">
        <v>1059</v>
      </c>
      <c r="G264" s="176">
        <v>-806067888.11000001</v>
      </c>
      <c r="H264" s="176">
        <v>-46613213.689999998</v>
      </c>
      <c r="I264" s="176">
        <v>123534293.9400869</v>
      </c>
      <c r="J264" s="176">
        <v>-334876092.08354902</v>
      </c>
      <c r="K264" s="176">
        <v>20788.349999999999</v>
      </c>
      <c r="L264" s="176">
        <v>-28006262.2944225</v>
      </c>
      <c r="M264" s="176">
        <v>-132717889.03</v>
      </c>
      <c r="N264" s="176">
        <v>-189292746.06144801</v>
      </c>
      <c r="O264" s="176">
        <v>-1414019008.9793327</v>
      </c>
      <c r="P264" s="176"/>
      <c r="Q264" s="176"/>
      <c r="R264" s="176"/>
      <c r="S264" s="176"/>
      <c r="T264" s="176"/>
      <c r="U264" s="176"/>
      <c r="V264" s="176"/>
      <c r="W264" s="176"/>
      <c r="X264" s="176"/>
      <c r="Y264" s="176"/>
      <c r="Z264" s="176"/>
      <c r="AA264" s="176"/>
      <c r="AB264" s="176"/>
      <c r="AC264" s="176"/>
      <c r="AD264" s="176"/>
      <c r="AE264" s="176"/>
      <c r="AF264" s="176"/>
      <c r="AG264" s="176"/>
      <c r="AH264" s="176"/>
      <c r="AI264" s="176"/>
      <c r="AJ264" s="176"/>
      <c r="AK264" s="176"/>
      <c r="AL264" s="176"/>
      <c r="AM264" s="176"/>
      <c r="AN264" s="176"/>
      <c r="AO264" s="176"/>
      <c r="AP264" s="176"/>
      <c r="AQ264" s="176"/>
      <c r="AR264" s="176"/>
      <c r="AS264" s="176"/>
      <c r="AT264" s="176"/>
      <c r="AU264" s="176"/>
      <c r="AV264" s="176"/>
      <c r="AW264" s="176"/>
      <c r="AX264" s="176"/>
      <c r="AY264" s="176"/>
      <c r="AZ264" s="176"/>
      <c r="BA264" s="176"/>
      <c r="BB264" s="176"/>
      <c r="BC264" s="176"/>
      <c r="BD264" s="176"/>
      <c r="BE264" s="176"/>
      <c r="BF264" s="176"/>
      <c r="BG264" s="176"/>
      <c r="BH264" s="176"/>
      <c r="BI264" s="176"/>
      <c r="BJ264" s="176">
        <v>-9017.76</v>
      </c>
      <c r="BK264" s="176"/>
      <c r="BL264" s="176"/>
      <c r="BM264" s="176"/>
      <c r="BN264" s="176">
        <v>53160155.150800399</v>
      </c>
      <c r="BO264" s="176"/>
      <c r="BP264" s="176"/>
      <c r="BQ264" s="176"/>
      <c r="BR264" s="176"/>
      <c r="BS264" s="176"/>
      <c r="BT264" s="176"/>
      <c r="BU264" s="176"/>
      <c r="BV264" s="176">
        <v>246121.12578249999</v>
      </c>
      <c r="BW264" s="176"/>
      <c r="BX264" s="176"/>
      <c r="BY264" s="176"/>
      <c r="BZ264" s="176"/>
      <c r="CA264" s="176"/>
      <c r="CB264" s="176"/>
      <c r="CC264" s="176"/>
      <c r="CD264" s="176"/>
      <c r="CE264" s="176"/>
      <c r="CF264" s="176"/>
      <c r="CG264" s="176"/>
      <c r="CH264" s="176">
        <v>213744342.61191219</v>
      </c>
      <c r="CI264" s="176"/>
      <c r="CJ264" s="176"/>
      <c r="CK264" s="176"/>
      <c r="CL264" s="176"/>
      <c r="CM264" s="176"/>
      <c r="CN264" s="176">
        <v>-18559698.647488698</v>
      </c>
      <c r="CO264" s="176"/>
      <c r="CP264" s="176"/>
      <c r="CQ264" s="176"/>
      <c r="CR264" s="176"/>
      <c r="CS264" s="176"/>
      <c r="CT264" s="176"/>
      <c r="CU264" s="176"/>
      <c r="CV264" s="176"/>
      <c r="CW264" s="176"/>
      <c r="CX264" s="176"/>
      <c r="CY264" s="176"/>
      <c r="CZ264" s="176"/>
      <c r="DA264" s="176"/>
      <c r="DB264" s="176">
        <v>1803.5519999999999</v>
      </c>
      <c r="DC264" s="176">
        <v>-11695234.133176001</v>
      </c>
      <c r="DD264" s="176"/>
      <c r="DE264" s="176">
        <v>-49224.225156499997</v>
      </c>
      <c r="DF264" s="176"/>
      <c r="DG264" s="176"/>
      <c r="DH264" s="176"/>
      <c r="DI264" s="176"/>
      <c r="DJ264" s="176"/>
      <c r="DK264" s="176"/>
      <c r="DL264" s="176"/>
      <c r="DM264" s="176"/>
      <c r="DN264" s="176"/>
      <c r="DO264" s="176"/>
      <c r="DP264" s="176"/>
      <c r="DQ264" s="176"/>
      <c r="DR264" s="176"/>
      <c r="DS264" s="176"/>
      <c r="DT264" s="176">
        <v>236839247.67467389</v>
      </c>
      <c r="DU264" s="176"/>
      <c r="DV264" s="176"/>
      <c r="DW264" s="176"/>
      <c r="DX264" s="176">
        <v>-1177179761.3046589</v>
      </c>
    </row>
    <row r="265" spans="4:128">
      <c r="D265" s="175" t="s">
        <v>1043</v>
      </c>
      <c r="E265" s="176" t="s">
        <v>1142</v>
      </c>
      <c r="F265" s="176" t="s">
        <v>1143</v>
      </c>
      <c r="G265" s="176"/>
      <c r="H265" s="176"/>
      <c r="I265" s="176"/>
      <c r="J265" s="176">
        <v>-2390444.7893405999</v>
      </c>
      <c r="K265" s="176"/>
      <c r="L265" s="176"/>
      <c r="M265" s="176"/>
      <c r="N265" s="176"/>
      <c r="O265" s="176">
        <v>-2390444.7893405999</v>
      </c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  <c r="AN265" s="176"/>
      <c r="AO265" s="176"/>
      <c r="AP265" s="176"/>
      <c r="AQ265" s="176"/>
      <c r="AR265" s="176"/>
      <c r="AS265" s="176"/>
      <c r="AT265" s="176"/>
      <c r="AU265" s="176"/>
      <c r="AV265" s="176"/>
      <c r="AW265" s="176"/>
      <c r="AX265" s="176"/>
      <c r="AY265" s="176"/>
      <c r="AZ265" s="176"/>
      <c r="BA265" s="176"/>
      <c r="BB265" s="176"/>
      <c r="BC265" s="176"/>
      <c r="BD265" s="176"/>
      <c r="BE265" s="176"/>
      <c r="BF265" s="176"/>
      <c r="BG265" s="176"/>
      <c r="BH265" s="176"/>
      <c r="BI265" s="176"/>
      <c r="BJ265" s="176"/>
      <c r="BK265" s="176"/>
      <c r="BL265" s="176"/>
      <c r="BM265" s="176"/>
      <c r="BN265" s="176"/>
      <c r="BO265" s="176"/>
      <c r="BP265" s="176"/>
      <c r="BQ265" s="176"/>
      <c r="BR265" s="176"/>
      <c r="BS265" s="176"/>
      <c r="BT265" s="176"/>
      <c r="BU265" s="176"/>
      <c r="BV265" s="176"/>
      <c r="BW265" s="176"/>
      <c r="BX265" s="176"/>
      <c r="BY265" s="176"/>
      <c r="BZ265" s="176"/>
      <c r="CA265" s="176"/>
      <c r="CB265" s="176"/>
      <c r="CC265" s="176"/>
      <c r="CD265" s="176"/>
      <c r="CE265" s="176"/>
      <c r="CF265" s="176"/>
      <c r="CG265" s="176"/>
      <c r="CH265" s="176"/>
      <c r="CI265" s="176"/>
      <c r="CJ265" s="176">
        <v>1069963.0877089</v>
      </c>
      <c r="CK265" s="176"/>
      <c r="CL265" s="176"/>
      <c r="CM265" s="176"/>
      <c r="CN265" s="176"/>
      <c r="CO265" s="176"/>
      <c r="CP265" s="176"/>
      <c r="CQ265" s="176"/>
      <c r="CR265" s="176"/>
      <c r="CS265" s="176"/>
      <c r="CT265" s="176"/>
      <c r="CU265" s="176"/>
      <c r="CV265" s="176"/>
      <c r="CW265" s="176"/>
      <c r="CX265" s="176"/>
      <c r="CY265" s="176"/>
      <c r="CZ265" s="176"/>
      <c r="DA265" s="176"/>
      <c r="DB265" s="176"/>
      <c r="DC265" s="176"/>
      <c r="DD265" s="176"/>
      <c r="DE265" s="176"/>
      <c r="DF265" s="176"/>
      <c r="DG265" s="176"/>
      <c r="DH265" s="176"/>
      <c r="DI265" s="176"/>
      <c r="DJ265" s="176"/>
      <c r="DK265" s="176"/>
      <c r="DL265" s="176"/>
      <c r="DM265" s="176"/>
      <c r="DN265" s="176"/>
      <c r="DO265" s="176"/>
      <c r="DP265" s="176"/>
      <c r="DQ265" s="176"/>
      <c r="DR265" s="176"/>
      <c r="DS265" s="176"/>
      <c r="DT265" s="176">
        <v>1069963.0877089</v>
      </c>
      <c r="DU265" s="176"/>
      <c r="DV265" s="176"/>
      <c r="DW265" s="176"/>
      <c r="DX265" s="176">
        <v>-1320481.7016316999</v>
      </c>
    </row>
    <row r="266" spans="4:128">
      <c r="D266" s="175" t="s">
        <v>1045</v>
      </c>
      <c r="E266" s="178" t="s">
        <v>1061</v>
      </c>
      <c r="F266" s="178" t="s">
        <v>158</v>
      </c>
      <c r="G266" s="178">
        <v>-15033040274.48</v>
      </c>
      <c r="H266" s="178">
        <v>-647091545.83000004</v>
      </c>
      <c r="I266" s="178">
        <v>-360239121.6877948</v>
      </c>
      <c r="J266" s="178">
        <v>-4961978493.6543465</v>
      </c>
      <c r="K266" s="178">
        <v>143356.25</v>
      </c>
      <c r="L266" s="178">
        <v>938264419.55598402</v>
      </c>
      <c r="M266" s="178">
        <v>-2098250324.99</v>
      </c>
      <c r="N266" s="178">
        <v>-3113520251.3721905</v>
      </c>
      <c r="O266" s="178">
        <v>-25275712236.208347</v>
      </c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>
        <v>-182669.68</v>
      </c>
      <c r="BK266" s="178"/>
      <c r="BL266" s="178"/>
      <c r="BM266" s="178"/>
      <c r="BN266" s="178">
        <v>374484199.98383868</v>
      </c>
      <c r="BO266" s="178"/>
      <c r="BP266" s="178"/>
      <c r="BQ266" s="178"/>
      <c r="BR266" s="178"/>
      <c r="BS266" s="178"/>
      <c r="BT266" s="178"/>
      <c r="BU266" s="178"/>
      <c r="BV266" s="178">
        <v>256225.6057825</v>
      </c>
      <c r="BW266" s="178"/>
      <c r="BX266" s="178"/>
      <c r="BY266" s="178"/>
      <c r="BZ266" s="178"/>
      <c r="CA266" s="178"/>
      <c r="CB266" s="178"/>
      <c r="CC266" s="178"/>
      <c r="CD266" s="178"/>
      <c r="CE266" s="178"/>
      <c r="CF266" s="178"/>
      <c r="CG266" s="178"/>
      <c r="CH266" s="178">
        <v>807922495.07150948</v>
      </c>
      <c r="CI266" s="178"/>
      <c r="CJ266" s="178">
        <v>-5848808.0284422999</v>
      </c>
      <c r="CK266" s="178">
        <v>-1165774373.6938839</v>
      </c>
      <c r="CL266" s="178"/>
      <c r="CM266" s="178">
        <v>134287648.73323199</v>
      </c>
      <c r="CN266" s="178">
        <v>-130742919.7719577</v>
      </c>
      <c r="CO266" s="178">
        <v>667105551.91299498</v>
      </c>
      <c r="CP266" s="178"/>
      <c r="CQ266" s="178"/>
      <c r="CR266" s="178"/>
      <c r="CS266" s="178"/>
      <c r="CT266" s="178"/>
      <c r="CU266" s="178"/>
      <c r="CV266" s="178"/>
      <c r="CW266" s="178"/>
      <c r="CX266" s="178"/>
      <c r="CY266" s="178"/>
      <c r="CZ266" s="178"/>
      <c r="DA266" s="178"/>
      <c r="DB266" s="178">
        <v>36533.936000000002</v>
      </c>
      <c r="DC266" s="178">
        <v>-82386523.996444404</v>
      </c>
      <c r="DD266" s="178"/>
      <c r="DE266" s="178">
        <v>-51245.121156499998</v>
      </c>
      <c r="DF266" s="178"/>
      <c r="DG266" s="178"/>
      <c r="DH266" s="178"/>
      <c r="DI266" s="178">
        <v>5838956024.4200001</v>
      </c>
      <c r="DJ266" s="178"/>
      <c r="DK266" s="178"/>
      <c r="DL266" s="178"/>
      <c r="DM266" s="178">
        <v>3918838.04</v>
      </c>
      <c r="DN266" s="178"/>
      <c r="DO266" s="178">
        <v>128376929.61</v>
      </c>
      <c r="DP266" s="178"/>
      <c r="DQ266" s="178">
        <v>-623609554.79999995</v>
      </c>
      <c r="DR266" s="178">
        <v>-302375730.42000002</v>
      </c>
      <c r="DS266" s="178"/>
      <c r="DT266" s="178">
        <v>5644372621.8014727</v>
      </c>
      <c r="DU266" s="178"/>
      <c r="DV266" s="178"/>
      <c r="DW266" s="178"/>
      <c r="DX266" s="207">
        <v>-19631339614.406876</v>
      </c>
    </row>
    <row r="267" spans="4:128">
      <c r="D267" s="175" t="s">
        <v>1047</v>
      </c>
      <c r="E267" s="176" t="s">
        <v>1063</v>
      </c>
      <c r="F267" s="176" t="s">
        <v>1064</v>
      </c>
      <c r="G267" s="176"/>
      <c r="H267" s="176"/>
      <c r="I267" s="176">
        <v>613794056.77791905</v>
      </c>
      <c r="J267" s="176">
        <v>150628944.37328401</v>
      </c>
      <c r="K267" s="176"/>
      <c r="L267" s="176">
        <v>962922138.53859663</v>
      </c>
      <c r="M267" s="176"/>
      <c r="N267" s="176">
        <v>1773134520.2301607</v>
      </c>
      <c r="O267" s="176">
        <v>3500479659.91996</v>
      </c>
      <c r="P267" s="176"/>
      <c r="Q267" s="176"/>
      <c r="R267" s="176"/>
      <c r="S267" s="176"/>
      <c r="T267" s="176"/>
      <c r="U267" s="176"/>
      <c r="V267" s="176"/>
      <c r="W267" s="176"/>
      <c r="X267" s="176"/>
      <c r="Y267" s="176"/>
      <c r="Z267" s="176"/>
      <c r="AA267" s="176"/>
      <c r="AB267" s="176"/>
      <c r="AC267" s="176"/>
      <c r="AD267" s="176"/>
      <c r="AE267" s="176"/>
      <c r="AF267" s="176"/>
      <c r="AG267" s="176"/>
      <c r="AH267" s="176"/>
      <c r="AI267" s="176"/>
      <c r="AJ267" s="176"/>
      <c r="AK267" s="176"/>
      <c r="AL267" s="176"/>
      <c r="AM267" s="176"/>
      <c r="AN267" s="176"/>
      <c r="AO267" s="176"/>
      <c r="AP267" s="176"/>
      <c r="AQ267" s="176"/>
      <c r="AR267" s="176"/>
      <c r="AS267" s="176"/>
      <c r="AT267" s="176"/>
      <c r="AU267" s="176"/>
      <c r="AV267" s="176"/>
      <c r="AW267" s="176"/>
      <c r="AX267" s="176"/>
      <c r="AY267" s="176"/>
      <c r="AZ267" s="176"/>
      <c r="BA267" s="176"/>
      <c r="BB267" s="176"/>
      <c r="BC267" s="176"/>
      <c r="BD267" s="176"/>
      <c r="BE267" s="176"/>
      <c r="BF267" s="176"/>
      <c r="BG267" s="176"/>
      <c r="BH267" s="176"/>
      <c r="BI267" s="176"/>
      <c r="BJ267" s="176"/>
      <c r="BK267" s="176"/>
      <c r="BL267" s="176"/>
      <c r="BM267" s="176"/>
      <c r="BN267" s="176">
        <v>-3960816.7413508999</v>
      </c>
      <c r="BO267" s="176"/>
      <c r="BP267" s="176"/>
      <c r="BQ267" s="176"/>
      <c r="BR267" s="176"/>
      <c r="BS267" s="176"/>
      <c r="BT267" s="176"/>
      <c r="BU267" s="176"/>
      <c r="BV267" s="176"/>
      <c r="BW267" s="176"/>
      <c r="BX267" s="176"/>
      <c r="BY267" s="176"/>
      <c r="BZ267" s="176"/>
      <c r="CA267" s="176"/>
      <c r="CB267" s="176">
        <v>285162000.61253458</v>
      </c>
      <c r="CC267" s="176"/>
      <c r="CD267" s="176"/>
      <c r="CE267" s="176"/>
      <c r="CF267" s="176">
        <v>-465070351.09250629</v>
      </c>
      <c r="CG267" s="176"/>
      <c r="CH267" s="176"/>
      <c r="CI267" s="176"/>
      <c r="CJ267" s="176"/>
      <c r="CK267" s="176"/>
      <c r="CL267" s="176"/>
      <c r="CM267" s="176"/>
      <c r="CN267" s="176"/>
      <c r="CO267" s="176"/>
      <c r="CP267" s="176"/>
      <c r="CQ267" s="176"/>
      <c r="CR267" s="176"/>
      <c r="CS267" s="176"/>
      <c r="CT267" s="176"/>
      <c r="CU267" s="176"/>
      <c r="CV267" s="176"/>
      <c r="CW267" s="176"/>
      <c r="CX267" s="176"/>
      <c r="CY267" s="176"/>
      <c r="CZ267" s="176"/>
      <c r="DA267" s="176"/>
      <c r="DB267" s="176"/>
      <c r="DC267" s="176"/>
      <c r="DD267" s="176">
        <v>871379.6830973</v>
      </c>
      <c r="DE267" s="176"/>
      <c r="DF267" s="176"/>
      <c r="DG267" s="176"/>
      <c r="DH267" s="176"/>
      <c r="DI267" s="176">
        <v>414209603.77999997</v>
      </c>
      <c r="DJ267" s="176"/>
      <c r="DK267" s="176"/>
      <c r="DL267" s="176"/>
      <c r="DM267" s="176"/>
      <c r="DN267" s="176"/>
      <c r="DO267" s="176">
        <v>-236352.82</v>
      </c>
      <c r="DP267" s="176"/>
      <c r="DQ267" s="176">
        <v>-311882759.22000003</v>
      </c>
      <c r="DR267" s="176">
        <v>-14125827.859999999</v>
      </c>
      <c r="DS267" s="176"/>
      <c r="DT267" s="176">
        <v>-95033123.658225298</v>
      </c>
      <c r="DU267" s="176"/>
      <c r="DV267" s="176"/>
      <c r="DW267" s="176"/>
      <c r="DX267" s="176">
        <v>3405446536.261735</v>
      </c>
    </row>
    <row r="268" spans="4:128">
      <c r="D268" s="175" t="s">
        <v>1049</v>
      </c>
      <c r="E268" s="176" t="s">
        <v>1066</v>
      </c>
      <c r="F268" s="176" t="s">
        <v>1067</v>
      </c>
      <c r="G268" s="176"/>
      <c r="H268" s="176"/>
      <c r="I268" s="176"/>
      <c r="J268" s="176"/>
      <c r="K268" s="176"/>
      <c r="L268" s="176"/>
      <c r="M268" s="176"/>
      <c r="N268" s="176"/>
      <c r="O268" s="176"/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/>
      <c r="BS268" s="176"/>
      <c r="BT268" s="176"/>
      <c r="BU268" s="176"/>
      <c r="BV268" s="176"/>
      <c r="BW268" s="176"/>
      <c r="BX268" s="176"/>
      <c r="BY268" s="176"/>
      <c r="BZ268" s="176"/>
      <c r="CA268" s="176"/>
      <c r="CB268" s="176"/>
      <c r="CC268" s="176"/>
      <c r="CD268" s="176"/>
      <c r="CE268" s="176"/>
      <c r="CF268" s="176"/>
      <c r="CG268" s="176"/>
      <c r="CH268" s="176"/>
      <c r="CI268" s="176"/>
      <c r="CJ268" s="176">
        <v>-62790993.449910201</v>
      </c>
      <c r="CK268" s="176"/>
      <c r="CL268" s="176"/>
      <c r="CM268" s="176">
        <v>45725227.489979997</v>
      </c>
      <c r="CN268" s="176">
        <v>-126255679.4468962</v>
      </c>
      <c r="CO268" s="176"/>
      <c r="CP268" s="176"/>
      <c r="CQ268" s="176"/>
      <c r="CR268" s="176"/>
      <c r="CS268" s="176"/>
      <c r="CT268" s="176"/>
      <c r="CU268" s="176"/>
      <c r="CV268" s="176"/>
      <c r="CW268" s="176"/>
      <c r="CX268" s="176"/>
      <c r="CY268" s="176"/>
      <c r="CZ268" s="176"/>
      <c r="DA268" s="176"/>
      <c r="DB268" s="176"/>
      <c r="DC268" s="176"/>
      <c r="DD268" s="176"/>
      <c r="DE268" s="176"/>
      <c r="DF268" s="176"/>
      <c r="DG268" s="176"/>
      <c r="DH268" s="176"/>
      <c r="DI268" s="176">
        <v>-764708.24</v>
      </c>
      <c r="DJ268" s="176"/>
      <c r="DK268" s="176"/>
      <c r="DL268" s="176"/>
      <c r="DM268" s="176"/>
      <c r="DN268" s="176"/>
      <c r="DO268" s="176"/>
      <c r="DP268" s="176"/>
      <c r="DQ268" s="176">
        <v>-239546856.59999999</v>
      </c>
      <c r="DR268" s="176"/>
      <c r="DS268" s="176"/>
      <c r="DT268" s="176">
        <v>-383633010.24682641</v>
      </c>
      <c r="DU268" s="176"/>
      <c r="DV268" s="176"/>
      <c r="DW268" s="176"/>
      <c r="DX268" s="176">
        <v>-383633010.24682641</v>
      </c>
    </row>
    <row r="269" spans="4:128" s="209" customFormat="1">
      <c r="D269" s="210" t="s">
        <v>1051</v>
      </c>
      <c r="E269" s="208" t="s">
        <v>1069</v>
      </c>
      <c r="F269" s="208" t="s">
        <v>152</v>
      </c>
      <c r="G269" s="208"/>
      <c r="H269" s="208"/>
      <c r="I269" s="208">
        <v>613794056.77791905</v>
      </c>
      <c r="J269" s="208">
        <v>150628944.37328401</v>
      </c>
      <c r="K269" s="208"/>
      <c r="L269" s="208">
        <v>962922138.53859663</v>
      </c>
      <c r="M269" s="208"/>
      <c r="N269" s="208">
        <v>1773134520.2301607</v>
      </c>
      <c r="O269" s="208">
        <v>3500479659.91996</v>
      </c>
      <c r="P269" s="208"/>
      <c r="Q269" s="208"/>
      <c r="R269" s="208"/>
      <c r="S269" s="208"/>
      <c r="T269" s="208"/>
      <c r="U269" s="208"/>
      <c r="V269" s="208"/>
      <c r="W269" s="208"/>
      <c r="X269" s="208"/>
      <c r="Y269" s="208"/>
      <c r="Z269" s="208"/>
      <c r="AA269" s="208"/>
      <c r="AB269" s="208"/>
      <c r="AC269" s="208"/>
      <c r="AD269" s="208"/>
      <c r="AE269" s="208"/>
      <c r="AF269" s="208"/>
      <c r="AG269" s="208"/>
      <c r="AH269" s="208"/>
      <c r="AI269" s="208"/>
      <c r="AJ269" s="208"/>
      <c r="AK269" s="208"/>
      <c r="AL269" s="208"/>
      <c r="AM269" s="208"/>
      <c r="AN269" s="208"/>
      <c r="AO269" s="208"/>
      <c r="AP269" s="208"/>
      <c r="AQ269" s="208"/>
      <c r="AR269" s="208"/>
      <c r="AS269" s="208"/>
      <c r="AT269" s="208"/>
      <c r="AU269" s="208"/>
      <c r="AV269" s="208"/>
      <c r="AW269" s="208"/>
      <c r="AX269" s="208"/>
      <c r="AY269" s="208"/>
      <c r="AZ269" s="208"/>
      <c r="BA269" s="208"/>
      <c r="BB269" s="208"/>
      <c r="BC269" s="208"/>
      <c r="BD269" s="208"/>
      <c r="BE269" s="208"/>
      <c r="BF269" s="208"/>
      <c r="BG269" s="208"/>
      <c r="BH269" s="208"/>
      <c r="BI269" s="208"/>
      <c r="BJ269" s="208"/>
      <c r="BK269" s="208"/>
      <c r="BL269" s="208"/>
      <c r="BM269" s="208"/>
      <c r="BN269" s="208">
        <v>-3960816.7413508999</v>
      </c>
      <c r="BO269" s="208"/>
      <c r="BP269" s="208"/>
      <c r="BQ269" s="208"/>
      <c r="BR269" s="208"/>
      <c r="BS269" s="208"/>
      <c r="BT269" s="208"/>
      <c r="BU269" s="208"/>
      <c r="BV269" s="208"/>
      <c r="BW269" s="208"/>
      <c r="BX269" s="208"/>
      <c r="BY269" s="208"/>
      <c r="BZ269" s="208"/>
      <c r="CA269" s="208"/>
      <c r="CB269" s="208">
        <v>285162000.61253458</v>
      </c>
      <c r="CC269" s="208"/>
      <c r="CD269" s="208"/>
      <c r="CE269" s="208"/>
      <c r="CF269" s="208">
        <v>-465070351.09250629</v>
      </c>
      <c r="CG269" s="208"/>
      <c r="CH269" s="208"/>
      <c r="CI269" s="208"/>
      <c r="CJ269" s="208">
        <v>-62790993.449910201</v>
      </c>
      <c r="CK269" s="208"/>
      <c r="CL269" s="208"/>
      <c r="CM269" s="208">
        <v>45725227.489979997</v>
      </c>
      <c r="CN269" s="208">
        <v>-126255679.4468962</v>
      </c>
      <c r="CO269" s="208"/>
      <c r="CP269" s="208"/>
      <c r="CQ269" s="208"/>
      <c r="CR269" s="208"/>
      <c r="CS269" s="208"/>
      <c r="CT269" s="208"/>
      <c r="CU269" s="208"/>
      <c r="CV269" s="208"/>
      <c r="CW269" s="208"/>
      <c r="CX269" s="208"/>
      <c r="CY269" s="208"/>
      <c r="CZ269" s="208"/>
      <c r="DA269" s="208"/>
      <c r="DB269" s="208"/>
      <c r="DC269" s="208"/>
      <c r="DD269" s="208">
        <v>871379.6830973</v>
      </c>
      <c r="DE269" s="208"/>
      <c r="DF269" s="208"/>
      <c r="DG269" s="208"/>
      <c r="DH269" s="208"/>
      <c r="DI269" s="208">
        <v>413444895.54000002</v>
      </c>
      <c r="DJ269" s="208"/>
      <c r="DK269" s="208"/>
      <c r="DL269" s="208"/>
      <c r="DM269" s="208"/>
      <c r="DN269" s="208"/>
      <c r="DO269" s="208">
        <v>-236352.82</v>
      </c>
      <c r="DP269" s="208"/>
      <c r="DQ269" s="208">
        <v>-551429615.82000005</v>
      </c>
      <c r="DR269" s="208">
        <v>-14125827.859999999</v>
      </c>
      <c r="DS269" s="208"/>
      <c r="DT269" s="208">
        <v>-478666133.90505171</v>
      </c>
      <c r="DU269" s="208"/>
      <c r="DV269" s="208"/>
      <c r="DW269" s="208"/>
      <c r="DX269" s="208">
        <v>3021813526.0149083</v>
      </c>
    </row>
    <row r="270" spans="4:128">
      <c r="D270" s="175" t="s">
        <v>1054</v>
      </c>
      <c r="E270" s="176" t="s">
        <v>1071</v>
      </c>
      <c r="F270" s="176" t="s">
        <v>1072</v>
      </c>
      <c r="G270" s="176">
        <v>-257411245.28999999</v>
      </c>
      <c r="H270" s="176"/>
      <c r="I270" s="176"/>
      <c r="J270" s="176"/>
      <c r="K270" s="176"/>
      <c r="L270" s="176"/>
      <c r="M270" s="176"/>
      <c r="N270" s="176"/>
      <c r="O270" s="176">
        <v>-257411245.28999999</v>
      </c>
      <c r="P270" s="176"/>
      <c r="Q270" s="176"/>
      <c r="R270" s="176"/>
      <c r="S270" s="176"/>
      <c r="T270" s="176"/>
      <c r="U270" s="176"/>
      <c r="V270" s="176"/>
      <c r="W270" s="176"/>
      <c r="X270" s="176"/>
      <c r="Y270" s="176"/>
      <c r="Z270" s="176"/>
      <c r="AA270" s="176"/>
      <c r="AB270" s="176"/>
      <c r="AC270" s="176"/>
      <c r="AD270" s="176"/>
      <c r="AE270" s="176"/>
      <c r="AF270" s="176"/>
      <c r="AG270" s="176"/>
      <c r="AH270" s="176"/>
      <c r="AI270" s="176"/>
      <c r="AJ270" s="176"/>
      <c r="AK270" s="176"/>
      <c r="AL270" s="176"/>
      <c r="AM270" s="176"/>
      <c r="AN270" s="176"/>
      <c r="AO270" s="176"/>
      <c r="AP270" s="176"/>
      <c r="AQ270" s="176"/>
      <c r="AR270" s="176"/>
      <c r="AS270" s="176"/>
      <c r="AT270" s="176"/>
      <c r="AU270" s="176"/>
      <c r="AV270" s="176"/>
      <c r="AW270" s="176"/>
      <c r="AX270" s="176"/>
      <c r="AY270" s="176"/>
      <c r="AZ270" s="176"/>
      <c r="BA270" s="176"/>
      <c r="BB270" s="176"/>
      <c r="BC270" s="176"/>
      <c r="BD270" s="176"/>
      <c r="BE270" s="176"/>
      <c r="BF270" s="176"/>
      <c r="BG270" s="176"/>
      <c r="BH270" s="176"/>
      <c r="BI270" s="176"/>
      <c r="BJ270" s="176"/>
      <c r="BK270" s="176"/>
      <c r="BL270" s="176"/>
      <c r="BM270" s="176"/>
      <c r="BN270" s="176"/>
      <c r="BO270" s="176"/>
      <c r="BP270" s="176"/>
      <c r="BQ270" s="176"/>
      <c r="BR270" s="176"/>
      <c r="BS270" s="176"/>
      <c r="BT270" s="176"/>
      <c r="BU270" s="176"/>
      <c r="BV270" s="176"/>
      <c r="BW270" s="176"/>
      <c r="BX270" s="176"/>
      <c r="BY270" s="176"/>
      <c r="BZ270" s="176"/>
      <c r="CA270" s="176"/>
      <c r="CB270" s="176"/>
      <c r="CC270" s="176"/>
      <c r="CD270" s="176"/>
      <c r="CE270" s="176"/>
      <c r="CF270" s="176"/>
      <c r="CG270" s="176"/>
      <c r="CH270" s="176"/>
      <c r="CI270" s="176"/>
      <c r="CJ270" s="176"/>
      <c r="CK270" s="176"/>
      <c r="CL270" s="176"/>
      <c r="CM270" s="176"/>
      <c r="CN270" s="176"/>
      <c r="CO270" s="176"/>
      <c r="CP270" s="176"/>
      <c r="CQ270" s="176"/>
      <c r="CR270" s="176"/>
      <c r="CS270" s="176"/>
      <c r="CT270" s="176"/>
      <c r="CU270" s="176"/>
      <c r="CV270" s="176"/>
      <c r="CW270" s="176"/>
      <c r="CX270" s="176"/>
      <c r="CY270" s="176"/>
      <c r="CZ270" s="176"/>
      <c r="DA270" s="176"/>
      <c r="DB270" s="176"/>
      <c r="DC270" s="176"/>
      <c r="DD270" s="176"/>
      <c r="DE270" s="176"/>
      <c r="DF270" s="176"/>
      <c r="DG270" s="176"/>
      <c r="DH270" s="176"/>
      <c r="DI270" s="176"/>
      <c r="DJ270" s="176"/>
      <c r="DK270" s="176"/>
      <c r="DL270" s="176"/>
      <c r="DM270" s="176"/>
      <c r="DN270" s="176"/>
      <c r="DO270" s="176"/>
      <c r="DP270" s="176"/>
      <c r="DQ270" s="176"/>
      <c r="DR270" s="176">
        <v>257411245.28999999</v>
      </c>
      <c r="DS270" s="176"/>
      <c r="DT270" s="176">
        <v>257411245.28999999</v>
      </c>
      <c r="DU270" s="176"/>
      <c r="DV270" s="176"/>
      <c r="DW270" s="176"/>
      <c r="DX270" s="176">
        <v>0</v>
      </c>
    </row>
    <row r="271" spans="4:128">
      <c r="D271" s="175" t="s">
        <v>1057</v>
      </c>
      <c r="E271" s="176" t="s">
        <v>1074</v>
      </c>
      <c r="F271" s="176" t="s">
        <v>1075</v>
      </c>
      <c r="G271" s="176">
        <v>51482249.060000002</v>
      </c>
      <c r="H271" s="176"/>
      <c r="I271" s="176"/>
      <c r="J271" s="176"/>
      <c r="K271" s="176"/>
      <c r="L271" s="176"/>
      <c r="M271" s="176"/>
      <c r="N271" s="176"/>
      <c r="O271" s="176">
        <v>51482249.060000002</v>
      </c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  <c r="AN271" s="176"/>
      <c r="AO271" s="176"/>
      <c r="AP271" s="176"/>
      <c r="AQ271" s="176"/>
      <c r="AR271" s="176"/>
      <c r="AS271" s="176"/>
      <c r="AT271" s="176"/>
      <c r="AU271" s="176"/>
      <c r="AV271" s="176"/>
      <c r="AW271" s="176"/>
      <c r="AX271" s="176"/>
      <c r="AY271" s="176"/>
      <c r="AZ271" s="176"/>
      <c r="BA271" s="176"/>
      <c r="BB271" s="176"/>
      <c r="BC271" s="176"/>
      <c r="BD271" s="176"/>
      <c r="BE271" s="176"/>
      <c r="BF271" s="176"/>
      <c r="BG271" s="176"/>
      <c r="BH271" s="176"/>
      <c r="BI271" s="176"/>
      <c r="BJ271" s="176"/>
      <c r="BK271" s="176"/>
      <c r="BL271" s="176"/>
      <c r="BM271" s="176"/>
      <c r="BN271" s="176"/>
      <c r="BO271" s="176"/>
      <c r="BP271" s="176"/>
      <c r="BQ271" s="176"/>
      <c r="BR271" s="176"/>
      <c r="BS271" s="176"/>
      <c r="BT271" s="176"/>
      <c r="BU271" s="176"/>
      <c r="BV271" s="176"/>
      <c r="BW271" s="176"/>
      <c r="BX271" s="176"/>
      <c r="BY271" s="176"/>
      <c r="BZ271" s="176"/>
      <c r="CA271" s="176"/>
      <c r="CB271" s="176"/>
      <c r="CC271" s="176"/>
      <c r="CD271" s="176"/>
      <c r="CE271" s="176"/>
      <c r="CF271" s="176"/>
      <c r="CG271" s="176"/>
      <c r="CH271" s="176"/>
      <c r="CI271" s="176"/>
      <c r="CJ271" s="176"/>
      <c r="CK271" s="176"/>
      <c r="CL271" s="176"/>
      <c r="CM271" s="176"/>
      <c r="CN271" s="176"/>
      <c r="CO271" s="176"/>
      <c r="CP271" s="176"/>
      <c r="CQ271" s="176"/>
      <c r="CR271" s="176"/>
      <c r="CS271" s="176"/>
      <c r="CT271" s="176"/>
      <c r="CU271" s="176"/>
      <c r="CV271" s="176"/>
      <c r="CW271" s="176"/>
      <c r="CX271" s="176"/>
      <c r="CY271" s="176"/>
      <c r="CZ271" s="176"/>
      <c r="DA271" s="176"/>
      <c r="DB271" s="176"/>
      <c r="DC271" s="176"/>
      <c r="DD271" s="176"/>
      <c r="DE271" s="176"/>
      <c r="DF271" s="176"/>
      <c r="DG271" s="176"/>
      <c r="DH271" s="176"/>
      <c r="DI271" s="176"/>
      <c r="DJ271" s="176"/>
      <c r="DK271" s="176"/>
      <c r="DL271" s="176"/>
      <c r="DM271" s="176"/>
      <c r="DN271" s="176"/>
      <c r="DO271" s="176"/>
      <c r="DP271" s="176"/>
      <c r="DQ271" s="176"/>
      <c r="DR271" s="176">
        <v>-51482249.060000002</v>
      </c>
      <c r="DS271" s="176"/>
      <c r="DT271" s="176">
        <v>-51482249.060000002</v>
      </c>
      <c r="DU271" s="176"/>
      <c r="DV271" s="176"/>
      <c r="DW271" s="176"/>
      <c r="DX271" s="176">
        <v>0</v>
      </c>
    </row>
    <row r="272" spans="4:128">
      <c r="D272" s="175" t="s">
        <v>1062</v>
      </c>
      <c r="E272" s="191" t="s">
        <v>1080</v>
      </c>
      <c r="F272" s="191" t="s">
        <v>154</v>
      </c>
      <c r="G272" s="191">
        <v>-205928996.22999999</v>
      </c>
      <c r="H272" s="191"/>
      <c r="I272" s="191"/>
      <c r="J272" s="191"/>
      <c r="K272" s="191"/>
      <c r="L272" s="191"/>
      <c r="M272" s="191"/>
      <c r="N272" s="191"/>
      <c r="O272" s="191">
        <v>-205928996.22999999</v>
      </c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91"/>
      <c r="AS272" s="191"/>
      <c r="AT272" s="191"/>
      <c r="AU272" s="191"/>
      <c r="AV272" s="191"/>
      <c r="AW272" s="191"/>
      <c r="AX272" s="191"/>
      <c r="AY272" s="191"/>
      <c r="AZ272" s="191"/>
      <c r="BA272" s="191"/>
      <c r="BB272" s="191"/>
      <c r="BC272" s="191"/>
      <c r="BD272" s="191"/>
      <c r="BE272" s="191"/>
      <c r="BF272" s="191"/>
      <c r="BG272" s="191"/>
      <c r="BH272" s="191"/>
      <c r="BI272" s="191"/>
      <c r="BJ272" s="191"/>
      <c r="BK272" s="191"/>
      <c r="BL272" s="191"/>
      <c r="BM272" s="191"/>
      <c r="BN272" s="191"/>
      <c r="BO272" s="191"/>
      <c r="BP272" s="191"/>
      <c r="BQ272" s="191"/>
      <c r="BR272" s="191"/>
      <c r="BS272" s="191"/>
      <c r="BT272" s="191"/>
      <c r="BU272" s="191"/>
      <c r="BV272" s="191"/>
      <c r="BW272" s="191"/>
      <c r="BX272" s="191"/>
      <c r="BY272" s="191"/>
      <c r="BZ272" s="191"/>
      <c r="CA272" s="191"/>
      <c r="CB272" s="191"/>
      <c r="CC272" s="191"/>
      <c r="CD272" s="191"/>
      <c r="CE272" s="191"/>
      <c r="CF272" s="191"/>
      <c r="CG272" s="191"/>
      <c r="CH272" s="191"/>
      <c r="CI272" s="191"/>
      <c r="CJ272" s="191"/>
      <c r="CK272" s="191"/>
      <c r="CL272" s="191"/>
      <c r="CM272" s="191"/>
      <c r="CN272" s="191"/>
      <c r="CO272" s="191"/>
      <c r="CP272" s="191"/>
      <c r="CQ272" s="191"/>
      <c r="CR272" s="191"/>
      <c r="CS272" s="191"/>
      <c r="CT272" s="191"/>
      <c r="CU272" s="191"/>
      <c r="CV272" s="191"/>
      <c r="CW272" s="191"/>
      <c r="CX272" s="191"/>
      <c r="CY272" s="191"/>
      <c r="CZ272" s="191"/>
      <c r="DA272" s="191"/>
      <c r="DB272" s="191"/>
      <c r="DC272" s="191"/>
      <c r="DD272" s="191"/>
      <c r="DE272" s="191"/>
      <c r="DF272" s="191"/>
      <c r="DG272" s="191"/>
      <c r="DH272" s="191"/>
      <c r="DI272" s="191"/>
      <c r="DJ272" s="191"/>
      <c r="DK272" s="191"/>
      <c r="DL272" s="191"/>
      <c r="DM272" s="191"/>
      <c r="DN272" s="191"/>
      <c r="DO272" s="191"/>
      <c r="DP272" s="191"/>
      <c r="DQ272" s="191"/>
      <c r="DR272" s="191">
        <v>205928996.22999999</v>
      </c>
      <c r="DS272" s="191"/>
      <c r="DT272" s="191">
        <v>205928996.22999999</v>
      </c>
      <c r="DU272" s="191"/>
      <c r="DV272" s="191"/>
      <c r="DW272" s="191"/>
      <c r="DX272" s="191">
        <v>0</v>
      </c>
    </row>
    <row r="273" spans="4:176">
      <c r="D273" s="175" t="s">
        <v>1065</v>
      </c>
      <c r="E273" s="176" t="s">
        <v>1965</v>
      </c>
      <c r="F273" s="176" t="s">
        <v>153</v>
      </c>
      <c r="G273" s="176"/>
      <c r="H273" s="176"/>
      <c r="I273" s="176"/>
      <c r="J273" s="176"/>
      <c r="K273" s="176"/>
      <c r="L273" s="176"/>
      <c r="M273" s="176"/>
      <c r="N273" s="176"/>
      <c r="O273" s="176"/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  <c r="AN273" s="176"/>
      <c r="AO273" s="176"/>
      <c r="AP273" s="176"/>
      <c r="AQ273" s="176"/>
      <c r="AR273" s="176"/>
      <c r="AS273" s="176"/>
      <c r="AT273" s="176"/>
      <c r="AU273" s="176"/>
      <c r="AV273" s="176"/>
      <c r="AW273" s="176"/>
      <c r="AX273" s="176"/>
      <c r="AY273" s="176"/>
      <c r="AZ273" s="176"/>
      <c r="BA273" s="176"/>
      <c r="BB273" s="176"/>
      <c r="BC273" s="176"/>
      <c r="BD273" s="176"/>
      <c r="BE273" s="176"/>
      <c r="BF273" s="176"/>
      <c r="BG273" s="176"/>
      <c r="BH273" s="176"/>
      <c r="BI273" s="176"/>
      <c r="BJ273" s="176"/>
      <c r="BK273" s="176"/>
      <c r="BL273" s="176"/>
      <c r="BM273" s="176"/>
      <c r="BN273" s="176"/>
      <c r="BO273" s="176"/>
      <c r="BP273" s="176"/>
      <c r="BQ273" s="176"/>
      <c r="BR273" s="176"/>
      <c r="BS273" s="176"/>
      <c r="BT273" s="176"/>
      <c r="BU273" s="176"/>
      <c r="BV273" s="176"/>
      <c r="BW273" s="176"/>
      <c r="BX273" s="176"/>
      <c r="BY273" s="176"/>
      <c r="BZ273" s="176"/>
      <c r="CA273" s="176"/>
      <c r="CB273" s="176"/>
      <c r="CC273" s="176"/>
      <c r="CD273" s="176"/>
      <c r="CE273" s="176"/>
      <c r="CF273" s="176"/>
      <c r="CG273" s="176"/>
      <c r="CH273" s="176"/>
      <c r="CI273" s="176"/>
      <c r="CJ273" s="176"/>
      <c r="CK273" s="176"/>
      <c r="CL273" s="176"/>
      <c r="CM273" s="176"/>
      <c r="CN273" s="176"/>
      <c r="CO273" s="176"/>
      <c r="CP273" s="176"/>
      <c r="CQ273" s="176"/>
      <c r="CR273" s="176"/>
      <c r="CS273" s="176"/>
      <c r="CT273" s="176"/>
      <c r="CU273" s="176"/>
      <c r="CV273" s="176"/>
      <c r="CW273" s="176"/>
      <c r="CX273" s="176"/>
      <c r="CY273" s="176"/>
      <c r="CZ273" s="176"/>
      <c r="DA273" s="176"/>
      <c r="DB273" s="176"/>
      <c r="DC273" s="176"/>
      <c r="DD273" s="176"/>
      <c r="DE273" s="176"/>
      <c r="DF273" s="176"/>
      <c r="DG273" s="176"/>
      <c r="DH273" s="176"/>
      <c r="DI273" s="176"/>
      <c r="DJ273" s="176"/>
      <c r="DK273" s="176"/>
      <c r="DL273" s="176"/>
      <c r="DM273" s="176"/>
      <c r="DN273" s="176"/>
      <c r="DO273" s="176"/>
      <c r="DP273" s="176"/>
      <c r="DQ273" s="176"/>
      <c r="DR273" s="176">
        <v>6769597.7800000003</v>
      </c>
      <c r="DS273" s="176"/>
      <c r="DT273" s="176">
        <v>6769597.7800000003</v>
      </c>
      <c r="DU273" s="176"/>
      <c r="DV273" s="176"/>
      <c r="DW273" s="176"/>
      <c r="DX273" s="176">
        <v>6769597.7800000003</v>
      </c>
    </row>
    <row r="274" spans="4:176">
      <c r="D274" s="175" t="s">
        <v>1068</v>
      </c>
      <c r="E274" s="176" t="s">
        <v>1082</v>
      </c>
      <c r="F274" s="176" t="s">
        <v>1083</v>
      </c>
      <c r="G274" s="176"/>
      <c r="H274" s="176"/>
      <c r="I274" s="176"/>
      <c r="J274" s="176"/>
      <c r="K274" s="176"/>
      <c r="L274" s="176"/>
      <c r="M274" s="176"/>
      <c r="N274" s="176"/>
      <c r="O274" s="176"/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  <c r="AN274" s="176"/>
      <c r="AO274" s="176"/>
      <c r="AP274" s="176"/>
      <c r="AQ274" s="176"/>
      <c r="AR274" s="176"/>
      <c r="AS274" s="176"/>
      <c r="AT274" s="176"/>
      <c r="AU274" s="176"/>
      <c r="AV274" s="176"/>
      <c r="AW274" s="176"/>
      <c r="AX274" s="176"/>
      <c r="AY274" s="176"/>
      <c r="AZ274" s="176"/>
      <c r="BA274" s="176"/>
      <c r="BB274" s="176"/>
      <c r="BC274" s="176"/>
      <c r="BD274" s="176"/>
      <c r="BE274" s="176"/>
      <c r="BF274" s="176"/>
      <c r="BG274" s="176"/>
      <c r="BH274" s="176"/>
      <c r="BI274" s="176"/>
      <c r="BJ274" s="176"/>
      <c r="BK274" s="176"/>
      <c r="BL274" s="176"/>
      <c r="BM274" s="176"/>
      <c r="BN274" s="176"/>
      <c r="BO274" s="176"/>
      <c r="BP274" s="176"/>
      <c r="BQ274" s="176"/>
      <c r="BR274" s="176"/>
      <c r="BS274" s="176"/>
      <c r="BT274" s="176"/>
      <c r="BU274" s="176"/>
      <c r="BV274" s="176"/>
      <c r="BW274" s="176"/>
      <c r="BX274" s="176"/>
      <c r="BY274" s="176"/>
      <c r="BZ274" s="176"/>
      <c r="CA274" s="176"/>
      <c r="CB274" s="176"/>
      <c r="CC274" s="176"/>
      <c r="CD274" s="176"/>
      <c r="CE274" s="176"/>
      <c r="CF274" s="176"/>
      <c r="CG274" s="176"/>
      <c r="CH274" s="176"/>
      <c r="CI274" s="176"/>
      <c r="CJ274" s="176"/>
      <c r="CK274" s="176"/>
      <c r="CL274" s="176"/>
      <c r="CM274" s="176">
        <v>243871.89327</v>
      </c>
      <c r="CN274" s="176"/>
      <c r="CO274" s="176"/>
      <c r="CP274" s="176"/>
      <c r="CQ274" s="176"/>
      <c r="CR274" s="176"/>
      <c r="CS274" s="176"/>
      <c r="CT274" s="176"/>
      <c r="CU274" s="176"/>
      <c r="CV274" s="176"/>
      <c r="CW274" s="176"/>
      <c r="CX274" s="176"/>
      <c r="CY274" s="176"/>
      <c r="CZ274" s="176"/>
      <c r="DA274" s="176"/>
      <c r="DB274" s="176"/>
      <c r="DC274" s="176"/>
      <c r="DD274" s="176"/>
      <c r="DE274" s="176"/>
      <c r="DF274" s="176"/>
      <c r="DG274" s="176"/>
      <c r="DH274" s="176"/>
      <c r="DI274" s="176"/>
      <c r="DJ274" s="176"/>
      <c r="DK274" s="176"/>
      <c r="DL274" s="176"/>
      <c r="DM274" s="176"/>
      <c r="DN274" s="176"/>
      <c r="DO274" s="176"/>
      <c r="DP274" s="176"/>
      <c r="DQ274" s="176"/>
      <c r="DR274" s="176"/>
      <c r="DS274" s="176"/>
      <c r="DT274" s="176">
        <v>243871.89327</v>
      </c>
      <c r="DU274" s="176"/>
      <c r="DV274" s="176"/>
      <c r="DW274" s="176"/>
      <c r="DX274" s="176">
        <v>243871.89327</v>
      </c>
    </row>
    <row r="275" spans="4:176">
      <c r="D275" s="175" t="s">
        <v>1070</v>
      </c>
      <c r="E275" s="191" t="s">
        <v>1085</v>
      </c>
      <c r="F275" s="191" t="s">
        <v>1086</v>
      </c>
      <c r="G275" s="191"/>
      <c r="H275" s="191"/>
      <c r="I275" s="191"/>
      <c r="J275" s="191"/>
      <c r="K275" s="191"/>
      <c r="L275" s="191"/>
      <c r="M275" s="191"/>
      <c r="N275" s="191"/>
      <c r="O275" s="191"/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91"/>
      <c r="AS275" s="191"/>
      <c r="AT275" s="191"/>
      <c r="AU275" s="191"/>
      <c r="AV275" s="191"/>
      <c r="AW275" s="191"/>
      <c r="AX275" s="191"/>
      <c r="AY275" s="191"/>
      <c r="AZ275" s="191"/>
      <c r="BA275" s="191"/>
      <c r="BB275" s="191"/>
      <c r="BC275" s="191"/>
      <c r="BD275" s="191"/>
      <c r="BE275" s="191"/>
      <c r="BF275" s="191"/>
      <c r="BG275" s="191"/>
      <c r="BH275" s="191"/>
      <c r="BI275" s="191"/>
      <c r="BJ275" s="191"/>
      <c r="BK275" s="191"/>
      <c r="BL275" s="191"/>
      <c r="BM275" s="191"/>
      <c r="BN275" s="191"/>
      <c r="BO275" s="191"/>
      <c r="BP275" s="191"/>
      <c r="BQ275" s="191"/>
      <c r="BR275" s="191"/>
      <c r="BS275" s="191"/>
      <c r="BT275" s="191"/>
      <c r="BU275" s="191"/>
      <c r="BV275" s="191"/>
      <c r="BW275" s="191"/>
      <c r="BX275" s="191"/>
      <c r="BY275" s="191"/>
      <c r="BZ275" s="191"/>
      <c r="CA275" s="191"/>
      <c r="CB275" s="191"/>
      <c r="CC275" s="191"/>
      <c r="CD275" s="191"/>
      <c r="CE275" s="191"/>
      <c r="CF275" s="191"/>
      <c r="CG275" s="191"/>
      <c r="CH275" s="191"/>
      <c r="CI275" s="191"/>
      <c r="CJ275" s="191"/>
      <c r="CK275" s="191"/>
      <c r="CL275" s="191"/>
      <c r="CM275" s="191">
        <v>243871.89327</v>
      </c>
      <c r="CN275" s="191"/>
      <c r="CO275" s="191"/>
      <c r="CP275" s="191"/>
      <c r="CQ275" s="191"/>
      <c r="CR275" s="191"/>
      <c r="CS275" s="191"/>
      <c r="CT275" s="191"/>
      <c r="CU275" s="191"/>
      <c r="CV275" s="191"/>
      <c r="CW275" s="191"/>
      <c r="CX275" s="191"/>
      <c r="CY275" s="191"/>
      <c r="CZ275" s="191"/>
      <c r="DA275" s="191"/>
      <c r="DB275" s="191"/>
      <c r="DC275" s="191"/>
      <c r="DD275" s="191"/>
      <c r="DE275" s="191"/>
      <c r="DF275" s="191"/>
      <c r="DG275" s="191"/>
      <c r="DH275" s="191"/>
      <c r="DI275" s="191"/>
      <c r="DJ275" s="191"/>
      <c r="DK275" s="191"/>
      <c r="DL275" s="191"/>
      <c r="DM275" s="191"/>
      <c r="DN275" s="191"/>
      <c r="DO275" s="191"/>
      <c r="DP275" s="191"/>
      <c r="DQ275" s="191"/>
      <c r="DR275" s="191">
        <v>6769597.7800000003</v>
      </c>
      <c r="DS275" s="191"/>
      <c r="DT275" s="191">
        <v>7013469.6732700001</v>
      </c>
      <c r="DU275" s="191"/>
      <c r="DV275" s="191"/>
      <c r="DW275" s="191"/>
      <c r="DX275" s="208">
        <v>7013469.6732700001</v>
      </c>
    </row>
    <row r="276" spans="4:176">
      <c r="D276" s="175" t="s">
        <v>2167</v>
      </c>
      <c r="E276" s="176" t="s">
        <v>1154</v>
      </c>
      <c r="F276" s="176" t="s">
        <v>1155</v>
      </c>
      <c r="G276" s="176"/>
      <c r="H276" s="176"/>
      <c r="I276" s="176"/>
      <c r="J276" s="176"/>
      <c r="K276" s="176"/>
      <c r="L276" s="176"/>
      <c r="M276" s="176"/>
      <c r="N276" s="176"/>
      <c r="O276" s="176"/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  <c r="AN276" s="176"/>
      <c r="AO276" s="176"/>
      <c r="AP276" s="176"/>
      <c r="AQ276" s="176"/>
      <c r="AR276" s="176"/>
      <c r="AS276" s="176"/>
      <c r="AT276" s="176"/>
      <c r="AU276" s="176"/>
      <c r="AV276" s="176"/>
      <c r="AW276" s="176"/>
      <c r="AX276" s="176"/>
      <c r="AY276" s="176"/>
      <c r="AZ276" s="176"/>
      <c r="BA276" s="176"/>
      <c r="BB276" s="176"/>
      <c r="BC276" s="176"/>
      <c r="BD276" s="176"/>
      <c r="BE276" s="176"/>
      <c r="BF276" s="176"/>
      <c r="BG276" s="176"/>
      <c r="BH276" s="176"/>
      <c r="BI276" s="176"/>
      <c r="BJ276" s="176"/>
      <c r="BK276" s="176"/>
      <c r="BL276" s="176"/>
      <c r="BM276" s="176"/>
      <c r="BN276" s="176"/>
      <c r="BO276" s="176"/>
      <c r="BP276" s="176"/>
      <c r="BQ276" s="176"/>
      <c r="BR276" s="176"/>
      <c r="BS276" s="176"/>
      <c r="BT276" s="176"/>
      <c r="BU276" s="176"/>
      <c r="BV276" s="176"/>
      <c r="BW276" s="176"/>
      <c r="BX276" s="176"/>
      <c r="BY276" s="176"/>
      <c r="BZ276" s="176"/>
      <c r="CA276" s="176"/>
      <c r="CB276" s="176"/>
      <c r="CC276" s="176"/>
      <c r="CD276" s="176"/>
      <c r="CE276" s="176"/>
      <c r="CF276" s="176"/>
      <c r="CG276" s="176"/>
      <c r="CH276" s="176"/>
      <c r="CI276" s="176"/>
      <c r="CJ276" s="176"/>
      <c r="CK276" s="176"/>
      <c r="CL276" s="176"/>
      <c r="CM276" s="176"/>
      <c r="CN276" s="176"/>
      <c r="CO276" s="176"/>
      <c r="CP276" s="176"/>
      <c r="CQ276" s="176"/>
      <c r="CR276" s="176"/>
      <c r="CS276" s="176"/>
      <c r="CT276" s="176"/>
      <c r="CU276" s="176"/>
      <c r="CV276" s="176"/>
      <c r="CW276" s="176"/>
      <c r="CX276" s="176"/>
      <c r="CY276" s="176"/>
      <c r="CZ276" s="176"/>
      <c r="DA276" s="176"/>
      <c r="DB276" s="176"/>
      <c r="DC276" s="176"/>
      <c r="DD276" s="176"/>
      <c r="DE276" s="176"/>
      <c r="DF276" s="176"/>
      <c r="DG276" s="176"/>
      <c r="DH276" s="176"/>
      <c r="DI276" s="176">
        <v>0</v>
      </c>
      <c r="DJ276" s="176"/>
      <c r="DK276" s="176"/>
      <c r="DL276" s="176"/>
      <c r="DM276" s="176">
        <v>0</v>
      </c>
      <c r="DN276" s="176"/>
      <c r="DO276" s="176"/>
      <c r="DP276" s="176"/>
      <c r="DQ276" s="176">
        <v>0.04</v>
      </c>
      <c r="DR276" s="176">
        <v>0</v>
      </c>
      <c r="DS276" s="176"/>
      <c r="DT276" s="176">
        <v>0.04</v>
      </c>
      <c r="DU276" s="176"/>
      <c r="DV276" s="176"/>
      <c r="DW276" s="176"/>
      <c r="DX276" s="176">
        <v>0.04</v>
      </c>
    </row>
    <row r="277" spans="4:176">
      <c r="D277" s="175" t="s">
        <v>2168</v>
      </c>
      <c r="E277" s="191" t="s">
        <v>1156</v>
      </c>
      <c r="F277" s="191" t="s">
        <v>155</v>
      </c>
      <c r="G277" s="191"/>
      <c r="H277" s="191"/>
      <c r="I277" s="191"/>
      <c r="J277" s="191"/>
      <c r="K277" s="191"/>
      <c r="L277" s="191"/>
      <c r="M277" s="191"/>
      <c r="N277" s="191"/>
      <c r="O277" s="191"/>
      <c r="P277" s="191"/>
      <c r="Q277" s="191"/>
      <c r="R277" s="191"/>
      <c r="S277" s="191"/>
      <c r="T277" s="191"/>
      <c r="U277" s="191"/>
      <c r="V277" s="191"/>
      <c r="W277" s="191"/>
      <c r="X277" s="191"/>
      <c r="Y277" s="191"/>
      <c r="Z277" s="191"/>
      <c r="AA277" s="191"/>
      <c r="AB277" s="191"/>
      <c r="AC277" s="191"/>
      <c r="AD277" s="191"/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91"/>
      <c r="AS277" s="191"/>
      <c r="AT277" s="191"/>
      <c r="AU277" s="191"/>
      <c r="AV277" s="191"/>
      <c r="AW277" s="191"/>
      <c r="AX277" s="191"/>
      <c r="AY277" s="191"/>
      <c r="AZ277" s="191"/>
      <c r="BA277" s="191"/>
      <c r="BB277" s="191"/>
      <c r="BC277" s="191"/>
      <c r="BD277" s="191"/>
      <c r="BE277" s="191"/>
      <c r="BF277" s="191"/>
      <c r="BG277" s="191"/>
      <c r="BH277" s="191"/>
      <c r="BI277" s="191"/>
      <c r="BJ277" s="191"/>
      <c r="BK277" s="191"/>
      <c r="BL277" s="191"/>
      <c r="BM277" s="191"/>
      <c r="BN277" s="191"/>
      <c r="BO277" s="191"/>
      <c r="BP277" s="191"/>
      <c r="BQ277" s="191"/>
      <c r="BR277" s="191"/>
      <c r="BS277" s="191"/>
      <c r="BT277" s="191"/>
      <c r="BU277" s="191"/>
      <c r="BV277" s="191"/>
      <c r="BW277" s="191"/>
      <c r="BX277" s="191"/>
      <c r="BY277" s="191"/>
      <c r="BZ277" s="191"/>
      <c r="CA277" s="191"/>
      <c r="CB277" s="191"/>
      <c r="CC277" s="191"/>
      <c r="CD277" s="191"/>
      <c r="CE277" s="191"/>
      <c r="CF277" s="191"/>
      <c r="CG277" s="191"/>
      <c r="CH277" s="191"/>
      <c r="CI277" s="191"/>
      <c r="CJ277" s="191"/>
      <c r="CK277" s="191"/>
      <c r="CL277" s="191"/>
      <c r="CM277" s="191"/>
      <c r="CN277" s="191"/>
      <c r="CO277" s="191"/>
      <c r="CP277" s="191"/>
      <c r="CQ277" s="191"/>
      <c r="CR277" s="191"/>
      <c r="CS277" s="191"/>
      <c r="CT277" s="191"/>
      <c r="CU277" s="191"/>
      <c r="CV277" s="191"/>
      <c r="CW277" s="191"/>
      <c r="CX277" s="191"/>
      <c r="CY277" s="191"/>
      <c r="CZ277" s="191"/>
      <c r="DA277" s="191"/>
      <c r="DB277" s="191"/>
      <c r="DC277" s="191"/>
      <c r="DD277" s="191"/>
      <c r="DE277" s="191"/>
      <c r="DF277" s="191"/>
      <c r="DG277" s="191"/>
      <c r="DH277" s="191"/>
      <c r="DI277" s="191">
        <v>0</v>
      </c>
      <c r="DJ277" s="191"/>
      <c r="DK277" s="191"/>
      <c r="DL277" s="191"/>
      <c r="DM277" s="191">
        <v>0</v>
      </c>
      <c r="DN277" s="191"/>
      <c r="DO277" s="191"/>
      <c r="DP277" s="191"/>
      <c r="DQ277" s="191">
        <v>0.04</v>
      </c>
      <c r="DR277" s="191">
        <v>0</v>
      </c>
      <c r="DS277" s="191"/>
      <c r="DT277" s="191">
        <v>0.04</v>
      </c>
      <c r="DU277" s="191"/>
      <c r="DV277" s="191"/>
      <c r="DW277" s="191"/>
      <c r="DX277" s="191">
        <v>0.04</v>
      </c>
    </row>
    <row r="278" spans="4:176">
      <c r="D278" s="175" t="s">
        <v>1073</v>
      </c>
      <c r="E278" s="176" t="s">
        <v>1088</v>
      </c>
      <c r="F278" s="176" t="s">
        <v>1089</v>
      </c>
      <c r="G278" s="176"/>
      <c r="H278" s="176"/>
      <c r="I278" s="176"/>
      <c r="J278" s="176"/>
      <c r="K278" s="176"/>
      <c r="L278" s="176"/>
      <c r="M278" s="176"/>
      <c r="N278" s="176"/>
      <c r="O278" s="176"/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  <c r="DG278" s="176"/>
      <c r="DH278" s="176"/>
      <c r="DI278" s="176">
        <v>75215211.260000005</v>
      </c>
      <c r="DJ278" s="176"/>
      <c r="DK278" s="176"/>
      <c r="DL278" s="176"/>
      <c r="DM278" s="176"/>
      <c r="DN278" s="176"/>
      <c r="DO278" s="176"/>
      <c r="DP278" s="176"/>
      <c r="DQ278" s="176"/>
      <c r="DR278" s="176"/>
      <c r="DS278" s="176"/>
      <c r="DT278" s="176">
        <v>75215211.260000005</v>
      </c>
      <c r="DU278" s="176"/>
      <c r="DV278" s="176"/>
      <c r="DW278" s="176"/>
      <c r="DX278" s="176">
        <v>75215211.260000005</v>
      </c>
    </row>
    <row r="279" spans="4:176">
      <c r="D279" s="175" t="s">
        <v>1076</v>
      </c>
      <c r="E279" s="191" t="s">
        <v>1091</v>
      </c>
      <c r="F279" s="191" t="s">
        <v>156</v>
      </c>
      <c r="G279" s="191"/>
      <c r="H279" s="191"/>
      <c r="I279" s="191"/>
      <c r="J279" s="191"/>
      <c r="K279" s="191"/>
      <c r="L279" s="191"/>
      <c r="M279" s="191"/>
      <c r="N279" s="191"/>
      <c r="O279" s="191"/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91"/>
      <c r="AL279" s="191"/>
      <c r="AM279" s="191"/>
      <c r="AN279" s="191"/>
      <c r="AO279" s="191"/>
      <c r="AP279" s="191"/>
      <c r="AQ279" s="191"/>
      <c r="AR279" s="191"/>
      <c r="AS279" s="191"/>
      <c r="AT279" s="191"/>
      <c r="AU279" s="191"/>
      <c r="AV279" s="191"/>
      <c r="AW279" s="191"/>
      <c r="AX279" s="191"/>
      <c r="AY279" s="191"/>
      <c r="AZ279" s="191"/>
      <c r="BA279" s="191"/>
      <c r="BB279" s="191"/>
      <c r="BC279" s="191"/>
      <c r="BD279" s="191"/>
      <c r="BE279" s="191"/>
      <c r="BF279" s="191"/>
      <c r="BG279" s="191"/>
      <c r="BH279" s="191"/>
      <c r="BI279" s="191"/>
      <c r="BJ279" s="191"/>
      <c r="BK279" s="191"/>
      <c r="BL279" s="191"/>
      <c r="BM279" s="191"/>
      <c r="BN279" s="191"/>
      <c r="BO279" s="191"/>
      <c r="BP279" s="191"/>
      <c r="BQ279" s="191"/>
      <c r="BR279" s="191"/>
      <c r="BS279" s="191"/>
      <c r="BT279" s="191"/>
      <c r="BU279" s="191"/>
      <c r="BV279" s="191"/>
      <c r="BW279" s="191"/>
      <c r="BX279" s="191"/>
      <c r="BY279" s="191"/>
      <c r="BZ279" s="191"/>
      <c r="CA279" s="191"/>
      <c r="CB279" s="191"/>
      <c r="CC279" s="191"/>
      <c r="CD279" s="191"/>
      <c r="CE279" s="191"/>
      <c r="CF279" s="191"/>
      <c r="CG279" s="191"/>
      <c r="CH279" s="191"/>
      <c r="CI279" s="191"/>
      <c r="CJ279" s="191"/>
      <c r="CK279" s="191"/>
      <c r="CL279" s="191"/>
      <c r="CM279" s="191"/>
      <c r="CN279" s="191"/>
      <c r="CO279" s="191"/>
      <c r="CP279" s="191"/>
      <c r="CQ279" s="191"/>
      <c r="CR279" s="191"/>
      <c r="CS279" s="191"/>
      <c r="CT279" s="191"/>
      <c r="CU279" s="191"/>
      <c r="CV279" s="191"/>
      <c r="CW279" s="191"/>
      <c r="CX279" s="191"/>
      <c r="CY279" s="191"/>
      <c r="CZ279" s="191"/>
      <c r="DA279" s="191"/>
      <c r="DB279" s="191"/>
      <c r="DC279" s="191"/>
      <c r="DD279" s="191"/>
      <c r="DE279" s="191"/>
      <c r="DF279" s="191"/>
      <c r="DG279" s="191"/>
      <c r="DH279" s="191"/>
      <c r="DI279" s="191">
        <v>75215211.260000005</v>
      </c>
      <c r="DJ279" s="191"/>
      <c r="DK279" s="191"/>
      <c r="DL279" s="191"/>
      <c r="DM279" s="191"/>
      <c r="DN279" s="191"/>
      <c r="DO279" s="191"/>
      <c r="DP279" s="191"/>
      <c r="DQ279" s="191"/>
      <c r="DR279" s="191"/>
      <c r="DS279" s="191"/>
      <c r="DT279" s="191">
        <v>75215211.260000005</v>
      </c>
      <c r="DU279" s="191"/>
      <c r="DV279" s="191"/>
      <c r="DW279" s="191"/>
      <c r="DX279" s="208">
        <v>75215211.260000005</v>
      </c>
    </row>
    <row r="280" spans="4:176">
      <c r="D280" s="175" t="s">
        <v>1079</v>
      </c>
      <c r="E280" s="178" t="s">
        <v>1093</v>
      </c>
      <c r="F280" s="178" t="s">
        <v>1094</v>
      </c>
      <c r="G280" s="178">
        <v>-205928996.22999999</v>
      </c>
      <c r="H280" s="178"/>
      <c r="I280" s="178">
        <v>613794056.77791905</v>
      </c>
      <c r="J280" s="178">
        <v>150628944.37328401</v>
      </c>
      <c r="K280" s="178"/>
      <c r="L280" s="178">
        <v>962922138.53859663</v>
      </c>
      <c r="M280" s="178"/>
      <c r="N280" s="178">
        <v>1773134520.2301607</v>
      </c>
      <c r="O280" s="178">
        <v>3294550663.68996</v>
      </c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>
        <v>-3960816.7413508999</v>
      </c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>
        <v>285162000.61253458</v>
      </c>
      <c r="CC280" s="178"/>
      <c r="CD280" s="178"/>
      <c r="CE280" s="178"/>
      <c r="CF280" s="178">
        <v>-465070351.09250629</v>
      </c>
      <c r="CG280" s="178"/>
      <c r="CH280" s="178"/>
      <c r="CI280" s="178"/>
      <c r="CJ280" s="178">
        <v>-62790993.449910201</v>
      </c>
      <c r="CK280" s="178"/>
      <c r="CL280" s="178"/>
      <c r="CM280" s="178">
        <v>45969099.383249998</v>
      </c>
      <c r="CN280" s="178">
        <v>-126255679.4468962</v>
      </c>
      <c r="CO280" s="178"/>
      <c r="CP280" s="178"/>
      <c r="CQ280" s="178"/>
      <c r="CR280" s="178"/>
      <c r="CS280" s="178"/>
      <c r="CT280" s="178"/>
      <c r="CU280" s="178"/>
      <c r="CV280" s="178"/>
      <c r="CW280" s="178"/>
      <c r="CX280" s="178"/>
      <c r="CY280" s="178"/>
      <c r="CZ280" s="178"/>
      <c r="DA280" s="178"/>
      <c r="DB280" s="178"/>
      <c r="DC280" s="178"/>
      <c r="DD280" s="178">
        <v>871379.6830973</v>
      </c>
      <c r="DE280" s="178"/>
      <c r="DF280" s="178"/>
      <c r="DG280" s="178"/>
      <c r="DH280" s="178"/>
      <c r="DI280" s="178">
        <v>488660106.80000001</v>
      </c>
      <c r="DJ280" s="178"/>
      <c r="DK280" s="178"/>
      <c r="DL280" s="178"/>
      <c r="DM280" s="178">
        <v>0</v>
      </c>
      <c r="DN280" s="178"/>
      <c r="DO280" s="178">
        <v>-236352.82</v>
      </c>
      <c r="DP280" s="178"/>
      <c r="DQ280" s="178">
        <v>-551429615.77999997</v>
      </c>
      <c r="DR280" s="178">
        <v>198572766.15000001</v>
      </c>
      <c r="DS280" s="178"/>
      <c r="DT280" s="178">
        <v>-190508456.70178169</v>
      </c>
      <c r="DU280" s="178"/>
      <c r="DV280" s="178"/>
      <c r="DW280" s="178"/>
      <c r="DX280" s="178">
        <v>3104042206.9881783</v>
      </c>
    </row>
    <row r="281" spans="4:176">
      <c r="D281" s="175" t="s">
        <v>1081</v>
      </c>
      <c r="E281" s="176" t="s">
        <v>1096</v>
      </c>
      <c r="F281" s="176" t="s">
        <v>1097</v>
      </c>
      <c r="G281" s="176"/>
      <c r="H281" s="176"/>
      <c r="I281" s="176"/>
      <c r="J281" s="176"/>
      <c r="K281" s="176"/>
      <c r="L281" s="176"/>
      <c r="M281" s="176"/>
      <c r="N281" s="176"/>
      <c r="O281" s="176"/>
      <c r="P281" s="176"/>
      <c r="Q281" s="176"/>
      <c r="R281" s="176"/>
      <c r="S281" s="176"/>
      <c r="T281" s="176"/>
      <c r="U281" s="176"/>
      <c r="V281" s="176"/>
      <c r="W281" s="176"/>
      <c r="X281" s="176"/>
      <c r="Y281" s="176"/>
      <c r="Z281" s="176"/>
      <c r="AA281" s="176"/>
      <c r="AB281" s="176"/>
      <c r="AC281" s="176"/>
      <c r="AD281" s="176"/>
      <c r="AE281" s="176"/>
      <c r="AF281" s="176"/>
      <c r="AG281" s="176"/>
      <c r="AH281" s="176"/>
      <c r="AI281" s="176"/>
      <c r="AJ281" s="176"/>
      <c r="AK281" s="176"/>
      <c r="AL281" s="176"/>
      <c r="AM281" s="176"/>
      <c r="AN281" s="176"/>
      <c r="AO281" s="176"/>
      <c r="AP281" s="176"/>
      <c r="AQ281" s="176"/>
      <c r="AR281" s="176"/>
      <c r="AS281" s="176"/>
      <c r="AT281" s="176"/>
      <c r="AU281" s="176"/>
      <c r="AV281" s="176"/>
      <c r="AW281" s="176"/>
      <c r="AX281" s="176"/>
      <c r="AY281" s="176"/>
      <c r="AZ281" s="176"/>
      <c r="BA281" s="176"/>
      <c r="BB281" s="176"/>
      <c r="BC281" s="176"/>
      <c r="BD281" s="176"/>
      <c r="BE281" s="176"/>
      <c r="BF281" s="176"/>
      <c r="BG281" s="176"/>
      <c r="BH281" s="176"/>
      <c r="BI281" s="176"/>
      <c r="BJ281" s="176"/>
      <c r="BK281" s="176"/>
      <c r="BL281" s="176"/>
      <c r="BM281" s="176"/>
      <c r="BN281" s="176"/>
      <c r="BO281" s="176"/>
      <c r="BP281" s="176"/>
      <c r="BQ281" s="176"/>
      <c r="BR281" s="176"/>
      <c r="BS281" s="176"/>
      <c r="BT281" s="176"/>
      <c r="BU281" s="176"/>
      <c r="BV281" s="176"/>
      <c r="BW281" s="176"/>
      <c r="BX281" s="176"/>
      <c r="BY281" s="176"/>
      <c r="BZ281" s="176"/>
      <c r="CA281" s="176"/>
      <c r="CB281" s="176"/>
      <c r="CC281" s="176">
        <v>1053657.7848533001</v>
      </c>
      <c r="CD281" s="176">
        <v>-312936417</v>
      </c>
      <c r="CE281" s="176"/>
      <c r="CF281" s="176"/>
      <c r="CG281" s="176"/>
      <c r="CH281" s="176"/>
      <c r="CI281" s="176"/>
      <c r="CJ281" s="176"/>
      <c r="CK281" s="176"/>
      <c r="CL281" s="176"/>
      <c r="CM281" s="176"/>
      <c r="CN281" s="176"/>
      <c r="CO281" s="176"/>
      <c r="CP281" s="176"/>
      <c r="CQ281" s="176"/>
      <c r="CR281" s="176"/>
      <c r="CS281" s="176"/>
      <c r="CT281" s="176"/>
      <c r="CU281" s="176"/>
      <c r="CV281" s="176"/>
      <c r="CW281" s="176"/>
      <c r="CX281" s="176"/>
      <c r="CY281" s="176"/>
      <c r="CZ281" s="176"/>
      <c r="DA281" s="176"/>
      <c r="DB281" s="176"/>
      <c r="DC281" s="176"/>
      <c r="DD281" s="176"/>
      <c r="DE281" s="176"/>
      <c r="DF281" s="176"/>
      <c r="DG281" s="176"/>
      <c r="DH281" s="176"/>
      <c r="DI281" s="176"/>
      <c r="DJ281" s="176"/>
      <c r="DK281" s="176"/>
      <c r="DL281" s="176"/>
      <c r="DM281" s="176"/>
      <c r="DN281" s="176"/>
      <c r="DO281" s="176"/>
      <c r="DP281" s="176"/>
      <c r="DQ281" s="176">
        <v>311882759.22000003</v>
      </c>
      <c r="DR281" s="176"/>
      <c r="DS281" s="176"/>
      <c r="DT281" s="176">
        <v>4.8532999999999996E-3</v>
      </c>
      <c r="DU281" s="176"/>
      <c r="DV281" s="176"/>
      <c r="DW281" s="176"/>
      <c r="DX281" s="176">
        <v>4.8532999999999996E-3</v>
      </c>
    </row>
    <row r="282" spans="4:176">
      <c r="D282" s="175" t="s">
        <v>1084</v>
      </c>
      <c r="E282" s="178" t="s">
        <v>1099</v>
      </c>
      <c r="F282" s="178" t="s">
        <v>1100</v>
      </c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8">
        <v>1053657.7848533001</v>
      </c>
      <c r="CD282" s="178">
        <v>-312936417</v>
      </c>
      <c r="CE282" s="178"/>
      <c r="CF282" s="178"/>
      <c r="CG282" s="178"/>
      <c r="CH282" s="178"/>
      <c r="CI282" s="178"/>
      <c r="CJ282" s="178"/>
      <c r="CK282" s="178"/>
      <c r="CL282" s="178"/>
      <c r="CM282" s="178"/>
      <c r="CN282" s="178"/>
      <c r="CO282" s="178"/>
      <c r="CP282" s="178"/>
      <c r="CQ282" s="178"/>
      <c r="CR282" s="178"/>
      <c r="CS282" s="178"/>
      <c r="CT282" s="178"/>
      <c r="CU282" s="178"/>
      <c r="CV282" s="178"/>
      <c r="CW282" s="178"/>
      <c r="CX282" s="178"/>
      <c r="CY282" s="178"/>
      <c r="CZ282" s="178"/>
      <c r="DA282" s="178"/>
      <c r="DB282" s="178"/>
      <c r="DC282" s="178"/>
      <c r="DD282" s="178"/>
      <c r="DE282" s="178"/>
      <c r="DF282" s="178"/>
      <c r="DG282" s="178"/>
      <c r="DH282" s="178"/>
      <c r="DI282" s="178"/>
      <c r="DJ282" s="178"/>
      <c r="DK282" s="178"/>
      <c r="DL282" s="178"/>
      <c r="DM282" s="178"/>
      <c r="DN282" s="178"/>
      <c r="DO282" s="178"/>
      <c r="DP282" s="178"/>
      <c r="DQ282" s="178">
        <v>311882759.22000003</v>
      </c>
      <c r="DR282" s="178"/>
      <c r="DS282" s="178"/>
      <c r="DT282" s="178">
        <v>4.8532999999999996E-3</v>
      </c>
      <c r="DU282" s="178"/>
      <c r="DV282" s="178"/>
      <c r="DW282" s="178"/>
      <c r="DX282" s="178">
        <v>4.8532999999999996E-3</v>
      </c>
    </row>
    <row r="283" spans="4:176">
      <c r="D283" s="175" t="s">
        <v>1087</v>
      </c>
      <c r="E283" s="180" t="s">
        <v>1102</v>
      </c>
      <c r="F283" s="180" t="s">
        <v>160</v>
      </c>
      <c r="G283" s="180">
        <v>-19033969270.709999</v>
      </c>
      <c r="H283" s="180">
        <v>-1537091545.8299999</v>
      </c>
      <c r="I283" s="180">
        <v>-21482436562.849873</v>
      </c>
      <c r="J283" s="180">
        <v>-7535193421.9110622</v>
      </c>
      <c r="K283" s="180">
        <v>-856643.75</v>
      </c>
      <c r="L283" s="180">
        <v>-6313995736.2359667</v>
      </c>
      <c r="M283" s="180">
        <v>-6357990675.96</v>
      </c>
      <c r="N283" s="180">
        <v>-7409856874.0020304</v>
      </c>
      <c r="O283" s="180">
        <v>-69671390731.248932</v>
      </c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  <c r="AC283" s="180"/>
      <c r="AD283" s="180"/>
      <c r="AE283" s="180"/>
      <c r="AF283" s="180"/>
      <c r="AG283" s="180"/>
      <c r="AH283" s="180"/>
      <c r="AI283" s="180"/>
      <c r="AJ283" s="180"/>
      <c r="AK283" s="180"/>
      <c r="AL283" s="180"/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/>
      <c r="AW283" s="180"/>
      <c r="AX283" s="180"/>
      <c r="AY283" s="180"/>
      <c r="AZ283" s="180"/>
      <c r="BA283" s="180"/>
      <c r="BB283" s="180"/>
      <c r="BC283" s="180"/>
      <c r="BD283" s="180"/>
      <c r="BE283" s="180"/>
      <c r="BF283" s="180"/>
      <c r="BG283" s="180"/>
      <c r="BH283" s="180"/>
      <c r="BI283" s="180"/>
      <c r="BJ283" s="180">
        <v>-182669.68</v>
      </c>
      <c r="BK283" s="180"/>
      <c r="BL283" s="180"/>
      <c r="BM283" s="180"/>
      <c r="BN283" s="180">
        <v>370523383.24248779</v>
      </c>
      <c r="BO283" s="180"/>
      <c r="BP283" s="180"/>
      <c r="BQ283" s="180"/>
      <c r="BR283" s="180"/>
      <c r="BS283" s="180"/>
      <c r="BT283" s="180"/>
      <c r="BU283" s="180"/>
      <c r="BV283" s="180">
        <v>256225.6057825</v>
      </c>
      <c r="BW283" s="180"/>
      <c r="BX283" s="180"/>
      <c r="BY283" s="180"/>
      <c r="BZ283" s="180"/>
      <c r="CA283" s="180"/>
      <c r="CB283" s="180">
        <v>285162000.61253458</v>
      </c>
      <c r="CC283" s="180">
        <v>21215102.7248483</v>
      </c>
      <c r="CD283" s="180">
        <v>-312936417</v>
      </c>
      <c r="CE283" s="180"/>
      <c r="CF283" s="180">
        <v>-465070351.09250629</v>
      </c>
      <c r="CG283" s="180"/>
      <c r="CH283" s="180">
        <v>807922495.07150948</v>
      </c>
      <c r="CI283" s="180"/>
      <c r="CJ283" s="180">
        <v>-68639801.478352502</v>
      </c>
      <c r="CK283" s="180">
        <v>-1165774373.6938839</v>
      </c>
      <c r="CL283" s="180"/>
      <c r="CM283" s="180">
        <v>180256748.11648199</v>
      </c>
      <c r="CN283" s="180">
        <v>-256998599.21885389</v>
      </c>
      <c r="CO283" s="180">
        <v>667105551.91299498</v>
      </c>
      <c r="CP283" s="180"/>
      <c r="CQ283" s="180"/>
      <c r="CR283" s="180"/>
      <c r="CS283" s="180"/>
      <c r="CT283" s="180"/>
      <c r="CU283" s="180"/>
      <c r="CV283" s="180"/>
      <c r="CW283" s="180"/>
      <c r="CX283" s="180"/>
      <c r="CY283" s="180"/>
      <c r="CZ283" s="180"/>
      <c r="DA283" s="180"/>
      <c r="DB283" s="180">
        <v>36533.936000000002</v>
      </c>
      <c r="DC283" s="180">
        <v>-82386523.996444404</v>
      </c>
      <c r="DD283" s="180">
        <v>871379.6830973</v>
      </c>
      <c r="DE283" s="180">
        <v>-51245.121156499998</v>
      </c>
      <c r="DF283" s="180"/>
      <c r="DG283" s="180"/>
      <c r="DH283" s="180"/>
      <c r="DI283" s="180">
        <v>40814031423.839996</v>
      </c>
      <c r="DJ283" s="180"/>
      <c r="DK283" s="180"/>
      <c r="DL283" s="180"/>
      <c r="DM283" s="180">
        <v>3918838.04</v>
      </c>
      <c r="DN283" s="180"/>
      <c r="DO283" s="180">
        <v>128140576.79000001</v>
      </c>
      <c r="DP283" s="180"/>
      <c r="DQ283" s="180">
        <v>-862718411.36000001</v>
      </c>
      <c r="DR283" s="180">
        <v>-103802964.27</v>
      </c>
      <c r="DS283" s="180"/>
      <c r="DT283" s="180">
        <v>39960878902.664536</v>
      </c>
      <c r="DU283" s="180"/>
      <c r="DV283" s="180"/>
      <c r="DW283" s="180"/>
      <c r="DX283" s="180">
        <v>-29710511828.584389</v>
      </c>
    </row>
    <row r="284" spans="4:176" s="158" customFormat="1">
      <c r="D284" s="204" t="s">
        <v>1090</v>
      </c>
      <c r="E284" s="205" t="s">
        <v>1104</v>
      </c>
      <c r="F284" s="205" t="s">
        <v>161</v>
      </c>
      <c r="G284" s="205"/>
      <c r="H284" s="205"/>
      <c r="I284" s="205"/>
      <c r="J284" s="205">
        <v>-387.32697100000001</v>
      </c>
      <c r="K284" s="205"/>
      <c r="L284" s="205"/>
      <c r="M284" s="205"/>
      <c r="N284" s="205"/>
      <c r="O284" s="205">
        <v>-387.32697100000001</v>
      </c>
      <c r="P284" s="205"/>
      <c r="Q284" s="205"/>
      <c r="R284" s="205"/>
      <c r="S284" s="205"/>
      <c r="T284" s="205"/>
      <c r="U284" s="205"/>
      <c r="V284" s="205"/>
      <c r="W284" s="205"/>
      <c r="X284" s="205"/>
      <c r="Y284" s="205"/>
      <c r="Z284" s="205"/>
      <c r="AA284" s="205"/>
      <c r="AB284" s="205"/>
      <c r="AC284" s="205"/>
      <c r="AD284" s="205"/>
      <c r="AE284" s="205"/>
      <c r="AF284" s="205"/>
      <c r="AG284" s="205"/>
      <c r="AH284" s="205"/>
      <c r="AI284" s="205"/>
      <c r="AJ284" s="205"/>
      <c r="AK284" s="205"/>
      <c r="AL284" s="205"/>
      <c r="AM284" s="205"/>
      <c r="AN284" s="205"/>
      <c r="AO284" s="205"/>
      <c r="AP284" s="205"/>
      <c r="AQ284" s="205"/>
      <c r="AR284" s="205"/>
      <c r="AS284" s="205"/>
      <c r="AT284" s="205"/>
      <c r="AU284" s="205"/>
      <c r="AV284" s="205"/>
      <c r="AW284" s="205"/>
      <c r="AX284" s="205"/>
      <c r="AY284" s="205"/>
      <c r="AZ284" s="205"/>
      <c r="BA284" s="205"/>
      <c r="BB284" s="205"/>
      <c r="BC284" s="205"/>
      <c r="BD284" s="205"/>
      <c r="BE284" s="205"/>
      <c r="BF284" s="205"/>
      <c r="BG284" s="205"/>
      <c r="BH284" s="205"/>
      <c r="BI284" s="205"/>
      <c r="BJ284" s="205"/>
      <c r="BK284" s="205"/>
      <c r="BL284" s="205"/>
      <c r="BM284" s="205"/>
      <c r="BN284" s="205"/>
      <c r="BO284" s="205"/>
      <c r="BP284" s="205"/>
      <c r="BQ284" s="205"/>
      <c r="BR284" s="205"/>
      <c r="BS284" s="205"/>
      <c r="BT284" s="205"/>
      <c r="BU284" s="205"/>
      <c r="BV284" s="205"/>
      <c r="BW284" s="205"/>
      <c r="BX284" s="205"/>
      <c r="BY284" s="205"/>
      <c r="BZ284" s="205"/>
      <c r="CA284" s="205"/>
      <c r="CB284" s="205"/>
      <c r="CC284" s="205"/>
      <c r="CD284" s="205"/>
      <c r="CE284" s="205"/>
      <c r="CF284" s="205"/>
      <c r="CG284" s="205"/>
      <c r="CH284" s="205"/>
      <c r="CI284" s="205"/>
      <c r="CJ284" s="205">
        <v>205.94519299999999</v>
      </c>
      <c r="CK284" s="205"/>
      <c r="CL284" s="205"/>
      <c r="CM284" s="205"/>
      <c r="CN284" s="205"/>
      <c r="CO284" s="205"/>
      <c r="CP284" s="205"/>
      <c r="CQ284" s="205"/>
      <c r="CR284" s="205"/>
      <c r="CS284" s="205"/>
      <c r="CT284" s="205"/>
      <c r="CU284" s="205"/>
      <c r="CV284" s="205"/>
      <c r="CW284" s="205"/>
      <c r="CX284" s="205"/>
      <c r="CY284" s="205"/>
      <c r="CZ284" s="205"/>
      <c r="DA284" s="205"/>
      <c r="DB284" s="205"/>
      <c r="DC284" s="205"/>
      <c r="DD284" s="205"/>
      <c r="DE284" s="205"/>
      <c r="DF284" s="205"/>
      <c r="DG284" s="205"/>
      <c r="DH284" s="205"/>
      <c r="DI284" s="205">
        <v>-9760556148.6399994</v>
      </c>
      <c r="DJ284" s="205"/>
      <c r="DK284" s="205"/>
      <c r="DL284" s="205"/>
      <c r="DM284" s="205"/>
      <c r="DN284" s="205"/>
      <c r="DO284" s="205"/>
      <c r="DP284" s="205"/>
      <c r="DQ284" s="205">
        <v>617498803.91999996</v>
      </c>
      <c r="DR284" s="205">
        <v>-1811506.36</v>
      </c>
      <c r="DS284" s="205"/>
      <c r="DT284" s="205">
        <v>-9144868645.1348057</v>
      </c>
      <c r="DU284" s="205"/>
      <c r="DV284" s="205"/>
      <c r="DW284" s="205"/>
      <c r="DX284" s="205">
        <v>-9144869032.4617767</v>
      </c>
    </row>
    <row r="285" spans="4:176" s="158" customFormat="1">
      <c r="D285" s="204" t="s">
        <v>1092</v>
      </c>
      <c r="E285" s="206" t="s">
        <v>1106</v>
      </c>
      <c r="F285" s="206" t="s">
        <v>161</v>
      </c>
      <c r="G285" s="206"/>
      <c r="H285" s="206"/>
      <c r="I285" s="206"/>
      <c r="J285" s="206">
        <v>-387.32697100000001</v>
      </c>
      <c r="K285" s="206"/>
      <c r="L285" s="206"/>
      <c r="M285" s="206"/>
      <c r="N285" s="206"/>
      <c r="O285" s="206">
        <v>-387.32697100000001</v>
      </c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  <c r="AA285" s="206"/>
      <c r="AB285" s="206"/>
      <c r="AC285" s="206"/>
      <c r="AD285" s="206"/>
      <c r="AE285" s="206"/>
      <c r="AF285" s="206"/>
      <c r="AG285" s="206"/>
      <c r="AH285" s="206"/>
      <c r="AI285" s="206"/>
      <c r="AJ285" s="206"/>
      <c r="AK285" s="206"/>
      <c r="AL285" s="206"/>
      <c r="AM285" s="206"/>
      <c r="AN285" s="206"/>
      <c r="AO285" s="206"/>
      <c r="AP285" s="206"/>
      <c r="AQ285" s="206"/>
      <c r="AR285" s="206"/>
      <c r="AS285" s="206"/>
      <c r="AT285" s="206"/>
      <c r="AU285" s="206"/>
      <c r="AV285" s="206"/>
      <c r="AW285" s="206"/>
      <c r="AX285" s="206"/>
      <c r="AY285" s="206"/>
      <c r="AZ285" s="206"/>
      <c r="BA285" s="206"/>
      <c r="BB285" s="206"/>
      <c r="BC285" s="206"/>
      <c r="BD285" s="206"/>
      <c r="BE285" s="206"/>
      <c r="BF285" s="206"/>
      <c r="BG285" s="206"/>
      <c r="BH285" s="206"/>
      <c r="BI285" s="206"/>
      <c r="BJ285" s="206"/>
      <c r="BK285" s="206"/>
      <c r="BL285" s="206"/>
      <c r="BM285" s="206"/>
      <c r="BN285" s="206"/>
      <c r="BO285" s="206"/>
      <c r="BP285" s="206"/>
      <c r="BQ285" s="206"/>
      <c r="BR285" s="206"/>
      <c r="BS285" s="206"/>
      <c r="BT285" s="206"/>
      <c r="BU285" s="206"/>
      <c r="BV285" s="206"/>
      <c r="BW285" s="206"/>
      <c r="BX285" s="206"/>
      <c r="BY285" s="206"/>
      <c r="BZ285" s="206"/>
      <c r="CA285" s="206"/>
      <c r="CB285" s="206"/>
      <c r="CC285" s="206"/>
      <c r="CD285" s="206"/>
      <c r="CE285" s="206"/>
      <c r="CF285" s="206"/>
      <c r="CG285" s="206"/>
      <c r="CH285" s="206"/>
      <c r="CI285" s="206"/>
      <c r="CJ285" s="206">
        <v>205.94519299999999</v>
      </c>
      <c r="CK285" s="206"/>
      <c r="CL285" s="206"/>
      <c r="CM285" s="206"/>
      <c r="CN285" s="206"/>
      <c r="CO285" s="206"/>
      <c r="CP285" s="206"/>
      <c r="CQ285" s="206"/>
      <c r="CR285" s="206"/>
      <c r="CS285" s="206"/>
      <c r="CT285" s="206"/>
      <c r="CU285" s="206"/>
      <c r="CV285" s="206"/>
      <c r="CW285" s="206"/>
      <c r="CX285" s="206"/>
      <c r="CY285" s="206"/>
      <c r="CZ285" s="206"/>
      <c r="DA285" s="206"/>
      <c r="DB285" s="206"/>
      <c r="DC285" s="206"/>
      <c r="DD285" s="206"/>
      <c r="DE285" s="206"/>
      <c r="DF285" s="206"/>
      <c r="DG285" s="206"/>
      <c r="DH285" s="206"/>
      <c r="DI285" s="206">
        <v>-9760556148.6399994</v>
      </c>
      <c r="DJ285" s="206"/>
      <c r="DK285" s="206"/>
      <c r="DL285" s="206"/>
      <c r="DM285" s="206"/>
      <c r="DN285" s="206"/>
      <c r="DO285" s="206"/>
      <c r="DP285" s="206"/>
      <c r="DQ285" s="206">
        <v>617498803.91999996</v>
      </c>
      <c r="DR285" s="206">
        <v>-1811506.36</v>
      </c>
      <c r="DS285" s="206"/>
      <c r="DT285" s="206">
        <v>-9144868645.1348057</v>
      </c>
      <c r="DU285" s="206"/>
      <c r="DV285" s="206"/>
      <c r="DW285" s="206"/>
      <c r="DX285" s="206">
        <v>-9144869032.4617767</v>
      </c>
      <c r="FT285" s="158">
        <v>-24000</v>
      </c>
    </row>
    <row r="286" spans="4:176" s="158" customFormat="1">
      <c r="D286" s="204" t="s">
        <v>1095</v>
      </c>
      <c r="E286" s="205" t="s">
        <v>1108</v>
      </c>
      <c r="F286" s="205" t="s">
        <v>162</v>
      </c>
      <c r="G286" s="205"/>
      <c r="H286" s="205"/>
      <c r="I286" s="205"/>
      <c r="J286" s="205"/>
      <c r="K286" s="205"/>
      <c r="L286" s="205"/>
      <c r="M286" s="205"/>
      <c r="N286" s="205"/>
      <c r="O286" s="205"/>
      <c r="P286" s="205"/>
      <c r="Q286" s="205"/>
      <c r="R286" s="205"/>
      <c r="S286" s="205"/>
      <c r="T286" s="205"/>
      <c r="U286" s="205"/>
      <c r="V286" s="205"/>
      <c r="W286" s="205"/>
      <c r="X286" s="205"/>
      <c r="Y286" s="205"/>
      <c r="Z286" s="205"/>
      <c r="AA286" s="205"/>
      <c r="AB286" s="205"/>
      <c r="AC286" s="205"/>
      <c r="AD286" s="205"/>
      <c r="AE286" s="205"/>
      <c r="AF286" s="205"/>
      <c r="AG286" s="205"/>
      <c r="AH286" s="205"/>
      <c r="AI286" s="205"/>
      <c r="AJ286" s="205"/>
      <c r="AK286" s="205"/>
      <c r="AL286" s="205"/>
      <c r="AM286" s="205"/>
      <c r="AN286" s="205"/>
      <c r="AO286" s="205"/>
      <c r="AP286" s="205"/>
      <c r="AQ286" s="205"/>
      <c r="AR286" s="205"/>
      <c r="AS286" s="205"/>
      <c r="AT286" s="205"/>
      <c r="AU286" s="205"/>
      <c r="AV286" s="205"/>
      <c r="AW286" s="205"/>
      <c r="AX286" s="205"/>
      <c r="AY286" s="205"/>
      <c r="AZ286" s="205"/>
      <c r="BA286" s="205"/>
      <c r="BB286" s="205"/>
      <c r="BC286" s="205"/>
      <c r="BD286" s="205"/>
      <c r="BE286" s="205"/>
      <c r="BF286" s="205"/>
      <c r="BG286" s="205"/>
      <c r="BH286" s="205"/>
      <c r="BI286" s="205"/>
      <c r="BJ286" s="205"/>
      <c r="BK286" s="205"/>
      <c r="BL286" s="205"/>
      <c r="BM286" s="205"/>
      <c r="BN286" s="205"/>
      <c r="BO286" s="205"/>
      <c r="BP286" s="205"/>
      <c r="BQ286" s="205"/>
      <c r="BR286" s="205"/>
      <c r="BS286" s="205"/>
      <c r="BT286" s="205"/>
      <c r="BU286" s="205"/>
      <c r="BV286" s="205"/>
      <c r="BW286" s="205"/>
      <c r="BX286" s="205"/>
      <c r="BY286" s="205"/>
      <c r="BZ286" s="205"/>
      <c r="CA286" s="205"/>
      <c r="CB286" s="205"/>
      <c r="CC286" s="205"/>
      <c r="CD286" s="205"/>
      <c r="CE286" s="205"/>
      <c r="CF286" s="205"/>
      <c r="CG286" s="205"/>
      <c r="CH286" s="205">
        <v>-807922495.07150948</v>
      </c>
      <c r="CI286" s="205"/>
      <c r="CJ286" s="205"/>
      <c r="CK286" s="205"/>
      <c r="CL286" s="205"/>
      <c r="CM286" s="205">
        <v>-134287648.73323199</v>
      </c>
      <c r="CN286" s="205">
        <v>130742919.7719577</v>
      </c>
      <c r="CO286" s="205"/>
      <c r="CP286" s="205"/>
      <c r="CQ286" s="205"/>
      <c r="CR286" s="205"/>
      <c r="CS286" s="205"/>
      <c r="CT286" s="205"/>
      <c r="CU286" s="205"/>
      <c r="CV286" s="205"/>
      <c r="CW286" s="205"/>
      <c r="CX286" s="205"/>
      <c r="CY286" s="205"/>
      <c r="CZ286" s="205"/>
      <c r="DA286" s="205"/>
      <c r="DB286" s="205"/>
      <c r="DC286" s="205"/>
      <c r="DD286" s="205"/>
      <c r="DE286" s="205"/>
      <c r="DF286" s="205"/>
      <c r="DG286" s="205"/>
      <c r="DH286" s="205"/>
      <c r="DI286" s="205"/>
      <c r="DJ286" s="205"/>
      <c r="DK286" s="205"/>
      <c r="DL286" s="205"/>
      <c r="DM286" s="205"/>
      <c r="DN286" s="205"/>
      <c r="DO286" s="205"/>
      <c r="DP286" s="205"/>
      <c r="DQ286" s="205"/>
      <c r="DR286" s="205"/>
      <c r="DS286" s="205"/>
      <c r="DT286" s="205">
        <v>-811467224.03278375</v>
      </c>
      <c r="DU286" s="205"/>
      <c r="DV286" s="205"/>
      <c r="DW286" s="205"/>
      <c r="DX286" s="205">
        <v>-811467224.03278375</v>
      </c>
    </row>
    <row r="287" spans="4:176" s="158" customFormat="1">
      <c r="D287" s="204" t="s">
        <v>1098</v>
      </c>
      <c r="E287" s="206" t="s">
        <v>1110</v>
      </c>
      <c r="F287" s="206" t="s">
        <v>162</v>
      </c>
      <c r="G287" s="206"/>
      <c r="H287" s="206"/>
      <c r="I287" s="206"/>
      <c r="J287" s="206"/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  <c r="AA287" s="206"/>
      <c r="AB287" s="206"/>
      <c r="AC287" s="206"/>
      <c r="AD287" s="206"/>
      <c r="AE287" s="206"/>
      <c r="AF287" s="206"/>
      <c r="AG287" s="206"/>
      <c r="AH287" s="206"/>
      <c r="AI287" s="206"/>
      <c r="AJ287" s="206"/>
      <c r="AK287" s="206"/>
      <c r="AL287" s="206"/>
      <c r="AM287" s="206"/>
      <c r="AN287" s="206"/>
      <c r="AO287" s="206"/>
      <c r="AP287" s="206"/>
      <c r="AQ287" s="206"/>
      <c r="AR287" s="206"/>
      <c r="AS287" s="206"/>
      <c r="AT287" s="206"/>
      <c r="AU287" s="206"/>
      <c r="AV287" s="206"/>
      <c r="AW287" s="206"/>
      <c r="AX287" s="206"/>
      <c r="AY287" s="206"/>
      <c r="AZ287" s="206"/>
      <c r="BA287" s="206"/>
      <c r="BB287" s="206"/>
      <c r="BC287" s="206"/>
      <c r="BD287" s="206"/>
      <c r="BE287" s="206"/>
      <c r="BF287" s="206"/>
      <c r="BG287" s="206"/>
      <c r="BH287" s="206"/>
      <c r="BI287" s="206"/>
      <c r="BJ287" s="206"/>
      <c r="BK287" s="206"/>
      <c r="BL287" s="206"/>
      <c r="BM287" s="206"/>
      <c r="BN287" s="206"/>
      <c r="BO287" s="206"/>
      <c r="BP287" s="206"/>
      <c r="BQ287" s="206"/>
      <c r="BR287" s="206"/>
      <c r="BS287" s="206"/>
      <c r="BT287" s="206"/>
      <c r="BU287" s="206"/>
      <c r="BV287" s="206"/>
      <c r="BW287" s="206"/>
      <c r="BX287" s="206"/>
      <c r="BY287" s="206"/>
      <c r="BZ287" s="206"/>
      <c r="CA287" s="206"/>
      <c r="CB287" s="206"/>
      <c r="CC287" s="206"/>
      <c r="CD287" s="206"/>
      <c r="CE287" s="206"/>
      <c r="CF287" s="206"/>
      <c r="CG287" s="206"/>
      <c r="CH287" s="206">
        <v>-807922495.07150948</v>
      </c>
      <c r="CI287" s="206"/>
      <c r="CJ287" s="206"/>
      <c r="CK287" s="206"/>
      <c r="CL287" s="206"/>
      <c r="CM287" s="206">
        <v>-134287648.73323199</v>
      </c>
      <c r="CN287" s="206">
        <v>130742919.7719577</v>
      </c>
      <c r="CO287" s="206"/>
      <c r="CP287" s="206"/>
      <c r="CQ287" s="206"/>
      <c r="CR287" s="206"/>
      <c r="CS287" s="206"/>
      <c r="CT287" s="206"/>
      <c r="CU287" s="206"/>
      <c r="CV287" s="206"/>
      <c r="CW287" s="206"/>
      <c r="CX287" s="206"/>
      <c r="CY287" s="206"/>
      <c r="CZ287" s="206"/>
      <c r="DA287" s="206"/>
      <c r="DB287" s="206"/>
      <c r="DC287" s="206"/>
      <c r="DD287" s="206"/>
      <c r="DE287" s="206"/>
      <c r="DF287" s="206"/>
      <c r="DG287" s="206"/>
      <c r="DH287" s="206"/>
      <c r="DI287" s="206"/>
      <c r="DJ287" s="206"/>
      <c r="DK287" s="206"/>
      <c r="DL287" s="206"/>
      <c r="DM287" s="206"/>
      <c r="DN287" s="206"/>
      <c r="DO287" s="206"/>
      <c r="DP287" s="206"/>
      <c r="DQ287" s="206"/>
      <c r="DR287" s="206"/>
      <c r="DS287" s="206"/>
      <c r="DT287" s="206">
        <v>-811467224.03278375</v>
      </c>
      <c r="DU287" s="206"/>
      <c r="DV287" s="206"/>
      <c r="DW287" s="206"/>
      <c r="DX287" s="206">
        <v>-811467224.03278375</v>
      </c>
    </row>
    <row r="288" spans="4:176" s="158" customFormat="1">
      <c r="D288" s="204" t="s">
        <v>1101</v>
      </c>
      <c r="E288" s="205" t="s">
        <v>1112</v>
      </c>
      <c r="F288" s="205" t="s">
        <v>163</v>
      </c>
      <c r="G288" s="205"/>
      <c r="H288" s="205"/>
      <c r="I288" s="205"/>
      <c r="J288" s="205"/>
      <c r="K288" s="205"/>
      <c r="L288" s="205"/>
      <c r="M288" s="205"/>
      <c r="N288" s="205"/>
      <c r="O288" s="205"/>
      <c r="P288" s="205"/>
      <c r="Q288" s="205"/>
      <c r="R288" s="205"/>
      <c r="S288" s="205"/>
      <c r="T288" s="205"/>
      <c r="U288" s="205"/>
      <c r="V288" s="205"/>
      <c r="W288" s="205"/>
      <c r="X288" s="205"/>
      <c r="Y288" s="205"/>
      <c r="Z288" s="205"/>
      <c r="AA288" s="205"/>
      <c r="AB288" s="205"/>
      <c r="AC288" s="205"/>
      <c r="AD288" s="205"/>
      <c r="AE288" s="205"/>
      <c r="AF288" s="205"/>
      <c r="AG288" s="205"/>
      <c r="AH288" s="205"/>
      <c r="AI288" s="205"/>
      <c r="AJ288" s="205"/>
      <c r="AK288" s="205"/>
      <c r="AL288" s="205"/>
      <c r="AM288" s="205"/>
      <c r="AN288" s="205"/>
      <c r="AO288" s="205"/>
      <c r="AP288" s="205"/>
      <c r="AQ288" s="205"/>
      <c r="AR288" s="205"/>
      <c r="AS288" s="205"/>
      <c r="AT288" s="205"/>
      <c r="AU288" s="205"/>
      <c r="AV288" s="205"/>
      <c r="AW288" s="205"/>
      <c r="AX288" s="205"/>
      <c r="AY288" s="205"/>
      <c r="AZ288" s="205"/>
      <c r="BA288" s="205"/>
      <c r="BB288" s="205"/>
      <c r="BC288" s="205"/>
      <c r="BD288" s="205"/>
      <c r="BE288" s="205"/>
      <c r="BF288" s="205"/>
      <c r="BG288" s="205"/>
      <c r="BH288" s="205"/>
      <c r="BI288" s="205"/>
      <c r="BJ288" s="205"/>
      <c r="BK288" s="205"/>
      <c r="BL288" s="205"/>
      <c r="BM288" s="205"/>
      <c r="BN288" s="205"/>
      <c r="BO288" s="205"/>
      <c r="BP288" s="205"/>
      <c r="BQ288" s="205"/>
      <c r="BR288" s="205"/>
      <c r="BS288" s="205"/>
      <c r="BT288" s="205"/>
      <c r="BU288" s="205"/>
      <c r="BV288" s="205"/>
      <c r="BW288" s="205"/>
      <c r="BX288" s="205"/>
      <c r="BY288" s="205"/>
      <c r="BZ288" s="205"/>
      <c r="CA288" s="205"/>
      <c r="CB288" s="205"/>
      <c r="CC288" s="205"/>
      <c r="CD288" s="205"/>
      <c r="CE288" s="205"/>
      <c r="CF288" s="205"/>
      <c r="CG288" s="205"/>
      <c r="CH288" s="205"/>
      <c r="CI288" s="205"/>
      <c r="CJ288" s="205"/>
      <c r="CK288" s="205">
        <v>1165774373.6938839</v>
      </c>
      <c r="CL288" s="205"/>
      <c r="CM288" s="205"/>
      <c r="CN288" s="205"/>
      <c r="CO288" s="205">
        <v>-667105551.91299498</v>
      </c>
      <c r="CP288" s="205"/>
      <c r="CQ288" s="205"/>
      <c r="CR288" s="205"/>
      <c r="CS288" s="205"/>
      <c r="CT288" s="205"/>
      <c r="CU288" s="205"/>
      <c r="CV288" s="205"/>
      <c r="CW288" s="205"/>
      <c r="CX288" s="205"/>
      <c r="CY288" s="205"/>
      <c r="CZ288" s="205"/>
      <c r="DA288" s="205"/>
      <c r="DB288" s="205"/>
      <c r="DC288" s="205"/>
      <c r="DD288" s="205"/>
      <c r="DE288" s="205"/>
      <c r="DF288" s="205"/>
      <c r="DG288" s="205"/>
      <c r="DH288" s="205"/>
      <c r="DI288" s="205"/>
      <c r="DJ288" s="205"/>
      <c r="DK288" s="205"/>
      <c r="DL288" s="205"/>
      <c r="DM288" s="205"/>
      <c r="DN288" s="205"/>
      <c r="DO288" s="205"/>
      <c r="DP288" s="205"/>
      <c r="DQ288" s="205"/>
      <c r="DR288" s="205"/>
      <c r="DS288" s="205"/>
      <c r="DT288" s="205">
        <v>498668821.78088897</v>
      </c>
      <c r="DU288" s="205"/>
      <c r="DV288" s="205"/>
      <c r="DW288" s="205"/>
      <c r="DX288" s="205">
        <v>498668821.78088897</v>
      </c>
    </row>
    <row r="289" spans="4:176" s="158" customFormat="1">
      <c r="D289" s="204" t="s">
        <v>1103</v>
      </c>
      <c r="E289" s="206" t="s">
        <v>1114</v>
      </c>
      <c r="F289" s="206" t="s">
        <v>163</v>
      </c>
      <c r="G289" s="206"/>
      <c r="H289" s="206"/>
      <c r="I289" s="206"/>
      <c r="J289" s="206"/>
      <c r="K289" s="206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  <c r="AA289" s="206"/>
      <c r="AB289" s="206"/>
      <c r="AC289" s="206"/>
      <c r="AD289" s="206"/>
      <c r="AE289" s="206"/>
      <c r="AF289" s="206"/>
      <c r="AG289" s="206"/>
      <c r="AH289" s="206"/>
      <c r="AI289" s="206"/>
      <c r="AJ289" s="206"/>
      <c r="AK289" s="206"/>
      <c r="AL289" s="206"/>
      <c r="AM289" s="206"/>
      <c r="AN289" s="206"/>
      <c r="AO289" s="206"/>
      <c r="AP289" s="206"/>
      <c r="AQ289" s="206"/>
      <c r="AR289" s="206"/>
      <c r="AS289" s="206"/>
      <c r="AT289" s="206"/>
      <c r="AU289" s="206"/>
      <c r="AV289" s="206"/>
      <c r="AW289" s="206"/>
      <c r="AX289" s="206"/>
      <c r="AY289" s="206"/>
      <c r="AZ289" s="206"/>
      <c r="BA289" s="206"/>
      <c r="BB289" s="206"/>
      <c r="BC289" s="206"/>
      <c r="BD289" s="206"/>
      <c r="BE289" s="206"/>
      <c r="BF289" s="206"/>
      <c r="BG289" s="206"/>
      <c r="BH289" s="206"/>
      <c r="BI289" s="206"/>
      <c r="BJ289" s="206"/>
      <c r="BK289" s="206"/>
      <c r="BL289" s="206"/>
      <c r="BM289" s="206"/>
      <c r="BN289" s="206"/>
      <c r="BO289" s="206"/>
      <c r="BP289" s="206"/>
      <c r="BQ289" s="206"/>
      <c r="BR289" s="206"/>
      <c r="BS289" s="206"/>
      <c r="BT289" s="206"/>
      <c r="BU289" s="206"/>
      <c r="BV289" s="206"/>
      <c r="BW289" s="206"/>
      <c r="BX289" s="206"/>
      <c r="BY289" s="206"/>
      <c r="BZ289" s="206"/>
      <c r="CA289" s="206"/>
      <c r="CB289" s="206"/>
      <c r="CC289" s="206"/>
      <c r="CD289" s="206"/>
      <c r="CE289" s="206"/>
      <c r="CF289" s="206"/>
      <c r="CG289" s="206"/>
      <c r="CH289" s="206"/>
      <c r="CI289" s="206"/>
      <c r="CJ289" s="206"/>
      <c r="CK289" s="206">
        <v>1165774373.6938839</v>
      </c>
      <c r="CL289" s="206"/>
      <c r="CM289" s="206"/>
      <c r="CN289" s="206"/>
      <c r="CO289" s="206">
        <v>-667105551.91299498</v>
      </c>
      <c r="CP289" s="206"/>
      <c r="CQ289" s="206"/>
      <c r="CR289" s="206"/>
      <c r="CS289" s="206"/>
      <c r="CT289" s="206"/>
      <c r="CU289" s="206"/>
      <c r="CV289" s="206"/>
      <c r="CW289" s="206"/>
      <c r="CX289" s="206"/>
      <c r="CY289" s="206"/>
      <c r="CZ289" s="206"/>
      <c r="DA289" s="206"/>
      <c r="DB289" s="206"/>
      <c r="DC289" s="206"/>
      <c r="DD289" s="206"/>
      <c r="DE289" s="206"/>
      <c r="DF289" s="206"/>
      <c r="DG289" s="206"/>
      <c r="DH289" s="206"/>
      <c r="DI289" s="206"/>
      <c r="DJ289" s="206"/>
      <c r="DK289" s="206"/>
      <c r="DL289" s="206"/>
      <c r="DM289" s="206"/>
      <c r="DN289" s="206"/>
      <c r="DO289" s="206"/>
      <c r="DP289" s="206"/>
      <c r="DQ289" s="206"/>
      <c r="DR289" s="206"/>
      <c r="DS289" s="206"/>
      <c r="DT289" s="206">
        <v>498668821.78088897</v>
      </c>
      <c r="DU289" s="206"/>
      <c r="DV289" s="206"/>
      <c r="DW289" s="206"/>
      <c r="DX289" s="206">
        <v>498668821.78088897</v>
      </c>
    </row>
    <row r="290" spans="4:176" s="158" customFormat="1">
      <c r="D290" s="204" t="s">
        <v>1105</v>
      </c>
      <c r="E290" s="205" t="s">
        <v>1116</v>
      </c>
      <c r="F290" s="205" t="s">
        <v>1117</v>
      </c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/>
      <c r="BV290" s="205"/>
      <c r="BW290" s="205"/>
      <c r="BX290" s="205"/>
      <c r="BY290" s="205"/>
      <c r="BZ290" s="205"/>
      <c r="CA290" s="205"/>
      <c r="CB290" s="205"/>
      <c r="CC290" s="205"/>
      <c r="CD290" s="205"/>
      <c r="CE290" s="205"/>
      <c r="CF290" s="205"/>
      <c r="CG290" s="205"/>
      <c r="CH290" s="205"/>
      <c r="CI290" s="205"/>
      <c r="CJ290" s="205">
        <v>62790993.449910201</v>
      </c>
      <c r="CK290" s="205"/>
      <c r="CL290" s="205"/>
      <c r="CM290" s="205">
        <v>-45725227.489979997</v>
      </c>
      <c r="CN290" s="205">
        <v>126255679.4468962</v>
      </c>
      <c r="CO290" s="205"/>
      <c r="CP290" s="205"/>
      <c r="CQ290" s="205"/>
      <c r="CR290" s="205"/>
      <c r="CS290" s="205"/>
      <c r="CT290" s="205"/>
      <c r="CU290" s="205"/>
      <c r="CV290" s="205"/>
      <c r="CW290" s="205"/>
      <c r="CX290" s="205"/>
      <c r="CY290" s="205"/>
      <c r="CZ290" s="205"/>
      <c r="DA290" s="205"/>
      <c r="DB290" s="205"/>
      <c r="DC290" s="205"/>
      <c r="DD290" s="205"/>
      <c r="DE290" s="205"/>
      <c r="DF290" s="205"/>
      <c r="DG290" s="205"/>
      <c r="DH290" s="205"/>
      <c r="DI290" s="205">
        <v>342283.41</v>
      </c>
      <c r="DJ290" s="205"/>
      <c r="DK290" s="205"/>
      <c r="DL290" s="205"/>
      <c r="DM290" s="205"/>
      <c r="DN290" s="205"/>
      <c r="DO290" s="205"/>
      <c r="DP290" s="205"/>
      <c r="DQ290" s="205">
        <v>239546856.59999999</v>
      </c>
      <c r="DR290" s="205"/>
      <c r="DS290" s="205"/>
      <c r="DT290" s="205">
        <v>383210585.41682643</v>
      </c>
      <c r="DU290" s="205"/>
      <c r="DV290" s="205"/>
      <c r="DW290" s="205"/>
      <c r="DX290" s="205">
        <v>383210585.41682643</v>
      </c>
    </row>
    <row r="291" spans="4:176" s="158" customFormat="1">
      <c r="D291" s="204" t="s">
        <v>1107</v>
      </c>
      <c r="E291" s="206" t="s">
        <v>1119</v>
      </c>
      <c r="F291" s="206" t="s">
        <v>164</v>
      </c>
      <c r="G291" s="206"/>
      <c r="H291" s="206"/>
      <c r="I291" s="206"/>
      <c r="J291" s="206"/>
      <c r="K291" s="206"/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  <c r="AA291" s="206"/>
      <c r="AB291" s="206"/>
      <c r="AC291" s="206"/>
      <c r="AD291" s="206"/>
      <c r="AE291" s="206"/>
      <c r="AF291" s="206"/>
      <c r="AG291" s="206"/>
      <c r="AH291" s="206"/>
      <c r="AI291" s="206"/>
      <c r="AJ291" s="206"/>
      <c r="AK291" s="206"/>
      <c r="AL291" s="206"/>
      <c r="AM291" s="206"/>
      <c r="AN291" s="206"/>
      <c r="AO291" s="206"/>
      <c r="AP291" s="206"/>
      <c r="AQ291" s="206"/>
      <c r="AR291" s="206"/>
      <c r="AS291" s="206"/>
      <c r="AT291" s="206"/>
      <c r="AU291" s="206"/>
      <c r="AV291" s="206"/>
      <c r="AW291" s="206"/>
      <c r="AX291" s="206"/>
      <c r="AY291" s="206"/>
      <c r="AZ291" s="206"/>
      <c r="BA291" s="206"/>
      <c r="BB291" s="206"/>
      <c r="BC291" s="206"/>
      <c r="BD291" s="206"/>
      <c r="BE291" s="206"/>
      <c r="BF291" s="206"/>
      <c r="BG291" s="206"/>
      <c r="BH291" s="206"/>
      <c r="BI291" s="206"/>
      <c r="BJ291" s="206"/>
      <c r="BK291" s="206"/>
      <c r="BL291" s="206"/>
      <c r="BM291" s="206"/>
      <c r="BN291" s="206"/>
      <c r="BO291" s="206"/>
      <c r="BP291" s="206"/>
      <c r="BQ291" s="206"/>
      <c r="BR291" s="206"/>
      <c r="BS291" s="206"/>
      <c r="BT291" s="206"/>
      <c r="BU291" s="206"/>
      <c r="BV291" s="206"/>
      <c r="BW291" s="206"/>
      <c r="BX291" s="206"/>
      <c r="BY291" s="206"/>
      <c r="BZ291" s="206"/>
      <c r="CA291" s="206"/>
      <c r="CB291" s="206"/>
      <c r="CC291" s="206"/>
      <c r="CD291" s="206"/>
      <c r="CE291" s="206"/>
      <c r="CF291" s="206"/>
      <c r="CG291" s="206"/>
      <c r="CH291" s="206"/>
      <c r="CI291" s="206"/>
      <c r="CJ291" s="206">
        <v>62790993.449910201</v>
      </c>
      <c r="CK291" s="206"/>
      <c r="CL291" s="206"/>
      <c r="CM291" s="206">
        <v>-45725227.489979997</v>
      </c>
      <c r="CN291" s="206">
        <v>126255679.4468962</v>
      </c>
      <c r="CO291" s="206"/>
      <c r="CP291" s="206"/>
      <c r="CQ291" s="206"/>
      <c r="CR291" s="206"/>
      <c r="CS291" s="206"/>
      <c r="CT291" s="206"/>
      <c r="CU291" s="206"/>
      <c r="CV291" s="206"/>
      <c r="CW291" s="206"/>
      <c r="CX291" s="206"/>
      <c r="CY291" s="206"/>
      <c r="CZ291" s="206"/>
      <c r="DA291" s="206"/>
      <c r="DB291" s="206"/>
      <c r="DC291" s="206"/>
      <c r="DD291" s="206"/>
      <c r="DE291" s="206"/>
      <c r="DF291" s="206"/>
      <c r="DG291" s="206"/>
      <c r="DH291" s="206"/>
      <c r="DI291" s="206">
        <v>342283.41</v>
      </c>
      <c r="DJ291" s="206"/>
      <c r="DK291" s="206"/>
      <c r="DL291" s="206"/>
      <c r="DM291" s="206"/>
      <c r="DN291" s="206"/>
      <c r="DO291" s="206"/>
      <c r="DP291" s="206"/>
      <c r="DQ291" s="206">
        <v>239546856.59999999</v>
      </c>
      <c r="DR291" s="206"/>
      <c r="DS291" s="206"/>
      <c r="DT291" s="206">
        <v>383210585.41682643</v>
      </c>
      <c r="DU291" s="206"/>
      <c r="DV291" s="206"/>
      <c r="DW291" s="206"/>
      <c r="DX291" s="206">
        <v>383210585.41682643</v>
      </c>
    </row>
    <row r="292" spans="4:176" s="158" customFormat="1">
      <c r="D292" s="204" t="s">
        <v>1111</v>
      </c>
      <c r="E292" s="205" t="s">
        <v>1124</v>
      </c>
      <c r="F292" s="205" t="s">
        <v>1125</v>
      </c>
      <c r="G292" s="205"/>
      <c r="H292" s="205"/>
      <c r="I292" s="205"/>
      <c r="J292" s="205"/>
      <c r="K292" s="205"/>
      <c r="L292" s="205"/>
      <c r="M292" s="205"/>
      <c r="N292" s="205"/>
      <c r="O292" s="205"/>
      <c r="P292" s="205"/>
      <c r="Q292" s="205"/>
      <c r="R292" s="205"/>
      <c r="S292" s="205"/>
      <c r="T292" s="205"/>
      <c r="U292" s="205"/>
      <c r="V292" s="205"/>
      <c r="W292" s="205"/>
      <c r="X292" s="205"/>
      <c r="Y292" s="205"/>
      <c r="Z292" s="205"/>
      <c r="AA292" s="205"/>
      <c r="AB292" s="205"/>
      <c r="AC292" s="205"/>
      <c r="AD292" s="205"/>
      <c r="AE292" s="205"/>
      <c r="AF292" s="205"/>
      <c r="AG292" s="205"/>
      <c r="AH292" s="205"/>
      <c r="AI292" s="205"/>
      <c r="AJ292" s="205"/>
      <c r="AK292" s="205"/>
      <c r="AL292" s="205"/>
      <c r="AM292" s="205"/>
      <c r="AN292" s="205"/>
      <c r="AO292" s="205"/>
      <c r="AP292" s="205"/>
      <c r="AQ292" s="205"/>
      <c r="AR292" s="205"/>
      <c r="AS292" s="205"/>
      <c r="AT292" s="205"/>
      <c r="AU292" s="205"/>
      <c r="AV292" s="205"/>
      <c r="AW292" s="205"/>
      <c r="AX292" s="205"/>
      <c r="AY292" s="205"/>
      <c r="AZ292" s="205"/>
      <c r="BA292" s="205"/>
      <c r="BB292" s="205"/>
      <c r="BC292" s="205"/>
      <c r="BD292" s="205"/>
      <c r="BE292" s="205"/>
      <c r="BF292" s="205"/>
      <c r="BG292" s="205"/>
      <c r="BH292" s="205"/>
      <c r="BI292" s="205"/>
      <c r="BJ292" s="205"/>
      <c r="BK292" s="205"/>
      <c r="BL292" s="205"/>
      <c r="BM292" s="205"/>
      <c r="BN292" s="205"/>
      <c r="BO292" s="205"/>
      <c r="BP292" s="205"/>
      <c r="BQ292" s="205"/>
      <c r="BR292" s="205"/>
      <c r="BS292" s="205"/>
      <c r="BT292" s="205"/>
      <c r="BU292" s="205"/>
      <c r="BV292" s="205"/>
      <c r="BW292" s="205"/>
      <c r="BX292" s="205"/>
      <c r="BY292" s="205"/>
      <c r="BZ292" s="205"/>
      <c r="CA292" s="205"/>
      <c r="CB292" s="205"/>
      <c r="CC292" s="205"/>
      <c r="CD292" s="205"/>
      <c r="CE292" s="205"/>
      <c r="CF292" s="205"/>
      <c r="CG292" s="205"/>
      <c r="CH292" s="205"/>
      <c r="CI292" s="205"/>
      <c r="CJ292" s="205">
        <v>5848602.0832492998</v>
      </c>
      <c r="CK292" s="205"/>
      <c r="CL292" s="205"/>
      <c r="CM292" s="205"/>
      <c r="CN292" s="205"/>
      <c r="CO292" s="205"/>
      <c r="CP292" s="205"/>
      <c r="CQ292" s="205"/>
      <c r="CR292" s="205"/>
      <c r="CS292" s="205"/>
      <c r="CT292" s="205"/>
      <c r="CU292" s="205"/>
      <c r="CV292" s="205"/>
      <c r="CW292" s="205"/>
      <c r="CX292" s="205"/>
      <c r="CY292" s="205"/>
      <c r="CZ292" s="205"/>
      <c r="DA292" s="205"/>
      <c r="DB292" s="205"/>
      <c r="DC292" s="205"/>
      <c r="DD292" s="205"/>
      <c r="DE292" s="205"/>
      <c r="DF292" s="205"/>
      <c r="DG292" s="205"/>
      <c r="DH292" s="205"/>
      <c r="DI292" s="205"/>
      <c r="DJ292" s="205"/>
      <c r="DK292" s="205"/>
      <c r="DL292" s="205"/>
      <c r="DM292" s="205"/>
      <c r="DN292" s="205"/>
      <c r="DO292" s="205"/>
      <c r="DP292" s="205"/>
      <c r="DQ292" s="205">
        <v>5672750.8399999999</v>
      </c>
      <c r="DR292" s="205"/>
      <c r="DS292" s="205"/>
      <c r="DT292" s="205">
        <v>11521352.923249301</v>
      </c>
      <c r="DU292" s="205"/>
      <c r="DV292" s="205"/>
      <c r="DW292" s="205"/>
      <c r="DX292" s="205">
        <v>11521352.923249301</v>
      </c>
    </row>
    <row r="293" spans="4:176" s="158" customFormat="1">
      <c r="D293" s="204" t="s">
        <v>1113</v>
      </c>
      <c r="E293" s="205" t="s">
        <v>1127</v>
      </c>
      <c r="F293" s="205" t="s">
        <v>1128</v>
      </c>
      <c r="G293" s="205"/>
      <c r="H293" s="205"/>
      <c r="I293" s="205"/>
      <c r="J293" s="205"/>
      <c r="K293" s="205"/>
      <c r="L293" s="205"/>
      <c r="M293" s="205"/>
      <c r="N293" s="205"/>
      <c r="O293" s="205"/>
      <c r="P293" s="205"/>
      <c r="Q293" s="205"/>
      <c r="R293" s="205"/>
      <c r="S293" s="205"/>
      <c r="T293" s="205"/>
      <c r="U293" s="205"/>
      <c r="V293" s="205"/>
      <c r="W293" s="205"/>
      <c r="X293" s="205"/>
      <c r="Y293" s="205"/>
      <c r="Z293" s="205"/>
      <c r="AA293" s="205"/>
      <c r="AB293" s="205"/>
      <c r="AC293" s="205"/>
      <c r="AD293" s="205"/>
      <c r="AE293" s="205"/>
      <c r="AF293" s="205"/>
      <c r="AG293" s="205"/>
      <c r="AH293" s="205"/>
      <c r="AI293" s="205"/>
      <c r="AJ293" s="205"/>
      <c r="AK293" s="205"/>
      <c r="AL293" s="205"/>
      <c r="AM293" s="205"/>
      <c r="AN293" s="205"/>
      <c r="AO293" s="205"/>
      <c r="AP293" s="205"/>
      <c r="AQ293" s="205"/>
      <c r="AR293" s="205"/>
      <c r="AS293" s="205"/>
      <c r="AT293" s="205"/>
      <c r="AU293" s="205"/>
      <c r="AV293" s="205"/>
      <c r="AW293" s="205"/>
      <c r="AX293" s="205"/>
      <c r="AY293" s="205"/>
      <c r="AZ293" s="205"/>
      <c r="BA293" s="205"/>
      <c r="BB293" s="205"/>
      <c r="BC293" s="205"/>
      <c r="BD293" s="205"/>
      <c r="BE293" s="205"/>
      <c r="BF293" s="205"/>
      <c r="BG293" s="205"/>
      <c r="BH293" s="205"/>
      <c r="BI293" s="205"/>
      <c r="BJ293" s="205"/>
      <c r="BK293" s="205"/>
      <c r="BL293" s="205"/>
      <c r="BM293" s="205"/>
      <c r="BN293" s="205"/>
      <c r="BO293" s="205"/>
      <c r="BP293" s="205"/>
      <c r="BQ293" s="205"/>
      <c r="BR293" s="205"/>
      <c r="BS293" s="205"/>
      <c r="BT293" s="205"/>
      <c r="BU293" s="205"/>
      <c r="BV293" s="205"/>
      <c r="BW293" s="205"/>
      <c r="BX293" s="205"/>
      <c r="BY293" s="205"/>
      <c r="BZ293" s="205"/>
      <c r="CA293" s="205"/>
      <c r="CB293" s="205"/>
      <c r="CC293" s="205"/>
      <c r="CD293" s="205"/>
      <c r="CE293" s="205"/>
      <c r="CF293" s="205"/>
      <c r="CG293" s="205"/>
      <c r="CH293" s="205"/>
      <c r="CI293" s="205"/>
      <c r="CJ293" s="205"/>
      <c r="CK293" s="205"/>
      <c r="CL293" s="205"/>
      <c r="CM293" s="205">
        <v>-243871.89327</v>
      </c>
      <c r="CN293" s="205"/>
      <c r="CO293" s="205"/>
      <c r="CP293" s="205"/>
      <c r="CQ293" s="205"/>
      <c r="CR293" s="205"/>
      <c r="CS293" s="205"/>
      <c r="CT293" s="205"/>
      <c r="CU293" s="205"/>
      <c r="CV293" s="205"/>
      <c r="CW293" s="205"/>
      <c r="CX293" s="205"/>
      <c r="CY293" s="205"/>
      <c r="CZ293" s="205"/>
      <c r="DA293" s="205"/>
      <c r="DB293" s="205"/>
      <c r="DC293" s="205"/>
      <c r="DD293" s="205"/>
      <c r="DE293" s="205"/>
      <c r="DF293" s="205"/>
      <c r="DG293" s="205"/>
      <c r="DH293" s="205"/>
      <c r="DI293" s="205"/>
      <c r="DJ293" s="205"/>
      <c r="DK293" s="205"/>
      <c r="DL293" s="205"/>
      <c r="DM293" s="205"/>
      <c r="DN293" s="205"/>
      <c r="DO293" s="205"/>
      <c r="DP293" s="205"/>
      <c r="DQ293" s="205"/>
      <c r="DR293" s="205"/>
      <c r="DS293" s="205"/>
      <c r="DT293" s="205">
        <v>-243871.89327</v>
      </c>
      <c r="DU293" s="205"/>
      <c r="DV293" s="205"/>
      <c r="DW293" s="205"/>
      <c r="DX293" s="205">
        <v>-243871.89327</v>
      </c>
      <c r="FT293" s="158">
        <v>153225.84</v>
      </c>
    </row>
    <row r="294" spans="4:176" s="158" customFormat="1">
      <c r="D294" s="204" t="s">
        <v>1115</v>
      </c>
      <c r="E294" s="206" t="s">
        <v>1130</v>
      </c>
      <c r="F294" s="206" t="s">
        <v>166</v>
      </c>
      <c r="G294" s="206"/>
      <c r="H294" s="206"/>
      <c r="I294" s="206"/>
      <c r="J294" s="206"/>
      <c r="K294" s="206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  <c r="AA294" s="206"/>
      <c r="AB294" s="206"/>
      <c r="AC294" s="206"/>
      <c r="AD294" s="206"/>
      <c r="AE294" s="206"/>
      <c r="AF294" s="206"/>
      <c r="AG294" s="206"/>
      <c r="AH294" s="206"/>
      <c r="AI294" s="206"/>
      <c r="AJ294" s="206"/>
      <c r="AK294" s="206"/>
      <c r="AL294" s="206"/>
      <c r="AM294" s="206"/>
      <c r="AN294" s="206"/>
      <c r="AO294" s="206"/>
      <c r="AP294" s="206"/>
      <c r="AQ294" s="206"/>
      <c r="AR294" s="206"/>
      <c r="AS294" s="206"/>
      <c r="AT294" s="206"/>
      <c r="AU294" s="206"/>
      <c r="AV294" s="206"/>
      <c r="AW294" s="206"/>
      <c r="AX294" s="206"/>
      <c r="AY294" s="206"/>
      <c r="AZ294" s="206"/>
      <c r="BA294" s="206"/>
      <c r="BB294" s="206"/>
      <c r="BC294" s="206"/>
      <c r="BD294" s="206"/>
      <c r="BE294" s="206"/>
      <c r="BF294" s="206"/>
      <c r="BG294" s="206"/>
      <c r="BH294" s="206"/>
      <c r="BI294" s="206"/>
      <c r="BJ294" s="206"/>
      <c r="BK294" s="206"/>
      <c r="BL294" s="206"/>
      <c r="BM294" s="206"/>
      <c r="BN294" s="206"/>
      <c r="BO294" s="206"/>
      <c r="BP294" s="206"/>
      <c r="BQ294" s="206"/>
      <c r="BR294" s="206"/>
      <c r="BS294" s="206"/>
      <c r="BT294" s="206"/>
      <c r="BU294" s="206"/>
      <c r="BV294" s="206"/>
      <c r="BW294" s="206"/>
      <c r="BX294" s="206"/>
      <c r="BY294" s="206"/>
      <c r="BZ294" s="206"/>
      <c r="CA294" s="206"/>
      <c r="CB294" s="206"/>
      <c r="CC294" s="206"/>
      <c r="CD294" s="206"/>
      <c r="CE294" s="206"/>
      <c r="CF294" s="206"/>
      <c r="CG294" s="206"/>
      <c r="CH294" s="206"/>
      <c r="CI294" s="206"/>
      <c r="CJ294" s="206">
        <v>5848602.0832492998</v>
      </c>
      <c r="CK294" s="206"/>
      <c r="CL294" s="206"/>
      <c r="CM294" s="206">
        <v>-243871.89327</v>
      </c>
      <c r="CN294" s="206"/>
      <c r="CO294" s="206"/>
      <c r="CP294" s="206"/>
      <c r="CQ294" s="206"/>
      <c r="CR294" s="206"/>
      <c r="CS294" s="206"/>
      <c r="CT294" s="206"/>
      <c r="CU294" s="206"/>
      <c r="CV294" s="206"/>
      <c r="CW294" s="206"/>
      <c r="CX294" s="206"/>
      <c r="CY294" s="206"/>
      <c r="CZ294" s="206"/>
      <c r="DA294" s="206"/>
      <c r="DB294" s="206"/>
      <c r="DC294" s="206"/>
      <c r="DD294" s="206"/>
      <c r="DE294" s="206"/>
      <c r="DF294" s="206"/>
      <c r="DG294" s="206"/>
      <c r="DH294" s="206"/>
      <c r="DI294" s="206"/>
      <c r="DJ294" s="206"/>
      <c r="DK294" s="206"/>
      <c r="DL294" s="206"/>
      <c r="DM294" s="206"/>
      <c r="DN294" s="206"/>
      <c r="DO294" s="206"/>
      <c r="DP294" s="206"/>
      <c r="DQ294" s="206">
        <v>5672750.8399999999</v>
      </c>
      <c r="DR294" s="206"/>
      <c r="DS294" s="206"/>
      <c r="DT294" s="206">
        <v>11277481.0299793</v>
      </c>
      <c r="DU294" s="206"/>
      <c r="DV294" s="206"/>
      <c r="DW294" s="206"/>
      <c r="DX294" s="206">
        <v>11277481.0299793</v>
      </c>
      <c r="FT294" s="158">
        <v>-23900</v>
      </c>
    </row>
    <row r="295" spans="4:176" s="158" customFormat="1">
      <c r="D295" s="204" t="s">
        <v>1118</v>
      </c>
      <c r="E295" s="206" t="s">
        <v>1131</v>
      </c>
      <c r="F295" s="206" t="s">
        <v>1132</v>
      </c>
      <c r="G295" s="206"/>
      <c r="H295" s="206"/>
      <c r="I295" s="206"/>
      <c r="J295" s="206">
        <v>-387.32697100000001</v>
      </c>
      <c r="K295" s="206"/>
      <c r="L295" s="206"/>
      <c r="M295" s="206"/>
      <c r="N295" s="206"/>
      <c r="O295" s="206">
        <v>-387.32697100000001</v>
      </c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  <c r="AA295" s="206"/>
      <c r="AB295" s="206"/>
      <c r="AC295" s="206"/>
      <c r="AD295" s="206"/>
      <c r="AE295" s="206"/>
      <c r="AF295" s="206"/>
      <c r="AG295" s="206"/>
      <c r="AH295" s="206"/>
      <c r="AI295" s="206"/>
      <c r="AJ295" s="206"/>
      <c r="AK295" s="206"/>
      <c r="AL295" s="206"/>
      <c r="AM295" s="206"/>
      <c r="AN295" s="206"/>
      <c r="AO295" s="206"/>
      <c r="AP295" s="206"/>
      <c r="AQ295" s="206"/>
      <c r="AR295" s="206"/>
      <c r="AS295" s="206"/>
      <c r="AT295" s="206"/>
      <c r="AU295" s="206"/>
      <c r="AV295" s="206"/>
      <c r="AW295" s="206"/>
      <c r="AX295" s="206"/>
      <c r="AY295" s="206"/>
      <c r="AZ295" s="206"/>
      <c r="BA295" s="206"/>
      <c r="BB295" s="206"/>
      <c r="BC295" s="206"/>
      <c r="BD295" s="206"/>
      <c r="BE295" s="206"/>
      <c r="BF295" s="206"/>
      <c r="BG295" s="206"/>
      <c r="BH295" s="206"/>
      <c r="BI295" s="206"/>
      <c r="BJ295" s="206"/>
      <c r="BK295" s="206"/>
      <c r="BL295" s="206"/>
      <c r="BM295" s="206"/>
      <c r="BN295" s="206"/>
      <c r="BO295" s="206"/>
      <c r="BP295" s="206"/>
      <c r="BQ295" s="206"/>
      <c r="BR295" s="206"/>
      <c r="BS295" s="206"/>
      <c r="BT295" s="206"/>
      <c r="BU295" s="206"/>
      <c r="BV295" s="206"/>
      <c r="BW295" s="206"/>
      <c r="BX295" s="206"/>
      <c r="BY295" s="206"/>
      <c r="BZ295" s="206"/>
      <c r="CA295" s="206"/>
      <c r="CB295" s="206"/>
      <c r="CC295" s="206"/>
      <c r="CD295" s="206"/>
      <c r="CE295" s="206"/>
      <c r="CF295" s="206"/>
      <c r="CG295" s="206"/>
      <c r="CH295" s="206">
        <v>-807922495.07150948</v>
      </c>
      <c r="CI295" s="206"/>
      <c r="CJ295" s="206">
        <v>68639801.478352502</v>
      </c>
      <c r="CK295" s="206">
        <v>1165774373.6938839</v>
      </c>
      <c r="CL295" s="206"/>
      <c r="CM295" s="206">
        <v>-180256748.11648199</v>
      </c>
      <c r="CN295" s="206">
        <v>256998599.21885389</v>
      </c>
      <c r="CO295" s="206">
        <v>-667105551.91299498</v>
      </c>
      <c r="CP295" s="206"/>
      <c r="CQ295" s="206"/>
      <c r="CR295" s="206"/>
      <c r="CS295" s="206"/>
      <c r="CT295" s="206"/>
      <c r="CU295" s="206"/>
      <c r="CV295" s="206"/>
      <c r="CW295" s="206"/>
      <c r="CX295" s="206"/>
      <c r="CY295" s="206"/>
      <c r="CZ295" s="206"/>
      <c r="DA295" s="206"/>
      <c r="DB295" s="206"/>
      <c r="DC295" s="206"/>
      <c r="DD295" s="206"/>
      <c r="DE295" s="206"/>
      <c r="DF295" s="206"/>
      <c r="DG295" s="206"/>
      <c r="DH295" s="206"/>
      <c r="DI295" s="206">
        <v>-9760213865.2299995</v>
      </c>
      <c r="DJ295" s="206"/>
      <c r="DK295" s="206"/>
      <c r="DL295" s="206"/>
      <c r="DM295" s="206"/>
      <c r="DN295" s="206"/>
      <c r="DO295" s="206"/>
      <c r="DP295" s="206"/>
      <c r="DQ295" s="206">
        <v>862718411.36000001</v>
      </c>
      <c r="DR295" s="206">
        <v>-1811506.36</v>
      </c>
      <c r="DS295" s="206"/>
      <c r="DT295" s="206">
        <v>-9063178980.9398956</v>
      </c>
      <c r="DU295" s="206"/>
      <c r="DV295" s="206"/>
      <c r="DW295" s="206"/>
      <c r="DX295" s="206">
        <v>-9063179368.2668667</v>
      </c>
    </row>
    <row r="296" spans="4:176" s="158" customFormat="1">
      <c r="D296" s="204" t="s">
        <v>1120</v>
      </c>
      <c r="E296" s="206" t="s">
        <v>1133</v>
      </c>
      <c r="F296" s="206" t="s">
        <v>167</v>
      </c>
      <c r="G296" s="206"/>
      <c r="H296" s="206"/>
      <c r="I296" s="206"/>
      <c r="J296" s="206">
        <v>-387.32697100000001</v>
      </c>
      <c r="K296" s="206"/>
      <c r="L296" s="206"/>
      <c r="M296" s="206"/>
      <c r="N296" s="206"/>
      <c r="O296" s="206">
        <v>-387.32697100000001</v>
      </c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  <c r="AA296" s="206"/>
      <c r="AB296" s="206"/>
      <c r="AC296" s="206"/>
      <c r="AD296" s="206"/>
      <c r="AE296" s="206"/>
      <c r="AF296" s="206"/>
      <c r="AG296" s="206"/>
      <c r="AH296" s="206"/>
      <c r="AI296" s="206"/>
      <c r="AJ296" s="206"/>
      <c r="AK296" s="206"/>
      <c r="AL296" s="206"/>
      <c r="AM296" s="206"/>
      <c r="AN296" s="206"/>
      <c r="AO296" s="206"/>
      <c r="AP296" s="206"/>
      <c r="AQ296" s="206"/>
      <c r="AR296" s="206"/>
      <c r="AS296" s="206"/>
      <c r="AT296" s="206"/>
      <c r="AU296" s="206"/>
      <c r="AV296" s="206"/>
      <c r="AW296" s="206"/>
      <c r="AX296" s="206"/>
      <c r="AY296" s="206"/>
      <c r="AZ296" s="206"/>
      <c r="BA296" s="206"/>
      <c r="BB296" s="206"/>
      <c r="BC296" s="206"/>
      <c r="BD296" s="206"/>
      <c r="BE296" s="206"/>
      <c r="BF296" s="206"/>
      <c r="BG296" s="206"/>
      <c r="BH296" s="206"/>
      <c r="BI296" s="206"/>
      <c r="BJ296" s="206"/>
      <c r="BK296" s="206"/>
      <c r="BL296" s="206"/>
      <c r="BM296" s="206"/>
      <c r="BN296" s="206"/>
      <c r="BO296" s="206"/>
      <c r="BP296" s="206"/>
      <c r="BQ296" s="206"/>
      <c r="BR296" s="206"/>
      <c r="BS296" s="206"/>
      <c r="BT296" s="206"/>
      <c r="BU296" s="206"/>
      <c r="BV296" s="206"/>
      <c r="BW296" s="206"/>
      <c r="BX296" s="206"/>
      <c r="BY296" s="206"/>
      <c r="BZ296" s="206"/>
      <c r="CA296" s="206"/>
      <c r="CB296" s="206"/>
      <c r="CC296" s="206"/>
      <c r="CD296" s="206"/>
      <c r="CE296" s="206"/>
      <c r="CF296" s="206"/>
      <c r="CG296" s="206"/>
      <c r="CH296" s="206">
        <v>-807922495.07150948</v>
      </c>
      <c r="CI296" s="206"/>
      <c r="CJ296" s="206">
        <v>68639801.478352502</v>
      </c>
      <c r="CK296" s="206">
        <v>1165774373.6938839</v>
      </c>
      <c r="CL296" s="206"/>
      <c r="CM296" s="206">
        <v>-180256748.11648199</v>
      </c>
      <c r="CN296" s="206">
        <v>256998599.21885389</v>
      </c>
      <c r="CO296" s="206">
        <v>-667105551.91299498</v>
      </c>
      <c r="CP296" s="206"/>
      <c r="CQ296" s="206"/>
      <c r="CR296" s="206"/>
      <c r="CS296" s="206"/>
      <c r="CT296" s="206"/>
      <c r="CU296" s="206"/>
      <c r="CV296" s="206"/>
      <c r="CW296" s="206"/>
      <c r="CX296" s="206"/>
      <c r="CY296" s="206"/>
      <c r="CZ296" s="206"/>
      <c r="DA296" s="206"/>
      <c r="DB296" s="206"/>
      <c r="DC296" s="206"/>
      <c r="DD296" s="206"/>
      <c r="DE296" s="206"/>
      <c r="DF296" s="206"/>
      <c r="DG296" s="206"/>
      <c r="DH296" s="206"/>
      <c r="DI296" s="206">
        <v>-9760213865.2299995</v>
      </c>
      <c r="DJ296" s="206"/>
      <c r="DK296" s="206"/>
      <c r="DL296" s="206"/>
      <c r="DM296" s="206"/>
      <c r="DN296" s="206"/>
      <c r="DO296" s="206"/>
      <c r="DP296" s="206"/>
      <c r="DQ296" s="206">
        <v>862718411.36000001</v>
      </c>
      <c r="DR296" s="206">
        <v>-1811506.36</v>
      </c>
      <c r="DS296" s="206"/>
      <c r="DT296" s="206">
        <v>-9063178980.9398956</v>
      </c>
      <c r="DU296" s="206"/>
      <c r="DV296" s="206"/>
      <c r="DW296" s="206"/>
      <c r="DX296" s="206">
        <v>-9063179368.2668667</v>
      </c>
    </row>
    <row r="297" spans="4:176">
      <c r="D297" s="175" t="s">
        <v>1123</v>
      </c>
      <c r="E297" s="187" t="s">
        <v>1134</v>
      </c>
      <c r="F297" s="187" t="s">
        <v>168</v>
      </c>
      <c r="G297" s="187">
        <v>-19033969270.709999</v>
      </c>
      <c r="H297" s="187">
        <v>-1537091545.8299999</v>
      </c>
      <c r="I297" s="187">
        <v>-21482436562.849873</v>
      </c>
      <c r="J297" s="187">
        <v>-7535193809.2380333</v>
      </c>
      <c r="K297" s="187">
        <v>-856643.75</v>
      </c>
      <c r="L297" s="187">
        <v>-6313995736.2359667</v>
      </c>
      <c r="M297" s="187">
        <v>-6357990675.96</v>
      </c>
      <c r="N297" s="187">
        <v>-7409856874.0020304</v>
      </c>
      <c r="O297" s="187">
        <v>-69671391118.575897</v>
      </c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>
        <v>-182669.68</v>
      </c>
      <c r="BK297" s="187"/>
      <c r="BL297" s="187"/>
      <c r="BM297" s="187"/>
      <c r="BN297" s="187">
        <v>370523383.24248779</v>
      </c>
      <c r="BO297" s="187"/>
      <c r="BP297" s="187"/>
      <c r="BQ297" s="187"/>
      <c r="BR297" s="187"/>
      <c r="BS297" s="187"/>
      <c r="BT297" s="187"/>
      <c r="BU297" s="187"/>
      <c r="BV297" s="187">
        <v>256225.6057825</v>
      </c>
      <c r="BW297" s="187"/>
      <c r="BX297" s="187"/>
      <c r="BY297" s="187"/>
      <c r="BZ297" s="187"/>
      <c r="CA297" s="187"/>
      <c r="CB297" s="187">
        <v>285162000.61253458</v>
      </c>
      <c r="CC297" s="187">
        <v>21215102.7248483</v>
      </c>
      <c r="CD297" s="187">
        <v>-312936417</v>
      </c>
      <c r="CE297" s="187"/>
      <c r="CF297" s="187">
        <v>-465070351.09250629</v>
      </c>
      <c r="CG297" s="187"/>
      <c r="CH297" s="187">
        <v>0</v>
      </c>
      <c r="CI297" s="187"/>
      <c r="CJ297" s="187">
        <v>0</v>
      </c>
      <c r="CK297" s="187">
        <v>0</v>
      </c>
      <c r="CL297" s="187"/>
      <c r="CM297" s="187">
        <v>0</v>
      </c>
      <c r="CN297" s="187">
        <v>0</v>
      </c>
      <c r="CO297" s="187">
        <v>0</v>
      </c>
      <c r="CP297" s="187"/>
      <c r="CQ297" s="187"/>
      <c r="CR297" s="187"/>
      <c r="CS297" s="187"/>
      <c r="CT297" s="187"/>
      <c r="CU297" s="187"/>
      <c r="CV297" s="187"/>
      <c r="CW297" s="187"/>
      <c r="CX297" s="187"/>
      <c r="CY297" s="187"/>
      <c r="CZ297" s="187"/>
      <c r="DA297" s="187"/>
      <c r="DB297" s="187">
        <v>36533.936000000002</v>
      </c>
      <c r="DC297" s="187">
        <v>-82386523.996444404</v>
      </c>
      <c r="DD297" s="187">
        <v>871379.6830973</v>
      </c>
      <c r="DE297" s="187">
        <v>-51245.121156499998</v>
      </c>
      <c r="DF297" s="187"/>
      <c r="DG297" s="187"/>
      <c r="DH297" s="187"/>
      <c r="DI297" s="187">
        <v>31053817558.609997</v>
      </c>
      <c r="DJ297" s="187"/>
      <c r="DK297" s="187"/>
      <c r="DL297" s="187"/>
      <c r="DM297" s="187">
        <v>3918838.04</v>
      </c>
      <c r="DN297" s="187"/>
      <c r="DO297" s="187">
        <v>128140576.79000001</v>
      </c>
      <c r="DP297" s="187"/>
      <c r="DQ297" s="187">
        <v>0</v>
      </c>
      <c r="DR297" s="187">
        <v>-105614470.63</v>
      </c>
      <c r="DS297" s="187"/>
      <c r="DT297" s="187">
        <v>30897699921.724648</v>
      </c>
      <c r="DU297" s="187"/>
      <c r="DV297" s="187"/>
      <c r="DW297" s="187"/>
      <c r="DX297" s="187">
        <v>-38773691196.851257</v>
      </c>
    </row>
    <row r="298" spans="4:176">
      <c r="D298" s="175" t="s">
        <v>1126</v>
      </c>
      <c r="E298" s="190" t="s">
        <v>1135</v>
      </c>
      <c r="F298" s="190" t="s">
        <v>1136</v>
      </c>
      <c r="G298" s="190">
        <v>-52430383766.489998</v>
      </c>
      <c r="H298" s="190">
        <v>-1888845113.01</v>
      </c>
      <c r="I298" s="190">
        <v>-27167068636.360485</v>
      </c>
      <c r="J298" s="190">
        <v>-23009441491.835941</v>
      </c>
      <c r="K298" s="190">
        <v>-897917.92</v>
      </c>
      <c r="L298" s="190">
        <v>-7838165556.2123184</v>
      </c>
      <c r="M298" s="190">
        <v>-7318765139.9099998</v>
      </c>
      <c r="N298" s="190">
        <v>-9060098528.8321648</v>
      </c>
      <c r="O298" s="190">
        <v>-128713666150.57091</v>
      </c>
      <c r="P298" s="190"/>
      <c r="Q298" s="190"/>
      <c r="R298" s="190"/>
      <c r="S298" s="190"/>
      <c r="T298" s="190"/>
      <c r="U298" s="190"/>
      <c r="V298" s="190"/>
      <c r="W298" s="190">
        <v>115415085.81847639</v>
      </c>
      <c r="X298" s="190">
        <v>3278178248.736074</v>
      </c>
      <c r="Y298" s="190">
        <v>0</v>
      </c>
      <c r="Z298" s="190">
        <v>58951416.798448697</v>
      </c>
      <c r="AA298" s="190"/>
      <c r="AB298" s="190"/>
      <c r="AC298" s="190"/>
      <c r="AD298" s="190"/>
      <c r="AE298" s="190"/>
      <c r="AF298" s="190"/>
      <c r="AG298" s="190"/>
      <c r="AH298" s="190"/>
      <c r="AI298" s="190"/>
      <c r="AJ298" s="190"/>
      <c r="AK298" s="190"/>
      <c r="AL298" s="190"/>
      <c r="AM298" s="190"/>
      <c r="AN298" s="190"/>
      <c r="AO298" s="190"/>
      <c r="AP298" s="190"/>
      <c r="AQ298" s="190"/>
      <c r="AR298" s="190"/>
      <c r="AS298" s="190"/>
      <c r="AT298" s="190"/>
      <c r="AU298" s="190"/>
      <c r="AV298" s="190"/>
      <c r="AW298" s="190"/>
      <c r="AX298" s="190"/>
      <c r="AY298" s="190"/>
      <c r="AZ298" s="190"/>
      <c r="BA298" s="190"/>
      <c r="BB298" s="190"/>
      <c r="BC298" s="190">
        <v>472373920.65274203</v>
      </c>
      <c r="BD298" s="190"/>
      <c r="BE298" s="190"/>
      <c r="BF298" s="190"/>
      <c r="BG298" s="190"/>
      <c r="BH298" s="190"/>
      <c r="BI298" s="190"/>
      <c r="BJ298" s="190">
        <v>11355302.789999999</v>
      </c>
      <c r="BK298" s="190"/>
      <c r="BL298" s="190"/>
      <c r="BM298" s="190"/>
      <c r="BN298" s="190">
        <v>370523383.24248779</v>
      </c>
      <c r="BO298" s="190"/>
      <c r="BP298" s="190"/>
      <c r="BQ298" s="190"/>
      <c r="BR298" s="190"/>
      <c r="BS298" s="190"/>
      <c r="BT298" s="190"/>
      <c r="BU298" s="190"/>
      <c r="BV298" s="190">
        <v>256225.6057825</v>
      </c>
      <c r="BW298" s="190"/>
      <c r="BX298" s="190"/>
      <c r="BY298" s="190"/>
      <c r="BZ298" s="190"/>
      <c r="CA298" s="190"/>
      <c r="CB298" s="190">
        <v>308109176.63293362</v>
      </c>
      <c r="CC298" s="190">
        <v>21215102.7248483</v>
      </c>
      <c r="CD298" s="190">
        <v>-312936417</v>
      </c>
      <c r="CE298" s="190"/>
      <c r="CF298" s="190">
        <v>-465070351.09250629</v>
      </c>
      <c r="CG298" s="190"/>
      <c r="CH298" s="190">
        <v>0</v>
      </c>
      <c r="CI298" s="190"/>
      <c r="CJ298" s="190">
        <v>0</v>
      </c>
      <c r="CK298" s="190">
        <v>0</v>
      </c>
      <c r="CL298" s="190"/>
      <c r="CM298" s="190">
        <v>0</v>
      </c>
      <c r="CN298" s="190">
        <v>0</v>
      </c>
      <c r="CO298" s="190">
        <v>0</v>
      </c>
      <c r="CP298" s="190"/>
      <c r="CQ298" s="190"/>
      <c r="CR298" s="190"/>
      <c r="CS298" s="190"/>
      <c r="CT298" s="190"/>
      <c r="CU298" s="190"/>
      <c r="CV298" s="190"/>
      <c r="CW298" s="190"/>
      <c r="CX298" s="190"/>
      <c r="CY298" s="190"/>
      <c r="CZ298" s="190"/>
      <c r="DA298" s="190"/>
      <c r="DB298" s="190">
        <v>36533.936000000002</v>
      </c>
      <c r="DC298" s="190">
        <v>0</v>
      </c>
      <c r="DD298" s="190">
        <v>0</v>
      </c>
      <c r="DE298" s="190">
        <v>-51245.121156499998</v>
      </c>
      <c r="DF298" s="190"/>
      <c r="DG298" s="190"/>
      <c r="DH298" s="190"/>
      <c r="DI298" s="190">
        <v>29449588120.139999</v>
      </c>
      <c r="DJ298" s="190"/>
      <c r="DK298" s="190"/>
      <c r="DL298" s="190"/>
      <c r="DM298" s="190">
        <v>3918838.04</v>
      </c>
      <c r="DN298" s="190"/>
      <c r="DO298" s="190">
        <v>170854102.38</v>
      </c>
      <c r="DP298" s="190"/>
      <c r="DQ298" s="190">
        <v>0</v>
      </c>
      <c r="DR298" s="190">
        <v>261797300.47</v>
      </c>
      <c r="DS298" s="190"/>
      <c r="DT298" s="190">
        <v>33744514744.754131</v>
      </c>
      <c r="DU298" s="190"/>
      <c r="DV298" s="190"/>
      <c r="DW298" s="190">
        <v>-55979617.798448697</v>
      </c>
      <c r="DX298" s="190">
        <v>-95025131023.615234</v>
      </c>
    </row>
    <row r="299" spans="4:176">
      <c r="D299" s="175" t="s">
        <v>1129</v>
      </c>
      <c r="E299" s="195" t="s">
        <v>1137</v>
      </c>
      <c r="F299" s="195" t="s">
        <v>1138</v>
      </c>
      <c r="G299" s="195">
        <v>0</v>
      </c>
      <c r="H299" s="195">
        <v>0</v>
      </c>
      <c r="I299" s="195">
        <v>5.4681899999999999E-2</v>
      </c>
      <c r="J299" s="195">
        <v>0</v>
      </c>
      <c r="K299" s="195">
        <v>0</v>
      </c>
      <c r="L299" s="195">
        <v>0</v>
      </c>
      <c r="M299" s="195">
        <v>0</v>
      </c>
      <c r="N299" s="195">
        <v>0</v>
      </c>
      <c r="O299" s="195">
        <v>5.4681899999999999E-2</v>
      </c>
      <c r="P299" s="195"/>
      <c r="Q299" s="195"/>
      <c r="R299" s="195"/>
      <c r="S299" s="195"/>
      <c r="T299" s="195"/>
      <c r="U299" s="195"/>
      <c r="V299" s="195"/>
      <c r="W299" s="195">
        <v>0</v>
      </c>
      <c r="X299" s="195">
        <v>0</v>
      </c>
      <c r="Y299" s="195">
        <v>0</v>
      </c>
      <c r="Z299" s="195">
        <v>0</v>
      </c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>
        <v>0</v>
      </c>
      <c r="BD299" s="195"/>
      <c r="BE299" s="195"/>
      <c r="BF299" s="195"/>
      <c r="BG299" s="195"/>
      <c r="BH299" s="195"/>
      <c r="BI299" s="195"/>
      <c r="BJ299" s="195">
        <v>0</v>
      </c>
      <c r="BK299" s="195">
        <v>0</v>
      </c>
      <c r="BL299" s="195"/>
      <c r="BM299" s="195"/>
      <c r="BN299" s="195">
        <v>0</v>
      </c>
      <c r="BO299" s="195"/>
      <c r="BP299" s="195"/>
      <c r="BQ299" s="195"/>
      <c r="BR299" s="195"/>
      <c r="BS299" s="195"/>
      <c r="BT299" s="195"/>
      <c r="BU299" s="195"/>
      <c r="BV299" s="195">
        <v>0</v>
      </c>
      <c r="BW299" s="195"/>
      <c r="BX299" s="195"/>
      <c r="BY299" s="195"/>
      <c r="BZ299" s="195"/>
      <c r="CA299" s="195"/>
      <c r="CB299" s="195">
        <v>0</v>
      </c>
      <c r="CC299" s="195">
        <v>0</v>
      </c>
      <c r="CD299" s="195">
        <v>0</v>
      </c>
      <c r="CE299" s="195"/>
      <c r="CF299" s="195">
        <v>0</v>
      </c>
      <c r="CG299" s="195">
        <v>0</v>
      </c>
      <c r="CH299" s="195">
        <v>0</v>
      </c>
      <c r="CI299" s="195"/>
      <c r="CJ299" s="195">
        <v>0</v>
      </c>
      <c r="CK299" s="195">
        <v>0</v>
      </c>
      <c r="CL299" s="195"/>
      <c r="CM299" s="195">
        <v>0</v>
      </c>
      <c r="CN299" s="195">
        <v>0</v>
      </c>
      <c r="CO299" s="195">
        <v>0</v>
      </c>
      <c r="CP299" s="195"/>
      <c r="CQ299" s="195"/>
      <c r="CR299" s="195"/>
      <c r="CS299" s="195"/>
      <c r="CT299" s="195"/>
      <c r="CU299" s="195"/>
      <c r="CV299" s="195"/>
      <c r="CW299" s="195"/>
      <c r="CX299" s="195"/>
      <c r="CY299" s="195"/>
      <c r="CZ299" s="195"/>
      <c r="DA299" s="195"/>
      <c r="DB299" s="195">
        <v>0</v>
      </c>
      <c r="DC299" s="195">
        <v>0</v>
      </c>
      <c r="DD299" s="195">
        <v>0</v>
      </c>
      <c r="DE299" s="195">
        <v>0</v>
      </c>
      <c r="DF299" s="195"/>
      <c r="DG299" s="195"/>
      <c r="DH299" s="195"/>
      <c r="DI299" s="195">
        <v>0</v>
      </c>
      <c r="DJ299" s="195"/>
      <c r="DK299" s="195"/>
      <c r="DL299" s="195"/>
      <c r="DM299" s="195">
        <v>0</v>
      </c>
      <c r="DN299" s="195"/>
      <c r="DO299" s="195">
        <v>0</v>
      </c>
      <c r="DP299" s="195"/>
      <c r="DQ299" s="195">
        <v>0</v>
      </c>
      <c r="DR299" s="195">
        <v>0</v>
      </c>
      <c r="DS299" s="195"/>
      <c r="DT299" s="195">
        <v>0</v>
      </c>
      <c r="DU299" s="195"/>
      <c r="DV299" s="195"/>
      <c r="DW299" s="195">
        <v>0</v>
      </c>
      <c r="DX299" s="195">
        <v>5.4681899999999999E-2</v>
      </c>
      <c r="FT299">
        <v>-23900</v>
      </c>
    </row>
    <row r="300" spans="4:176">
      <c r="E300" s="196" t="s">
        <v>2198</v>
      </c>
      <c r="F300" s="197"/>
    </row>
    <row r="301" spans="4:176">
      <c r="E301" s="196" t="s">
        <v>1158</v>
      </c>
      <c r="F301" s="197"/>
    </row>
    <row r="302" spans="4:176">
      <c r="E302" s="196" t="s">
        <v>2038</v>
      </c>
      <c r="F302" s="197"/>
      <c r="BI302">
        <v>-3100000</v>
      </c>
    </row>
    <row r="305" spans="61:176">
      <c r="FT305">
        <v>-3100000</v>
      </c>
    </row>
    <row r="314" spans="61:176">
      <c r="BI314">
        <v>-2828081.01</v>
      </c>
    </row>
    <row r="319" spans="61:176">
      <c r="BI319">
        <v>-6500143266.6700001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  <row r="660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D659"/>
  <sheetViews>
    <sheetView topLeftCell="E1" zoomScale="85" zoomScaleNormal="85" workbookViewId="0">
      <pane xSplit="2" ySplit="4" topLeftCell="AI290" activePane="bottomRight" state="frozen"/>
      <selection pane="topRight" activeCell="CK295" sqref="AJ294:CK295"/>
      <selection pane="bottomLeft" activeCell="CK295" sqref="AJ294:CK295"/>
      <selection pane="bottomRight" activeCell="CK295" sqref="AJ294:CK295"/>
    </sheetView>
  </sheetViews>
  <sheetFormatPr defaultColWidth="22.85546875" defaultRowHeight="15" outlineLevelCol="1"/>
  <cols>
    <col min="1" max="1" width="31" hidden="1" customWidth="1" outlineLevel="1"/>
    <col min="2" max="3" width="27.42578125" hidden="1" customWidth="1" outlineLevel="1" collapsed="1"/>
    <col min="4" max="4" width="70.7109375" hidden="1" customWidth="1" outlineLevel="1" collapsed="1"/>
    <col min="5" max="5" width="13.28515625" customWidth="1" collapsed="1"/>
    <col min="6" max="6" width="60" bestFit="1" customWidth="1"/>
    <col min="7" max="8" width="22.85546875" customWidth="1"/>
    <col min="52" max="52" width="22.85546875" customWidth="1"/>
  </cols>
  <sheetData>
    <row r="1" spans="1:160" ht="16.5" customHeight="1">
      <c r="A1" s="163" t="s">
        <v>262</v>
      </c>
      <c r="B1" s="163"/>
      <c r="C1" s="163"/>
      <c r="D1" s="163"/>
      <c r="E1" s="164"/>
      <c r="F1" s="164"/>
      <c r="G1" s="165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  <c r="AA1" s="166"/>
      <c r="AB1" s="166"/>
      <c r="AC1" s="166"/>
      <c r="AD1" s="166"/>
      <c r="AE1" s="166"/>
      <c r="AF1" s="166"/>
      <c r="AG1" s="166"/>
      <c r="AH1" s="166"/>
      <c r="AI1" s="166"/>
      <c r="AJ1" s="166"/>
      <c r="AK1" s="166"/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7"/>
      <c r="BO1" s="167"/>
      <c r="BP1" s="167"/>
      <c r="BQ1" s="167"/>
      <c r="BR1" s="167"/>
      <c r="BS1" s="167"/>
      <c r="BT1" s="167"/>
      <c r="BU1" s="167"/>
      <c r="BV1" s="167"/>
      <c r="BW1" s="167"/>
      <c r="BX1" s="167"/>
      <c r="BY1" s="167"/>
      <c r="BZ1" s="167"/>
      <c r="CA1" s="167"/>
      <c r="CB1" s="167"/>
      <c r="CC1" s="167"/>
    </row>
    <row r="2" spans="1:160" ht="29.25" customHeight="1">
      <c r="A2" t="s">
        <v>263</v>
      </c>
      <c r="D2" s="164"/>
      <c r="E2" s="164" t="s">
        <v>264</v>
      </c>
      <c r="F2" s="164"/>
      <c r="G2" s="168" t="s">
        <v>1145</v>
      </c>
      <c r="BA2" s="167"/>
      <c r="BB2" s="167"/>
      <c r="BC2" s="167"/>
      <c r="BD2" s="167"/>
      <c r="BE2" s="167"/>
      <c r="BF2" s="167"/>
      <c r="BG2" s="167"/>
      <c r="BH2" s="167"/>
      <c r="BI2" s="167"/>
      <c r="BJ2" s="167"/>
      <c r="BK2" s="167"/>
      <c r="BL2" s="167"/>
      <c r="BM2" s="167"/>
      <c r="BN2" s="167"/>
      <c r="BO2" s="167"/>
      <c r="BP2" s="167"/>
      <c r="BQ2" s="167"/>
      <c r="BR2" s="167"/>
      <c r="BS2" s="167"/>
      <c r="BT2" s="167"/>
      <c r="BU2" s="167"/>
      <c r="BV2" s="167"/>
      <c r="BW2" s="167"/>
      <c r="BX2" s="167"/>
      <c r="BY2" s="167"/>
      <c r="BZ2" s="167"/>
      <c r="CA2" s="167"/>
      <c r="CB2" s="167"/>
      <c r="CC2" s="167"/>
    </row>
    <row r="3" spans="1:160" ht="47.25">
      <c r="D3" s="169"/>
      <c r="E3" s="170" t="s">
        <v>266</v>
      </c>
      <c r="F3" s="170"/>
      <c r="G3" s="170" t="s">
        <v>267</v>
      </c>
      <c r="H3" s="170" t="s">
        <v>268</v>
      </c>
      <c r="I3" s="170" t="s">
        <v>269</v>
      </c>
      <c r="J3" s="170" t="s">
        <v>270</v>
      </c>
      <c r="K3" s="170" t="s">
        <v>2048</v>
      </c>
      <c r="L3" s="170" t="s">
        <v>271</v>
      </c>
      <c r="M3" s="170" t="s">
        <v>272</v>
      </c>
      <c r="N3" s="170" t="s">
        <v>273</v>
      </c>
      <c r="O3" s="170" t="s">
        <v>274</v>
      </c>
      <c r="P3" s="170" t="s">
        <v>274</v>
      </c>
      <c r="Q3" s="170" t="s">
        <v>274</v>
      </c>
      <c r="R3" s="170" t="s">
        <v>274</v>
      </c>
      <c r="S3" s="170" t="s">
        <v>274</v>
      </c>
      <c r="T3" s="170" t="s">
        <v>274</v>
      </c>
      <c r="U3" s="170" t="s">
        <v>274</v>
      </c>
      <c r="V3" s="170" t="s">
        <v>274</v>
      </c>
      <c r="W3" s="170" t="s">
        <v>274</v>
      </c>
      <c r="X3" s="170" t="s">
        <v>274</v>
      </c>
      <c r="Y3" s="170" t="s">
        <v>274</v>
      </c>
      <c r="Z3" s="170" t="s">
        <v>274</v>
      </c>
      <c r="AA3" s="170" t="s">
        <v>274</v>
      </c>
      <c r="AB3" s="170" t="s">
        <v>274</v>
      </c>
      <c r="AC3" s="170" t="s">
        <v>274</v>
      </c>
      <c r="AD3" s="170" t="s">
        <v>274</v>
      </c>
      <c r="AE3" s="170" t="s">
        <v>274</v>
      </c>
      <c r="AF3" s="170" t="s">
        <v>274</v>
      </c>
      <c r="AG3" s="170" t="s">
        <v>274</v>
      </c>
      <c r="AH3" s="170" t="s">
        <v>274</v>
      </c>
      <c r="AI3" s="170" t="s">
        <v>274</v>
      </c>
      <c r="AJ3" s="170" t="s">
        <v>274</v>
      </c>
      <c r="AK3" s="170" t="s">
        <v>274</v>
      </c>
      <c r="AL3" s="170" t="s">
        <v>274</v>
      </c>
      <c r="AM3" s="170" t="s">
        <v>274</v>
      </c>
      <c r="AN3" s="170" t="s">
        <v>274</v>
      </c>
      <c r="AO3" s="170" t="s">
        <v>274</v>
      </c>
      <c r="AP3" s="170" t="s">
        <v>274</v>
      </c>
      <c r="AQ3" s="170" t="s">
        <v>274</v>
      </c>
      <c r="AR3" s="170" t="s">
        <v>274</v>
      </c>
      <c r="AS3" s="170" t="s">
        <v>274</v>
      </c>
      <c r="AT3" s="170" t="s">
        <v>274</v>
      </c>
      <c r="AU3" s="170" t="s">
        <v>274</v>
      </c>
      <c r="AV3" s="170" t="s">
        <v>274</v>
      </c>
      <c r="AW3" s="170" t="s">
        <v>274</v>
      </c>
      <c r="AX3" s="170" t="s">
        <v>274</v>
      </c>
      <c r="AY3" s="170" t="s">
        <v>274</v>
      </c>
      <c r="AZ3" s="170" t="s">
        <v>274</v>
      </c>
      <c r="BA3" s="170" t="s">
        <v>274</v>
      </c>
      <c r="BB3" s="170" t="s">
        <v>274</v>
      </c>
      <c r="BC3" s="170" t="s">
        <v>274</v>
      </c>
      <c r="BD3" s="170" t="s">
        <v>274</v>
      </c>
      <c r="BE3" s="170" t="s">
        <v>274</v>
      </c>
      <c r="BF3" s="170" t="s">
        <v>274</v>
      </c>
      <c r="BG3" s="170" t="s">
        <v>274</v>
      </c>
      <c r="BH3" s="170" t="s">
        <v>274</v>
      </c>
      <c r="BI3" s="170" t="s">
        <v>274</v>
      </c>
      <c r="BJ3" s="170" t="s">
        <v>274</v>
      </c>
      <c r="BK3" s="170" t="s">
        <v>274</v>
      </c>
      <c r="BL3" s="170" t="s">
        <v>274</v>
      </c>
      <c r="BM3" s="170" t="s">
        <v>274</v>
      </c>
      <c r="BN3" s="170" t="s">
        <v>274</v>
      </c>
      <c r="BO3" s="170" t="s">
        <v>274</v>
      </c>
      <c r="BP3" s="170" t="s">
        <v>274</v>
      </c>
      <c r="BQ3" s="170" t="s">
        <v>274</v>
      </c>
      <c r="BR3" s="170" t="s">
        <v>274</v>
      </c>
      <c r="BS3" s="170" t="s">
        <v>274</v>
      </c>
      <c r="BT3" s="170" t="s">
        <v>274</v>
      </c>
      <c r="BU3" s="170" t="s">
        <v>274</v>
      </c>
      <c r="BV3" s="170" t="s">
        <v>274</v>
      </c>
      <c r="BW3" s="170" t="s">
        <v>274</v>
      </c>
      <c r="BX3" s="170" t="s">
        <v>274</v>
      </c>
      <c r="BY3" s="170" t="s">
        <v>274</v>
      </c>
      <c r="BZ3" s="170" t="s">
        <v>274</v>
      </c>
      <c r="CA3" s="170" t="s">
        <v>274</v>
      </c>
      <c r="CB3" s="170" t="s">
        <v>274</v>
      </c>
      <c r="CC3" s="170" t="s">
        <v>274</v>
      </c>
      <c r="CD3" s="170" t="s">
        <v>274</v>
      </c>
      <c r="CE3" s="170" t="s">
        <v>274</v>
      </c>
      <c r="CF3" s="170" t="s">
        <v>274</v>
      </c>
      <c r="CG3" s="170" t="s">
        <v>274</v>
      </c>
      <c r="CH3" s="170" t="s">
        <v>274</v>
      </c>
      <c r="CI3" s="170" t="s">
        <v>274</v>
      </c>
      <c r="CJ3" s="170" t="s">
        <v>274</v>
      </c>
      <c r="EE3" s="167"/>
      <c r="EF3" s="167"/>
      <c r="EG3" s="167"/>
      <c r="EH3" s="167"/>
      <c r="EI3" s="167"/>
      <c r="EJ3" s="167"/>
      <c r="EK3" s="167"/>
      <c r="EL3" s="167"/>
      <c r="EM3" s="167"/>
      <c r="EN3" s="167"/>
      <c r="EO3" s="167"/>
      <c r="EP3" s="167"/>
      <c r="EQ3" s="167"/>
      <c r="ER3" s="167"/>
      <c r="ES3" s="167"/>
      <c r="ET3" s="167"/>
      <c r="EU3" s="167"/>
      <c r="EV3" s="167"/>
      <c r="EW3" s="167"/>
      <c r="EX3" s="167"/>
      <c r="EY3" s="167"/>
      <c r="EZ3" s="167"/>
      <c r="FA3" s="167"/>
      <c r="FB3" s="167"/>
      <c r="FC3" s="167"/>
      <c r="FD3" s="167"/>
    </row>
    <row r="4" spans="1:160" s="174" customFormat="1" ht="63">
      <c r="A4" s="171" t="s">
        <v>275</v>
      </c>
      <c r="B4" s="172"/>
      <c r="C4"/>
      <c r="D4"/>
      <c r="E4" s="170" t="s">
        <v>276</v>
      </c>
      <c r="F4" s="170" t="s">
        <v>277</v>
      </c>
      <c r="G4" s="170" t="s">
        <v>278</v>
      </c>
      <c r="H4" s="170" t="s">
        <v>278</v>
      </c>
      <c r="I4" s="170" t="s">
        <v>278</v>
      </c>
      <c r="J4" s="170" t="s">
        <v>278</v>
      </c>
      <c r="K4" s="170" t="s">
        <v>278</v>
      </c>
      <c r="L4" s="170" t="s">
        <v>278</v>
      </c>
      <c r="M4" s="170" t="s">
        <v>278</v>
      </c>
      <c r="N4" s="170" t="s">
        <v>278</v>
      </c>
      <c r="O4" s="170" t="s">
        <v>278</v>
      </c>
      <c r="P4" s="170" t="s">
        <v>2174</v>
      </c>
      <c r="Q4" s="170" t="s">
        <v>2055</v>
      </c>
      <c r="R4" s="170" t="s">
        <v>2056</v>
      </c>
      <c r="S4" s="170" t="s">
        <v>2057</v>
      </c>
      <c r="T4" s="170" t="s">
        <v>2058</v>
      </c>
      <c r="U4" s="170" t="s">
        <v>2059</v>
      </c>
      <c r="V4" s="170" t="s">
        <v>2060</v>
      </c>
      <c r="W4" s="170" t="s">
        <v>2061</v>
      </c>
      <c r="X4" s="170" t="s">
        <v>2062</v>
      </c>
      <c r="Y4" s="170" t="s">
        <v>2063</v>
      </c>
      <c r="Z4" s="170" t="s">
        <v>2064</v>
      </c>
      <c r="AA4" s="170" t="s">
        <v>2065</v>
      </c>
      <c r="AB4" s="170" t="s">
        <v>2066</v>
      </c>
      <c r="AC4" s="170" t="s">
        <v>2067</v>
      </c>
      <c r="AD4" s="170" t="s">
        <v>2068</v>
      </c>
      <c r="AE4" s="170" t="s">
        <v>2069</v>
      </c>
      <c r="AF4" s="170" t="s">
        <v>2070</v>
      </c>
      <c r="AG4" s="170" t="s">
        <v>2071</v>
      </c>
      <c r="AH4" s="170" t="s">
        <v>2072</v>
      </c>
      <c r="AI4" s="170" t="s">
        <v>2073</v>
      </c>
      <c r="AJ4" s="170" t="s">
        <v>2074</v>
      </c>
      <c r="AK4" s="170" t="s">
        <v>2075</v>
      </c>
      <c r="AL4" s="170" t="s">
        <v>2076</v>
      </c>
      <c r="AM4" s="170" t="s">
        <v>2077</v>
      </c>
      <c r="AN4" s="170" t="s">
        <v>2078</v>
      </c>
      <c r="AO4" s="170" t="s">
        <v>2079</v>
      </c>
      <c r="AP4" s="170" t="s">
        <v>2080</v>
      </c>
      <c r="AQ4" s="170" t="s">
        <v>2081</v>
      </c>
      <c r="AR4" s="170" t="s">
        <v>2082</v>
      </c>
      <c r="AS4" s="170" t="s">
        <v>2083</v>
      </c>
      <c r="AT4" s="170" t="s">
        <v>2084</v>
      </c>
      <c r="AU4" s="170" t="s">
        <v>2085</v>
      </c>
      <c r="AV4" s="170" t="s">
        <v>2086</v>
      </c>
      <c r="AW4" s="170" t="s">
        <v>2087</v>
      </c>
      <c r="AX4" s="170" t="s">
        <v>2088</v>
      </c>
      <c r="AY4" s="170" t="s">
        <v>2089</v>
      </c>
      <c r="AZ4" s="170" t="s">
        <v>2090</v>
      </c>
      <c r="BA4" s="170" t="s">
        <v>2091</v>
      </c>
      <c r="BB4" s="170" t="s">
        <v>2092</v>
      </c>
      <c r="BC4" s="170" t="s">
        <v>2093</v>
      </c>
      <c r="BD4" s="170" t="s">
        <v>2175</v>
      </c>
      <c r="BE4" s="170" t="s">
        <v>2094</v>
      </c>
      <c r="BF4" s="170" t="s">
        <v>2095</v>
      </c>
      <c r="BG4" s="170" t="s">
        <v>2176</v>
      </c>
      <c r="BH4" s="170" t="s">
        <v>2177</v>
      </c>
      <c r="BI4" s="170" t="s">
        <v>2178</v>
      </c>
      <c r="BJ4" s="170" t="s">
        <v>2179</v>
      </c>
      <c r="BK4" s="170" t="s">
        <v>2180</v>
      </c>
      <c r="BL4" s="170" t="s">
        <v>2097</v>
      </c>
      <c r="BM4" s="170" t="s">
        <v>2098</v>
      </c>
      <c r="BN4" s="170" t="s">
        <v>2099</v>
      </c>
      <c r="BO4" s="170" t="s">
        <v>2100</v>
      </c>
      <c r="BP4" s="170" t="s">
        <v>2181</v>
      </c>
      <c r="BQ4" s="170" t="s">
        <v>2199</v>
      </c>
      <c r="BR4" s="170" t="s">
        <v>2200</v>
      </c>
      <c r="BS4" s="170" t="s">
        <v>2201</v>
      </c>
      <c r="BT4" s="170" t="s">
        <v>2202</v>
      </c>
      <c r="BU4" s="170" t="s">
        <v>2203</v>
      </c>
      <c r="BV4" s="170" t="s">
        <v>2182</v>
      </c>
      <c r="BW4" s="170" t="s">
        <v>2183</v>
      </c>
      <c r="BX4" s="170" t="s">
        <v>2204</v>
      </c>
      <c r="BY4" s="170" t="s">
        <v>2184</v>
      </c>
      <c r="BZ4" s="170" t="s">
        <v>2185</v>
      </c>
      <c r="CA4" s="170" t="s">
        <v>2186</v>
      </c>
      <c r="CB4" s="170" t="s">
        <v>2205</v>
      </c>
      <c r="CC4" s="170" t="s">
        <v>2206</v>
      </c>
      <c r="CD4" s="170" t="s">
        <v>2207</v>
      </c>
      <c r="CE4" s="170" t="s">
        <v>2187</v>
      </c>
      <c r="CF4" s="170" t="s">
        <v>2158</v>
      </c>
      <c r="CG4" s="170" t="s">
        <v>2159</v>
      </c>
      <c r="CH4" s="170" t="s">
        <v>2160</v>
      </c>
      <c r="CI4" s="170" t="s">
        <v>2161</v>
      </c>
      <c r="CJ4" s="170" t="s">
        <v>279</v>
      </c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 s="173"/>
      <c r="EF4" s="173"/>
      <c r="EG4" s="173"/>
      <c r="EH4" s="173"/>
      <c r="EI4" s="173"/>
      <c r="EJ4" s="173"/>
      <c r="EK4" s="173"/>
      <c r="EL4" s="173"/>
      <c r="EM4" s="173"/>
      <c r="EN4" s="173"/>
      <c r="EO4" s="173"/>
      <c r="EP4" s="173"/>
      <c r="EQ4" s="173"/>
      <c r="ER4" s="173"/>
      <c r="ES4" s="173"/>
      <c r="ET4" s="173"/>
      <c r="EU4" s="173"/>
      <c r="EV4" s="173"/>
      <c r="EW4" s="173"/>
      <c r="EX4" s="173"/>
      <c r="EY4" s="173"/>
      <c r="EZ4" s="173"/>
      <c r="FA4" s="173"/>
      <c r="FB4" s="173"/>
      <c r="FC4" s="173"/>
      <c r="FD4" s="173"/>
    </row>
    <row r="5" spans="1:160">
      <c r="D5" s="175" t="s">
        <v>280</v>
      </c>
      <c r="E5" s="176" t="s">
        <v>281</v>
      </c>
      <c r="F5" s="176" t="s">
        <v>80</v>
      </c>
      <c r="G5" s="176"/>
      <c r="H5" s="176"/>
      <c r="I5" s="176"/>
      <c r="J5" s="176">
        <v>2139538.7358066002</v>
      </c>
      <c r="K5" s="176"/>
      <c r="L5" s="176">
        <v>118164513.4923245</v>
      </c>
      <c r="M5" s="176"/>
      <c r="N5" s="176">
        <v>429240.94919999997</v>
      </c>
      <c r="O5" s="176">
        <v>120733293.1773311</v>
      </c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6"/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6"/>
      <c r="BI5" s="176"/>
      <c r="BJ5" s="176"/>
      <c r="BK5" s="176"/>
      <c r="BL5" s="176"/>
      <c r="BM5" s="176"/>
      <c r="BN5" s="176"/>
      <c r="BO5" s="176"/>
      <c r="BP5" s="176"/>
      <c r="BQ5" s="176"/>
      <c r="BR5" s="176"/>
      <c r="BS5" s="176"/>
      <c r="BT5" s="176"/>
      <c r="BU5" s="176"/>
      <c r="BV5" s="176"/>
      <c r="BW5" s="176"/>
      <c r="BX5" s="176"/>
      <c r="BY5" s="176"/>
      <c r="BZ5" s="176"/>
      <c r="CA5" s="176"/>
      <c r="CB5" s="176"/>
      <c r="CC5" s="176"/>
      <c r="CD5" s="176"/>
      <c r="CE5" s="176"/>
      <c r="CF5" s="176"/>
      <c r="CG5" s="176"/>
      <c r="CH5" s="176"/>
      <c r="CI5" s="176"/>
      <c r="CJ5" s="176">
        <v>120733293.1773311</v>
      </c>
    </row>
    <row r="6" spans="1:160">
      <c r="A6" s="99" t="s">
        <v>282</v>
      </c>
      <c r="B6" s="99" t="s">
        <v>283</v>
      </c>
      <c r="D6" s="175" t="s">
        <v>284</v>
      </c>
      <c r="E6" s="176" t="s">
        <v>285</v>
      </c>
      <c r="F6" s="176" t="s">
        <v>286</v>
      </c>
      <c r="G6" s="176">
        <v>69590647.040000007</v>
      </c>
      <c r="H6" s="176">
        <v>102850.35</v>
      </c>
      <c r="I6" s="176">
        <v>755910876.91564751</v>
      </c>
      <c r="J6" s="176">
        <v>171172979.37192541</v>
      </c>
      <c r="K6" s="176"/>
      <c r="L6" s="176">
        <v>34573452.892316997</v>
      </c>
      <c r="M6" s="176">
        <v>22368539.370000001</v>
      </c>
      <c r="N6" s="176">
        <v>184519131.50499749</v>
      </c>
      <c r="O6" s="176">
        <v>1238238477.4448874</v>
      </c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76"/>
      <c r="AB6" s="176"/>
      <c r="AC6" s="176"/>
      <c r="AD6" s="176"/>
      <c r="AE6" s="176"/>
      <c r="AF6" s="176"/>
      <c r="AG6" s="176"/>
      <c r="AH6" s="176"/>
      <c r="AI6" s="176"/>
      <c r="AJ6" s="176"/>
      <c r="AK6" s="176"/>
      <c r="AL6" s="176"/>
      <c r="AM6" s="176"/>
      <c r="AN6" s="176"/>
      <c r="AO6" s="176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6"/>
      <c r="BI6" s="176"/>
      <c r="BJ6" s="176"/>
      <c r="BK6" s="176"/>
      <c r="BL6" s="176"/>
      <c r="BM6" s="176"/>
      <c r="BN6" s="176"/>
      <c r="BO6" s="176"/>
      <c r="BP6" s="176"/>
      <c r="BQ6" s="176"/>
      <c r="BR6" s="176"/>
      <c r="BS6" s="176"/>
      <c r="BT6" s="176"/>
      <c r="BU6" s="176"/>
      <c r="BV6" s="176"/>
      <c r="BW6" s="176"/>
      <c r="BX6" s="176"/>
      <c r="BY6" s="176"/>
      <c r="BZ6" s="176"/>
      <c r="CA6" s="176"/>
      <c r="CB6" s="176"/>
      <c r="CC6" s="176"/>
      <c r="CD6" s="176"/>
      <c r="CE6" s="176"/>
      <c r="CF6" s="176"/>
      <c r="CG6" s="176"/>
      <c r="CH6" s="176"/>
      <c r="CI6" s="176"/>
      <c r="CJ6" s="176">
        <v>1238238477.4448874</v>
      </c>
    </row>
    <row r="7" spans="1:160">
      <c r="A7" s="99" t="s">
        <v>287</v>
      </c>
      <c r="B7" s="99" t="s">
        <v>288</v>
      </c>
      <c r="D7" s="175" t="s">
        <v>289</v>
      </c>
      <c r="E7" s="176" t="s">
        <v>290</v>
      </c>
      <c r="F7" s="176" t="s">
        <v>291</v>
      </c>
      <c r="G7" s="176">
        <v>101.97</v>
      </c>
      <c r="H7" s="176"/>
      <c r="I7" s="176"/>
      <c r="J7" s="176"/>
      <c r="K7" s="176"/>
      <c r="L7" s="176">
        <v>77415770.470893502</v>
      </c>
      <c r="M7" s="176">
        <v>1438750019.6900001</v>
      </c>
      <c r="N7" s="176"/>
      <c r="O7" s="176">
        <v>1516165892.1308937</v>
      </c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76"/>
      <c r="AB7" s="176"/>
      <c r="AC7" s="176"/>
      <c r="AD7" s="176"/>
      <c r="AE7" s="176"/>
      <c r="AF7" s="176"/>
      <c r="AG7" s="176"/>
      <c r="AH7" s="176"/>
      <c r="AI7" s="176"/>
      <c r="AJ7" s="176"/>
      <c r="AK7" s="176"/>
      <c r="AL7" s="176"/>
      <c r="AM7" s="176"/>
      <c r="AN7" s="176"/>
      <c r="AO7" s="176"/>
      <c r="AP7" s="176"/>
      <c r="AQ7" s="176"/>
      <c r="AR7" s="176"/>
      <c r="AS7" s="176"/>
      <c r="AT7" s="176"/>
      <c r="AU7" s="176"/>
      <c r="AV7" s="176"/>
      <c r="AW7" s="176"/>
      <c r="AX7" s="176"/>
      <c r="AY7" s="176"/>
      <c r="AZ7" s="176"/>
      <c r="BA7" s="176"/>
      <c r="BB7" s="176"/>
      <c r="BC7" s="176"/>
      <c r="BD7" s="176"/>
      <c r="BE7" s="176"/>
      <c r="BF7" s="176"/>
      <c r="BG7" s="176"/>
      <c r="BH7" s="176"/>
      <c r="BI7" s="176"/>
      <c r="BJ7" s="176"/>
      <c r="BK7" s="176"/>
      <c r="BL7" s="176"/>
      <c r="BM7" s="176"/>
      <c r="BN7" s="176"/>
      <c r="BO7" s="176"/>
      <c r="BP7" s="176"/>
      <c r="BQ7" s="176"/>
      <c r="BR7" s="176"/>
      <c r="BS7" s="176"/>
      <c r="BT7" s="176"/>
      <c r="BU7" s="176"/>
      <c r="BV7" s="176"/>
      <c r="BW7" s="176"/>
      <c r="BX7" s="176"/>
      <c r="BY7" s="176"/>
      <c r="BZ7" s="176"/>
      <c r="CA7" s="176"/>
      <c r="CB7" s="176"/>
      <c r="CC7" s="176"/>
      <c r="CD7" s="176"/>
      <c r="CE7" s="176"/>
      <c r="CF7" s="176"/>
      <c r="CG7" s="176"/>
      <c r="CH7" s="176"/>
      <c r="CI7" s="176"/>
      <c r="CJ7" s="176">
        <v>1516165892.1308937</v>
      </c>
    </row>
    <row r="8" spans="1:160">
      <c r="A8" s="99" t="s">
        <v>2208</v>
      </c>
      <c r="B8" s="99" t="s">
        <v>2209</v>
      </c>
      <c r="C8" s="177"/>
      <c r="D8" s="175" t="s">
        <v>294</v>
      </c>
      <c r="E8" s="178" t="s">
        <v>295</v>
      </c>
      <c r="F8" s="178" t="s">
        <v>80</v>
      </c>
      <c r="G8" s="179">
        <v>69590749.010000005</v>
      </c>
      <c r="H8" s="179">
        <v>102850.35</v>
      </c>
      <c r="I8" s="179">
        <v>755910876.91564751</v>
      </c>
      <c r="J8" s="179">
        <v>173312518.107732</v>
      </c>
      <c r="K8" s="178"/>
      <c r="L8" s="178">
        <v>230153736.855535</v>
      </c>
      <c r="M8" s="178">
        <v>1461118559.0599999</v>
      </c>
      <c r="N8" s="178">
        <v>184948372.4541975</v>
      </c>
      <c r="O8" s="178">
        <v>2875137662.7531118</v>
      </c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78"/>
      <c r="AL8" s="178"/>
      <c r="AM8" s="178"/>
      <c r="AN8" s="178"/>
      <c r="AO8" s="178"/>
      <c r="AP8" s="178"/>
      <c r="AQ8" s="178"/>
      <c r="AR8" s="178"/>
      <c r="AS8" s="178"/>
      <c r="AT8" s="178"/>
      <c r="AU8" s="178"/>
      <c r="AV8" s="178"/>
      <c r="AW8" s="178"/>
      <c r="AX8" s="178"/>
      <c r="AY8" s="178"/>
      <c r="AZ8" s="178"/>
      <c r="BA8" s="178"/>
      <c r="BB8" s="178"/>
      <c r="BC8" s="178"/>
      <c r="BD8" s="178"/>
      <c r="BE8" s="178"/>
      <c r="BF8" s="178"/>
      <c r="BG8" s="178"/>
      <c r="BH8" s="178"/>
      <c r="BI8" s="178"/>
      <c r="BJ8" s="178"/>
      <c r="BK8" s="178"/>
      <c r="BL8" s="178"/>
      <c r="BM8" s="178"/>
      <c r="BN8" s="178"/>
      <c r="BO8" s="178"/>
      <c r="BP8" s="178"/>
      <c r="BQ8" s="178"/>
      <c r="BR8" s="178"/>
      <c r="BS8" s="178"/>
      <c r="BT8" s="178"/>
      <c r="BU8" s="178"/>
      <c r="BV8" s="178"/>
      <c r="BW8" s="178"/>
      <c r="BX8" s="178"/>
      <c r="BY8" s="178"/>
      <c r="BZ8" s="178"/>
      <c r="CA8" s="178"/>
      <c r="CB8" s="178"/>
      <c r="CC8" s="178"/>
      <c r="CD8" s="178"/>
      <c r="CE8" s="178"/>
      <c r="CF8" s="178"/>
      <c r="CG8" s="178"/>
      <c r="CH8" s="178"/>
      <c r="CI8" s="178"/>
      <c r="CJ8" s="178">
        <v>2875137662.7531118</v>
      </c>
    </row>
    <row r="9" spans="1:160">
      <c r="A9" s="99" t="s">
        <v>296</v>
      </c>
      <c r="B9" s="99" t="s">
        <v>297</v>
      </c>
      <c r="D9" s="175" t="s">
        <v>298</v>
      </c>
      <c r="E9" s="176" t="s">
        <v>303</v>
      </c>
      <c r="F9" s="176" t="s">
        <v>304</v>
      </c>
      <c r="G9" s="176"/>
      <c r="H9" s="176"/>
      <c r="I9" s="176"/>
      <c r="J9" s="176"/>
      <c r="K9" s="176"/>
      <c r="L9" s="176">
        <v>760087095.86151505</v>
      </c>
      <c r="M9" s="176"/>
      <c r="N9" s="176">
        <v>1938265200</v>
      </c>
      <c r="O9" s="176">
        <v>2698352295.861515</v>
      </c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176"/>
      <c r="AM9" s="176"/>
      <c r="AN9" s="176"/>
      <c r="AO9" s="176"/>
      <c r="AP9" s="176"/>
      <c r="AQ9" s="176"/>
      <c r="AR9" s="176"/>
      <c r="AS9" s="176"/>
      <c r="AT9" s="176"/>
      <c r="AU9" s="176"/>
      <c r="AV9" s="176"/>
      <c r="AW9" s="176"/>
      <c r="AX9" s="176"/>
      <c r="AY9" s="176"/>
      <c r="AZ9" s="176"/>
      <c r="BA9" s="176"/>
      <c r="BB9" s="176"/>
      <c r="BC9" s="176"/>
      <c r="BD9" s="176"/>
      <c r="BE9" s="176"/>
      <c r="BF9" s="176"/>
      <c r="BG9" s="176"/>
      <c r="BH9" s="176"/>
      <c r="BI9" s="176"/>
      <c r="BJ9" s="176"/>
      <c r="BK9" s="176"/>
      <c r="BL9" s="176"/>
      <c r="BM9" s="176"/>
      <c r="BN9" s="176"/>
      <c r="BO9" s="176"/>
      <c r="BP9" s="176"/>
      <c r="BQ9" s="176"/>
      <c r="BR9" s="176"/>
      <c r="BS9" s="176"/>
      <c r="BT9" s="176"/>
      <c r="BU9" s="176"/>
      <c r="BV9" s="176"/>
      <c r="BW9" s="176"/>
      <c r="BX9" s="176"/>
      <c r="BY9" s="176"/>
      <c r="BZ9" s="176"/>
      <c r="CA9" s="176"/>
      <c r="CB9" s="176"/>
      <c r="CC9" s="176"/>
      <c r="CD9" s="176"/>
      <c r="CE9" s="176"/>
      <c r="CF9" s="176"/>
      <c r="CG9" s="176"/>
      <c r="CH9" s="176"/>
      <c r="CI9" s="176"/>
      <c r="CJ9" s="176">
        <v>2698352295.861515</v>
      </c>
    </row>
    <row r="10" spans="1:160">
      <c r="A10" s="99" t="s">
        <v>227</v>
      </c>
      <c r="B10" s="99" t="s">
        <v>301</v>
      </c>
      <c r="D10" s="175" t="s">
        <v>302</v>
      </c>
      <c r="E10" s="178" t="s">
        <v>308</v>
      </c>
      <c r="F10" s="178" t="s">
        <v>309</v>
      </c>
      <c r="G10" s="178">
        <v>0</v>
      </c>
      <c r="H10" s="178"/>
      <c r="I10" s="178"/>
      <c r="J10" s="178"/>
      <c r="K10" s="178"/>
      <c r="L10" s="178">
        <v>760087095.86151505</v>
      </c>
      <c r="M10" s="178">
        <v>0</v>
      </c>
      <c r="N10" s="178">
        <v>1938265200</v>
      </c>
      <c r="O10" s="178">
        <v>2698352295.861515</v>
      </c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78"/>
      <c r="AL10" s="178"/>
      <c r="AM10" s="178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8"/>
      <c r="BB10" s="178"/>
      <c r="BC10" s="178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8"/>
      <c r="BS10" s="178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8"/>
      <c r="CJ10" s="178">
        <v>2698352295.861515</v>
      </c>
    </row>
    <row r="11" spans="1:160">
      <c r="A11" s="99" t="s">
        <v>305</v>
      </c>
      <c r="B11" s="99" t="s">
        <v>306</v>
      </c>
      <c r="D11" s="175" t="s">
        <v>307</v>
      </c>
      <c r="E11" s="180" t="s">
        <v>313</v>
      </c>
      <c r="F11" s="180" t="s">
        <v>314</v>
      </c>
      <c r="G11" s="180">
        <v>69590749.010000005</v>
      </c>
      <c r="H11" s="180">
        <v>102850.35</v>
      </c>
      <c r="I11" s="180">
        <v>755910876.91564751</v>
      </c>
      <c r="J11" s="180">
        <v>173312518.107732</v>
      </c>
      <c r="K11" s="180"/>
      <c r="L11" s="180">
        <v>990240832.71704996</v>
      </c>
      <c r="M11" s="180">
        <v>1461118559.0599999</v>
      </c>
      <c r="N11" s="180">
        <v>2123213572.4541976</v>
      </c>
      <c r="O11" s="180">
        <v>5573489958.6146269</v>
      </c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  <c r="BL11" s="180"/>
      <c r="BM11" s="180"/>
      <c r="BN11" s="180"/>
      <c r="BO11" s="180"/>
      <c r="BP11" s="180"/>
      <c r="BQ11" s="180"/>
      <c r="BR11" s="180"/>
      <c r="BS11" s="180"/>
      <c r="BT11" s="180"/>
      <c r="BU11" s="180"/>
      <c r="BV11" s="180"/>
      <c r="BW11" s="180"/>
      <c r="BX11" s="180"/>
      <c r="BY11" s="180"/>
      <c r="BZ11" s="180"/>
      <c r="CA11" s="180"/>
      <c r="CB11" s="180"/>
      <c r="CC11" s="180"/>
      <c r="CD11" s="180"/>
      <c r="CE11" s="180"/>
      <c r="CF11" s="180"/>
      <c r="CG11" s="180"/>
      <c r="CH11" s="180"/>
      <c r="CI11" s="180"/>
      <c r="CJ11" s="180">
        <v>5573489958.6146269</v>
      </c>
    </row>
    <row r="12" spans="1:160">
      <c r="A12" s="99" t="s">
        <v>310</v>
      </c>
      <c r="B12" s="99" t="s">
        <v>311</v>
      </c>
      <c r="D12" s="175" t="s">
        <v>312</v>
      </c>
      <c r="E12" s="176" t="s">
        <v>317</v>
      </c>
      <c r="F12" s="176" t="s">
        <v>318</v>
      </c>
      <c r="G12" s="176">
        <v>1728025151.73</v>
      </c>
      <c r="H12" s="176">
        <v>11820878.58</v>
      </c>
      <c r="I12" s="176"/>
      <c r="J12" s="176">
        <v>152117385.96131819</v>
      </c>
      <c r="K12" s="176"/>
      <c r="L12" s="176"/>
      <c r="M12" s="176">
        <v>478091811.82999998</v>
      </c>
      <c r="N12" s="176">
        <v>395243883.34865999</v>
      </c>
      <c r="O12" s="176">
        <v>2765299111.4499784</v>
      </c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6"/>
      <c r="AW12" s="176"/>
      <c r="AX12" s="176">
        <v>-461922066.24196708</v>
      </c>
      <c r="AY12" s="176"/>
      <c r="AZ12" s="176"/>
      <c r="BA12" s="176"/>
      <c r="BB12" s="176"/>
      <c r="BC12" s="176"/>
      <c r="BD12" s="176">
        <v>-461922066.24196708</v>
      </c>
      <c r="BE12" s="176"/>
      <c r="BF12" s="176"/>
      <c r="BG12" s="176"/>
      <c r="BH12" s="176"/>
      <c r="BI12" s="176"/>
      <c r="BJ12" s="176"/>
      <c r="BK12" s="176"/>
      <c r="BL12" s="176"/>
      <c r="BM12" s="176"/>
      <c r="BN12" s="176"/>
      <c r="BO12" s="176"/>
      <c r="BP12" s="176"/>
      <c r="BQ12" s="176"/>
      <c r="BR12" s="176"/>
      <c r="BS12" s="176"/>
      <c r="BT12" s="176"/>
      <c r="BU12" s="176"/>
      <c r="BV12" s="176"/>
      <c r="BW12" s="176"/>
      <c r="BX12" s="176"/>
      <c r="BY12" s="176"/>
      <c r="BZ12" s="176"/>
      <c r="CA12" s="176">
        <v>-461922066.24196708</v>
      </c>
      <c r="CB12" s="176"/>
      <c r="CC12" s="176"/>
      <c r="CD12" s="176"/>
      <c r="CE12" s="176"/>
      <c r="CF12" s="181">
        <v>-461922066.24196708</v>
      </c>
      <c r="CG12" s="176"/>
      <c r="CH12" s="176"/>
      <c r="CI12" s="176"/>
      <c r="CJ12" s="176">
        <v>2303377045.2080112</v>
      </c>
    </row>
    <row r="13" spans="1:160">
      <c r="A13" s="99" t="s">
        <v>315</v>
      </c>
      <c r="B13" s="99" t="s">
        <v>283</v>
      </c>
      <c r="D13" s="175" t="s">
        <v>316</v>
      </c>
      <c r="E13" s="176" t="s">
        <v>1182</v>
      </c>
      <c r="F13" s="176" t="s">
        <v>1183</v>
      </c>
      <c r="G13" s="176"/>
      <c r="H13" s="176"/>
      <c r="I13" s="176"/>
      <c r="J13" s="176">
        <v>-1737.478425</v>
      </c>
      <c r="K13" s="176"/>
      <c r="L13" s="176"/>
      <c r="M13" s="176"/>
      <c r="N13" s="176"/>
      <c r="O13" s="176">
        <v>-1737.478425</v>
      </c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76"/>
      <c r="AF13" s="176"/>
      <c r="AG13" s="176"/>
      <c r="AH13" s="176"/>
      <c r="AI13" s="176"/>
      <c r="AJ13" s="176"/>
      <c r="AK13" s="176"/>
      <c r="AL13" s="176"/>
      <c r="AM13" s="176"/>
      <c r="AN13" s="176"/>
      <c r="AO13" s="176"/>
      <c r="AP13" s="176"/>
      <c r="AQ13" s="176"/>
      <c r="AR13" s="176"/>
      <c r="AS13" s="176"/>
      <c r="AT13" s="176"/>
      <c r="AU13" s="176"/>
      <c r="AV13" s="176"/>
      <c r="AW13" s="176"/>
      <c r="AX13" s="176"/>
      <c r="AY13" s="176"/>
      <c r="AZ13" s="176"/>
      <c r="BA13" s="176"/>
      <c r="BB13" s="176"/>
      <c r="BC13" s="176"/>
      <c r="BD13" s="176"/>
      <c r="BE13" s="176"/>
      <c r="BF13" s="176"/>
      <c r="BG13" s="176"/>
      <c r="BH13" s="176"/>
      <c r="BI13" s="176"/>
      <c r="BJ13" s="176"/>
      <c r="BK13" s="176"/>
      <c r="BL13" s="176"/>
      <c r="BM13" s="176"/>
      <c r="BN13" s="176"/>
      <c r="BO13" s="176"/>
      <c r="BP13" s="176"/>
      <c r="BQ13" s="176"/>
      <c r="BR13" s="176"/>
      <c r="BS13" s="176"/>
      <c r="BT13" s="176"/>
      <c r="BU13" s="176"/>
      <c r="BV13" s="176"/>
      <c r="BW13" s="176"/>
      <c r="BX13" s="176"/>
      <c r="BY13" s="176"/>
      <c r="BZ13" s="176"/>
      <c r="CA13" s="176"/>
      <c r="CB13" s="176"/>
      <c r="CC13" s="176"/>
      <c r="CD13" s="176"/>
      <c r="CE13" s="176"/>
      <c r="CF13" s="176"/>
      <c r="CG13" s="176"/>
      <c r="CH13" s="176"/>
      <c r="CI13" s="176"/>
      <c r="CJ13" s="176">
        <v>-1737.478425</v>
      </c>
    </row>
    <row r="14" spans="1:160">
      <c r="A14" s="99" t="s">
        <v>319</v>
      </c>
      <c r="B14" s="99" t="s">
        <v>320</v>
      </c>
      <c r="D14" s="175" t="s">
        <v>321</v>
      </c>
      <c r="E14" s="176" t="s">
        <v>322</v>
      </c>
      <c r="F14" s="176" t="s">
        <v>323</v>
      </c>
      <c r="G14" s="176">
        <v>2077217633</v>
      </c>
      <c r="H14" s="176">
        <v>52413259.539999999</v>
      </c>
      <c r="I14" s="176"/>
      <c r="J14" s="176">
        <v>3051177918.9040065</v>
      </c>
      <c r="K14" s="176"/>
      <c r="L14" s="176">
        <v>353769914.957394</v>
      </c>
      <c r="M14" s="176">
        <v>443932672.00999999</v>
      </c>
      <c r="N14" s="176">
        <v>806021126.58185554</v>
      </c>
      <c r="O14" s="176">
        <v>6784532524.9932556</v>
      </c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76"/>
      <c r="AF14" s="176"/>
      <c r="AG14" s="176"/>
      <c r="AH14" s="176"/>
      <c r="AI14" s="176"/>
      <c r="AJ14" s="176"/>
      <c r="AK14" s="176"/>
      <c r="AL14" s="176"/>
      <c r="AM14" s="176"/>
      <c r="AN14" s="176"/>
      <c r="AO14" s="176"/>
      <c r="AP14" s="176"/>
      <c r="AQ14" s="176"/>
      <c r="AR14" s="176"/>
      <c r="AS14" s="176"/>
      <c r="AT14" s="176"/>
      <c r="AU14" s="176"/>
      <c r="AV14" s="176"/>
      <c r="AW14" s="176"/>
      <c r="AX14" s="176"/>
      <c r="AY14" s="176"/>
      <c r="AZ14" s="176"/>
      <c r="BA14" s="176"/>
      <c r="BB14" s="176"/>
      <c r="BC14" s="176"/>
      <c r="BD14" s="176"/>
      <c r="BE14" s="176"/>
      <c r="BF14" s="176"/>
      <c r="BG14" s="176"/>
      <c r="BH14" s="176"/>
      <c r="BI14" s="176"/>
      <c r="BJ14" s="176"/>
      <c r="BK14" s="176"/>
      <c r="BL14" s="176"/>
      <c r="BM14" s="176"/>
      <c r="BN14" s="176"/>
      <c r="BO14" s="176"/>
      <c r="BP14" s="176"/>
      <c r="BQ14" s="176"/>
      <c r="BR14" s="176"/>
      <c r="BS14" s="176"/>
      <c r="BT14" s="176"/>
      <c r="BU14" s="176"/>
      <c r="BV14" s="176"/>
      <c r="BW14" s="176"/>
      <c r="BX14" s="176"/>
      <c r="BY14" s="176"/>
      <c r="BZ14" s="176"/>
      <c r="CA14" s="176"/>
      <c r="CB14" s="176"/>
      <c r="CC14" s="176"/>
      <c r="CD14" s="176"/>
      <c r="CE14" s="176"/>
      <c r="CF14" s="176"/>
      <c r="CG14" s="176"/>
      <c r="CH14" s="176"/>
      <c r="CI14" s="176"/>
      <c r="CJ14" s="176">
        <v>6784532524.9932556</v>
      </c>
    </row>
    <row r="15" spans="1:160">
      <c r="D15" s="175" t="s">
        <v>324</v>
      </c>
      <c r="E15" s="176" t="s">
        <v>325</v>
      </c>
      <c r="F15" s="176" t="s">
        <v>326</v>
      </c>
      <c r="G15" s="176">
        <v>-75484841.890000001</v>
      </c>
      <c r="H15" s="176"/>
      <c r="I15" s="176"/>
      <c r="J15" s="176">
        <v>-71989.454574599993</v>
      </c>
      <c r="K15" s="176"/>
      <c r="L15" s="176">
        <v>-49389002.0651825</v>
      </c>
      <c r="M15" s="176">
        <v>-4502988.46</v>
      </c>
      <c r="N15" s="176"/>
      <c r="O15" s="176">
        <v>-129448821.8697571</v>
      </c>
      <c r="P15" s="176"/>
      <c r="Q15" s="176"/>
      <c r="R15" s="176"/>
      <c r="S15" s="176"/>
      <c r="T15" s="176"/>
      <c r="U15" s="176"/>
      <c r="V15" s="176"/>
      <c r="W15" s="176"/>
      <c r="X15" s="176"/>
      <c r="Y15" s="176"/>
      <c r="Z15" s="176"/>
      <c r="AA15" s="176"/>
      <c r="AB15" s="176"/>
      <c r="AC15" s="176"/>
      <c r="AD15" s="176"/>
      <c r="AE15" s="176"/>
      <c r="AF15" s="176"/>
      <c r="AG15" s="176"/>
      <c r="AH15" s="176"/>
      <c r="AI15" s="176"/>
      <c r="AJ15" s="176"/>
      <c r="AK15" s="176"/>
      <c r="AL15" s="176"/>
      <c r="AM15" s="176"/>
      <c r="AN15" s="176"/>
      <c r="AO15" s="176"/>
      <c r="AP15" s="176"/>
      <c r="AQ15" s="176"/>
      <c r="AR15" s="176"/>
      <c r="AS15" s="176"/>
      <c r="AT15" s="176"/>
      <c r="AU15" s="176"/>
      <c r="AV15" s="176"/>
      <c r="AW15" s="176"/>
      <c r="AX15" s="176"/>
      <c r="AY15" s="176"/>
      <c r="AZ15" s="176"/>
      <c r="BA15" s="176"/>
      <c r="BB15" s="176"/>
      <c r="BC15" s="176"/>
      <c r="BD15" s="176"/>
      <c r="BE15" s="176"/>
      <c r="BF15" s="176"/>
      <c r="BG15" s="176"/>
      <c r="BH15" s="176"/>
      <c r="BI15" s="176"/>
      <c r="BJ15" s="176"/>
      <c r="BK15" s="176"/>
      <c r="BL15" s="176"/>
      <c r="BM15" s="176"/>
      <c r="BN15" s="176"/>
      <c r="BO15" s="176"/>
      <c r="BP15" s="176"/>
      <c r="BQ15" s="176"/>
      <c r="BR15" s="176"/>
      <c r="BS15" s="176"/>
      <c r="BT15" s="176"/>
      <c r="BU15" s="176"/>
      <c r="BV15" s="176"/>
      <c r="BW15" s="176"/>
      <c r="BX15" s="176"/>
      <c r="BY15" s="176"/>
      <c r="BZ15" s="176"/>
      <c r="CA15" s="176"/>
      <c r="CB15" s="176"/>
      <c r="CC15" s="176"/>
      <c r="CD15" s="176"/>
      <c r="CE15" s="176"/>
      <c r="CF15" s="176"/>
      <c r="CG15" s="176"/>
      <c r="CH15" s="176"/>
      <c r="CI15" s="176"/>
      <c r="CJ15" s="176">
        <v>-129448821.8697571</v>
      </c>
    </row>
    <row r="16" spans="1:160">
      <c r="D16" s="175" t="s">
        <v>327</v>
      </c>
      <c r="E16" s="176" t="s">
        <v>328</v>
      </c>
      <c r="F16" s="176" t="s">
        <v>329</v>
      </c>
      <c r="G16" s="176">
        <v>20113303.02</v>
      </c>
      <c r="H16" s="176"/>
      <c r="I16" s="176"/>
      <c r="J16" s="176"/>
      <c r="K16" s="176"/>
      <c r="L16" s="176"/>
      <c r="M16" s="176"/>
      <c r="N16" s="176"/>
      <c r="O16" s="176">
        <v>20113303.02</v>
      </c>
      <c r="P16" s="176"/>
      <c r="Q16" s="176"/>
      <c r="R16" s="176"/>
      <c r="S16" s="176"/>
      <c r="T16" s="176"/>
      <c r="U16" s="176"/>
      <c r="V16" s="176"/>
      <c r="W16" s="176"/>
      <c r="X16" s="176"/>
      <c r="Y16" s="176"/>
      <c r="Z16" s="176"/>
      <c r="AA16" s="176"/>
      <c r="AB16" s="176"/>
      <c r="AC16" s="176"/>
      <c r="AD16" s="176"/>
      <c r="AE16" s="176"/>
      <c r="AF16" s="176"/>
      <c r="AG16" s="176"/>
      <c r="AH16" s="176"/>
      <c r="AI16" s="176"/>
      <c r="AJ16" s="176"/>
      <c r="AK16" s="176"/>
      <c r="AL16" s="176"/>
      <c r="AM16" s="176"/>
      <c r="AN16" s="176"/>
      <c r="AO16" s="176"/>
      <c r="AP16" s="176"/>
      <c r="AQ16" s="176"/>
      <c r="AR16" s="176"/>
      <c r="AS16" s="176"/>
      <c r="AT16" s="176"/>
      <c r="AU16" s="176"/>
      <c r="AV16" s="176"/>
      <c r="AW16" s="176"/>
      <c r="AX16" s="176"/>
      <c r="AY16" s="176"/>
      <c r="AZ16" s="176"/>
      <c r="BA16" s="176"/>
      <c r="BB16" s="176"/>
      <c r="BC16" s="176"/>
      <c r="BD16" s="176"/>
      <c r="BE16" s="176"/>
      <c r="BF16" s="176"/>
      <c r="BG16" s="176"/>
      <c r="BH16" s="176"/>
      <c r="BI16" s="176"/>
      <c r="BJ16" s="176"/>
      <c r="BK16" s="176"/>
      <c r="BL16" s="176"/>
      <c r="BM16" s="176"/>
      <c r="BN16" s="176"/>
      <c r="BO16" s="176"/>
      <c r="BP16" s="176"/>
      <c r="BQ16" s="176"/>
      <c r="BR16" s="176"/>
      <c r="BS16" s="176"/>
      <c r="BT16" s="176"/>
      <c r="BU16" s="176"/>
      <c r="BV16" s="176"/>
      <c r="BW16" s="176"/>
      <c r="BX16" s="176"/>
      <c r="BY16" s="176"/>
      <c r="BZ16" s="176"/>
      <c r="CA16" s="176"/>
      <c r="CB16" s="176"/>
      <c r="CC16" s="176"/>
      <c r="CD16" s="176"/>
      <c r="CE16" s="176"/>
      <c r="CF16" s="176"/>
      <c r="CG16" s="176"/>
      <c r="CH16" s="176"/>
      <c r="CI16" s="176"/>
      <c r="CJ16" s="176">
        <v>20113303.02</v>
      </c>
    </row>
    <row r="17" spans="1:88">
      <c r="D17" s="175" t="s">
        <v>330</v>
      </c>
      <c r="E17" s="178" t="s">
        <v>331</v>
      </c>
      <c r="F17" s="178" t="s">
        <v>332</v>
      </c>
      <c r="G17" s="178">
        <v>3749871245.8600001</v>
      </c>
      <c r="H17" s="178">
        <v>64234138.119999997</v>
      </c>
      <c r="I17" s="178"/>
      <c r="J17" s="178">
        <v>3203221577.9323249</v>
      </c>
      <c r="K17" s="178"/>
      <c r="L17" s="178">
        <v>304380912.8922115</v>
      </c>
      <c r="M17" s="178">
        <v>917521495.38</v>
      </c>
      <c r="N17" s="178">
        <v>1201265009.9305155</v>
      </c>
      <c r="O17" s="178">
        <v>9440494380.1150513</v>
      </c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  <c r="AA17" s="178"/>
      <c r="AB17" s="178"/>
      <c r="AC17" s="178"/>
      <c r="AD17" s="178"/>
      <c r="AE17" s="178"/>
      <c r="AF17" s="178"/>
      <c r="AG17" s="178"/>
      <c r="AH17" s="178"/>
      <c r="AI17" s="178"/>
      <c r="AJ17" s="178"/>
      <c r="AK17" s="178"/>
      <c r="AL17" s="178"/>
      <c r="AM17" s="178"/>
      <c r="AN17" s="178"/>
      <c r="AO17" s="178"/>
      <c r="AP17" s="178"/>
      <c r="AQ17" s="178"/>
      <c r="AR17" s="178"/>
      <c r="AS17" s="178"/>
      <c r="AT17" s="178"/>
      <c r="AU17" s="178"/>
      <c r="AV17" s="178"/>
      <c r="AW17" s="178"/>
      <c r="AX17" s="178">
        <v>-461922066.24196708</v>
      </c>
      <c r="AY17" s="178"/>
      <c r="AZ17" s="178"/>
      <c r="BA17" s="178"/>
      <c r="BB17" s="178"/>
      <c r="BC17" s="178"/>
      <c r="BD17" s="178">
        <v>-461922066.24196708</v>
      </c>
      <c r="BE17" s="178"/>
      <c r="BF17" s="178"/>
      <c r="BG17" s="178"/>
      <c r="BH17" s="178"/>
      <c r="BI17" s="178"/>
      <c r="BJ17" s="178"/>
      <c r="BK17" s="178"/>
      <c r="BL17" s="178"/>
      <c r="BM17" s="178"/>
      <c r="BN17" s="178"/>
      <c r="BO17" s="178"/>
      <c r="BP17" s="178"/>
      <c r="BQ17" s="178"/>
      <c r="BR17" s="178"/>
      <c r="BS17" s="178"/>
      <c r="BT17" s="178"/>
      <c r="BU17" s="178"/>
      <c r="BV17" s="178"/>
      <c r="BW17" s="178"/>
      <c r="BX17" s="178"/>
      <c r="BY17" s="178"/>
      <c r="BZ17" s="178"/>
      <c r="CA17" s="178">
        <v>-461922066.24196708</v>
      </c>
      <c r="CB17" s="178"/>
      <c r="CC17" s="178"/>
      <c r="CD17" s="178"/>
      <c r="CE17" s="178"/>
      <c r="CF17" s="182">
        <v>-461922066.24196708</v>
      </c>
      <c r="CG17" s="178"/>
      <c r="CH17" s="178"/>
      <c r="CI17" s="178"/>
      <c r="CJ17" s="178">
        <v>8978572313.873085</v>
      </c>
    </row>
    <row r="18" spans="1:88">
      <c r="D18" s="175" t="s">
        <v>333</v>
      </c>
      <c r="E18" s="176" t="s">
        <v>334</v>
      </c>
      <c r="F18" s="176" t="s">
        <v>335</v>
      </c>
      <c r="G18" s="176">
        <v>1643306.29</v>
      </c>
      <c r="H18" s="176">
        <v>34500</v>
      </c>
      <c r="I18" s="176">
        <v>22.226767299999999</v>
      </c>
      <c r="J18" s="176">
        <v>40686.6</v>
      </c>
      <c r="K18" s="176"/>
      <c r="L18" s="176">
        <v>1080244.0048105</v>
      </c>
      <c r="M18" s="176">
        <v>316003.58</v>
      </c>
      <c r="N18" s="176">
        <v>594666.63</v>
      </c>
      <c r="O18" s="176">
        <v>3709429.3315778002</v>
      </c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6"/>
      <c r="BC18" s="176"/>
      <c r="BD18" s="176"/>
      <c r="BE18" s="176"/>
      <c r="BF18" s="176"/>
      <c r="BG18" s="176"/>
      <c r="BH18" s="176"/>
      <c r="BI18" s="176"/>
      <c r="BJ18" s="176"/>
      <c r="BK18" s="176"/>
      <c r="BL18" s="176"/>
      <c r="BM18" s="176"/>
      <c r="BN18" s="176"/>
      <c r="BO18" s="176"/>
      <c r="BP18" s="176"/>
      <c r="BQ18" s="176"/>
      <c r="BR18" s="176"/>
      <c r="BS18" s="176"/>
      <c r="BT18" s="176"/>
      <c r="BU18" s="176"/>
      <c r="BV18" s="176"/>
      <c r="BW18" s="176"/>
      <c r="BX18" s="176"/>
      <c r="BY18" s="176"/>
      <c r="BZ18" s="176"/>
      <c r="CA18" s="176"/>
      <c r="CB18" s="176">
        <v>-24.22</v>
      </c>
      <c r="CC18" s="176"/>
      <c r="CD18" s="176">
        <v>-24.22</v>
      </c>
      <c r="CE18" s="176">
        <v>-24.22</v>
      </c>
      <c r="CF18" s="176">
        <v>-24.22</v>
      </c>
      <c r="CG18" s="176"/>
      <c r="CH18" s="176"/>
      <c r="CI18" s="176"/>
      <c r="CJ18" s="176">
        <v>3709405.1115778</v>
      </c>
    </row>
    <row r="19" spans="1:88">
      <c r="D19" s="175" t="s">
        <v>336</v>
      </c>
      <c r="E19" s="176" t="s">
        <v>337</v>
      </c>
      <c r="F19" s="176" t="s">
        <v>338</v>
      </c>
      <c r="G19" s="176">
        <v>387573636.35000002</v>
      </c>
      <c r="H19" s="176">
        <v>74690.070000000007</v>
      </c>
      <c r="I19" s="176"/>
      <c r="J19" s="176">
        <v>59920186.914806999</v>
      </c>
      <c r="K19" s="176"/>
      <c r="L19" s="176">
        <v>8269322.2100759996</v>
      </c>
      <c r="M19" s="176">
        <v>18396566.68</v>
      </c>
      <c r="N19" s="176">
        <v>220648.03200000001</v>
      </c>
      <c r="O19" s="176">
        <v>474455050.25688303</v>
      </c>
      <c r="P19" s="176"/>
      <c r="Q19" s="176"/>
      <c r="R19" s="176">
        <v>-177893093.08226669</v>
      </c>
      <c r="S19" s="176"/>
      <c r="T19" s="176"/>
      <c r="U19" s="176"/>
      <c r="V19" s="176"/>
      <c r="W19" s="176"/>
      <c r="X19" s="176"/>
      <c r="Y19" s="176"/>
      <c r="Z19" s="176"/>
      <c r="AA19" s="176"/>
      <c r="AB19" s="176"/>
      <c r="AC19" s="176"/>
      <c r="AD19" s="176"/>
      <c r="AE19" s="176"/>
      <c r="AF19" s="176"/>
      <c r="AG19" s="176"/>
      <c r="AH19" s="176"/>
      <c r="AI19" s="176"/>
      <c r="AJ19" s="176"/>
      <c r="AK19" s="176"/>
      <c r="AL19" s="176"/>
      <c r="AM19" s="176"/>
      <c r="AN19" s="176"/>
      <c r="AO19" s="176"/>
      <c r="AP19" s="176"/>
      <c r="AQ19" s="176"/>
      <c r="AR19" s="176"/>
      <c r="AS19" s="176"/>
      <c r="AT19" s="176"/>
      <c r="AU19" s="176"/>
      <c r="AV19" s="176"/>
      <c r="AW19" s="176"/>
      <c r="AX19" s="176"/>
      <c r="AY19" s="176"/>
      <c r="AZ19" s="176"/>
      <c r="BA19" s="176"/>
      <c r="BB19" s="176"/>
      <c r="BC19" s="176"/>
      <c r="BD19" s="176">
        <v>-177893093.08226669</v>
      </c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6"/>
      <c r="BP19" s="176"/>
      <c r="BQ19" s="176"/>
      <c r="BR19" s="176"/>
      <c r="BS19" s="176"/>
      <c r="BT19" s="176"/>
      <c r="BU19" s="176"/>
      <c r="BV19" s="176"/>
      <c r="BW19" s="176"/>
      <c r="BX19" s="176"/>
      <c r="BY19" s="176"/>
      <c r="BZ19" s="176"/>
      <c r="CA19" s="176">
        <v>-177893093.08226669</v>
      </c>
      <c r="CB19" s="176"/>
      <c r="CC19" s="176"/>
      <c r="CD19" s="176"/>
      <c r="CE19" s="176"/>
      <c r="CF19" s="183">
        <v>-177893093.08226669</v>
      </c>
      <c r="CG19" s="176"/>
      <c r="CH19" s="176"/>
      <c r="CI19" s="176"/>
      <c r="CJ19" s="176">
        <v>296561957.17461628</v>
      </c>
    </row>
    <row r="20" spans="1:88">
      <c r="D20" s="175" t="s">
        <v>339</v>
      </c>
      <c r="E20" s="176" t="s">
        <v>340</v>
      </c>
      <c r="F20" s="176" t="s">
        <v>341</v>
      </c>
      <c r="G20" s="176">
        <v>-18243446.059999999</v>
      </c>
      <c r="H20" s="176"/>
      <c r="I20" s="176"/>
      <c r="J20" s="176"/>
      <c r="K20" s="176"/>
      <c r="L20" s="176">
        <v>-62395.343172499997</v>
      </c>
      <c r="M20" s="176"/>
      <c r="N20" s="176"/>
      <c r="O20" s="176">
        <v>-18305841.4031725</v>
      </c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176"/>
      <c r="CF20" s="176"/>
      <c r="CG20" s="176"/>
      <c r="CH20" s="176"/>
      <c r="CI20" s="176"/>
      <c r="CJ20" s="176">
        <v>-18305841.4031725</v>
      </c>
    </row>
    <row r="21" spans="1:88">
      <c r="A21" s="271" t="s">
        <v>342</v>
      </c>
      <c r="B21" s="272"/>
      <c r="D21" s="175" t="s">
        <v>343</v>
      </c>
      <c r="E21" s="176" t="s">
        <v>344</v>
      </c>
      <c r="F21" s="176" t="s">
        <v>345</v>
      </c>
      <c r="G21" s="176">
        <v>4381144.7</v>
      </c>
      <c r="H21" s="176"/>
      <c r="I21" s="176"/>
      <c r="J21" s="176"/>
      <c r="K21" s="176">
        <v>55.77</v>
      </c>
      <c r="L21" s="176">
        <v>21778813.184386998</v>
      </c>
      <c r="M21" s="176"/>
      <c r="N21" s="176"/>
      <c r="O21" s="176">
        <v>26160013.654387001</v>
      </c>
      <c r="P21" s="176"/>
      <c r="Q21" s="176"/>
      <c r="R21" s="176">
        <v>-4381200.47</v>
      </c>
      <c r="S21" s="176"/>
      <c r="T21" s="176"/>
      <c r="U21" s="176"/>
      <c r="V21" s="176"/>
      <c r="W21" s="176"/>
      <c r="X21" s="176"/>
      <c r="Y21" s="176"/>
      <c r="Z21" s="176"/>
      <c r="AA21" s="176"/>
      <c r="AB21" s="176"/>
      <c r="AC21" s="176"/>
      <c r="AD21" s="176"/>
      <c r="AE21" s="176"/>
      <c r="AF21" s="176"/>
      <c r="AG21" s="176"/>
      <c r="AH21" s="176"/>
      <c r="AI21" s="176"/>
      <c r="AJ21" s="176"/>
      <c r="AK21" s="176"/>
      <c r="AL21" s="176"/>
      <c r="AM21" s="176"/>
      <c r="AN21" s="176"/>
      <c r="AO21" s="176"/>
      <c r="AP21" s="176"/>
      <c r="AQ21" s="176"/>
      <c r="AR21" s="176"/>
      <c r="AS21" s="176"/>
      <c r="AT21" s="176"/>
      <c r="AU21" s="176"/>
      <c r="AV21" s="176"/>
      <c r="AW21" s="176"/>
      <c r="AX21" s="176"/>
      <c r="AY21" s="176"/>
      <c r="AZ21" s="176"/>
      <c r="BA21" s="176"/>
      <c r="BB21" s="176"/>
      <c r="BC21" s="176"/>
      <c r="BD21" s="176">
        <v>-4381200.47</v>
      </c>
      <c r="BE21" s="176"/>
      <c r="BF21" s="176"/>
      <c r="BG21" s="176"/>
      <c r="BH21" s="176"/>
      <c r="BI21" s="176"/>
      <c r="BJ21" s="176"/>
      <c r="BK21" s="176"/>
      <c r="BL21" s="176"/>
      <c r="BM21" s="176"/>
      <c r="BN21" s="176"/>
      <c r="BO21" s="176"/>
      <c r="BP21" s="176"/>
      <c r="BQ21" s="176"/>
      <c r="BR21" s="176"/>
      <c r="BS21" s="176"/>
      <c r="BT21" s="176"/>
      <c r="BU21" s="176"/>
      <c r="BV21" s="176"/>
      <c r="BW21" s="176"/>
      <c r="BX21" s="176"/>
      <c r="BY21" s="176"/>
      <c r="BZ21" s="176"/>
      <c r="CA21" s="176">
        <v>-4381200.47</v>
      </c>
      <c r="CB21" s="176"/>
      <c r="CC21" s="176"/>
      <c r="CD21" s="176"/>
      <c r="CE21" s="176"/>
      <c r="CF21" s="184">
        <v>-4381200.47</v>
      </c>
      <c r="CG21" s="176"/>
      <c r="CH21" s="176"/>
      <c r="CI21" s="176"/>
      <c r="CJ21" s="176">
        <v>21778813.184386998</v>
      </c>
    </row>
    <row r="22" spans="1:88">
      <c r="A22" s="270" t="s">
        <v>346</v>
      </c>
      <c r="B22" s="270"/>
      <c r="D22" s="175" t="s">
        <v>347</v>
      </c>
      <c r="E22" s="176" t="s">
        <v>348</v>
      </c>
      <c r="F22" s="176" t="s">
        <v>349</v>
      </c>
      <c r="G22" s="176">
        <v>14694917.07</v>
      </c>
      <c r="H22" s="176"/>
      <c r="I22" s="176"/>
      <c r="J22" s="176"/>
      <c r="K22" s="176"/>
      <c r="L22" s="176"/>
      <c r="M22" s="176">
        <v>438626</v>
      </c>
      <c r="N22" s="176"/>
      <c r="O22" s="176">
        <v>15133543.07</v>
      </c>
      <c r="P22" s="176"/>
      <c r="Q22" s="176"/>
      <c r="R22" s="176">
        <v>-256151.02</v>
      </c>
      <c r="S22" s="176"/>
      <c r="T22" s="176"/>
      <c r="U22" s="176"/>
      <c r="V22" s="176"/>
      <c r="W22" s="176"/>
      <c r="X22" s="176"/>
      <c r="Y22" s="176"/>
      <c r="Z22" s="176"/>
      <c r="AA22" s="176"/>
      <c r="AB22" s="176"/>
      <c r="AC22" s="176"/>
      <c r="AD22" s="176"/>
      <c r="AE22" s="176"/>
      <c r="AF22" s="176"/>
      <c r="AG22" s="176"/>
      <c r="AH22" s="176"/>
      <c r="AI22" s="176"/>
      <c r="AJ22" s="176"/>
      <c r="AK22" s="176"/>
      <c r="AL22" s="176"/>
      <c r="AM22" s="176"/>
      <c r="AN22" s="176"/>
      <c r="AO22" s="176"/>
      <c r="AP22" s="176"/>
      <c r="AQ22" s="176"/>
      <c r="AR22" s="176"/>
      <c r="AS22" s="176"/>
      <c r="AT22" s="176"/>
      <c r="AU22" s="176"/>
      <c r="AV22" s="176"/>
      <c r="AW22" s="176"/>
      <c r="AX22" s="176"/>
      <c r="AY22" s="176"/>
      <c r="AZ22" s="176"/>
      <c r="BA22" s="176"/>
      <c r="BB22" s="176"/>
      <c r="BC22" s="176"/>
      <c r="BD22" s="176">
        <v>-256151.02</v>
      </c>
      <c r="BE22" s="176"/>
      <c r="BF22" s="176"/>
      <c r="BG22" s="176"/>
      <c r="BH22" s="176"/>
      <c r="BI22" s="176"/>
      <c r="BJ22" s="176"/>
      <c r="BK22" s="176"/>
      <c r="BL22" s="176"/>
      <c r="BM22" s="176"/>
      <c r="BN22" s="176"/>
      <c r="BO22" s="176"/>
      <c r="BP22" s="176"/>
      <c r="BQ22" s="176"/>
      <c r="BR22" s="176"/>
      <c r="BS22" s="176"/>
      <c r="BT22" s="176"/>
      <c r="BU22" s="176"/>
      <c r="BV22" s="176"/>
      <c r="BW22" s="176"/>
      <c r="BX22" s="176"/>
      <c r="BY22" s="176"/>
      <c r="BZ22" s="176"/>
      <c r="CA22" s="176">
        <v>-256151.02</v>
      </c>
      <c r="CB22" s="176"/>
      <c r="CC22" s="176"/>
      <c r="CD22" s="176"/>
      <c r="CE22" s="176"/>
      <c r="CF22" s="184">
        <v>-256151.02</v>
      </c>
      <c r="CG22" s="176"/>
      <c r="CH22" s="176"/>
      <c r="CI22" s="176"/>
      <c r="CJ22" s="176">
        <v>14877392.050000001</v>
      </c>
    </row>
    <row r="23" spans="1:88">
      <c r="A23" s="99" t="s">
        <v>350</v>
      </c>
      <c r="B23" s="99" t="s">
        <v>351</v>
      </c>
      <c r="D23" s="175" t="s">
        <v>352</v>
      </c>
      <c r="E23" s="176" t="s">
        <v>353</v>
      </c>
      <c r="F23" s="176" t="s">
        <v>354</v>
      </c>
      <c r="G23" s="176">
        <v>13291871.279999999</v>
      </c>
      <c r="H23" s="176">
        <v>11000</v>
      </c>
      <c r="I23" s="176"/>
      <c r="J23" s="176"/>
      <c r="K23" s="176"/>
      <c r="L23" s="176"/>
      <c r="M23" s="176">
        <v>3581714.24</v>
      </c>
      <c r="N23" s="176"/>
      <c r="O23" s="176">
        <v>16884585.52</v>
      </c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A23" s="176"/>
      <c r="AB23" s="176"/>
      <c r="AC23" s="176"/>
      <c r="AD23" s="176"/>
      <c r="AE23" s="176"/>
      <c r="AF23" s="176"/>
      <c r="AG23" s="176"/>
      <c r="AH23" s="176"/>
      <c r="AI23" s="176"/>
      <c r="AJ23" s="176"/>
      <c r="AK23" s="176"/>
      <c r="AL23" s="176"/>
      <c r="AM23" s="176"/>
      <c r="AN23" s="176"/>
      <c r="AO23" s="176"/>
      <c r="AP23" s="176"/>
      <c r="AQ23" s="176"/>
      <c r="AR23" s="176"/>
      <c r="AS23" s="176"/>
      <c r="AT23" s="176"/>
      <c r="AU23" s="176"/>
      <c r="AV23" s="176"/>
      <c r="AW23" s="176"/>
      <c r="AX23" s="176"/>
      <c r="AY23" s="176"/>
      <c r="AZ23" s="176"/>
      <c r="BA23" s="176"/>
      <c r="BB23" s="176"/>
      <c r="BC23" s="176"/>
      <c r="BD23" s="176"/>
      <c r="BE23" s="176"/>
      <c r="BF23" s="176"/>
      <c r="BG23" s="176"/>
      <c r="BH23" s="176"/>
      <c r="BI23" s="176"/>
      <c r="BJ23" s="176"/>
      <c r="BK23" s="176"/>
      <c r="BL23" s="176"/>
      <c r="BM23" s="176"/>
      <c r="BN23" s="176"/>
      <c r="BO23" s="176"/>
      <c r="BP23" s="176"/>
      <c r="BQ23" s="176"/>
      <c r="BR23" s="176"/>
      <c r="BS23" s="176"/>
      <c r="BT23" s="176"/>
      <c r="BU23" s="176"/>
      <c r="BV23" s="176"/>
      <c r="BW23" s="176"/>
      <c r="BX23" s="176"/>
      <c r="BY23" s="176"/>
      <c r="BZ23" s="176"/>
      <c r="CA23" s="176"/>
      <c r="CB23" s="176"/>
      <c r="CC23" s="176"/>
      <c r="CD23" s="176"/>
      <c r="CE23" s="176"/>
      <c r="CF23" s="176"/>
      <c r="CG23" s="176"/>
      <c r="CH23" s="176"/>
      <c r="CI23" s="176"/>
      <c r="CJ23" s="176">
        <v>16884585.52</v>
      </c>
    </row>
    <row r="24" spans="1:88">
      <c r="A24" s="99"/>
      <c r="B24" s="99"/>
      <c r="D24" s="175" t="s">
        <v>355</v>
      </c>
      <c r="E24" s="176" t="s">
        <v>356</v>
      </c>
      <c r="F24" s="176" t="s">
        <v>357</v>
      </c>
      <c r="G24" s="176">
        <v>5552.49</v>
      </c>
      <c r="H24" s="176">
        <v>2787.09</v>
      </c>
      <c r="I24" s="176"/>
      <c r="J24" s="176"/>
      <c r="K24" s="176">
        <v>6</v>
      </c>
      <c r="L24" s="176">
        <v>15222945.0766914</v>
      </c>
      <c r="M24" s="176">
        <v>206.25</v>
      </c>
      <c r="N24" s="176"/>
      <c r="O24" s="176">
        <v>15231496.9066914</v>
      </c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B24" s="176"/>
      <c r="AC24" s="176"/>
      <c r="AD24" s="176"/>
      <c r="AE24" s="176"/>
      <c r="AF24" s="176"/>
      <c r="AG24" s="176"/>
      <c r="AH24" s="176"/>
      <c r="AI24" s="176"/>
      <c r="AJ24" s="176"/>
      <c r="AK24" s="176"/>
      <c r="AL24" s="176"/>
      <c r="AM24" s="176"/>
      <c r="AN24" s="176"/>
      <c r="AO24" s="176"/>
      <c r="AP24" s="176"/>
      <c r="AQ24" s="176"/>
      <c r="AR24" s="176"/>
      <c r="AS24" s="176"/>
      <c r="AT24" s="176"/>
      <c r="AU24" s="176"/>
      <c r="AV24" s="176"/>
      <c r="AW24" s="176"/>
      <c r="AX24" s="176"/>
      <c r="AY24" s="176"/>
      <c r="AZ24" s="176"/>
      <c r="BA24" s="176"/>
      <c r="BB24" s="176"/>
      <c r="BC24" s="176"/>
      <c r="BD24" s="176"/>
      <c r="BE24" s="176"/>
      <c r="BF24" s="176"/>
      <c r="BG24" s="176"/>
      <c r="BH24" s="176"/>
      <c r="BI24" s="176"/>
      <c r="BJ24" s="176"/>
      <c r="BK24" s="176"/>
      <c r="BL24" s="176"/>
      <c r="BM24" s="176"/>
      <c r="BN24" s="176"/>
      <c r="BO24" s="176"/>
      <c r="BP24" s="176"/>
      <c r="BQ24" s="176"/>
      <c r="BR24" s="176"/>
      <c r="BS24" s="176"/>
      <c r="BT24" s="176"/>
      <c r="BU24" s="176"/>
      <c r="BV24" s="176"/>
      <c r="BW24" s="176"/>
      <c r="BX24" s="176"/>
      <c r="BY24" s="176"/>
      <c r="BZ24" s="176"/>
      <c r="CA24" s="176"/>
      <c r="CB24" s="176"/>
      <c r="CC24" s="176"/>
      <c r="CD24" s="176"/>
      <c r="CE24" s="176"/>
      <c r="CF24" s="176"/>
      <c r="CG24" s="176"/>
      <c r="CH24" s="176"/>
      <c r="CI24" s="176"/>
      <c r="CJ24" s="176">
        <v>15231496.9066914</v>
      </c>
    </row>
    <row r="25" spans="1:88">
      <c r="A25" s="99"/>
      <c r="B25" s="99"/>
      <c r="D25" s="175" t="s">
        <v>358</v>
      </c>
      <c r="E25" s="176" t="s">
        <v>359</v>
      </c>
      <c r="F25" s="176" t="s">
        <v>360</v>
      </c>
      <c r="G25" s="176">
        <v>257405.17</v>
      </c>
      <c r="H25" s="176"/>
      <c r="I25" s="176"/>
      <c r="J25" s="176">
        <v>15092153.9605176</v>
      </c>
      <c r="K25" s="176"/>
      <c r="L25" s="176"/>
      <c r="M25" s="176">
        <v>124958.46</v>
      </c>
      <c r="N25" s="176"/>
      <c r="O25" s="176">
        <v>15474517.590517599</v>
      </c>
      <c r="P25" s="176"/>
      <c r="Q25" s="176"/>
      <c r="R25" s="176"/>
      <c r="S25" s="176"/>
      <c r="T25" s="176"/>
      <c r="U25" s="176"/>
      <c r="V25" s="176"/>
      <c r="W25" s="176"/>
      <c r="X25" s="176"/>
      <c r="Y25" s="176"/>
      <c r="Z25" s="176"/>
      <c r="AA25" s="176"/>
      <c r="AB25" s="176"/>
      <c r="AC25" s="176"/>
      <c r="AD25" s="176"/>
      <c r="AE25" s="176"/>
      <c r="AF25" s="176"/>
      <c r="AG25" s="176"/>
      <c r="AH25" s="176"/>
      <c r="AI25" s="176"/>
      <c r="AJ25" s="176"/>
      <c r="AK25" s="176"/>
      <c r="AL25" s="176"/>
      <c r="AM25" s="176"/>
      <c r="AN25" s="176"/>
      <c r="AO25" s="176"/>
      <c r="AP25" s="176"/>
      <c r="AQ25" s="176"/>
      <c r="AR25" s="176"/>
      <c r="AS25" s="176"/>
      <c r="AT25" s="176"/>
      <c r="AU25" s="176"/>
      <c r="AV25" s="176"/>
      <c r="AW25" s="176"/>
      <c r="AX25" s="176"/>
      <c r="AY25" s="176"/>
      <c r="AZ25" s="176"/>
      <c r="BA25" s="176"/>
      <c r="BB25" s="176"/>
      <c r="BC25" s="176"/>
      <c r="BD25" s="176"/>
      <c r="BE25" s="176"/>
      <c r="BF25" s="176"/>
      <c r="BG25" s="176"/>
      <c r="BH25" s="176"/>
      <c r="BI25" s="176"/>
      <c r="BJ25" s="176"/>
      <c r="BK25" s="176"/>
      <c r="BL25" s="176"/>
      <c r="BM25" s="176"/>
      <c r="BN25" s="176"/>
      <c r="BO25" s="176"/>
      <c r="BP25" s="176"/>
      <c r="BQ25" s="176"/>
      <c r="BR25" s="176"/>
      <c r="BS25" s="176"/>
      <c r="BT25" s="176"/>
      <c r="BU25" s="176"/>
      <c r="BV25" s="176"/>
      <c r="BW25" s="176"/>
      <c r="BX25" s="176"/>
      <c r="BY25" s="176"/>
      <c r="BZ25" s="176"/>
      <c r="CA25" s="176"/>
      <c r="CB25" s="176"/>
      <c r="CC25" s="176"/>
      <c r="CD25" s="176"/>
      <c r="CE25" s="176"/>
      <c r="CF25" s="176"/>
      <c r="CG25" s="176"/>
      <c r="CH25" s="176"/>
      <c r="CI25" s="176"/>
      <c r="CJ25" s="176">
        <v>15474517.590517599</v>
      </c>
    </row>
    <row r="26" spans="1:88">
      <c r="A26" s="99"/>
      <c r="B26" s="99"/>
      <c r="D26" s="175" t="s">
        <v>361</v>
      </c>
      <c r="E26" s="176" t="s">
        <v>362</v>
      </c>
      <c r="F26" s="176" t="s">
        <v>363</v>
      </c>
      <c r="G26" s="176">
        <v>50070692.399999999</v>
      </c>
      <c r="H26" s="176">
        <v>1986936.35</v>
      </c>
      <c r="I26" s="176"/>
      <c r="J26" s="176">
        <v>19715774.199338399</v>
      </c>
      <c r="K26" s="176"/>
      <c r="L26" s="176">
        <v>24603274.635224499</v>
      </c>
      <c r="M26" s="176">
        <v>9874066.3399999999</v>
      </c>
      <c r="N26" s="176">
        <v>18725132.544430502</v>
      </c>
      <c r="O26" s="176">
        <v>124975876.4689934</v>
      </c>
      <c r="P26" s="176"/>
      <c r="Q26" s="176"/>
      <c r="R26" s="176"/>
      <c r="S26" s="176"/>
      <c r="T26" s="176"/>
      <c r="U26" s="176"/>
      <c r="V26" s="176"/>
      <c r="W26" s="176"/>
      <c r="X26" s="176"/>
      <c r="Y26" s="176"/>
      <c r="Z26" s="176"/>
      <c r="AA26" s="176"/>
      <c r="AB26" s="176"/>
      <c r="AC26" s="176"/>
      <c r="AD26" s="176"/>
      <c r="AE26" s="176"/>
      <c r="AF26" s="176"/>
      <c r="AG26" s="176"/>
      <c r="AH26" s="176"/>
      <c r="AI26" s="176"/>
      <c r="AJ26" s="176"/>
      <c r="AK26" s="176"/>
      <c r="AL26" s="176"/>
      <c r="AM26" s="176"/>
      <c r="AN26" s="176"/>
      <c r="AO26" s="176"/>
      <c r="AP26" s="176"/>
      <c r="AQ26" s="176"/>
      <c r="AR26" s="176"/>
      <c r="AS26" s="176"/>
      <c r="AT26" s="176"/>
      <c r="AU26" s="176"/>
      <c r="AV26" s="176"/>
      <c r="AW26" s="176"/>
      <c r="AX26" s="176"/>
      <c r="AY26" s="176"/>
      <c r="AZ26" s="176"/>
      <c r="BA26" s="176"/>
      <c r="BB26" s="176"/>
      <c r="BC26" s="176"/>
      <c r="BD26" s="176"/>
      <c r="BE26" s="176"/>
      <c r="BF26" s="176"/>
      <c r="BG26" s="176"/>
      <c r="BH26" s="176"/>
      <c r="BI26" s="176"/>
      <c r="BJ26" s="176"/>
      <c r="BK26" s="176"/>
      <c r="BL26" s="176"/>
      <c r="BM26" s="176"/>
      <c r="BN26" s="176"/>
      <c r="BO26" s="176"/>
      <c r="BP26" s="176"/>
      <c r="BQ26" s="176"/>
      <c r="BR26" s="176"/>
      <c r="BS26" s="176"/>
      <c r="BT26" s="176"/>
      <c r="BU26" s="176"/>
      <c r="BV26" s="176"/>
      <c r="BW26" s="176"/>
      <c r="BX26" s="176"/>
      <c r="BY26" s="176"/>
      <c r="BZ26" s="176"/>
      <c r="CA26" s="176"/>
      <c r="CB26" s="176"/>
      <c r="CC26" s="176"/>
      <c r="CD26" s="176"/>
      <c r="CE26" s="176"/>
      <c r="CF26" s="176"/>
      <c r="CG26" s="176"/>
      <c r="CH26" s="176"/>
      <c r="CI26" s="176"/>
      <c r="CJ26" s="176">
        <v>124975876.4689934</v>
      </c>
    </row>
    <row r="27" spans="1:88">
      <c r="D27" s="175" t="s">
        <v>364</v>
      </c>
      <c r="E27" s="176" t="s">
        <v>365</v>
      </c>
      <c r="F27" s="176" t="s">
        <v>366</v>
      </c>
      <c r="G27" s="176">
        <v>6435978.9199999999</v>
      </c>
      <c r="H27" s="176">
        <v>65387.41</v>
      </c>
      <c r="I27" s="176"/>
      <c r="J27" s="176"/>
      <c r="K27" s="176"/>
      <c r="L27" s="176"/>
      <c r="M27" s="176">
        <v>1100200.26</v>
      </c>
      <c r="N27" s="176">
        <v>16779162.047093999</v>
      </c>
      <c r="O27" s="176">
        <v>24380728.637093998</v>
      </c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176"/>
      <c r="AC27" s="176"/>
      <c r="AD27" s="176"/>
      <c r="AE27" s="176"/>
      <c r="AF27" s="176"/>
      <c r="AG27" s="176"/>
      <c r="AH27" s="176"/>
      <c r="AI27" s="176"/>
      <c r="AJ27" s="176"/>
      <c r="AK27" s="176"/>
      <c r="AL27" s="176"/>
      <c r="AM27" s="176"/>
      <c r="AN27" s="176"/>
      <c r="AO27" s="176"/>
      <c r="AP27" s="176"/>
      <c r="AQ27" s="176"/>
      <c r="AR27" s="176"/>
      <c r="AS27" s="176"/>
      <c r="AT27" s="176"/>
      <c r="AU27" s="176"/>
      <c r="AV27" s="176"/>
      <c r="AW27" s="176"/>
      <c r="AX27" s="176"/>
      <c r="AY27" s="176"/>
      <c r="AZ27" s="176"/>
      <c r="BA27" s="176"/>
      <c r="BB27" s="176"/>
      <c r="BC27" s="176"/>
      <c r="BD27" s="176"/>
      <c r="BE27" s="176"/>
      <c r="BF27" s="176"/>
      <c r="BG27" s="176"/>
      <c r="BH27" s="176"/>
      <c r="BI27" s="176"/>
      <c r="BJ27" s="176"/>
      <c r="BK27" s="176"/>
      <c r="BL27" s="176"/>
      <c r="BM27" s="176"/>
      <c r="BN27" s="176"/>
      <c r="BO27" s="176"/>
      <c r="BP27" s="176"/>
      <c r="BQ27" s="176"/>
      <c r="BR27" s="176"/>
      <c r="BS27" s="176"/>
      <c r="BT27" s="176"/>
      <c r="BU27" s="176"/>
      <c r="BV27" s="176"/>
      <c r="BW27" s="176"/>
      <c r="BX27" s="176"/>
      <c r="BY27" s="176"/>
      <c r="BZ27" s="176"/>
      <c r="CA27" s="176"/>
      <c r="CB27" s="176"/>
      <c r="CC27" s="176"/>
      <c r="CD27" s="176"/>
      <c r="CE27" s="176"/>
      <c r="CF27" s="176"/>
      <c r="CG27" s="176"/>
      <c r="CH27" s="176"/>
      <c r="CI27" s="176"/>
      <c r="CJ27" s="176">
        <v>24380728.637093998</v>
      </c>
    </row>
    <row r="28" spans="1:88">
      <c r="D28" s="175" t="s">
        <v>367</v>
      </c>
      <c r="E28" s="176" t="s">
        <v>368</v>
      </c>
      <c r="F28" s="176" t="s">
        <v>369</v>
      </c>
      <c r="G28" s="176">
        <v>58027140.32</v>
      </c>
      <c r="H28" s="176">
        <v>150167</v>
      </c>
      <c r="I28" s="176"/>
      <c r="J28" s="176">
        <v>382270573.20802557</v>
      </c>
      <c r="K28" s="176"/>
      <c r="L28" s="176">
        <v>180204699.45177501</v>
      </c>
      <c r="M28" s="176">
        <v>4299317.79</v>
      </c>
      <c r="N28" s="176">
        <v>11079613.746436501</v>
      </c>
      <c r="O28" s="176">
        <v>636031511.51623714</v>
      </c>
      <c r="P28" s="176"/>
      <c r="Q28" s="176"/>
      <c r="R28" s="176"/>
      <c r="S28" s="176"/>
      <c r="T28" s="176"/>
      <c r="U28" s="176"/>
      <c r="V28" s="176"/>
      <c r="W28" s="176"/>
      <c r="X28" s="176"/>
      <c r="Y28" s="176"/>
      <c r="Z28" s="176"/>
      <c r="AA28" s="176"/>
      <c r="AB28" s="176"/>
      <c r="AC28" s="176"/>
      <c r="AD28" s="176"/>
      <c r="AE28" s="176"/>
      <c r="AF28" s="176"/>
      <c r="AG28" s="176"/>
      <c r="AH28" s="176"/>
      <c r="AI28" s="176"/>
      <c r="AJ28" s="176"/>
      <c r="AK28" s="176"/>
      <c r="AL28" s="176"/>
      <c r="AM28" s="176"/>
      <c r="AN28" s="176"/>
      <c r="AO28" s="176"/>
      <c r="AP28" s="176"/>
      <c r="AQ28" s="176"/>
      <c r="AR28" s="176"/>
      <c r="AS28" s="176"/>
      <c r="AT28" s="176"/>
      <c r="AU28" s="176"/>
      <c r="AV28" s="176"/>
      <c r="AW28" s="176"/>
      <c r="AX28" s="176"/>
      <c r="AY28" s="176"/>
      <c r="AZ28" s="176"/>
      <c r="BA28" s="176"/>
      <c r="BB28" s="176"/>
      <c r="BC28" s="176"/>
      <c r="BD28" s="176"/>
      <c r="BE28" s="176"/>
      <c r="BF28" s="176"/>
      <c r="BG28" s="176"/>
      <c r="BH28" s="176"/>
      <c r="BI28" s="176"/>
      <c r="BJ28" s="176"/>
      <c r="BK28" s="176"/>
      <c r="BL28" s="176"/>
      <c r="BM28" s="176"/>
      <c r="BN28" s="176"/>
      <c r="BO28" s="176"/>
      <c r="BP28" s="176"/>
      <c r="BQ28" s="176"/>
      <c r="BR28" s="176"/>
      <c r="BS28" s="176"/>
      <c r="BT28" s="176"/>
      <c r="BU28" s="176"/>
      <c r="BV28" s="176"/>
      <c r="BW28" s="176"/>
      <c r="BX28" s="176"/>
      <c r="BY28" s="176"/>
      <c r="BZ28" s="176"/>
      <c r="CA28" s="176"/>
      <c r="CB28" s="176"/>
      <c r="CC28" s="176"/>
      <c r="CD28" s="176"/>
      <c r="CE28" s="176"/>
      <c r="CF28" s="176"/>
      <c r="CG28" s="176"/>
      <c r="CH28" s="176"/>
      <c r="CI28" s="176"/>
      <c r="CJ28" s="176">
        <v>636031511.51623714</v>
      </c>
    </row>
    <row r="29" spans="1:88">
      <c r="A29" s="271" t="s">
        <v>370</v>
      </c>
      <c r="B29" s="272"/>
      <c r="D29" s="175" t="s">
        <v>371</v>
      </c>
      <c r="E29" s="176" t="s">
        <v>372</v>
      </c>
      <c r="F29" s="176" t="s">
        <v>373</v>
      </c>
      <c r="G29" s="176"/>
      <c r="H29" s="176"/>
      <c r="I29" s="176"/>
      <c r="J29" s="176">
        <v>10675276.3646082</v>
      </c>
      <c r="K29" s="176"/>
      <c r="L29" s="176"/>
      <c r="M29" s="176"/>
      <c r="N29" s="176"/>
      <c r="O29" s="176">
        <v>10675276.3646082</v>
      </c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176"/>
      <c r="AD29" s="176"/>
      <c r="AE29" s="176"/>
      <c r="AF29" s="176"/>
      <c r="AG29" s="176"/>
      <c r="AH29" s="176"/>
      <c r="AI29" s="176"/>
      <c r="AJ29" s="176"/>
      <c r="AK29" s="176"/>
      <c r="AL29" s="176"/>
      <c r="AM29" s="176"/>
      <c r="AN29" s="176"/>
      <c r="AO29" s="176"/>
      <c r="AP29" s="176"/>
      <c r="AQ29" s="176"/>
      <c r="AR29" s="176"/>
      <c r="AS29" s="176"/>
      <c r="AT29" s="176"/>
      <c r="AU29" s="176"/>
      <c r="AV29" s="176"/>
      <c r="AW29" s="176"/>
      <c r="AX29" s="176"/>
      <c r="AY29" s="176"/>
      <c r="AZ29" s="176"/>
      <c r="BA29" s="176"/>
      <c r="BB29" s="176"/>
      <c r="BC29" s="176"/>
      <c r="BD29" s="176"/>
      <c r="BE29" s="176"/>
      <c r="BF29" s="176"/>
      <c r="BG29" s="176"/>
      <c r="BH29" s="176"/>
      <c r="BI29" s="176"/>
      <c r="BJ29" s="176"/>
      <c r="BK29" s="176"/>
      <c r="BL29" s="176"/>
      <c r="BM29" s="176"/>
      <c r="BN29" s="176"/>
      <c r="BO29" s="176"/>
      <c r="BP29" s="176"/>
      <c r="BQ29" s="176"/>
      <c r="BR29" s="176"/>
      <c r="BS29" s="176"/>
      <c r="BT29" s="176"/>
      <c r="BU29" s="176"/>
      <c r="BV29" s="176"/>
      <c r="BW29" s="176"/>
      <c r="BX29" s="176"/>
      <c r="BY29" s="176"/>
      <c r="BZ29" s="176"/>
      <c r="CA29" s="176"/>
      <c r="CB29" s="176"/>
      <c r="CC29" s="176"/>
      <c r="CD29" s="176"/>
      <c r="CE29" s="176"/>
      <c r="CF29" s="176"/>
      <c r="CG29" s="176"/>
      <c r="CH29" s="176"/>
      <c r="CI29" s="176"/>
      <c r="CJ29" s="176">
        <v>10675276.3646082</v>
      </c>
    </row>
    <row r="30" spans="1:88">
      <c r="A30" s="270" t="s">
        <v>374</v>
      </c>
      <c r="B30" s="270"/>
      <c r="D30" s="175" t="s">
        <v>375</v>
      </c>
      <c r="E30" s="176" t="s">
        <v>376</v>
      </c>
      <c r="F30" s="176" t="s">
        <v>377</v>
      </c>
      <c r="G30" s="176">
        <v>516900</v>
      </c>
      <c r="H30" s="176">
        <v>36000</v>
      </c>
      <c r="I30" s="176"/>
      <c r="J30" s="176"/>
      <c r="K30" s="176"/>
      <c r="L30" s="176"/>
      <c r="M30" s="176">
        <v>128000</v>
      </c>
      <c r="N30" s="176"/>
      <c r="O30" s="176">
        <v>680900</v>
      </c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>
        <v>680900</v>
      </c>
    </row>
    <row r="31" spans="1:88">
      <c r="A31" s="99" t="s">
        <v>378</v>
      </c>
      <c r="B31" s="185" t="s">
        <v>379</v>
      </c>
      <c r="D31" s="175" t="s">
        <v>380</v>
      </c>
      <c r="E31" s="176" t="s">
        <v>381</v>
      </c>
      <c r="F31" s="176" t="s">
        <v>382</v>
      </c>
      <c r="G31" s="176">
        <v>3800575.66</v>
      </c>
      <c r="H31" s="176">
        <v>1460661.06</v>
      </c>
      <c r="I31" s="176"/>
      <c r="J31" s="176"/>
      <c r="K31" s="176"/>
      <c r="L31" s="176"/>
      <c r="M31" s="176"/>
      <c r="N31" s="176"/>
      <c r="O31" s="176">
        <v>5261236.72</v>
      </c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176"/>
      <c r="AD31" s="176"/>
      <c r="AE31" s="176"/>
      <c r="AF31" s="176"/>
      <c r="AG31" s="176"/>
      <c r="AH31" s="176"/>
      <c r="AI31" s="176"/>
      <c r="AJ31" s="176"/>
      <c r="AK31" s="176"/>
      <c r="AL31" s="176"/>
      <c r="AM31" s="176"/>
      <c r="AN31" s="176"/>
      <c r="AO31" s="176"/>
      <c r="AP31" s="176"/>
      <c r="AQ31" s="176"/>
      <c r="AR31" s="176"/>
      <c r="AS31" s="176"/>
      <c r="AT31" s="176"/>
      <c r="AU31" s="176"/>
      <c r="AV31" s="176"/>
      <c r="AW31" s="176"/>
      <c r="AX31" s="176"/>
      <c r="AY31" s="176"/>
      <c r="AZ31" s="176"/>
      <c r="BA31" s="176"/>
      <c r="BB31" s="176"/>
      <c r="BC31" s="176"/>
      <c r="BD31" s="176"/>
      <c r="BE31" s="176"/>
      <c r="BF31" s="176"/>
      <c r="BG31" s="176"/>
      <c r="BH31" s="176"/>
      <c r="BI31" s="176"/>
      <c r="BJ31" s="176"/>
      <c r="BK31" s="176"/>
      <c r="BL31" s="176"/>
      <c r="BM31" s="176"/>
      <c r="BN31" s="176"/>
      <c r="BO31" s="176"/>
      <c r="BP31" s="176"/>
      <c r="BQ31" s="176"/>
      <c r="BR31" s="176"/>
      <c r="BS31" s="176"/>
      <c r="BT31" s="176"/>
      <c r="BU31" s="176"/>
      <c r="BV31" s="176"/>
      <c r="BW31" s="176"/>
      <c r="BX31" s="176"/>
      <c r="BY31" s="176"/>
      <c r="BZ31" s="176"/>
      <c r="CA31" s="176"/>
      <c r="CB31" s="176"/>
      <c r="CC31" s="176"/>
      <c r="CD31" s="176"/>
      <c r="CE31" s="176"/>
      <c r="CF31" s="176"/>
      <c r="CG31" s="176"/>
      <c r="CH31" s="176"/>
      <c r="CI31" s="176"/>
      <c r="CJ31" s="176">
        <v>5261236.72</v>
      </c>
    </row>
    <row r="32" spans="1:88">
      <c r="A32" s="99" t="s">
        <v>383</v>
      </c>
      <c r="B32" s="185" t="s">
        <v>384</v>
      </c>
      <c r="D32" s="175" t="s">
        <v>385</v>
      </c>
      <c r="E32" s="176" t="s">
        <v>386</v>
      </c>
      <c r="F32" s="176" t="s">
        <v>387</v>
      </c>
      <c r="G32" s="176">
        <v>0</v>
      </c>
      <c r="H32" s="176">
        <v>0</v>
      </c>
      <c r="I32" s="176"/>
      <c r="J32" s="176"/>
      <c r="K32" s="176"/>
      <c r="L32" s="176">
        <v>375826810.55215102</v>
      </c>
      <c r="M32" s="176">
        <v>0</v>
      </c>
      <c r="N32" s="176">
        <v>193010908.51578149</v>
      </c>
      <c r="O32" s="176">
        <v>568837719.06793249</v>
      </c>
      <c r="P32" s="176"/>
      <c r="Q32" s="176"/>
      <c r="R32" s="176"/>
      <c r="S32" s="176"/>
      <c r="T32" s="176"/>
      <c r="U32" s="176"/>
      <c r="V32" s="176"/>
      <c r="W32" s="176"/>
      <c r="X32" s="176"/>
      <c r="Y32" s="176"/>
      <c r="Z32" s="176"/>
      <c r="AA32" s="176"/>
      <c r="AB32" s="176"/>
      <c r="AC32" s="176"/>
      <c r="AD32" s="176"/>
      <c r="AE32" s="176"/>
      <c r="AF32" s="176"/>
      <c r="AG32" s="176"/>
      <c r="AH32" s="176"/>
      <c r="AI32" s="176"/>
      <c r="AJ32" s="176"/>
      <c r="AK32" s="176"/>
      <c r="AL32" s="176"/>
      <c r="AM32" s="176"/>
      <c r="AN32" s="176"/>
      <c r="AO32" s="176"/>
      <c r="AP32" s="176"/>
      <c r="AQ32" s="176"/>
      <c r="AR32" s="176"/>
      <c r="AS32" s="176"/>
      <c r="AT32" s="176"/>
      <c r="AU32" s="176"/>
      <c r="AV32" s="176"/>
      <c r="AW32" s="176"/>
      <c r="AX32" s="176"/>
      <c r="AY32" s="176"/>
      <c r="AZ32" s="176"/>
      <c r="BA32" s="176"/>
      <c r="BB32" s="176"/>
      <c r="BC32" s="176"/>
      <c r="BD32" s="176"/>
      <c r="BE32" s="176"/>
      <c r="BF32" s="176"/>
      <c r="BG32" s="176"/>
      <c r="BH32" s="176"/>
      <c r="BI32" s="176"/>
      <c r="BJ32" s="176"/>
      <c r="BK32" s="176"/>
      <c r="BL32" s="176"/>
      <c r="BM32" s="176"/>
      <c r="BN32" s="176"/>
      <c r="BO32" s="176"/>
      <c r="BP32" s="176"/>
      <c r="BQ32" s="176"/>
      <c r="BR32" s="176"/>
      <c r="BS32" s="176"/>
      <c r="BT32" s="176"/>
      <c r="BU32" s="176"/>
      <c r="BV32" s="176"/>
      <c r="BW32" s="176"/>
      <c r="BX32" s="176"/>
      <c r="BY32" s="176"/>
      <c r="BZ32" s="176"/>
      <c r="CA32" s="176"/>
      <c r="CB32" s="176"/>
      <c r="CC32" s="176"/>
      <c r="CD32" s="176"/>
      <c r="CE32" s="176"/>
      <c r="CF32" s="176"/>
      <c r="CG32" s="176"/>
      <c r="CH32" s="176"/>
      <c r="CI32" s="176"/>
      <c r="CJ32" s="176">
        <v>568837719.06793249</v>
      </c>
    </row>
    <row r="33" spans="1:88">
      <c r="A33" s="99"/>
      <c r="B33" s="185"/>
      <c r="D33" s="175" t="s">
        <v>388</v>
      </c>
      <c r="E33" s="176" t="s">
        <v>389</v>
      </c>
      <c r="F33" s="176" t="s">
        <v>390</v>
      </c>
      <c r="G33" s="176">
        <v>12088065.859999999</v>
      </c>
      <c r="H33" s="176">
        <v>2480182.89</v>
      </c>
      <c r="I33" s="176"/>
      <c r="J33" s="176">
        <v>338544374.85208857</v>
      </c>
      <c r="K33" s="176"/>
      <c r="L33" s="176">
        <v>3110713.0888095</v>
      </c>
      <c r="M33" s="176">
        <v>395986.83</v>
      </c>
      <c r="N33" s="176">
        <v>1028376.5458725</v>
      </c>
      <c r="O33" s="176">
        <v>357647700.06677061</v>
      </c>
      <c r="P33" s="176"/>
      <c r="Q33" s="176"/>
      <c r="R33" s="176"/>
      <c r="S33" s="176"/>
      <c r="T33" s="176"/>
      <c r="U33" s="176"/>
      <c r="V33" s="176"/>
      <c r="W33" s="176"/>
      <c r="X33" s="176"/>
      <c r="Y33" s="176"/>
      <c r="Z33" s="176"/>
      <c r="AA33" s="176"/>
      <c r="AB33" s="176"/>
      <c r="AC33" s="176"/>
      <c r="AD33" s="176"/>
      <c r="AE33" s="176"/>
      <c r="AF33" s="176"/>
      <c r="AG33" s="176"/>
      <c r="AH33" s="176"/>
      <c r="AI33" s="176"/>
      <c r="AJ33" s="176"/>
      <c r="AK33" s="176"/>
      <c r="AL33" s="176"/>
      <c r="AM33" s="176"/>
      <c r="AN33" s="176"/>
      <c r="AO33" s="176"/>
      <c r="AP33" s="176"/>
      <c r="AQ33" s="176"/>
      <c r="AR33" s="176"/>
      <c r="AS33" s="176"/>
      <c r="AT33" s="176"/>
      <c r="AU33" s="176"/>
      <c r="AV33" s="176"/>
      <c r="AW33" s="176"/>
      <c r="AX33" s="176"/>
      <c r="AY33" s="176"/>
      <c r="AZ33" s="176"/>
      <c r="BA33" s="176"/>
      <c r="BB33" s="176"/>
      <c r="BC33" s="176"/>
      <c r="BD33" s="176"/>
      <c r="BE33" s="176"/>
      <c r="BF33" s="176"/>
      <c r="BG33" s="176"/>
      <c r="BH33" s="176"/>
      <c r="BI33" s="176"/>
      <c r="BJ33" s="176"/>
      <c r="BK33" s="176"/>
      <c r="BL33" s="176"/>
      <c r="BM33" s="176"/>
      <c r="BN33" s="176"/>
      <c r="BO33" s="176"/>
      <c r="BP33" s="176"/>
      <c r="BQ33" s="176"/>
      <c r="BR33" s="176"/>
      <c r="BS33" s="176"/>
      <c r="BT33" s="176"/>
      <c r="BU33" s="176"/>
      <c r="BV33" s="176"/>
      <c r="BW33" s="176"/>
      <c r="BX33" s="176"/>
      <c r="BY33" s="176"/>
      <c r="BZ33" s="176"/>
      <c r="CA33" s="176"/>
      <c r="CB33" s="176"/>
      <c r="CC33" s="176"/>
      <c r="CD33" s="176"/>
      <c r="CE33" s="176"/>
      <c r="CF33" s="176"/>
      <c r="CG33" s="176"/>
      <c r="CH33" s="176"/>
      <c r="CI33" s="176"/>
      <c r="CJ33" s="176">
        <v>357647700.06677061</v>
      </c>
    </row>
    <row r="34" spans="1:88">
      <c r="A34" s="99"/>
      <c r="B34" s="185"/>
      <c r="D34" s="175" t="s">
        <v>391</v>
      </c>
      <c r="E34" s="176" t="s">
        <v>392</v>
      </c>
      <c r="F34" s="176" t="s">
        <v>393</v>
      </c>
      <c r="G34" s="176"/>
      <c r="H34" s="176"/>
      <c r="I34" s="176"/>
      <c r="J34" s="176"/>
      <c r="K34" s="176"/>
      <c r="L34" s="176"/>
      <c r="M34" s="176"/>
      <c r="N34" s="176">
        <v>86432.808806999994</v>
      </c>
      <c r="O34" s="176">
        <v>86432.808806999994</v>
      </c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176"/>
      <c r="AD34" s="176"/>
      <c r="AE34" s="176"/>
      <c r="AF34" s="176"/>
      <c r="AG34" s="176"/>
      <c r="AH34" s="176"/>
      <c r="AI34" s="176"/>
      <c r="AJ34" s="176"/>
      <c r="AK34" s="176"/>
      <c r="AL34" s="176"/>
      <c r="AM34" s="176"/>
      <c r="AN34" s="176"/>
      <c r="AO34" s="176"/>
      <c r="AP34" s="176"/>
      <c r="AQ34" s="176"/>
      <c r="AR34" s="176"/>
      <c r="AS34" s="176"/>
      <c r="AT34" s="176"/>
      <c r="AU34" s="176"/>
      <c r="AV34" s="176"/>
      <c r="AW34" s="176"/>
      <c r="AX34" s="176"/>
      <c r="AY34" s="176"/>
      <c r="AZ34" s="176"/>
      <c r="BA34" s="176"/>
      <c r="BB34" s="176"/>
      <c r="BC34" s="176"/>
      <c r="BD34" s="176"/>
      <c r="BE34" s="176"/>
      <c r="BF34" s="176"/>
      <c r="BG34" s="176"/>
      <c r="BH34" s="176"/>
      <c r="BI34" s="176"/>
      <c r="BJ34" s="176"/>
      <c r="BK34" s="176"/>
      <c r="BL34" s="176"/>
      <c r="BM34" s="176"/>
      <c r="BN34" s="176"/>
      <c r="BO34" s="176"/>
      <c r="BP34" s="176"/>
      <c r="BQ34" s="176"/>
      <c r="BR34" s="176"/>
      <c r="BS34" s="176"/>
      <c r="BT34" s="176"/>
      <c r="BU34" s="176"/>
      <c r="BV34" s="176"/>
      <c r="BW34" s="176"/>
      <c r="BX34" s="176"/>
      <c r="BY34" s="176"/>
      <c r="BZ34" s="176"/>
      <c r="CA34" s="176"/>
      <c r="CB34" s="176"/>
      <c r="CC34" s="176"/>
      <c r="CD34" s="176"/>
      <c r="CE34" s="176"/>
      <c r="CF34" s="176"/>
      <c r="CG34" s="176"/>
      <c r="CH34" s="176"/>
      <c r="CI34" s="176"/>
      <c r="CJ34" s="176">
        <v>86432.808806999994</v>
      </c>
    </row>
    <row r="35" spans="1:88">
      <c r="D35" s="175" t="s">
        <v>394</v>
      </c>
      <c r="E35" s="176" t="s">
        <v>395</v>
      </c>
      <c r="F35" s="176" t="s">
        <v>396</v>
      </c>
      <c r="G35" s="176">
        <v>400437.38</v>
      </c>
      <c r="H35" s="176"/>
      <c r="I35" s="176"/>
      <c r="J35" s="176"/>
      <c r="K35" s="176"/>
      <c r="L35" s="176"/>
      <c r="M35" s="176"/>
      <c r="N35" s="176"/>
      <c r="O35" s="176">
        <v>400437.38</v>
      </c>
      <c r="P35" s="176"/>
      <c r="Q35" s="176"/>
      <c r="R35" s="176"/>
      <c r="S35" s="176"/>
      <c r="T35" s="176"/>
      <c r="U35" s="176"/>
      <c r="V35" s="176"/>
      <c r="W35" s="176"/>
      <c r="X35" s="176"/>
      <c r="Y35" s="176"/>
      <c r="Z35" s="176"/>
      <c r="AA35" s="176"/>
      <c r="AB35" s="176"/>
      <c r="AC35" s="176"/>
      <c r="AD35" s="176"/>
      <c r="AE35" s="176"/>
      <c r="AF35" s="176"/>
      <c r="AG35" s="176"/>
      <c r="AH35" s="176"/>
      <c r="AI35" s="176"/>
      <c r="AJ35" s="176"/>
      <c r="AK35" s="176"/>
      <c r="AL35" s="176"/>
      <c r="AM35" s="176"/>
      <c r="AN35" s="176"/>
      <c r="AO35" s="176"/>
      <c r="AP35" s="176"/>
      <c r="AQ35" s="176"/>
      <c r="AR35" s="176"/>
      <c r="AS35" s="176"/>
      <c r="AT35" s="176"/>
      <c r="AU35" s="176"/>
      <c r="AV35" s="176"/>
      <c r="AW35" s="176"/>
      <c r="AX35" s="176"/>
      <c r="AY35" s="176"/>
      <c r="AZ35" s="176"/>
      <c r="BA35" s="176"/>
      <c r="BB35" s="176"/>
      <c r="BC35" s="176"/>
      <c r="BD35" s="176"/>
      <c r="BE35" s="176"/>
      <c r="BF35" s="176"/>
      <c r="BG35" s="176"/>
      <c r="BH35" s="176"/>
      <c r="BI35" s="176"/>
      <c r="BJ35" s="176"/>
      <c r="BK35" s="176"/>
      <c r="BL35" s="176"/>
      <c r="BM35" s="176"/>
      <c r="BN35" s="176"/>
      <c r="BO35" s="176"/>
      <c r="BP35" s="176"/>
      <c r="BQ35" s="176"/>
      <c r="BR35" s="176"/>
      <c r="BS35" s="176"/>
      <c r="BT35" s="176"/>
      <c r="BU35" s="176"/>
      <c r="BV35" s="176"/>
      <c r="BW35" s="176"/>
      <c r="BX35" s="176"/>
      <c r="BY35" s="176"/>
      <c r="BZ35" s="176"/>
      <c r="CA35" s="176"/>
      <c r="CB35" s="176"/>
      <c r="CC35" s="176"/>
      <c r="CD35" s="176"/>
      <c r="CE35" s="176"/>
      <c r="CF35" s="176"/>
      <c r="CG35" s="176"/>
      <c r="CH35" s="176"/>
      <c r="CI35" s="176"/>
      <c r="CJ35" s="176">
        <v>400437.38</v>
      </c>
    </row>
    <row r="36" spans="1:88">
      <c r="D36" s="175" t="s">
        <v>397</v>
      </c>
      <c r="E36" s="178" t="s">
        <v>398</v>
      </c>
      <c r="F36" s="178" t="s">
        <v>399</v>
      </c>
      <c r="G36" s="178">
        <v>534944177.82999998</v>
      </c>
      <c r="H36" s="178">
        <v>6302311.8700000001</v>
      </c>
      <c r="I36" s="178">
        <v>22.226767299999999</v>
      </c>
      <c r="J36" s="178">
        <v>826259026.09938538</v>
      </c>
      <c r="K36" s="178">
        <v>61.77</v>
      </c>
      <c r="L36" s="178">
        <v>630034426.86075234</v>
      </c>
      <c r="M36" s="178">
        <v>38655646.43</v>
      </c>
      <c r="N36" s="178">
        <v>241524940.87042201</v>
      </c>
      <c r="O36" s="178">
        <v>2277720613.9573274</v>
      </c>
      <c r="P36" s="178"/>
      <c r="Q36" s="178"/>
      <c r="R36" s="178">
        <v>-182530444.5722667</v>
      </c>
      <c r="S36" s="178"/>
      <c r="T36" s="178"/>
      <c r="U36" s="178"/>
      <c r="V36" s="178"/>
      <c r="W36" s="178"/>
      <c r="X36" s="178"/>
      <c r="Y36" s="178"/>
      <c r="Z36" s="178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78"/>
      <c r="AL36" s="178"/>
      <c r="AM36" s="178"/>
      <c r="AN36" s="178"/>
      <c r="AO36" s="178"/>
      <c r="AP36" s="178"/>
      <c r="AQ36" s="178"/>
      <c r="AR36" s="178"/>
      <c r="AS36" s="178"/>
      <c r="AT36" s="178"/>
      <c r="AU36" s="178"/>
      <c r="AV36" s="178"/>
      <c r="AW36" s="178"/>
      <c r="AX36" s="178"/>
      <c r="AY36" s="178"/>
      <c r="AZ36" s="178"/>
      <c r="BA36" s="178"/>
      <c r="BB36" s="178"/>
      <c r="BC36" s="178"/>
      <c r="BD36" s="178">
        <v>-182530444.5722667</v>
      </c>
      <c r="BE36" s="178"/>
      <c r="BF36" s="178"/>
      <c r="BG36" s="178"/>
      <c r="BH36" s="178"/>
      <c r="BI36" s="178"/>
      <c r="BJ36" s="178"/>
      <c r="BK36" s="178"/>
      <c r="BL36" s="178"/>
      <c r="BM36" s="178"/>
      <c r="BN36" s="178"/>
      <c r="BO36" s="178"/>
      <c r="BP36" s="178"/>
      <c r="BQ36" s="178"/>
      <c r="BR36" s="178"/>
      <c r="BS36" s="178"/>
      <c r="BT36" s="178"/>
      <c r="BU36" s="178"/>
      <c r="BV36" s="178"/>
      <c r="BW36" s="178"/>
      <c r="BX36" s="178"/>
      <c r="BY36" s="178"/>
      <c r="BZ36" s="178"/>
      <c r="CA36" s="178">
        <v>-182530444.5722667</v>
      </c>
      <c r="CB36" s="178">
        <v>-24.22</v>
      </c>
      <c r="CC36" s="178"/>
      <c r="CD36" s="178">
        <v>-24.22</v>
      </c>
      <c r="CE36" s="178">
        <v>-24.22</v>
      </c>
      <c r="CF36" s="178">
        <v>-182530468.7922667</v>
      </c>
      <c r="CG36" s="178"/>
      <c r="CH36" s="178"/>
      <c r="CI36" s="178"/>
      <c r="CJ36" s="178">
        <v>2095190145.1650603</v>
      </c>
    </row>
    <row r="37" spans="1:88">
      <c r="D37" s="175" t="s">
        <v>400</v>
      </c>
      <c r="E37" s="176" t="s">
        <v>401</v>
      </c>
      <c r="F37" s="176" t="s">
        <v>402</v>
      </c>
      <c r="G37" s="176">
        <v>1512765.03</v>
      </c>
      <c r="H37" s="176">
        <v>35208428.729999997</v>
      </c>
      <c r="I37" s="176"/>
      <c r="J37" s="176"/>
      <c r="K37" s="176"/>
      <c r="L37" s="176"/>
      <c r="M37" s="176">
        <v>12554588.460000001</v>
      </c>
      <c r="N37" s="176"/>
      <c r="O37" s="176">
        <v>49275782.219999999</v>
      </c>
      <c r="P37" s="176"/>
      <c r="Q37" s="176"/>
      <c r="R37" s="176"/>
      <c r="S37" s="176"/>
      <c r="T37" s="176"/>
      <c r="U37" s="176">
        <v>-764330</v>
      </c>
      <c r="V37" s="176"/>
      <c r="W37" s="176"/>
      <c r="X37" s="176"/>
      <c r="Y37" s="176"/>
      <c r="Z37" s="176"/>
      <c r="AA37" s="176"/>
      <c r="AB37" s="176"/>
      <c r="AC37" s="176"/>
      <c r="AD37" s="176"/>
      <c r="AE37" s="176"/>
      <c r="AF37" s="176"/>
      <c r="AG37" s="176"/>
      <c r="AH37" s="176"/>
      <c r="AI37" s="176"/>
      <c r="AJ37" s="176"/>
      <c r="AK37" s="176"/>
      <c r="AL37" s="176"/>
      <c r="AM37" s="176"/>
      <c r="AN37" s="176"/>
      <c r="AO37" s="176"/>
      <c r="AP37" s="176"/>
      <c r="AQ37" s="176"/>
      <c r="AR37" s="176"/>
      <c r="AS37" s="176"/>
      <c r="AT37" s="176"/>
      <c r="AU37" s="176"/>
      <c r="AV37" s="176"/>
      <c r="AW37" s="176"/>
      <c r="AX37" s="176"/>
      <c r="AY37" s="176"/>
      <c r="AZ37" s="176"/>
      <c r="BA37" s="176"/>
      <c r="BB37" s="176"/>
      <c r="BC37" s="176"/>
      <c r="BD37" s="176">
        <v>-764330</v>
      </c>
      <c r="BE37" s="176"/>
      <c r="BF37" s="176"/>
      <c r="BG37" s="176"/>
      <c r="BH37" s="176"/>
      <c r="BI37" s="176"/>
      <c r="BJ37" s="176"/>
      <c r="BK37" s="176"/>
      <c r="BL37" s="176"/>
      <c r="BM37" s="176"/>
      <c r="BN37" s="176"/>
      <c r="BO37" s="176"/>
      <c r="BP37" s="176"/>
      <c r="BQ37" s="176"/>
      <c r="BR37" s="176"/>
      <c r="BS37" s="176"/>
      <c r="BT37" s="176"/>
      <c r="BU37" s="176"/>
      <c r="BV37" s="176"/>
      <c r="BW37" s="176"/>
      <c r="BX37" s="176"/>
      <c r="BY37" s="176"/>
      <c r="BZ37" s="176"/>
      <c r="CA37" s="176">
        <v>-764330</v>
      </c>
      <c r="CB37" s="176"/>
      <c r="CC37" s="176"/>
      <c r="CD37" s="176"/>
      <c r="CE37" s="176"/>
      <c r="CF37" s="181">
        <v>-764330</v>
      </c>
      <c r="CG37" s="176"/>
      <c r="CH37" s="176"/>
      <c r="CI37" s="176"/>
      <c r="CJ37" s="176">
        <v>48511452.219999999</v>
      </c>
    </row>
    <row r="38" spans="1:88">
      <c r="A38" s="271" t="s">
        <v>403</v>
      </c>
      <c r="B38" s="272"/>
      <c r="D38" s="175" t="s">
        <v>404</v>
      </c>
      <c r="E38" s="178" t="s">
        <v>405</v>
      </c>
      <c r="F38" s="178" t="s">
        <v>406</v>
      </c>
      <c r="G38" s="178">
        <v>1512765.03</v>
      </c>
      <c r="H38" s="178">
        <v>35208428.729999997</v>
      </c>
      <c r="I38" s="178"/>
      <c r="J38" s="178"/>
      <c r="K38" s="178"/>
      <c r="L38" s="178"/>
      <c r="M38" s="178">
        <v>12554588.460000001</v>
      </c>
      <c r="N38" s="178"/>
      <c r="O38" s="178">
        <v>49275782.219999999</v>
      </c>
      <c r="P38" s="178"/>
      <c r="Q38" s="178"/>
      <c r="R38" s="178"/>
      <c r="S38" s="178"/>
      <c r="T38" s="178"/>
      <c r="U38" s="178">
        <v>-764330</v>
      </c>
      <c r="V38" s="178"/>
      <c r="W38" s="178"/>
      <c r="X38" s="178"/>
      <c r="Y38" s="178"/>
      <c r="Z38" s="178"/>
      <c r="AA38" s="178"/>
      <c r="AB38" s="178"/>
      <c r="AC38" s="178"/>
      <c r="AD38" s="178"/>
      <c r="AE38" s="178"/>
      <c r="AF38" s="178"/>
      <c r="AG38" s="178"/>
      <c r="AH38" s="178"/>
      <c r="AI38" s="178"/>
      <c r="AJ38" s="178"/>
      <c r="AK38" s="178"/>
      <c r="AL38" s="178"/>
      <c r="AM38" s="178"/>
      <c r="AN38" s="178"/>
      <c r="AO38" s="178"/>
      <c r="AP38" s="178"/>
      <c r="AQ38" s="178"/>
      <c r="AR38" s="178"/>
      <c r="AS38" s="178"/>
      <c r="AT38" s="178"/>
      <c r="AU38" s="178"/>
      <c r="AV38" s="178"/>
      <c r="AW38" s="178"/>
      <c r="AX38" s="178"/>
      <c r="AY38" s="178"/>
      <c r="AZ38" s="178"/>
      <c r="BA38" s="178"/>
      <c r="BB38" s="178"/>
      <c r="BC38" s="178"/>
      <c r="BD38" s="178">
        <v>-764330</v>
      </c>
      <c r="BE38" s="178"/>
      <c r="BF38" s="178"/>
      <c r="BG38" s="178"/>
      <c r="BH38" s="178"/>
      <c r="BI38" s="178"/>
      <c r="BJ38" s="178"/>
      <c r="BK38" s="178"/>
      <c r="BL38" s="178"/>
      <c r="BM38" s="178"/>
      <c r="BN38" s="178"/>
      <c r="BO38" s="178"/>
      <c r="BP38" s="178"/>
      <c r="BQ38" s="178"/>
      <c r="BR38" s="178"/>
      <c r="BS38" s="178"/>
      <c r="BT38" s="178"/>
      <c r="BU38" s="178"/>
      <c r="BV38" s="178"/>
      <c r="BW38" s="178"/>
      <c r="BX38" s="178"/>
      <c r="BY38" s="178"/>
      <c r="BZ38" s="178"/>
      <c r="CA38" s="178">
        <v>-764330</v>
      </c>
      <c r="CB38" s="178"/>
      <c r="CC38" s="178"/>
      <c r="CD38" s="178"/>
      <c r="CE38" s="178"/>
      <c r="CF38" s="182">
        <v>-764330</v>
      </c>
      <c r="CG38" s="178"/>
      <c r="CH38" s="178"/>
      <c r="CI38" s="178"/>
      <c r="CJ38" s="178">
        <v>48511452.219999999</v>
      </c>
    </row>
    <row r="39" spans="1:88">
      <c r="A39" s="270" t="s">
        <v>374</v>
      </c>
      <c r="B39" s="270"/>
      <c r="D39" s="175" t="s">
        <v>407</v>
      </c>
      <c r="E39" s="180" t="s">
        <v>408</v>
      </c>
      <c r="F39" s="180" t="s">
        <v>409</v>
      </c>
      <c r="G39" s="180">
        <v>4286328188.7199998</v>
      </c>
      <c r="H39" s="180">
        <v>105744878.72</v>
      </c>
      <c r="I39" s="180">
        <v>22.226767299999999</v>
      </c>
      <c r="J39" s="180">
        <v>4029480604.0317106</v>
      </c>
      <c r="K39" s="180">
        <v>61.77</v>
      </c>
      <c r="L39" s="180">
        <v>934415339.75296402</v>
      </c>
      <c r="M39" s="180">
        <v>968731730.26999998</v>
      </c>
      <c r="N39" s="180">
        <v>1442789950.8009377</v>
      </c>
      <c r="O39" s="180">
        <v>11767490776.292379</v>
      </c>
      <c r="P39" s="180"/>
      <c r="Q39" s="180"/>
      <c r="R39" s="180">
        <v>-182530444.5722667</v>
      </c>
      <c r="S39" s="180"/>
      <c r="T39" s="180"/>
      <c r="U39" s="180">
        <v>-764330</v>
      </c>
      <c r="V39" s="180"/>
      <c r="W39" s="180"/>
      <c r="X39" s="180"/>
      <c r="Y39" s="180"/>
      <c r="Z39" s="180"/>
      <c r="AA39" s="180"/>
      <c r="AB39" s="180"/>
      <c r="AC39" s="180"/>
      <c r="AD39" s="180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>
        <v>-461922066.24196708</v>
      </c>
      <c r="AY39" s="180"/>
      <c r="AZ39" s="180"/>
      <c r="BA39" s="180"/>
      <c r="BB39" s="180"/>
      <c r="BC39" s="180"/>
      <c r="BD39" s="180">
        <v>-645216840.81423378</v>
      </c>
      <c r="BE39" s="180"/>
      <c r="BF39" s="180"/>
      <c r="BG39" s="180"/>
      <c r="BH39" s="180"/>
      <c r="BI39" s="180"/>
      <c r="BJ39" s="180"/>
      <c r="BK39" s="180"/>
      <c r="BL39" s="180"/>
      <c r="BM39" s="180"/>
      <c r="BN39" s="180"/>
      <c r="BO39" s="180"/>
      <c r="BP39" s="180"/>
      <c r="BQ39" s="180"/>
      <c r="BR39" s="180"/>
      <c r="BS39" s="180"/>
      <c r="BT39" s="180"/>
      <c r="BU39" s="180"/>
      <c r="BV39" s="180"/>
      <c r="BW39" s="180"/>
      <c r="BX39" s="180"/>
      <c r="BY39" s="180"/>
      <c r="BZ39" s="180"/>
      <c r="CA39" s="180">
        <v>-645216840.81423378</v>
      </c>
      <c r="CB39" s="180">
        <v>-24.22</v>
      </c>
      <c r="CC39" s="180"/>
      <c r="CD39" s="180">
        <v>-24.22</v>
      </c>
      <c r="CE39" s="180">
        <v>-24.22</v>
      </c>
      <c r="CF39" s="180">
        <v>-645216865.03423381</v>
      </c>
      <c r="CG39" s="180"/>
      <c r="CH39" s="180"/>
      <c r="CI39" s="180"/>
      <c r="CJ39" s="180">
        <v>11122273911.258146</v>
      </c>
    </row>
    <row r="40" spans="1:88">
      <c r="A40" s="99" t="s">
        <v>378</v>
      </c>
      <c r="B40" s="185" t="s">
        <v>410</v>
      </c>
      <c r="D40" s="175" t="s">
        <v>411</v>
      </c>
      <c r="E40" s="176" t="s">
        <v>412</v>
      </c>
      <c r="F40" s="176" t="s">
        <v>413</v>
      </c>
      <c r="G40" s="176">
        <v>3172852800</v>
      </c>
      <c r="H40" s="176"/>
      <c r="I40" s="176"/>
      <c r="J40" s="176"/>
      <c r="K40" s="176">
        <v>897650.75</v>
      </c>
      <c r="L40" s="176"/>
      <c r="M40" s="176"/>
      <c r="N40" s="176"/>
      <c r="O40" s="176">
        <v>3173750450.75</v>
      </c>
      <c r="P40" s="176"/>
      <c r="Q40" s="176"/>
      <c r="R40" s="176"/>
      <c r="S40" s="176">
        <v>-3172841535.8699999</v>
      </c>
      <c r="T40" s="176"/>
      <c r="U40" s="176"/>
      <c r="V40" s="176"/>
      <c r="W40" s="176"/>
      <c r="X40" s="176"/>
      <c r="Y40" s="176"/>
      <c r="Z40" s="176"/>
      <c r="AA40" s="176"/>
      <c r="AB40" s="176"/>
      <c r="AC40" s="176"/>
      <c r="AD40" s="176"/>
      <c r="AE40" s="176"/>
      <c r="AF40" s="176"/>
      <c r="AG40" s="176"/>
      <c r="AH40" s="176"/>
      <c r="AI40" s="176"/>
      <c r="AJ40" s="176"/>
      <c r="AK40" s="176"/>
      <c r="AL40" s="176"/>
      <c r="AM40" s="176"/>
      <c r="AN40" s="176"/>
      <c r="AO40" s="176"/>
      <c r="AP40" s="176"/>
      <c r="AQ40" s="176"/>
      <c r="AR40" s="176"/>
      <c r="AS40" s="176"/>
      <c r="AT40" s="176"/>
      <c r="AU40" s="176"/>
      <c r="AV40" s="176"/>
      <c r="AW40" s="176"/>
      <c r="AX40" s="176"/>
      <c r="AY40" s="176"/>
      <c r="AZ40" s="176"/>
      <c r="BA40" s="176"/>
      <c r="BB40" s="176"/>
      <c r="BC40" s="176"/>
      <c r="BD40" s="176">
        <v>-3172841535.8699999</v>
      </c>
      <c r="BE40" s="176"/>
      <c r="BF40" s="176"/>
      <c r="BG40" s="176"/>
      <c r="BH40" s="176"/>
      <c r="BI40" s="176"/>
      <c r="BJ40" s="176"/>
      <c r="BK40" s="176"/>
      <c r="BL40" s="176"/>
      <c r="BM40" s="176"/>
      <c r="BN40" s="176"/>
      <c r="BO40" s="176"/>
      <c r="BP40" s="176"/>
      <c r="BQ40" s="176"/>
      <c r="BR40" s="176"/>
      <c r="BS40" s="176"/>
      <c r="BT40" s="176"/>
      <c r="BU40" s="176"/>
      <c r="BV40" s="176"/>
      <c r="BW40" s="176"/>
      <c r="BX40" s="176"/>
      <c r="BY40" s="176"/>
      <c r="BZ40" s="176"/>
      <c r="CA40" s="176">
        <v>-3172841535.8699999</v>
      </c>
      <c r="CB40" s="176"/>
      <c r="CC40" s="176"/>
      <c r="CD40" s="176"/>
      <c r="CE40" s="176"/>
      <c r="CF40" s="181">
        <v>-3172841535.8699999</v>
      </c>
      <c r="CG40" s="176"/>
      <c r="CH40" s="176"/>
      <c r="CI40" s="176"/>
      <c r="CJ40" s="176">
        <v>908914.88</v>
      </c>
    </row>
    <row r="41" spans="1:88">
      <c r="A41" s="99" t="s">
        <v>383</v>
      </c>
      <c r="B41" s="185" t="s">
        <v>414</v>
      </c>
      <c r="D41" s="175" t="s">
        <v>415</v>
      </c>
      <c r="E41" s="178" t="s">
        <v>416</v>
      </c>
      <c r="F41" s="178" t="s">
        <v>417</v>
      </c>
      <c r="G41" s="178">
        <v>3172852800</v>
      </c>
      <c r="H41" s="178"/>
      <c r="I41" s="178"/>
      <c r="J41" s="178"/>
      <c r="K41" s="178">
        <v>897650.75</v>
      </c>
      <c r="L41" s="178"/>
      <c r="M41" s="178"/>
      <c r="N41" s="178"/>
      <c r="O41" s="178">
        <v>3173750450.75</v>
      </c>
      <c r="P41" s="178"/>
      <c r="Q41" s="178"/>
      <c r="R41" s="178"/>
      <c r="S41" s="178">
        <v>-3172841535.8699999</v>
      </c>
      <c r="T41" s="178"/>
      <c r="U41" s="178"/>
      <c r="V41" s="178"/>
      <c r="W41" s="178"/>
      <c r="X41" s="178"/>
      <c r="Y41" s="178"/>
      <c r="Z41" s="178"/>
      <c r="AA41" s="178"/>
      <c r="AB41" s="178"/>
      <c r="AC41" s="178"/>
      <c r="AD41" s="178"/>
      <c r="AE41" s="178"/>
      <c r="AF41" s="178"/>
      <c r="AG41" s="178"/>
      <c r="AH41" s="178"/>
      <c r="AI41" s="178"/>
      <c r="AJ41" s="178"/>
      <c r="AK41" s="178"/>
      <c r="AL41" s="178"/>
      <c r="AM41" s="178"/>
      <c r="AN41" s="178"/>
      <c r="AO41" s="178"/>
      <c r="AP41" s="178"/>
      <c r="AQ41" s="178"/>
      <c r="AR41" s="178"/>
      <c r="AS41" s="178"/>
      <c r="AT41" s="178"/>
      <c r="AU41" s="178"/>
      <c r="AV41" s="178"/>
      <c r="AW41" s="178"/>
      <c r="AX41" s="178"/>
      <c r="AY41" s="178"/>
      <c r="AZ41" s="178"/>
      <c r="BA41" s="178"/>
      <c r="BB41" s="178"/>
      <c r="BC41" s="178"/>
      <c r="BD41" s="178">
        <v>-3172841535.8699999</v>
      </c>
      <c r="BE41" s="178"/>
      <c r="BF41" s="178"/>
      <c r="BG41" s="178"/>
      <c r="BH41" s="178"/>
      <c r="BI41" s="178"/>
      <c r="BJ41" s="178"/>
      <c r="BK41" s="178"/>
      <c r="BL41" s="178"/>
      <c r="BM41" s="178"/>
      <c r="BN41" s="178"/>
      <c r="BO41" s="178"/>
      <c r="BP41" s="178"/>
      <c r="BQ41" s="178"/>
      <c r="BR41" s="178"/>
      <c r="BS41" s="178"/>
      <c r="BT41" s="178"/>
      <c r="BU41" s="178"/>
      <c r="BV41" s="178"/>
      <c r="BW41" s="178"/>
      <c r="BX41" s="178"/>
      <c r="BY41" s="178"/>
      <c r="BZ41" s="178"/>
      <c r="CA41" s="178">
        <v>-3172841535.8699999</v>
      </c>
      <c r="CB41" s="178"/>
      <c r="CC41" s="178"/>
      <c r="CD41" s="178"/>
      <c r="CE41" s="178"/>
      <c r="CF41" s="178">
        <v>-3172841535.8699999</v>
      </c>
      <c r="CG41" s="178"/>
      <c r="CH41" s="178"/>
      <c r="CI41" s="178"/>
      <c r="CJ41" s="178">
        <v>908914.88</v>
      </c>
    </row>
    <row r="42" spans="1:88">
      <c r="A42" s="99"/>
      <c r="B42" s="185"/>
      <c r="D42" s="175" t="s">
        <v>418</v>
      </c>
      <c r="E42" s="180" t="s">
        <v>419</v>
      </c>
      <c r="F42" s="180" t="s">
        <v>420</v>
      </c>
      <c r="G42" s="180">
        <v>3172852800</v>
      </c>
      <c r="H42" s="180"/>
      <c r="I42" s="180"/>
      <c r="J42" s="180"/>
      <c r="K42" s="180">
        <v>897650.75</v>
      </c>
      <c r="L42" s="180"/>
      <c r="M42" s="180"/>
      <c r="N42" s="180"/>
      <c r="O42" s="180">
        <v>3173750450.75</v>
      </c>
      <c r="P42" s="180"/>
      <c r="Q42" s="180"/>
      <c r="R42" s="180"/>
      <c r="S42" s="180">
        <v>-3172841535.8699999</v>
      </c>
      <c r="T42" s="180"/>
      <c r="U42" s="180"/>
      <c r="V42" s="180"/>
      <c r="W42" s="180"/>
      <c r="X42" s="180"/>
      <c r="Y42" s="180"/>
      <c r="Z42" s="180"/>
      <c r="AA42" s="180"/>
      <c r="AB42" s="180"/>
      <c r="AC42" s="180"/>
      <c r="AD42" s="180"/>
      <c r="AE42" s="180"/>
      <c r="AF42" s="180"/>
      <c r="AG42" s="180"/>
      <c r="AH42" s="180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  <c r="AX42" s="180"/>
      <c r="AY42" s="180"/>
      <c r="AZ42" s="180"/>
      <c r="BA42" s="180"/>
      <c r="BB42" s="180"/>
      <c r="BC42" s="180"/>
      <c r="BD42" s="180">
        <v>-3172841535.8699999</v>
      </c>
      <c r="BE42" s="180"/>
      <c r="BF42" s="180"/>
      <c r="BG42" s="180"/>
      <c r="BH42" s="180"/>
      <c r="BI42" s="180"/>
      <c r="BJ42" s="180"/>
      <c r="BK42" s="180"/>
      <c r="BL42" s="180"/>
      <c r="BM42" s="180"/>
      <c r="BN42" s="180"/>
      <c r="BO42" s="180"/>
      <c r="BP42" s="180"/>
      <c r="BQ42" s="180"/>
      <c r="BR42" s="180"/>
      <c r="BS42" s="180"/>
      <c r="BT42" s="180"/>
      <c r="BU42" s="180"/>
      <c r="BV42" s="180"/>
      <c r="BW42" s="180"/>
      <c r="BX42" s="180"/>
      <c r="BY42" s="180"/>
      <c r="BZ42" s="180"/>
      <c r="CA42" s="180">
        <v>-3172841535.8699999</v>
      </c>
      <c r="CB42" s="180"/>
      <c r="CC42" s="180"/>
      <c r="CD42" s="180"/>
      <c r="CE42" s="180"/>
      <c r="CF42" s="180">
        <v>-3172841535.8699999</v>
      </c>
      <c r="CG42" s="180"/>
      <c r="CH42" s="180"/>
      <c r="CI42" s="180"/>
      <c r="CJ42" s="180">
        <v>908914.88</v>
      </c>
    </row>
    <row r="43" spans="1:88">
      <c r="A43" s="99"/>
      <c r="B43" s="185"/>
      <c r="D43" s="175" t="s">
        <v>421</v>
      </c>
      <c r="E43" s="176" t="s">
        <v>422</v>
      </c>
      <c r="F43" s="176" t="s">
        <v>423</v>
      </c>
      <c r="G43" s="176">
        <v>981685346.00999999</v>
      </c>
      <c r="H43" s="176"/>
      <c r="I43" s="176"/>
      <c r="J43" s="176">
        <v>488481199.88809919</v>
      </c>
      <c r="K43" s="176"/>
      <c r="L43" s="176">
        <v>8075793.4480309999</v>
      </c>
      <c r="M43" s="176">
        <v>138800715.80000001</v>
      </c>
      <c r="N43" s="176">
        <v>150522908.71968901</v>
      </c>
      <c r="O43" s="176">
        <v>1767565963.8658192</v>
      </c>
      <c r="P43" s="176"/>
      <c r="Q43" s="176"/>
      <c r="R43" s="176"/>
      <c r="S43" s="176"/>
      <c r="T43" s="176"/>
      <c r="U43" s="176"/>
      <c r="V43" s="176"/>
      <c r="W43" s="176"/>
      <c r="X43" s="176"/>
      <c r="Y43" s="176"/>
      <c r="Z43" s="176"/>
      <c r="AA43" s="176"/>
      <c r="AB43" s="176"/>
      <c r="AC43" s="176"/>
      <c r="AD43" s="176"/>
      <c r="AE43" s="176"/>
      <c r="AF43" s="176"/>
      <c r="AG43" s="176"/>
      <c r="AH43" s="176"/>
      <c r="AI43" s="176"/>
      <c r="AJ43" s="176"/>
      <c r="AK43" s="176"/>
      <c r="AL43" s="176"/>
      <c r="AM43" s="176"/>
      <c r="AN43" s="176"/>
      <c r="AO43" s="176"/>
      <c r="AP43" s="176"/>
      <c r="AQ43" s="176"/>
      <c r="AR43" s="176"/>
      <c r="AS43" s="176"/>
      <c r="AT43" s="176"/>
      <c r="AU43" s="176"/>
      <c r="AV43" s="176"/>
      <c r="AW43" s="176"/>
      <c r="AX43" s="176"/>
      <c r="AY43" s="176"/>
      <c r="AZ43" s="176"/>
      <c r="BA43" s="176"/>
      <c r="BB43" s="176"/>
      <c r="BC43" s="176"/>
      <c r="BD43" s="176"/>
      <c r="BE43" s="176"/>
      <c r="BF43" s="176"/>
      <c r="BG43" s="176"/>
      <c r="BH43" s="176"/>
      <c r="BI43" s="176"/>
      <c r="BJ43" s="176"/>
      <c r="BK43" s="176"/>
      <c r="BL43" s="176"/>
      <c r="BM43" s="176"/>
      <c r="BN43" s="176"/>
      <c r="BO43" s="176"/>
      <c r="BP43" s="176"/>
      <c r="BQ43" s="176"/>
      <c r="BR43" s="176"/>
      <c r="BS43" s="176"/>
      <c r="BT43" s="176"/>
      <c r="BU43" s="176"/>
      <c r="BV43" s="176"/>
      <c r="BW43" s="176"/>
      <c r="BX43" s="176"/>
      <c r="BY43" s="176"/>
      <c r="BZ43" s="176"/>
      <c r="CA43" s="176"/>
      <c r="CB43" s="176"/>
      <c r="CC43" s="176"/>
      <c r="CD43" s="176"/>
      <c r="CE43" s="176"/>
      <c r="CF43" s="176"/>
      <c r="CG43" s="176"/>
      <c r="CH43" s="176"/>
      <c r="CI43" s="176"/>
      <c r="CJ43" s="176">
        <v>1767565963.8658192</v>
      </c>
    </row>
    <row r="44" spans="1:88">
      <c r="D44" s="175" t="s">
        <v>424</v>
      </c>
      <c r="E44" s="176" t="s">
        <v>425</v>
      </c>
      <c r="F44" s="176" t="s">
        <v>426</v>
      </c>
      <c r="G44" s="176">
        <v>-3851905.34</v>
      </c>
      <c r="H44" s="176"/>
      <c r="I44" s="176"/>
      <c r="J44" s="176">
        <v>-8531344.1269872002</v>
      </c>
      <c r="K44" s="176"/>
      <c r="L44" s="176"/>
      <c r="M44" s="176">
        <v>-2904154.35</v>
      </c>
      <c r="N44" s="176"/>
      <c r="O44" s="176">
        <v>-15287403.8169872</v>
      </c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B44" s="176"/>
      <c r="AC44" s="176"/>
      <c r="AD44" s="176"/>
      <c r="AE44" s="176"/>
      <c r="AF44" s="176"/>
      <c r="AG44" s="176"/>
      <c r="AH44" s="176"/>
      <c r="AI44" s="176"/>
      <c r="AJ44" s="176"/>
      <c r="AK44" s="176"/>
      <c r="AL44" s="176"/>
      <c r="AM44" s="176"/>
      <c r="AN44" s="176"/>
      <c r="AO44" s="176"/>
      <c r="AP44" s="176"/>
      <c r="AQ44" s="176"/>
      <c r="AR44" s="176"/>
      <c r="AS44" s="176"/>
      <c r="AT44" s="176"/>
      <c r="AU44" s="176"/>
      <c r="AV44" s="176"/>
      <c r="AW44" s="176"/>
      <c r="AX44" s="176"/>
      <c r="AY44" s="176"/>
      <c r="AZ44" s="176"/>
      <c r="BA44" s="176"/>
      <c r="BB44" s="176"/>
      <c r="BC44" s="176"/>
      <c r="BD44" s="176"/>
      <c r="BE44" s="176"/>
      <c r="BF44" s="176"/>
      <c r="BG44" s="176"/>
      <c r="BH44" s="176"/>
      <c r="BI44" s="176"/>
      <c r="BJ44" s="176"/>
      <c r="BK44" s="176"/>
      <c r="BL44" s="176"/>
      <c r="BM44" s="176"/>
      <c r="BN44" s="176"/>
      <c r="BO44" s="176"/>
      <c r="BP44" s="176"/>
      <c r="BQ44" s="176"/>
      <c r="BR44" s="176"/>
      <c r="BS44" s="176"/>
      <c r="BT44" s="176"/>
      <c r="BU44" s="176"/>
      <c r="BV44" s="176"/>
      <c r="BW44" s="176"/>
      <c r="BX44" s="176"/>
      <c r="BY44" s="176"/>
      <c r="BZ44" s="176"/>
      <c r="CA44" s="176"/>
      <c r="CB44" s="176"/>
      <c r="CC44" s="176"/>
      <c r="CD44" s="176"/>
      <c r="CE44" s="176"/>
      <c r="CF44" s="176"/>
      <c r="CG44" s="176"/>
      <c r="CH44" s="176"/>
      <c r="CI44" s="176"/>
      <c r="CJ44" s="176">
        <v>-15287403.8169872</v>
      </c>
    </row>
    <row r="45" spans="1:88">
      <c r="D45" s="175" t="s">
        <v>427</v>
      </c>
      <c r="E45" s="178" t="s">
        <v>428</v>
      </c>
      <c r="F45" s="178" t="s">
        <v>423</v>
      </c>
      <c r="G45" s="178">
        <v>977833440.66999996</v>
      </c>
      <c r="H45" s="178"/>
      <c r="I45" s="178"/>
      <c r="J45" s="178">
        <v>479949855.76111197</v>
      </c>
      <c r="K45" s="178"/>
      <c r="L45" s="178">
        <v>8075793.4480309999</v>
      </c>
      <c r="M45" s="178">
        <v>135896561.44999999</v>
      </c>
      <c r="N45" s="178">
        <v>150522908.71968901</v>
      </c>
      <c r="O45" s="178">
        <v>1752278560.0488319</v>
      </c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  <c r="AA45" s="178"/>
      <c r="AB45" s="178"/>
      <c r="AC45" s="178"/>
      <c r="AD45" s="178"/>
      <c r="AE45" s="178"/>
      <c r="AF45" s="178"/>
      <c r="AG45" s="178"/>
      <c r="AH45" s="178"/>
      <c r="AI45" s="178"/>
      <c r="AJ45" s="178"/>
      <c r="AK45" s="178"/>
      <c r="AL45" s="178"/>
      <c r="AM45" s="178"/>
      <c r="AN45" s="178"/>
      <c r="AO45" s="178"/>
      <c r="AP45" s="178"/>
      <c r="AQ45" s="178"/>
      <c r="AR45" s="178"/>
      <c r="AS45" s="178"/>
      <c r="AT45" s="178"/>
      <c r="AU45" s="178"/>
      <c r="AV45" s="178"/>
      <c r="AW45" s="178"/>
      <c r="AX45" s="178"/>
      <c r="AY45" s="178"/>
      <c r="AZ45" s="178"/>
      <c r="BA45" s="178"/>
      <c r="BB45" s="178"/>
      <c r="BC45" s="178"/>
      <c r="BD45" s="178"/>
      <c r="BE45" s="178"/>
      <c r="BF45" s="178"/>
      <c r="BG45" s="178"/>
      <c r="BH45" s="178"/>
      <c r="BI45" s="178"/>
      <c r="BJ45" s="178"/>
      <c r="BK45" s="178"/>
      <c r="BL45" s="178"/>
      <c r="BM45" s="178"/>
      <c r="BN45" s="178"/>
      <c r="BO45" s="178"/>
      <c r="BP45" s="178"/>
      <c r="BQ45" s="178"/>
      <c r="BR45" s="178"/>
      <c r="BS45" s="178"/>
      <c r="BT45" s="178"/>
      <c r="BU45" s="178"/>
      <c r="BV45" s="178"/>
      <c r="BW45" s="178"/>
      <c r="BX45" s="178"/>
      <c r="BY45" s="178"/>
      <c r="BZ45" s="178"/>
      <c r="CA45" s="178"/>
      <c r="CB45" s="178"/>
      <c r="CC45" s="178"/>
      <c r="CD45" s="178"/>
      <c r="CE45" s="178"/>
      <c r="CF45" s="178"/>
      <c r="CG45" s="178"/>
      <c r="CH45" s="178"/>
      <c r="CI45" s="178"/>
      <c r="CJ45" s="178">
        <v>1752278560.0488319</v>
      </c>
    </row>
    <row r="46" spans="1:88">
      <c r="D46" s="175" t="s">
        <v>429</v>
      </c>
      <c r="E46" s="176" t="s">
        <v>430</v>
      </c>
      <c r="F46" s="176" t="s">
        <v>431</v>
      </c>
      <c r="G46" s="176">
        <v>109345411.97</v>
      </c>
      <c r="H46" s="176"/>
      <c r="I46" s="176"/>
      <c r="J46" s="176">
        <v>13574046.264772801</v>
      </c>
      <c r="K46" s="176"/>
      <c r="L46" s="176">
        <v>113260124.7433635</v>
      </c>
      <c r="M46" s="176">
        <v>908807.78</v>
      </c>
      <c r="N46" s="176">
        <v>10663349.148522001</v>
      </c>
      <c r="O46" s="176">
        <v>247751739.90665829</v>
      </c>
      <c r="P46" s="176"/>
      <c r="Q46" s="176"/>
      <c r="R46" s="176"/>
      <c r="S46" s="176"/>
      <c r="T46" s="176"/>
      <c r="U46" s="176"/>
      <c r="V46" s="176"/>
      <c r="W46" s="176"/>
      <c r="X46" s="176"/>
      <c r="Y46" s="176"/>
      <c r="Z46" s="176"/>
      <c r="AA46" s="176"/>
      <c r="AB46" s="176"/>
      <c r="AC46" s="176"/>
      <c r="AD46" s="176"/>
      <c r="AE46" s="176"/>
      <c r="AF46" s="176"/>
      <c r="AG46" s="176"/>
      <c r="AH46" s="176"/>
      <c r="AI46" s="176"/>
      <c r="AJ46" s="176"/>
      <c r="AK46" s="176"/>
      <c r="AL46" s="176"/>
      <c r="AM46" s="176"/>
      <c r="AN46" s="176"/>
      <c r="AO46" s="176"/>
      <c r="AP46" s="176"/>
      <c r="AQ46" s="176"/>
      <c r="AR46" s="176"/>
      <c r="AS46" s="176"/>
      <c r="AT46" s="176"/>
      <c r="AU46" s="176"/>
      <c r="AV46" s="176"/>
      <c r="AW46" s="176"/>
      <c r="AX46" s="176"/>
      <c r="AY46" s="176"/>
      <c r="AZ46" s="176"/>
      <c r="BA46" s="176"/>
      <c r="BB46" s="176"/>
      <c r="BC46" s="176"/>
      <c r="BD46" s="176"/>
      <c r="BE46" s="176"/>
      <c r="BF46" s="176"/>
      <c r="BG46" s="176"/>
      <c r="BH46" s="176"/>
      <c r="BI46" s="176"/>
      <c r="BJ46" s="176"/>
      <c r="BK46" s="176"/>
      <c r="BL46" s="176"/>
      <c r="BM46" s="176"/>
      <c r="BN46" s="176"/>
      <c r="BO46" s="176"/>
      <c r="BP46" s="176"/>
      <c r="BQ46" s="176"/>
      <c r="BR46" s="176"/>
      <c r="BS46" s="176"/>
      <c r="BT46" s="176"/>
      <c r="BU46" s="176"/>
      <c r="BV46" s="176"/>
      <c r="BW46" s="176"/>
      <c r="BX46" s="176"/>
      <c r="BY46" s="176"/>
      <c r="BZ46" s="176"/>
      <c r="CA46" s="176"/>
      <c r="CB46" s="176"/>
      <c r="CC46" s="176"/>
      <c r="CD46" s="176"/>
      <c r="CE46" s="176"/>
      <c r="CF46" s="176"/>
      <c r="CG46" s="176"/>
      <c r="CH46" s="176"/>
      <c r="CI46" s="176"/>
      <c r="CJ46" s="176">
        <v>247751739.90665829</v>
      </c>
    </row>
    <row r="47" spans="1:88">
      <c r="D47" s="175" t="s">
        <v>432</v>
      </c>
      <c r="E47" s="176" t="s">
        <v>433</v>
      </c>
      <c r="F47" s="176" t="s">
        <v>434</v>
      </c>
      <c r="G47" s="176">
        <v>-886912.23</v>
      </c>
      <c r="H47" s="176"/>
      <c r="I47" s="176"/>
      <c r="J47" s="176"/>
      <c r="K47" s="176"/>
      <c r="L47" s="176"/>
      <c r="M47" s="176"/>
      <c r="N47" s="176"/>
      <c r="O47" s="176">
        <v>-886912.23</v>
      </c>
      <c r="P47" s="176"/>
      <c r="Q47" s="176"/>
      <c r="R47" s="176"/>
      <c r="S47" s="176"/>
      <c r="T47" s="176"/>
      <c r="U47" s="176"/>
      <c r="V47" s="176"/>
      <c r="W47" s="176"/>
      <c r="X47" s="176"/>
      <c r="Y47" s="176"/>
      <c r="Z47" s="176"/>
      <c r="AA47" s="176"/>
      <c r="AB47" s="176"/>
      <c r="AC47" s="176"/>
      <c r="AD47" s="176"/>
      <c r="AE47" s="176"/>
      <c r="AF47" s="176"/>
      <c r="AG47" s="176"/>
      <c r="AH47" s="176"/>
      <c r="AI47" s="176"/>
      <c r="AJ47" s="176"/>
      <c r="AK47" s="176"/>
      <c r="AL47" s="176"/>
      <c r="AM47" s="176"/>
      <c r="AN47" s="176"/>
      <c r="AO47" s="176"/>
      <c r="AP47" s="176"/>
      <c r="AQ47" s="176"/>
      <c r="AR47" s="176"/>
      <c r="AS47" s="176"/>
      <c r="AT47" s="176"/>
      <c r="AU47" s="176"/>
      <c r="AV47" s="176"/>
      <c r="AW47" s="176"/>
      <c r="AX47" s="176"/>
      <c r="AY47" s="176"/>
      <c r="AZ47" s="176"/>
      <c r="BA47" s="176"/>
      <c r="BB47" s="176"/>
      <c r="BC47" s="176"/>
      <c r="BD47" s="176"/>
      <c r="BE47" s="176"/>
      <c r="BF47" s="176"/>
      <c r="BG47" s="176"/>
      <c r="BH47" s="176"/>
      <c r="BI47" s="176"/>
      <c r="BJ47" s="176"/>
      <c r="BK47" s="176"/>
      <c r="BL47" s="176"/>
      <c r="BM47" s="176"/>
      <c r="BN47" s="176"/>
      <c r="BO47" s="176"/>
      <c r="BP47" s="176"/>
      <c r="BQ47" s="176"/>
      <c r="BR47" s="176"/>
      <c r="BS47" s="176"/>
      <c r="BT47" s="176"/>
      <c r="BU47" s="176"/>
      <c r="BV47" s="176"/>
      <c r="BW47" s="176"/>
      <c r="BX47" s="176"/>
      <c r="BY47" s="176"/>
      <c r="BZ47" s="176"/>
      <c r="CA47" s="176"/>
      <c r="CB47" s="176"/>
      <c r="CC47" s="176"/>
      <c r="CD47" s="176"/>
      <c r="CE47" s="176"/>
      <c r="CF47" s="176"/>
      <c r="CG47" s="176"/>
      <c r="CH47" s="176"/>
      <c r="CI47" s="176"/>
      <c r="CJ47" s="176">
        <v>-886912.23</v>
      </c>
    </row>
    <row r="48" spans="1:88">
      <c r="D48" s="175" t="s">
        <v>435</v>
      </c>
      <c r="E48" s="178" t="s">
        <v>436</v>
      </c>
      <c r="F48" s="178" t="s">
        <v>431</v>
      </c>
      <c r="G48" s="178">
        <v>108458499.73999999</v>
      </c>
      <c r="H48" s="178"/>
      <c r="I48" s="178"/>
      <c r="J48" s="178">
        <v>13574046.264772801</v>
      </c>
      <c r="K48" s="178"/>
      <c r="L48" s="178">
        <v>113260124.7433635</v>
      </c>
      <c r="M48" s="178">
        <v>908807.78</v>
      </c>
      <c r="N48" s="178">
        <v>10663349.148522001</v>
      </c>
      <c r="O48" s="178">
        <v>246864827.6766583</v>
      </c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>
        <v>246864827.6766583</v>
      </c>
    </row>
    <row r="49" spans="4:90">
      <c r="D49" s="175" t="s">
        <v>437</v>
      </c>
      <c r="E49" s="176" t="s">
        <v>438</v>
      </c>
      <c r="F49" s="176" t="s">
        <v>439</v>
      </c>
      <c r="G49" s="176">
        <v>638781365.17999995</v>
      </c>
      <c r="H49" s="176"/>
      <c r="I49" s="176"/>
      <c r="J49" s="176">
        <v>1006195910.6084874</v>
      </c>
      <c r="K49" s="176"/>
      <c r="L49" s="176">
        <v>94040213.369536504</v>
      </c>
      <c r="M49" s="176">
        <v>216735172.16</v>
      </c>
      <c r="N49" s="176">
        <v>232214726.68543351</v>
      </c>
      <c r="O49" s="176">
        <v>2187967388.0034575</v>
      </c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176"/>
      <c r="AC49" s="176"/>
      <c r="AD49" s="176"/>
      <c r="AE49" s="176"/>
      <c r="AF49" s="176"/>
      <c r="AG49" s="176"/>
      <c r="AH49" s="176"/>
      <c r="AI49" s="176"/>
      <c r="AJ49" s="176"/>
      <c r="AK49" s="176"/>
      <c r="AL49" s="176"/>
      <c r="AM49" s="176"/>
      <c r="AN49" s="176"/>
      <c r="AO49" s="176"/>
      <c r="AP49" s="176"/>
      <c r="AQ49" s="176"/>
      <c r="AR49" s="176"/>
      <c r="AS49" s="176"/>
      <c r="AT49" s="176"/>
      <c r="AU49" s="176"/>
      <c r="AV49" s="176"/>
      <c r="AW49" s="176"/>
      <c r="AX49" s="176"/>
      <c r="AY49" s="176"/>
      <c r="AZ49" s="176"/>
      <c r="BA49" s="176"/>
      <c r="BB49" s="176"/>
      <c r="BC49" s="176"/>
      <c r="BD49" s="176"/>
      <c r="BE49" s="176"/>
      <c r="BF49" s="176"/>
      <c r="BG49" s="176"/>
      <c r="BH49" s="176"/>
      <c r="BI49" s="176">
        <v>0</v>
      </c>
      <c r="BJ49" s="176"/>
      <c r="BK49" s="176">
        <v>0</v>
      </c>
      <c r="BL49" s="176"/>
      <c r="BM49" s="176"/>
      <c r="BN49" s="176"/>
      <c r="BO49" s="176"/>
      <c r="BP49" s="176"/>
      <c r="BQ49" s="176"/>
      <c r="BR49" s="176"/>
      <c r="BS49" s="176"/>
      <c r="BT49" s="176"/>
      <c r="BU49" s="176"/>
      <c r="BV49" s="176"/>
      <c r="BW49" s="176"/>
      <c r="BX49" s="176"/>
      <c r="BY49" s="176"/>
      <c r="BZ49" s="176"/>
      <c r="CA49" s="176">
        <v>0</v>
      </c>
      <c r="CB49" s="176">
        <v>-4271011.8</v>
      </c>
      <c r="CC49" s="176"/>
      <c r="CD49" s="176">
        <v>-4271011.8</v>
      </c>
      <c r="CE49" s="176">
        <v>-4271011.8</v>
      </c>
      <c r="CF49" s="182">
        <v>-4271011.8</v>
      </c>
      <c r="CG49" s="176"/>
      <c r="CH49" s="176"/>
      <c r="CI49" s="176"/>
      <c r="CJ49" s="176">
        <v>2183696376.2034578</v>
      </c>
    </row>
    <row r="50" spans="4:90">
      <c r="D50" s="175" t="s">
        <v>440</v>
      </c>
      <c r="E50" s="176" t="s">
        <v>441</v>
      </c>
      <c r="F50" s="176" t="s">
        <v>442</v>
      </c>
      <c r="G50" s="176">
        <v>-1155804.25</v>
      </c>
      <c r="H50" s="176"/>
      <c r="I50" s="176"/>
      <c r="J50" s="176">
        <v>-182320.56051360001</v>
      </c>
      <c r="K50" s="176"/>
      <c r="L50" s="176">
        <v>-224501.665003</v>
      </c>
      <c r="M50" s="176"/>
      <c r="N50" s="176"/>
      <c r="O50" s="176">
        <v>-1562626.4755166001</v>
      </c>
      <c r="P50" s="176"/>
      <c r="Q50" s="176"/>
      <c r="R50" s="176"/>
      <c r="S50" s="176"/>
      <c r="T50" s="176"/>
      <c r="U50" s="176"/>
      <c r="V50" s="176"/>
      <c r="W50" s="176"/>
      <c r="X50" s="176"/>
      <c r="Y50" s="176"/>
      <c r="Z50" s="176"/>
      <c r="AA50" s="176"/>
      <c r="AB50" s="176"/>
      <c r="AC50" s="176"/>
      <c r="AD50" s="176"/>
      <c r="AE50" s="176"/>
      <c r="AF50" s="176"/>
      <c r="AG50" s="176"/>
      <c r="AH50" s="176"/>
      <c r="AI50" s="176"/>
      <c r="AJ50" s="176"/>
      <c r="AK50" s="176"/>
      <c r="AL50" s="176"/>
      <c r="AM50" s="176"/>
      <c r="AN50" s="176"/>
      <c r="AO50" s="176"/>
      <c r="AP50" s="176"/>
      <c r="AQ50" s="176"/>
      <c r="AR50" s="176"/>
      <c r="AS50" s="176"/>
      <c r="AT50" s="176"/>
      <c r="AU50" s="176"/>
      <c r="AV50" s="176"/>
      <c r="AW50" s="176"/>
      <c r="AX50" s="176"/>
      <c r="AY50" s="176"/>
      <c r="AZ50" s="176"/>
      <c r="BA50" s="176"/>
      <c r="BB50" s="176"/>
      <c r="BC50" s="176"/>
      <c r="BD50" s="176"/>
      <c r="BE50" s="176"/>
      <c r="BF50" s="176"/>
      <c r="BG50" s="176"/>
      <c r="BH50" s="176"/>
      <c r="BI50" s="176"/>
      <c r="BJ50" s="176"/>
      <c r="BK50" s="176"/>
      <c r="BL50" s="176"/>
      <c r="BM50" s="176"/>
      <c r="BN50" s="176"/>
      <c r="BO50" s="176"/>
      <c r="BP50" s="176"/>
      <c r="BQ50" s="176"/>
      <c r="BR50" s="176"/>
      <c r="BS50" s="176"/>
      <c r="BT50" s="176"/>
      <c r="BU50" s="176"/>
      <c r="BV50" s="176"/>
      <c r="BW50" s="176"/>
      <c r="BX50" s="176"/>
      <c r="BY50" s="176"/>
      <c r="BZ50" s="176"/>
      <c r="CA50" s="176"/>
      <c r="CB50" s="176"/>
      <c r="CC50" s="176"/>
      <c r="CD50" s="176"/>
      <c r="CE50" s="176"/>
      <c r="CF50" s="176"/>
      <c r="CG50" s="176"/>
      <c r="CH50" s="176"/>
      <c r="CI50" s="176"/>
      <c r="CJ50" s="176">
        <v>-1562626.4755166001</v>
      </c>
    </row>
    <row r="51" spans="4:90">
      <c r="D51" s="175" t="s">
        <v>443</v>
      </c>
      <c r="E51" s="178" t="s">
        <v>444</v>
      </c>
      <c r="F51" s="178" t="s">
        <v>439</v>
      </c>
      <c r="G51" s="178">
        <v>637625560.92999995</v>
      </c>
      <c r="H51" s="178"/>
      <c r="I51" s="178"/>
      <c r="J51" s="178">
        <v>1006013590.0479738</v>
      </c>
      <c r="K51" s="178"/>
      <c r="L51" s="178">
        <v>93815711.704533502</v>
      </c>
      <c r="M51" s="178">
        <v>216735172.16</v>
      </c>
      <c r="N51" s="178">
        <v>232214726.68543351</v>
      </c>
      <c r="O51" s="178">
        <v>2186404761.5279408</v>
      </c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>
        <v>0</v>
      </c>
      <c r="BJ51" s="178"/>
      <c r="BK51" s="178">
        <v>0</v>
      </c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>
        <v>0</v>
      </c>
      <c r="CB51" s="178">
        <v>-4271011.8</v>
      </c>
      <c r="CC51" s="178"/>
      <c r="CD51" s="178">
        <v>-4271011.8</v>
      </c>
      <c r="CE51" s="178">
        <v>-4271011.8</v>
      </c>
      <c r="CF51" s="182">
        <v>-4271011.8</v>
      </c>
      <c r="CG51" s="178"/>
      <c r="CH51" s="178"/>
      <c r="CI51" s="178"/>
      <c r="CJ51" s="178">
        <v>2182133749.727941</v>
      </c>
    </row>
    <row r="52" spans="4:90">
      <c r="D52" s="175" t="s">
        <v>445</v>
      </c>
      <c r="E52" s="176" t="s">
        <v>446</v>
      </c>
      <c r="F52" s="176" t="s">
        <v>447</v>
      </c>
      <c r="G52" s="176">
        <v>363298890.97000003</v>
      </c>
      <c r="H52" s="176">
        <v>35183817.229999997</v>
      </c>
      <c r="I52" s="176"/>
      <c r="J52" s="176">
        <v>419406826.32170582</v>
      </c>
      <c r="K52" s="176"/>
      <c r="L52" s="176">
        <v>112427365.838907</v>
      </c>
      <c r="M52" s="176">
        <v>91291889.950000003</v>
      </c>
      <c r="N52" s="176">
        <v>231599039.49391049</v>
      </c>
      <c r="O52" s="176">
        <v>1253207829.8045232</v>
      </c>
      <c r="P52" s="176"/>
      <c r="Q52" s="176"/>
      <c r="R52" s="176"/>
      <c r="S52" s="176"/>
      <c r="T52" s="176"/>
      <c r="U52" s="176"/>
      <c r="V52" s="176"/>
      <c r="W52" s="176"/>
      <c r="X52" s="176"/>
      <c r="Y52" s="176"/>
      <c r="Z52" s="176"/>
      <c r="AA52" s="176"/>
      <c r="AB52" s="176"/>
      <c r="AC52" s="176"/>
      <c r="AD52" s="176"/>
      <c r="AE52" s="176"/>
      <c r="AF52" s="176"/>
      <c r="AG52" s="176"/>
      <c r="AH52" s="176"/>
      <c r="AI52" s="176"/>
      <c r="AJ52" s="176"/>
      <c r="AK52" s="176"/>
      <c r="AL52" s="176"/>
      <c r="AM52" s="176"/>
      <c r="AN52" s="176"/>
      <c r="AO52" s="176"/>
      <c r="AP52" s="176"/>
      <c r="AQ52" s="176"/>
      <c r="AR52" s="176"/>
      <c r="AS52" s="176"/>
      <c r="AT52" s="176"/>
      <c r="AU52" s="176"/>
      <c r="AV52" s="176"/>
      <c r="AW52" s="176"/>
      <c r="AX52" s="176"/>
      <c r="AY52" s="176"/>
      <c r="AZ52" s="176"/>
      <c r="BA52" s="176"/>
      <c r="BB52" s="176"/>
      <c r="BC52" s="176"/>
      <c r="BD52" s="176"/>
      <c r="BE52" s="176"/>
      <c r="BF52" s="176"/>
      <c r="BG52" s="176"/>
      <c r="BH52" s="176"/>
      <c r="BI52" s="176"/>
      <c r="BJ52" s="176"/>
      <c r="BK52" s="176"/>
      <c r="BL52" s="176"/>
      <c r="BM52" s="176"/>
      <c r="BN52" s="176"/>
      <c r="BO52" s="176"/>
      <c r="BP52" s="176"/>
      <c r="BQ52" s="176"/>
      <c r="BR52" s="176"/>
      <c r="BS52" s="176"/>
      <c r="BT52" s="176"/>
      <c r="BU52" s="176"/>
      <c r="BV52" s="176"/>
      <c r="BW52" s="176"/>
      <c r="BX52" s="176"/>
      <c r="BY52" s="176"/>
      <c r="BZ52" s="176"/>
      <c r="CA52" s="176"/>
      <c r="CB52" s="176"/>
      <c r="CC52" s="176"/>
      <c r="CD52" s="176"/>
      <c r="CE52" s="176"/>
      <c r="CF52" s="176"/>
      <c r="CG52" s="176"/>
      <c r="CH52" s="176"/>
      <c r="CI52" s="176"/>
      <c r="CJ52" s="176">
        <v>1253207829.8045232</v>
      </c>
    </row>
    <row r="53" spans="4:90">
      <c r="D53" s="175" t="s">
        <v>448</v>
      </c>
      <c r="E53" s="176" t="s">
        <v>449</v>
      </c>
      <c r="F53" s="176" t="s">
        <v>450</v>
      </c>
      <c r="G53" s="176">
        <v>-59835766.520000003</v>
      </c>
      <c r="H53" s="176"/>
      <c r="I53" s="176"/>
      <c r="J53" s="176"/>
      <c r="K53" s="176"/>
      <c r="L53" s="176"/>
      <c r="M53" s="176">
        <v>-9875625.8100000005</v>
      </c>
      <c r="N53" s="176"/>
      <c r="O53" s="176">
        <v>-69711392.329999998</v>
      </c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6"/>
      <c r="AL53" s="176"/>
      <c r="AM53" s="176"/>
      <c r="AN53" s="176"/>
      <c r="AO53" s="176"/>
      <c r="AP53" s="176"/>
      <c r="AQ53" s="176"/>
      <c r="AR53" s="176"/>
      <c r="AS53" s="176"/>
      <c r="AT53" s="176"/>
      <c r="AU53" s="176"/>
      <c r="AV53" s="176"/>
      <c r="AW53" s="176"/>
      <c r="AX53" s="176"/>
      <c r="AY53" s="176"/>
      <c r="AZ53" s="176"/>
      <c r="BA53" s="176"/>
      <c r="BB53" s="176"/>
      <c r="BC53" s="176"/>
      <c r="BD53" s="176"/>
      <c r="BE53" s="176"/>
      <c r="BF53" s="176"/>
      <c r="BG53" s="176"/>
      <c r="BH53" s="176"/>
      <c r="BI53" s="176"/>
      <c r="BJ53" s="176"/>
      <c r="BK53" s="176"/>
      <c r="BL53" s="176"/>
      <c r="BM53" s="176"/>
      <c r="BN53" s="176"/>
      <c r="BO53" s="176"/>
      <c r="BP53" s="176"/>
      <c r="BQ53" s="176"/>
      <c r="BR53" s="176"/>
      <c r="BS53" s="176"/>
      <c r="BT53" s="176"/>
      <c r="BU53" s="176"/>
      <c r="BV53" s="176"/>
      <c r="BW53" s="176"/>
      <c r="BX53" s="176"/>
      <c r="BY53" s="176"/>
      <c r="BZ53" s="176"/>
      <c r="CA53" s="176"/>
      <c r="CB53" s="176"/>
      <c r="CC53" s="176"/>
      <c r="CD53" s="176"/>
      <c r="CE53" s="176"/>
      <c r="CF53" s="176"/>
      <c r="CG53" s="176"/>
      <c r="CH53" s="176"/>
      <c r="CI53" s="176"/>
      <c r="CJ53" s="176">
        <v>-69711392.329999998</v>
      </c>
    </row>
    <row r="54" spans="4:90">
      <c r="D54" s="175" t="s">
        <v>451</v>
      </c>
      <c r="E54" s="178" t="s">
        <v>452</v>
      </c>
      <c r="F54" s="178" t="s">
        <v>447</v>
      </c>
      <c r="G54" s="178">
        <v>303463124.44999999</v>
      </c>
      <c r="H54" s="178">
        <v>35183817.229999997</v>
      </c>
      <c r="I54" s="178"/>
      <c r="J54" s="178">
        <v>419406826.32170582</v>
      </c>
      <c r="K54" s="178"/>
      <c r="L54" s="178">
        <v>112427365.838907</v>
      </c>
      <c r="M54" s="178">
        <v>81416264.140000001</v>
      </c>
      <c r="N54" s="178">
        <v>231599039.49391049</v>
      </c>
      <c r="O54" s="178">
        <v>1183496437.4745233</v>
      </c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  <c r="CH54" s="178"/>
      <c r="CI54" s="178"/>
      <c r="CJ54" s="178">
        <v>1183496437.4745233</v>
      </c>
    </row>
    <row r="55" spans="4:90">
      <c r="D55" s="175" t="s">
        <v>453</v>
      </c>
      <c r="E55" s="176" t="s">
        <v>454</v>
      </c>
      <c r="F55" s="176" t="s">
        <v>455</v>
      </c>
      <c r="G55" s="176">
        <v>315768603.43000001</v>
      </c>
      <c r="H55" s="176"/>
      <c r="I55" s="176"/>
      <c r="J55" s="176">
        <v>28260655.824562799</v>
      </c>
      <c r="K55" s="176"/>
      <c r="L55" s="176">
        <v>81052729.522459507</v>
      </c>
      <c r="M55" s="176">
        <v>63864890.810000002</v>
      </c>
      <c r="N55" s="176">
        <v>125216111.711394</v>
      </c>
      <c r="O55" s="176">
        <v>614162991.29841626</v>
      </c>
      <c r="P55" s="176"/>
      <c r="Q55" s="176"/>
      <c r="R55" s="176"/>
      <c r="S55" s="176"/>
      <c r="T55" s="176"/>
      <c r="U55" s="176"/>
      <c r="V55" s="176"/>
      <c r="W55" s="176"/>
      <c r="X55" s="176"/>
      <c r="Y55" s="176"/>
      <c r="Z55" s="176"/>
      <c r="AA55" s="176"/>
      <c r="AB55" s="176"/>
      <c r="AC55" s="176"/>
      <c r="AD55" s="176"/>
      <c r="AE55" s="176"/>
      <c r="AF55" s="176"/>
      <c r="AG55" s="176"/>
      <c r="AH55" s="176"/>
      <c r="AI55" s="176"/>
      <c r="AJ55" s="176"/>
      <c r="AK55" s="176"/>
      <c r="AL55" s="176"/>
      <c r="AM55" s="176"/>
      <c r="AN55" s="176"/>
      <c r="AO55" s="176"/>
      <c r="AP55" s="176"/>
      <c r="AQ55" s="176"/>
      <c r="AR55" s="176"/>
      <c r="AS55" s="176"/>
      <c r="AT55" s="176"/>
      <c r="AU55" s="176"/>
      <c r="AV55" s="176"/>
      <c r="AW55" s="176"/>
      <c r="AX55" s="176"/>
      <c r="AY55" s="176"/>
      <c r="AZ55" s="176"/>
      <c r="BA55" s="176"/>
      <c r="BB55" s="176"/>
      <c r="BC55" s="176"/>
      <c r="BD55" s="176"/>
      <c r="BE55" s="176"/>
      <c r="BF55" s="176"/>
      <c r="BG55" s="176"/>
      <c r="BH55" s="176"/>
      <c r="BI55" s="176"/>
      <c r="BJ55" s="176"/>
      <c r="BK55" s="176"/>
      <c r="BL55" s="176"/>
      <c r="BM55" s="176"/>
      <c r="BN55" s="176"/>
      <c r="BO55" s="176"/>
      <c r="BP55" s="176"/>
      <c r="BQ55" s="176"/>
      <c r="BR55" s="176"/>
      <c r="BS55" s="176"/>
      <c r="BT55" s="176"/>
      <c r="BU55" s="176"/>
      <c r="BV55" s="176"/>
      <c r="BW55" s="176"/>
      <c r="BX55" s="176"/>
      <c r="BY55" s="176"/>
      <c r="BZ55" s="176"/>
      <c r="CA55" s="176"/>
      <c r="CB55" s="176"/>
      <c r="CC55" s="176"/>
      <c r="CD55" s="176"/>
      <c r="CE55" s="176"/>
      <c r="CF55" s="176"/>
      <c r="CG55" s="176"/>
      <c r="CH55" s="176"/>
      <c r="CI55" s="176"/>
      <c r="CJ55" s="176">
        <v>614162991.29841626</v>
      </c>
      <c r="CL55">
        <v>780478.08</v>
      </c>
    </row>
    <row r="56" spans="4:90">
      <c r="D56" s="175" t="s">
        <v>456</v>
      </c>
      <c r="E56" s="176" t="s">
        <v>457</v>
      </c>
      <c r="F56" s="176" t="s">
        <v>458</v>
      </c>
      <c r="G56" s="176"/>
      <c r="H56" s="176"/>
      <c r="I56" s="176"/>
      <c r="J56" s="176"/>
      <c r="K56" s="176"/>
      <c r="L56" s="176">
        <v>-428440.97040300001</v>
      </c>
      <c r="M56" s="176"/>
      <c r="N56" s="176"/>
      <c r="O56" s="176">
        <v>-428440.97040300001</v>
      </c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76">
        <v>-428440.97040300001</v>
      </c>
    </row>
    <row r="57" spans="4:90">
      <c r="D57" s="175" t="s">
        <v>459</v>
      </c>
      <c r="E57" s="176" t="s">
        <v>460</v>
      </c>
      <c r="F57" s="176" t="s">
        <v>461</v>
      </c>
      <c r="G57" s="176">
        <v>-220748.67</v>
      </c>
      <c r="H57" s="176"/>
      <c r="I57" s="176"/>
      <c r="J57" s="176"/>
      <c r="K57" s="176"/>
      <c r="L57" s="176"/>
      <c r="M57" s="176">
        <v>-97946.69</v>
      </c>
      <c r="N57" s="176"/>
      <c r="O57" s="176">
        <v>-318695.36</v>
      </c>
      <c r="P57" s="176"/>
      <c r="Q57" s="176"/>
      <c r="R57" s="176"/>
      <c r="S57" s="176"/>
      <c r="T57" s="176"/>
      <c r="U57" s="176"/>
      <c r="V57" s="176"/>
      <c r="W57" s="176"/>
      <c r="X57" s="176"/>
      <c r="Y57" s="176"/>
      <c r="Z57" s="176"/>
      <c r="AA57" s="176"/>
      <c r="AB57" s="176"/>
      <c r="AC57" s="176"/>
      <c r="AD57" s="176"/>
      <c r="AE57" s="176"/>
      <c r="AF57" s="176"/>
      <c r="AG57" s="176"/>
      <c r="AH57" s="176"/>
      <c r="AI57" s="176"/>
      <c r="AJ57" s="176"/>
      <c r="AK57" s="176"/>
      <c r="AL57" s="176"/>
      <c r="AM57" s="176"/>
      <c r="AN57" s="176"/>
      <c r="AO57" s="176"/>
      <c r="AP57" s="176"/>
      <c r="AQ57" s="176"/>
      <c r="AR57" s="176"/>
      <c r="AS57" s="176"/>
      <c r="AT57" s="176"/>
      <c r="AU57" s="176"/>
      <c r="AV57" s="176"/>
      <c r="AW57" s="176"/>
      <c r="AX57" s="176"/>
      <c r="AY57" s="176"/>
      <c r="AZ57" s="176"/>
      <c r="BA57" s="176"/>
      <c r="BB57" s="176"/>
      <c r="BC57" s="176"/>
      <c r="BD57" s="176"/>
      <c r="BE57" s="176"/>
      <c r="BF57" s="176"/>
      <c r="BG57" s="176"/>
      <c r="BH57" s="176"/>
      <c r="BI57" s="176"/>
      <c r="BJ57" s="176"/>
      <c r="BK57" s="176"/>
      <c r="BL57" s="176"/>
      <c r="BM57" s="176"/>
      <c r="BN57" s="176"/>
      <c r="BO57" s="176"/>
      <c r="BP57" s="176"/>
      <c r="BQ57" s="176"/>
      <c r="BR57" s="176"/>
      <c r="BS57" s="176"/>
      <c r="BT57" s="176"/>
      <c r="BU57" s="176"/>
      <c r="BV57" s="176"/>
      <c r="BW57" s="176"/>
      <c r="BX57" s="176"/>
      <c r="BY57" s="176"/>
      <c r="BZ57" s="176"/>
      <c r="CA57" s="176"/>
      <c r="CB57" s="176"/>
      <c r="CC57" s="176"/>
      <c r="CD57" s="176"/>
      <c r="CE57" s="176"/>
      <c r="CF57" s="176"/>
      <c r="CG57" s="176"/>
      <c r="CH57" s="176"/>
      <c r="CI57" s="176"/>
      <c r="CJ57" s="176">
        <v>-318695.36</v>
      </c>
      <c r="CL57">
        <v>781774.08</v>
      </c>
    </row>
    <row r="58" spans="4:90">
      <c r="D58" s="175" t="s">
        <v>462</v>
      </c>
      <c r="E58" s="178" t="s">
        <v>463</v>
      </c>
      <c r="F58" s="178" t="s">
        <v>455</v>
      </c>
      <c r="G58" s="178">
        <v>315547854.75999999</v>
      </c>
      <c r="H58" s="178"/>
      <c r="I58" s="178"/>
      <c r="J58" s="178">
        <v>28260655.824562799</v>
      </c>
      <c r="K58" s="178"/>
      <c r="L58" s="178">
        <v>80624288.552056506</v>
      </c>
      <c r="M58" s="178">
        <v>63766944.119999997</v>
      </c>
      <c r="N58" s="178">
        <v>125216111.711394</v>
      </c>
      <c r="O58" s="178">
        <v>613415854.96801329</v>
      </c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  <c r="CH58" s="178"/>
      <c r="CI58" s="178"/>
      <c r="CJ58" s="178">
        <v>613415854.96801329</v>
      </c>
    </row>
    <row r="59" spans="4:90">
      <c r="D59" s="175" t="s">
        <v>464</v>
      </c>
      <c r="E59" s="176" t="s">
        <v>465</v>
      </c>
      <c r="F59" s="176" t="s">
        <v>466</v>
      </c>
      <c r="G59" s="176">
        <v>440108816.24000001</v>
      </c>
      <c r="H59" s="176"/>
      <c r="I59" s="176"/>
      <c r="J59" s="176">
        <v>408065727.9712764</v>
      </c>
      <c r="K59" s="176"/>
      <c r="L59" s="176">
        <v>17508270.192889199</v>
      </c>
      <c r="M59" s="176">
        <v>47263831.979999997</v>
      </c>
      <c r="N59" s="176">
        <v>493962609.71432251</v>
      </c>
      <c r="O59" s="176">
        <v>1406909256.0984881</v>
      </c>
      <c r="P59" s="176"/>
      <c r="Q59" s="176"/>
      <c r="R59" s="176"/>
      <c r="S59" s="176"/>
      <c r="T59" s="176"/>
      <c r="U59" s="176"/>
      <c r="V59" s="176"/>
      <c r="W59" s="176"/>
      <c r="X59" s="176"/>
      <c r="Y59" s="176"/>
      <c r="Z59" s="176"/>
      <c r="AA59" s="176"/>
      <c r="AB59" s="176"/>
      <c r="AC59" s="176"/>
      <c r="AD59" s="176"/>
      <c r="AE59" s="176"/>
      <c r="AF59" s="176"/>
      <c r="AG59" s="176"/>
      <c r="AH59" s="176"/>
      <c r="AI59" s="176"/>
      <c r="AJ59" s="176"/>
      <c r="AK59" s="176"/>
      <c r="AL59" s="176"/>
      <c r="AM59" s="176"/>
      <c r="AN59" s="176"/>
      <c r="AO59" s="176"/>
      <c r="AP59" s="176"/>
      <c r="AQ59" s="176"/>
      <c r="AR59" s="176"/>
      <c r="AS59" s="176"/>
      <c r="AT59" s="176"/>
      <c r="AU59" s="176"/>
      <c r="AV59" s="176"/>
      <c r="AW59" s="176"/>
      <c r="AX59" s="176"/>
      <c r="AY59" s="176"/>
      <c r="AZ59" s="176"/>
      <c r="BA59" s="176"/>
      <c r="BB59" s="176"/>
      <c r="BC59" s="176"/>
      <c r="BD59" s="176"/>
      <c r="BE59" s="176"/>
      <c r="BF59" s="176"/>
      <c r="BG59" s="176"/>
      <c r="BH59" s="176"/>
      <c r="BI59" s="176"/>
      <c r="BJ59" s="176"/>
      <c r="BK59" s="176"/>
      <c r="BL59" s="176"/>
      <c r="BM59" s="176"/>
      <c r="BN59" s="176"/>
      <c r="BO59" s="176"/>
      <c r="BP59" s="176"/>
      <c r="BQ59" s="176"/>
      <c r="BR59" s="176"/>
      <c r="BS59" s="176"/>
      <c r="BT59" s="176"/>
      <c r="BU59" s="176"/>
      <c r="BV59" s="176"/>
      <c r="BW59" s="176"/>
      <c r="BX59" s="176"/>
      <c r="BY59" s="176"/>
      <c r="BZ59" s="176"/>
      <c r="CA59" s="176"/>
      <c r="CB59" s="176"/>
      <c r="CC59" s="176"/>
      <c r="CD59" s="176"/>
      <c r="CE59" s="176"/>
      <c r="CF59" s="176"/>
      <c r="CG59" s="176"/>
      <c r="CH59" s="176"/>
      <c r="CI59" s="176"/>
      <c r="CJ59" s="176">
        <v>1406909256.0984881</v>
      </c>
    </row>
    <row r="60" spans="4:90">
      <c r="D60" s="175" t="s">
        <v>467</v>
      </c>
      <c r="E60" s="178" t="s">
        <v>468</v>
      </c>
      <c r="F60" s="178" t="s">
        <v>466</v>
      </c>
      <c r="G60" s="178">
        <v>440108816.24000001</v>
      </c>
      <c r="H60" s="178"/>
      <c r="I60" s="178"/>
      <c r="J60" s="178">
        <v>408065727.9712764</v>
      </c>
      <c r="K60" s="178"/>
      <c r="L60" s="178">
        <v>17508270.192889199</v>
      </c>
      <c r="M60" s="178">
        <v>47263831.979999997</v>
      </c>
      <c r="N60" s="178">
        <v>493962609.71432251</v>
      </c>
      <c r="O60" s="178">
        <v>1406909256.0984881</v>
      </c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  <c r="CH60" s="178"/>
      <c r="CI60" s="178"/>
      <c r="CJ60" s="178">
        <v>1406909256.0984881</v>
      </c>
    </row>
    <row r="61" spans="4:90">
      <c r="D61" s="175" t="s">
        <v>469</v>
      </c>
      <c r="E61" s="180" t="s">
        <v>470</v>
      </c>
      <c r="F61" s="180" t="s">
        <v>471</v>
      </c>
      <c r="G61" s="180">
        <v>2783037296.79</v>
      </c>
      <c r="H61" s="180">
        <v>35183817.229999997</v>
      </c>
      <c r="I61" s="180"/>
      <c r="J61" s="180">
        <v>2355270702.1914034</v>
      </c>
      <c r="K61" s="180"/>
      <c r="L61" s="180">
        <v>425711554.47978067</v>
      </c>
      <c r="M61" s="180">
        <v>545987581.63</v>
      </c>
      <c r="N61" s="180">
        <v>1244178745.4732716</v>
      </c>
      <c r="O61" s="180">
        <v>7389369697.7944555</v>
      </c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  <c r="AA61" s="180"/>
      <c r="AB61" s="180"/>
      <c r="AC61" s="180"/>
      <c r="AD61" s="180"/>
      <c r="AE61" s="180"/>
      <c r="AF61" s="180"/>
      <c r="AG61" s="180"/>
      <c r="AH61" s="180"/>
      <c r="AI61" s="180"/>
      <c r="AJ61" s="180"/>
      <c r="AK61" s="180"/>
      <c r="AL61" s="180"/>
      <c r="AM61" s="180"/>
      <c r="AN61" s="180"/>
      <c r="AO61" s="180"/>
      <c r="AP61" s="180"/>
      <c r="AQ61" s="180"/>
      <c r="AR61" s="180"/>
      <c r="AS61" s="180"/>
      <c r="AT61" s="180"/>
      <c r="AU61" s="180"/>
      <c r="AV61" s="180"/>
      <c r="AW61" s="180"/>
      <c r="AX61" s="180"/>
      <c r="AY61" s="180"/>
      <c r="AZ61" s="180"/>
      <c r="BA61" s="180"/>
      <c r="BB61" s="180"/>
      <c r="BC61" s="180"/>
      <c r="BD61" s="180"/>
      <c r="BE61" s="180"/>
      <c r="BF61" s="180"/>
      <c r="BG61" s="180"/>
      <c r="BH61" s="180"/>
      <c r="BI61" s="180">
        <v>0</v>
      </c>
      <c r="BJ61" s="180"/>
      <c r="BK61" s="180">
        <v>0</v>
      </c>
      <c r="BL61" s="180"/>
      <c r="BM61" s="180"/>
      <c r="BN61" s="180"/>
      <c r="BO61" s="180"/>
      <c r="BP61" s="180"/>
      <c r="BQ61" s="180"/>
      <c r="BR61" s="180"/>
      <c r="BS61" s="180"/>
      <c r="BT61" s="180"/>
      <c r="BU61" s="180"/>
      <c r="BV61" s="180"/>
      <c r="BW61" s="180"/>
      <c r="BX61" s="180"/>
      <c r="BY61" s="180"/>
      <c r="BZ61" s="180"/>
      <c r="CA61" s="180">
        <v>0</v>
      </c>
      <c r="CB61" s="180">
        <v>-4271011.8</v>
      </c>
      <c r="CC61" s="180"/>
      <c r="CD61" s="180">
        <v>-4271011.8</v>
      </c>
      <c r="CE61" s="180">
        <v>-4271011.8</v>
      </c>
      <c r="CF61" s="182">
        <v>-4271011.8</v>
      </c>
      <c r="CG61" s="180"/>
      <c r="CH61" s="180"/>
      <c r="CI61" s="180"/>
      <c r="CJ61" s="180">
        <v>7385098685.9944563</v>
      </c>
    </row>
    <row r="62" spans="4:90">
      <c r="D62" s="175" t="s">
        <v>472</v>
      </c>
      <c r="E62" s="176" t="s">
        <v>473</v>
      </c>
      <c r="F62" s="176" t="s">
        <v>474</v>
      </c>
      <c r="G62" s="176"/>
      <c r="H62" s="176"/>
      <c r="I62" s="176"/>
      <c r="J62" s="176"/>
      <c r="K62" s="176"/>
      <c r="L62" s="186">
        <v>686345000</v>
      </c>
      <c r="M62" s="176"/>
      <c r="N62" s="176"/>
      <c r="O62" s="176">
        <v>686345000</v>
      </c>
      <c r="P62" s="176"/>
      <c r="Q62" s="176"/>
      <c r="R62" s="176"/>
      <c r="S62" s="176"/>
      <c r="T62" s="176"/>
      <c r="U62" s="176"/>
      <c r="V62" s="176"/>
      <c r="W62" s="176"/>
      <c r="X62" s="176"/>
      <c r="Y62" s="176"/>
      <c r="Z62" s="176"/>
      <c r="AA62" s="176"/>
      <c r="AB62" s="176"/>
      <c r="AC62" s="176"/>
      <c r="AD62" s="176"/>
      <c r="AE62" s="176"/>
      <c r="AF62" s="176"/>
      <c r="AG62" s="176"/>
      <c r="AH62" s="176"/>
      <c r="AI62" s="176"/>
      <c r="AJ62" s="176"/>
      <c r="AK62" s="176"/>
      <c r="AL62" s="176"/>
      <c r="AM62" s="176"/>
      <c r="AN62" s="176"/>
      <c r="AO62" s="176"/>
      <c r="AP62" s="176"/>
      <c r="AQ62" s="176"/>
      <c r="AR62" s="176"/>
      <c r="AS62" s="176"/>
      <c r="AT62" s="176"/>
      <c r="AU62" s="176"/>
      <c r="AV62" s="176"/>
      <c r="AW62" s="176"/>
      <c r="AX62" s="176"/>
      <c r="AY62" s="176"/>
      <c r="AZ62" s="176"/>
      <c r="BA62" s="176"/>
      <c r="BB62" s="176"/>
      <c r="BC62" s="176"/>
      <c r="BD62" s="176"/>
      <c r="BE62" s="176"/>
      <c r="BF62" s="176"/>
      <c r="BG62" s="176"/>
      <c r="BH62" s="176"/>
      <c r="BI62" s="176"/>
      <c r="BJ62" s="176"/>
      <c r="BK62" s="176"/>
      <c r="BL62" s="176"/>
      <c r="BM62" s="176"/>
      <c r="BN62" s="176"/>
      <c r="BO62" s="176"/>
      <c r="BP62" s="176"/>
      <c r="BQ62" s="176"/>
      <c r="BR62" s="176"/>
      <c r="BS62" s="176"/>
      <c r="BT62" s="176"/>
      <c r="BU62" s="176"/>
      <c r="BV62" s="176"/>
      <c r="BW62" s="176"/>
      <c r="BX62" s="176"/>
      <c r="BY62" s="176"/>
      <c r="BZ62" s="176"/>
      <c r="CA62" s="176"/>
      <c r="CB62" s="176"/>
      <c r="CC62" s="176"/>
      <c r="CD62" s="176"/>
      <c r="CE62" s="176"/>
      <c r="CF62" s="176"/>
      <c r="CG62" s="176"/>
      <c r="CH62" s="176"/>
      <c r="CI62" s="176"/>
      <c r="CJ62" s="176">
        <v>686345000</v>
      </c>
    </row>
    <row r="63" spans="4:90">
      <c r="D63" s="175" t="s">
        <v>475</v>
      </c>
      <c r="E63" s="178" t="s">
        <v>476</v>
      </c>
      <c r="F63" s="178" t="s">
        <v>474</v>
      </c>
      <c r="G63" s="178"/>
      <c r="H63" s="178"/>
      <c r="I63" s="178"/>
      <c r="J63" s="178"/>
      <c r="K63" s="178"/>
      <c r="L63" s="178">
        <v>686345000</v>
      </c>
      <c r="M63" s="178"/>
      <c r="N63" s="178"/>
      <c r="O63" s="178">
        <v>686345000</v>
      </c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  <c r="CH63" s="178"/>
      <c r="CI63" s="178"/>
      <c r="CJ63" s="178">
        <v>686345000</v>
      </c>
    </row>
    <row r="64" spans="4:90">
      <c r="D64" s="175" t="s">
        <v>477</v>
      </c>
      <c r="E64" s="176" t="s">
        <v>478</v>
      </c>
      <c r="F64" s="176" t="s">
        <v>479</v>
      </c>
      <c r="G64" s="176">
        <v>1852325.27</v>
      </c>
      <c r="H64" s="176"/>
      <c r="I64" s="176"/>
      <c r="J64" s="176">
        <v>1632808.0028909999</v>
      </c>
      <c r="K64" s="176"/>
      <c r="L64" s="176">
        <v>9557163.1214259993</v>
      </c>
      <c r="M64" s="176">
        <v>191807.1</v>
      </c>
      <c r="N64" s="176"/>
      <c r="O64" s="176">
        <v>13234103.494317001</v>
      </c>
      <c r="P64" s="176"/>
      <c r="Q64" s="176"/>
      <c r="R64" s="176"/>
      <c r="S64" s="176"/>
      <c r="T64" s="176"/>
      <c r="U64" s="176"/>
      <c r="V64" s="176"/>
      <c r="W64" s="176"/>
      <c r="X64" s="176"/>
      <c r="Y64" s="176"/>
      <c r="Z64" s="176"/>
      <c r="AA64" s="176"/>
      <c r="AB64" s="176"/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/>
      <c r="BX64" s="176"/>
      <c r="BY64" s="176"/>
      <c r="BZ64" s="176"/>
      <c r="CA64" s="176"/>
      <c r="CB64" s="176"/>
      <c r="CC64" s="176"/>
      <c r="CD64" s="176"/>
      <c r="CE64" s="176"/>
      <c r="CF64" s="176"/>
      <c r="CG64" s="176"/>
      <c r="CH64" s="176"/>
      <c r="CI64" s="176"/>
      <c r="CJ64" s="176">
        <v>13234103.494317001</v>
      </c>
      <c r="CL64">
        <v>6592901702.2600002</v>
      </c>
    </row>
    <row r="65" spans="4:90">
      <c r="D65" s="175" t="s">
        <v>480</v>
      </c>
      <c r="E65" s="178" t="s">
        <v>484</v>
      </c>
      <c r="F65" s="178" t="s">
        <v>485</v>
      </c>
      <c r="G65" s="178">
        <v>1852325.27</v>
      </c>
      <c r="H65" s="178"/>
      <c r="I65" s="178"/>
      <c r="J65" s="178">
        <v>1632808.0028909999</v>
      </c>
      <c r="K65" s="178"/>
      <c r="L65" s="178">
        <v>9557163.1214259993</v>
      </c>
      <c r="M65" s="178">
        <v>191807.1</v>
      </c>
      <c r="N65" s="178"/>
      <c r="O65" s="178">
        <v>13234103.494317001</v>
      </c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  <c r="CH65" s="178"/>
      <c r="CI65" s="178"/>
      <c r="CJ65" s="178">
        <v>13234103.494317001</v>
      </c>
      <c r="CL65">
        <v>48949946.780000001</v>
      </c>
    </row>
    <row r="66" spans="4:90">
      <c r="D66" s="175" t="s">
        <v>483</v>
      </c>
      <c r="E66" s="180" t="s">
        <v>487</v>
      </c>
      <c r="F66" s="180" t="s">
        <v>488</v>
      </c>
      <c r="G66" s="180">
        <v>1852325.27</v>
      </c>
      <c r="H66" s="180"/>
      <c r="I66" s="180"/>
      <c r="J66" s="180">
        <v>1632808.0028909999</v>
      </c>
      <c r="K66" s="180"/>
      <c r="L66" s="180">
        <v>695902163.12142599</v>
      </c>
      <c r="M66" s="180">
        <v>191807.1</v>
      </c>
      <c r="N66" s="180"/>
      <c r="O66" s="180">
        <v>699579103.49431705</v>
      </c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  <c r="AA66" s="180"/>
      <c r="AB66" s="180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80"/>
      <c r="AN66" s="180"/>
      <c r="AO66" s="180"/>
      <c r="AP66" s="180"/>
      <c r="AQ66" s="180"/>
      <c r="AR66" s="180"/>
      <c r="AS66" s="180"/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  <c r="BM66" s="180"/>
      <c r="BN66" s="180"/>
      <c r="BO66" s="180"/>
      <c r="BP66" s="180"/>
      <c r="BQ66" s="180"/>
      <c r="BR66" s="180"/>
      <c r="BS66" s="180"/>
      <c r="BT66" s="180"/>
      <c r="BU66" s="180"/>
      <c r="BV66" s="180"/>
      <c r="BW66" s="180"/>
      <c r="BX66" s="180"/>
      <c r="BY66" s="180"/>
      <c r="BZ66" s="180"/>
      <c r="CA66" s="180"/>
      <c r="CB66" s="180"/>
      <c r="CC66" s="180"/>
      <c r="CD66" s="180"/>
      <c r="CE66" s="180"/>
      <c r="CF66" s="180"/>
      <c r="CG66" s="180"/>
      <c r="CH66" s="180"/>
      <c r="CI66" s="180"/>
      <c r="CJ66" s="180">
        <v>699579103.49431705</v>
      </c>
      <c r="CL66">
        <v>-420062.2</v>
      </c>
    </row>
    <row r="67" spans="4:90">
      <c r="D67" s="175" t="s">
        <v>486</v>
      </c>
      <c r="E67" s="176" t="s">
        <v>490</v>
      </c>
      <c r="F67" s="176" t="s">
        <v>491</v>
      </c>
      <c r="G67" s="176">
        <v>0</v>
      </c>
      <c r="H67" s="176">
        <v>0</v>
      </c>
      <c r="I67" s="176"/>
      <c r="J67" s="176">
        <v>-343352.93255999999</v>
      </c>
      <c r="K67" s="176">
        <v>33.24</v>
      </c>
      <c r="L67" s="176">
        <v>4536042.5244880002</v>
      </c>
      <c r="M67" s="176">
        <v>0</v>
      </c>
      <c r="N67" s="176"/>
      <c r="O67" s="176">
        <v>4192722.8319279999</v>
      </c>
      <c r="P67" s="176"/>
      <c r="Q67" s="176"/>
      <c r="R67" s="176"/>
      <c r="S67" s="176"/>
      <c r="T67" s="176"/>
      <c r="U67" s="176"/>
      <c r="V67" s="176"/>
      <c r="W67" s="176"/>
      <c r="X67" s="176"/>
      <c r="Y67" s="176"/>
      <c r="Z67" s="176"/>
      <c r="AA67" s="176"/>
      <c r="AB67" s="176"/>
      <c r="AC67" s="176"/>
      <c r="AD67" s="176"/>
      <c r="AE67" s="176"/>
      <c r="AF67" s="176"/>
      <c r="AG67" s="176"/>
      <c r="AH67" s="176"/>
      <c r="AI67" s="176"/>
      <c r="AJ67" s="176"/>
      <c r="AK67" s="176"/>
      <c r="AL67" s="176"/>
      <c r="AM67" s="176"/>
      <c r="AN67" s="176"/>
      <c r="AO67" s="176"/>
      <c r="AP67" s="176"/>
      <c r="AQ67" s="176"/>
      <c r="AR67" s="176"/>
      <c r="AS67" s="176"/>
      <c r="AT67" s="176"/>
      <c r="AU67" s="176"/>
      <c r="AV67" s="176"/>
      <c r="AW67" s="176"/>
      <c r="AX67" s="176"/>
      <c r="AY67" s="176"/>
      <c r="AZ67" s="176"/>
      <c r="BA67" s="176"/>
      <c r="BB67" s="176"/>
      <c r="BC67" s="176"/>
      <c r="BD67" s="176"/>
      <c r="BE67" s="176"/>
      <c r="BF67" s="176"/>
      <c r="BG67" s="176"/>
      <c r="BH67" s="176"/>
      <c r="BI67" s="176"/>
      <c r="BJ67" s="176"/>
      <c r="BK67" s="176"/>
      <c r="BL67" s="176"/>
      <c r="BM67" s="176"/>
      <c r="BN67" s="176"/>
      <c r="BO67" s="176"/>
      <c r="BP67" s="176"/>
      <c r="BQ67" s="176"/>
      <c r="BR67" s="176"/>
      <c r="BS67" s="176"/>
      <c r="BT67" s="176"/>
      <c r="BU67" s="176"/>
      <c r="BV67" s="176"/>
      <c r="BW67" s="176"/>
      <c r="BX67" s="176"/>
      <c r="BY67" s="176"/>
      <c r="BZ67" s="176"/>
      <c r="CA67" s="176"/>
      <c r="CB67" s="176"/>
      <c r="CC67" s="176"/>
      <c r="CD67" s="176"/>
      <c r="CE67" s="176"/>
      <c r="CF67" s="176"/>
      <c r="CG67" s="176"/>
      <c r="CH67" s="176"/>
      <c r="CI67" s="176"/>
      <c r="CJ67" s="176">
        <v>4192722.8319279999</v>
      </c>
    </row>
    <row r="68" spans="4:90">
      <c r="D68" s="175" t="s">
        <v>489</v>
      </c>
      <c r="E68" s="176" t="s">
        <v>493</v>
      </c>
      <c r="F68" s="176" t="s">
        <v>494</v>
      </c>
      <c r="G68" s="176"/>
      <c r="H68" s="176"/>
      <c r="I68" s="176"/>
      <c r="J68" s="176">
        <v>1770688.1127599999</v>
      </c>
      <c r="K68" s="176"/>
      <c r="L68" s="176"/>
      <c r="M68" s="176"/>
      <c r="N68" s="176"/>
      <c r="O68" s="176">
        <v>1770688.1127599999</v>
      </c>
      <c r="P68" s="176"/>
      <c r="Q68" s="176"/>
      <c r="R68" s="176"/>
      <c r="S68" s="176"/>
      <c r="T68" s="176"/>
      <c r="U68" s="176"/>
      <c r="V68" s="176"/>
      <c r="W68" s="176"/>
      <c r="X68" s="176"/>
      <c r="Y68" s="176"/>
      <c r="Z68" s="176"/>
      <c r="AA68" s="176"/>
      <c r="AB68" s="176"/>
      <c r="AC68" s="176"/>
      <c r="AD68" s="176"/>
      <c r="AE68" s="176"/>
      <c r="AF68" s="176"/>
      <c r="AG68" s="176"/>
      <c r="AH68" s="176"/>
      <c r="AI68" s="176"/>
      <c r="AJ68" s="176"/>
      <c r="AK68" s="176"/>
      <c r="AL68" s="176"/>
      <c r="AM68" s="176"/>
      <c r="AN68" s="176"/>
      <c r="AO68" s="176"/>
      <c r="AP68" s="176"/>
      <c r="AQ68" s="176"/>
      <c r="AR68" s="176"/>
      <c r="AS68" s="176"/>
      <c r="AT68" s="176"/>
      <c r="AU68" s="176"/>
      <c r="AV68" s="176"/>
      <c r="AW68" s="176"/>
      <c r="AX68" s="176"/>
      <c r="AY68" s="176"/>
      <c r="AZ68" s="176"/>
      <c r="BA68" s="176"/>
      <c r="BB68" s="176"/>
      <c r="BC68" s="176"/>
      <c r="BD68" s="176"/>
      <c r="BE68" s="176"/>
      <c r="BF68" s="176"/>
      <c r="BG68" s="176"/>
      <c r="BH68" s="176"/>
      <c r="BI68" s="176"/>
      <c r="BJ68" s="176"/>
      <c r="BK68" s="176"/>
      <c r="BL68" s="176"/>
      <c r="BM68" s="176"/>
      <c r="BN68" s="176"/>
      <c r="BO68" s="176"/>
      <c r="BP68" s="176"/>
      <c r="BQ68" s="176"/>
      <c r="BR68" s="176"/>
      <c r="BS68" s="176"/>
      <c r="BT68" s="176"/>
      <c r="BU68" s="176"/>
      <c r="BV68" s="176"/>
      <c r="BW68" s="176"/>
      <c r="BX68" s="176"/>
      <c r="BY68" s="176"/>
      <c r="BZ68" s="176"/>
      <c r="CA68" s="176"/>
      <c r="CB68" s="176"/>
      <c r="CC68" s="176"/>
      <c r="CD68" s="176"/>
      <c r="CE68" s="176"/>
      <c r="CF68" s="176"/>
      <c r="CG68" s="176"/>
      <c r="CH68" s="176"/>
      <c r="CI68" s="176"/>
      <c r="CJ68" s="176">
        <v>1770688.1127599999</v>
      </c>
    </row>
    <row r="69" spans="4:90">
      <c r="D69" s="175" t="s">
        <v>492</v>
      </c>
      <c r="E69" s="178" t="s">
        <v>496</v>
      </c>
      <c r="F69" s="178" t="s">
        <v>497</v>
      </c>
      <c r="G69" s="178">
        <v>0</v>
      </c>
      <c r="H69" s="178">
        <v>0</v>
      </c>
      <c r="I69" s="178"/>
      <c r="J69" s="178">
        <v>1427335.1802000001</v>
      </c>
      <c r="K69" s="178">
        <v>33.24</v>
      </c>
      <c r="L69" s="178">
        <v>4536042.5244880002</v>
      </c>
      <c r="M69" s="178">
        <v>0</v>
      </c>
      <c r="N69" s="178"/>
      <c r="O69" s="178">
        <v>5963410.9446879998</v>
      </c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  <c r="CH69" s="178"/>
      <c r="CI69" s="178"/>
      <c r="CJ69" s="178">
        <v>5963410.9446879998</v>
      </c>
      <c r="CL69">
        <v>48535894.579999998</v>
      </c>
    </row>
    <row r="70" spans="4:90">
      <c r="D70" s="175" t="s">
        <v>495</v>
      </c>
      <c r="E70" s="180" t="s">
        <v>499</v>
      </c>
      <c r="F70" s="180" t="s">
        <v>500</v>
      </c>
      <c r="G70" s="180">
        <v>0</v>
      </c>
      <c r="H70" s="180">
        <v>0</v>
      </c>
      <c r="I70" s="180"/>
      <c r="J70" s="180">
        <v>1427335.1802000001</v>
      </c>
      <c r="K70" s="180">
        <v>33.24</v>
      </c>
      <c r="L70" s="180">
        <v>4536042.5244880002</v>
      </c>
      <c r="M70" s="180">
        <v>0</v>
      </c>
      <c r="N70" s="180"/>
      <c r="O70" s="180">
        <v>5963410.9446879998</v>
      </c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  <c r="AA70" s="180"/>
      <c r="AB70" s="180"/>
      <c r="AC70" s="180"/>
      <c r="AD70" s="180"/>
      <c r="AE70" s="180"/>
      <c r="AF70" s="180"/>
      <c r="AG70" s="180"/>
      <c r="AH70" s="180"/>
      <c r="AI70" s="180"/>
      <c r="AJ70" s="180"/>
      <c r="AK70" s="180"/>
      <c r="AL70" s="180"/>
      <c r="AM70" s="180"/>
      <c r="AN70" s="180"/>
      <c r="AO70" s="180"/>
      <c r="AP70" s="180"/>
      <c r="AQ70" s="180"/>
      <c r="AR70" s="180"/>
      <c r="AS70" s="180"/>
      <c r="AT70" s="180"/>
      <c r="AU70" s="180"/>
      <c r="AV70" s="180"/>
      <c r="AW70" s="180"/>
      <c r="AX70" s="180"/>
      <c r="AY70" s="180"/>
      <c r="AZ70" s="180"/>
      <c r="BA70" s="180"/>
      <c r="BB70" s="180"/>
      <c r="BC70" s="180"/>
      <c r="BD70" s="180"/>
      <c r="BE70" s="180"/>
      <c r="BF70" s="180"/>
      <c r="BG70" s="180"/>
      <c r="BH70" s="180"/>
      <c r="BI70" s="180"/>
      <c r="BJ70" s="180"/>
      <c r="BK70" s="180"/>
      <c r="BL70" s="180"/>
      <c r="BM70" s="180"/>
      <c r="BN70" s="180"/>
      <c r="BO70" s="180"/>
      <c r="BP70" s="180"/>
      <c r="BQ70" s="180"/>
      <c r="BR70" s="180"/>
      <c r="BS70" s="180"/>
      <c r="BT70" s="180"/>
      <c r="BU70" s="180"/>
      <c r="BV70" s="180"/>
      <c r="BW70" s="180"/>
      <c r="BX70" s="180"/>
      <c r="BY70" s="180"/>
      <c r="BZ70" s="180"/>
      <c r="CA70" s="180"/>
      <c r="CB70" s="180"/>
      <c r="CC70" s="180"/>
      <c r="CD70" s="180"/>
      <c r="CE70" s="180"/>
      <c r="CF70" s="180"/>
      <c r="CG70" s="180"/>
      <c r="CH70" s="180"/>
      <c r="CI70" s="180"/>
      <c r="CJ70" s="180">
        <v>5963410.9446879998</v>
      </c>
      <c r="CL70">
        <v>-42116121.969999999</v>
      </c>
    </row>
    <row r="71" spans="4:90">
      <c r="D71" s="175" t="s">
        <v>498</v>
      </c>
      <c r="E71" s="176" t="s">
        <v>502</v>
      </c>
      <c r="F71" s="176" t="s">
        <v>503</v>
      </c>
      <c r="G71" s="176"/>
      <c r="H71" s="176"/>
      <c r="I71" s="176"/>
      <c r="J71" s="176"/>
      <c r="K71" s="176"/>
      <c r="L71" s="176"/>
      <c r="M71" s="176"/>
      <c r="N71" s="176"/>
      <c r="O71" s="176"/>
      <c r="P71" s="176"/>
      <c r="Q71" s="176"/>
      <c r="R71" s="176">
        <v>60894781.6045454</v>
      </c>
      <c r="S71" s="176"/>
      <c r="T71" s="176"/>
      <c r="U71" s="176"/>
      <c r="V71" s="176"/>
      <c r="W71" s="176"/>
      <c r="X71" s="176"/>
      <c r="Y71" s="176"/>
      <c r="Z71" s="176"/>
      <c r="AA71" s="176"/>
      <c r="AB71" s="176"/>
      <c r="AC71" s="176"/>
      <c r="AD71" s="176"/>
      <c r="AE71" s="176"/>
      <c r="AF71" s="176"/>
      <c r="AG71" s="176"/>
      <c r="AH71" s="176"/>
      <c r="AI71" s="176"/>
      <c r="AJ71" s="176"/>
      <c r="AK71" s="176"/>
      <c r="AL71" s="176"/>
      <c r="AM71" s="176"/>
      <c r="AN71" s="176"/>
      <c r="AO71" s="176"/>
      <c r="AP71" s="176"/>
      <c r="AQ71" s="176"/>
      <c r="AR71" s="176"/>
      <c r="AS71" s="176"/>
      <c r="AT71" s="176"/>
      <c r="AU71" s="176"/>
      <c r="AV71" s="176"/>
      <c r="AW71" s="176"/>
      <c r="AX71" s="176">
        <v>-2553545.6350806002</v>
      </c>
      <c r="AY71" s="176"/>
      <c r="AZ71" s="176"/>
      <c r="BA71" s="176"/>
      <c r="BB71" s="176"/>
      <c r="BC71" s="176"/>
      <c r="BD71" s="176">
        <v>58341235.969464801</v>
      </c>
      <c r="BE71" s="176"/>
      <c r="BF71" s="176"/>
      <c r="BG71" s="176"/>
      <c r="BH71" s="176"/>
      <c r="BI71" s="176"/>
      <c r="BJ71" s="176"/>
      <c r="BK71" s="176"/>
      <c r="BL71" s="176"/>
      <c r="BM71" s="176"/>
      <c r="BN71" s="176"/>
      <c r="BO71" s="176"/>
      <c r="BP71" s="176"/>
      <c r="BQ71" s="176"/>
      <c r="BR71" s="176"/>
      <c r="BS71" s="176"/>
      <c r="BT71" s="176"/>
      <c r="BU71" s="176"/>
      <c r="BV71" s="176"/>
      <c r="BW71" s="176"/>
      <c r="BX71" s="176"/>
      <c r="BY71" s="176"/>
      <c r="BZ71" s="176"/>
      <c r="CA71" s="176">
        <v>58341235.969464801</v>
      </c>
      <c r="CB71" s="176"/>
      <c r="CC71" s="176"/>
      <c r="CD71" s="176"/>
      <c r="CE71" s="176"/>
      <c r="CF71" s="176">
        <v>58341235.969464801</v>
      </c>
      <c r="CG71" s="176"/>
      <c r="CH71" s="176"/>
      <c r="CI71" s="176"/>
      <c r="CJ71" s="176">
        <v>58341235.969464801</v>
      </c>
      <c r="CL71">
        <v>-42116121.969999999</v>
      </c>
    </row>
    <row r="72" spans="4:90">
      <c r="D72" s="175" t="s">
        <v>501</v>
      </c>
      <c r="E72" s="176" t="s">
        <v>508</v>
      </c>
      <c r="F72" s="176" t="s">
        <v>509</v>
      </c>
      <c r="G72" s="176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>
        <v>-54143461.484154299</v>
      </c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N72" s="176"/>
      <c r="AO72" s="176"/>
      <c r="AP72" s="176"/>
      <c r="AQ72" s="176"/>
      <c r="AR72" s="176"/>
      <c r="AS72" s="176"/>
      <c r="AT72" s="176"/>
      <c r="AU72" s="176"/>
      <c r="AV72" s="176"/>
      <c r="AW72" s="176"/>
      <c r="AX72" s="176"/>
      <c r="AY72" s="176"/>
      <c r="AZ72" s="176"/>
      <c r="BA72" s="176"/>
      <c r="BB72" s="176"/>
      <c r="BC72" s="176"/>
      <c r="BD72" s="176">
        <v>-54143461.484154299</v>
      </c>
      <c r="BE72" s="176"/>
      <c r="BF72" s="176"/>
      <c r="BG72" s="176"/>
      <c r="BH72" s="176"/>
      <c r="BI72" s="176"/>
      <c r="BJ72" s="176"/>
      <c r="BK72" s="176"/>
      <c r="BL72" s="176"/>
      <c r="BM72" s="176"/>
      <c r="BN72" s="176"/>
      <c r="BO72" s="176"/>
      <c r="BP72" s="176"/>
      <c r="BQ72" s="176"/>
      <c r="BR72" s="176"/>
      <c r="BS72" s="176"/>
      <c r="BT72" s="176"/>
      <c r="BU72" s="176"/>
      <c r="BV72" s="176"/>
      <c r="BW72" s="176"/>
      <c r="BX72" s="176"/>
      <c r="BY72" s="176"/>
      <c r="BZ72" s="176"/>
      <c r="CA72" s="176">
        <v>-54143461.484154299</v>
      </c>
      <c r="CB72" s="176"/>
      <c r="CC72" s="176"/>
      <c r="CD72" s="176"/>
      <c r="CE72" s="176"/>
      <c r="CF72" s="176">
        <v>-54143461.484154299</v>
      </c>
      <c r="CG72" s="176"/>
      <c r="CH72" s="176"/>
      <c r="CI72" s="176">
        <v>54143461.484154299</v>
      </c>
      <c r="CJ72" s="176">
        <v>0</v>
      </c>
      <c r="CL72">
        <v>-174955.49</v>
      </c>
    </row>
    <row r="73" spans="4:90">
      <c r="D73" s="175" t="s">
        <v>504</v>
      </c>
      <c r="E73" s="176" t="s">
        <v>511</v>
      </c>
      <c r="F73" s="176" t="s">
        <v>512</v>
      </c>
      <c r="G73" s="176"/>
      <c r="H73" s="176"/>
      <c r="I73" s="176"/>
      <c r="J73" s="176"/>
      <c r="K73" s="176"/>
      <c r="L73" s="176"/>
      <c r="M73" s="176"/>
      <c r="N73" s="176"/>
      <c r="O73" s="176"/>
      <c r="P73" s="176"/>
      <c r="Q73" s="176"/>
      <c r="R73" s="176"/>
      <c r="S73" s="176">
        <v>3171943885.1199999</v>
      </c>
      <c r="T73" s="176"/>
      <c r="U73" s="176"/>
      <c r="V73" s="176"/>
      <c r="W73" s="176"/>
      <c r="X73" s="176"/>
      <c r="Y73" s="176"/>
      <c r="Z73" s="176"/>
      <c r="AA73" s="176"/>
      <c r="AB73" s="176"/>
      <c r="AC73" s="176"/>
      <c r="AD73" s="176"/>
      <c r="AE73" s="176"/>
      <c r="AF73" s="176"/>
      <c r="AG73" s="176"/>
      <c r="AH73" s="176"/>
      <c r="AI73" s="176"/>
      <c r="AJ73" s="176"/>
      <c r="AK73" s="176"/>
      <c r="AL73" s="176"/>
      <c r="AM73" s="176"/>
      <c r="AN73" s="176"/>
      <c r="AO73" s="176"/>
      <c r="AP73" s="176"/>
      <c r="AQ73" s="176"/>
      <c r="AR73" s="176"/>
      <c r="AS73" s="176"/>
      <c r="AT73" s="176"/>
      <c r="AU73" s="176"/>
      <c r="AV73" s="176"/>
      <c r="AW73" s="176"/>
      <c r="AX73" s="176"/>
      <c r="AY73" s="176"/>
      <c r="AZ73" s="176"/>
      <c r="BA73" s="176"/>
      <c r="BB73" s="176"/>
      <c r="BC73" s="176"/>
      <c r="BD73" s="176">
        <v>3171943885.1199999</v>
      </c>
      <c r="BE73" s="176"/>
      <c r="BF73" s="176"/>
      <c r="BG73" s="176"/>
      <c r="BH73" s="176"/>
      <c r="BI73" s="176"/>
      <c r="BJ73" s="176"/>
      <c r="BK73" s="176"/>
      <c r="BL73" s="176"/>
      <c r="BM73" s="176"/>
      <c r="BN73" s="176"/>
      <c r="BO73" s="176"/>
      <c r="BP73" s="176"/>
      <c r="BQ73" s="176"/>
      <c r="BR73" s="176"/>
      <c r="BS73" s="176"/>
      <c r="BT73" s="176"/>
      <c r="BU73" s="176"/>
      <c r="BV73" s="176"/>
      <c r="BW73" s="176"/>
      <c r="BX73" s="176"/>
      <c r="BY73" s="176"/>
      <c r="BZ73" s="176"/>
      <c r="CA73" s="176">
        <v>3171943885.1199999</v>
      </c>
      <c r="CB73" s="176"/>
      <c r="CC73" s="176"/>
      <c r="CD73" s="176"/>
      <c r="CE73" s="176"/>
      <c r="CF73" s="176">
        <v>3171943885.1199999</v>
      </c>
      <c r="CG73" s="176"/>
      <c r="CH73" s="176"/>
      <c r="CI73" s="176"/>
      <c r="CJ73" s="176">
        <v>3171943885.1199999</v>
      </c>
      <c r="CL73">
        <v>48529884.579999998</v>
      </c>
    </row>
    <row r="74" spans="4:90">
      <c r="D74" s="175" t="s">
        <v>507</v>
      </c>
      <c r="E74" s="180" t="s">
        <v>514</v>
      </c>
      <c r="F74" s="180" t="s">
        <v>515</v>
      </c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>
        <v>60894781.6045454</v>
      </c>
      <c r="S74" s="180">
        <v>3171943885.1199999</v>
      </c>
      <c r="T74" s="180"/>
      <c r="U74" s="180">
        <v>-54143461.484154299</v>
      </c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/>
      <c r="AG74" s="180"/>
      <c r="AH74" s="180"/>
      <c r="AI74" s="180"/>
      <c r="AJ74" s="180"/>
      <c r="AK74" s="180"/>
      <c r="AL74" s="180"/>
      <c r="AM74" s="180"/>
      <c r="AN74" s="180"/>
      <c r="AO74" s="180"/>
      <c r="AP74" s="180"/>
      <c r="AQ74" s="180"/>
      <c r="AR74" s="180"/>
      <c r="AS74" s="180"/>
      <c r="AT74" s="180"/>
      <c r="AU74" s="180"/>
      <c r="AV74" s="180"/>
      <c r="AW74" s="180"/>
      <c r="AX74" s="180">
        <v>-2553545.6350806002</v>
      </c>
      <c r="AY74" s="180"/>
      <c r="AZ74" s="180"/>
      <c r="BA74" s="180"/>
      <c r="BB74" s="180"/>
      <c r="BC74" s="180"/>
      <c r="BD74" s="180">
        <v>3176141659.6053104</v>
      </c>
      <c r="BE74" s="180"/>
      <c r="BF74" s="180"/>
      <c r="BG74" s="180"/>
      <c r="BH74" s="180"/>
      <c r="BI74" s="180"/>
      <c r="BJ74" s="180"/>
      <c r="BK74" s="180"/>
      <c r="BL74" s="180"/>
      <c r="BM74" s="180"/>
      <c r="BN74" s="180"/>
      <c r="BO74" s="180"/>
      <c r="BP74" s="180"/>
      <c r="BQ74" s="180"/>
      <c r="BR74" s="180"/>
      <c r="BS74" s="180"/>
      <c r="BT74" s="180"/>
      <c r="BU74" s="180"/>
      <c r="BV74" s="180"/>
      <c r="BW74" s="180"/>
      <c r="BX74" s="180"/>
      <c r="BY74" s="180"/>
      <c r="BZ74" s="180"/>
      <c r="CA74" s="180">
        <v>3176141659.6053104</v>
      </c>
      <c r="CB74" s="180"/>
      <c r="CC74" s="180"/>
      <c r="CD74" s="180"/>
      <c r="CE74" s="180"/>
      <c r="CF74" s="180">
        <v>3176141659.6053104</v>
      </c>
      <c r="CG74" s="180"/>
      <c r="CH74" s="180"/>
      <c r="CI74" s="180">
        <v>54143461.484154299</v>
      </c>
      <c r="CJ74" s="180">
        <v>3230285121.0894647</v>
      </c>
      <c r="CL74">
        <v>-174955.49</v>
      </c>
    </row>
    <row r="75" spans="4:90">
      <c r="D75" s="175" t="s">
        <v>510</v>
      </c>
      <c r="E75" s="187" t="s">
        <v>517</v>
      </c>
      <c r="F75" s="187" t="s">
        <v>518</v>
      </c>
      <c r="G75" s="187">
        <v>10313661359.790001</v>
      </c>
      <c r="H75" s="187">
        <v>141031546.30000001</v>
      </c>
      <c r="I75" s="187">
        <v>755910899.14241481</v>
      </c>
      <c r="J75" s="187">
        <v>6561123967.513937</v>
      </c>
      <c r="K75" s="187">
        <v>897745.76</v>
      </c>
      <c r="L75" s="187">
        <v>3050805932.5957088</v>
      </c>
      <c r="M75" s="187">
        <v>2976029678.0599999</v>
      </c>
      <c r="N75" s="187">
        <v>4810182268.728406</v>
      </c>
      <c r="O75" s="187">
        <v>28609643397.890469</v>
      </c>
      <c r="P75" s="187"/>
      <c r="Q75" s="187"/>
      <c r="R75" s="187">
        <v>-121635662.9677213</v>
      </c>
      <c r="S75" s="187">
        <v>-897650.75</v>
      </c>
      <c r="T75" s="187"/>
      <c r="U75" s="187">
        <v>-54907791.484154299</v>
      </c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>
        <v>-464475611.87704772</v>
      </c>
      <c r="AY75" s="187"/>
      <c r="AZ75" s="187"/>
      <c r="BA75" s="187"/>
      <c r="BB75" s="187"/>
      <c r="BC75" s="187"/>
      <c r="BD75" s="187">
        <v>-641916717.07892334</v>
      </c>
      <c r="BE75" s="187"/>
      <c r="BF75" s="187"/>
      <c r="BG75" s="187"/>
      <c r="BH75" s="187"/>
      <c r="BI75" s="187">
        <v>0</v>
      </c>
      <c r="BJ75" s="187"/>
      <c r="BK75" s="187">
        <v>0</v>
      </c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>
        <v>-641916717.07892334</v>
      </c>
      <c r="CB75" s="187">
        <v>-4271036.0199999996</v>
      </c>
      <c r="CC75" s="187"/>
      <c r="CD75" s="187">
        <v>-4271036.0199999996</v>
      </c>
      <c r="CE75" s="187">
        <v>-4271036.0199999996</v>
      </c>
      <c r="CF75" s="187">
        <v>-646187753.09892333</v>
      </c>
      <c r="CG75" s="187"/>
      <c r="CH75" s="187"/>
      <c r="CI75" s="187">
        <v>54143461.484154299</v>
      </c>
      <c r="CJ75" s="187">
        <v>28017599106.2757</v>
      </c>
    </row>
    <row r="76" spans="4:90">
      <c r="D76" s="175" t="s">
        <v>513</v>
      </c>
      <c r="E76" s="176" t="s">
        <v>520</v>
      </c>
      <c r="F76" s="176" t="s">
        <v>521</v>
      </c>
      <c r="G76" s="176">
        <v>806957866.96000004</v>
      </c>
      <c r="H76" s="176"/>
      <c r="I76" s="176"/>
      <c r="J76" s="176"/>
      <c r="K76" s="176"/>
      <c r="L76" s="176"/>
      <c r="M76" s="176"/>
      <c r="N76" s="176"/>
      <c r="O76" s="176">
        <v>806957866.96000004</v>
      </c>
      <c r="P76" s="176"/>
      <c r="Q76" s="176"/>
      <c r="R76" s="176"/>
      <c r="S76" s="176"/>
      <c r="T76" s="176"/>
      <c r="U76" s="176"/>
      <c r="V76" s="176"/>
      <c r="W76" s="176"/>
      <c r="X76" s="176"/>
      <c r="Y76" s="176"/>
      <c r="Z76" s="176"/>
      <c r="AA76" s="176"/>
      <c r="AB76" s="176"/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>
        <v>-806957866.96000004</v>
      </c>
      <c r="BR76" s="176"/>
      <c r="BS76" s="176"/>
      <c r="BT76" s="176"/>
      <c r="BU76" s="176"/>
      <c r="BV76" s="176">
        <v>-806957866.96000004</v>
      </c>
      <c r="BW76" s="176"/>
      <c r="BX76" s="176"/>
      <c r="BY76" s="176"/>
      <c r="BZ76" s="176"/>
      <c r="CA76" s="176">
        <v>-806957866.96000004</v>
      </c>
      <c r="CB76" s="176"/>
      <c r="CC76" s="176"/>
      <c r="CD76" s="176"/>
      <c r="CE76" s="176"/>
      <c r="CF76" s="176">
        <v>-806957866.96000004</v>
      </c>
      <c r="CG76" s="176"/>
      <c r="CH76" s="176"/>
      <c r="CI76" s="176"/>
      <c r="CJ76" s="176">
        <v>0</v>
      </c>
    </row>
    <row r="77" spans="4:90">
      <c r="D77" s="175" t="s">
        <v>516</v>
      </c>
      <c r="E77" s="176" t="s">
        <v>523</v>
      </c>
      <c r="F77" s="176" t="s">
        <v>524</v>
      </c>
      <c r="G77" s="176">
        <v>257411245.28999999</v>
      </c>
      <c r="H77" s="176"/>
      <c r="I77" s="176"/>
      <c r="J77" s="176"/>
      <c r="K77" s="176"/>
      <c r="L77" s="176">
        <v>13780902.3421425</v>
      </c>
      <c r="M77" s="176"/>
      <c r="N77" s="176"/>
      <c r="O77" s="176">
        <v>271192147.63214248</v>
      </c>
      <c r="P77" s="176"/>
      <c r="Q77" s="176"/>
      <c r="R77" s="176"/>
      <c r="S77" s="176"/>
      <c r="T77" s="176"/>
      <c r="U77" s="176"/>
      <c r="V77" s="176"/>
      <c r="W77" s="176"/>
      <c r="X77" s="176"/>
      <c r="Y77" s="176"/>
      <c r="Z77" s="176"/>
      <c r="AA77" s="176"/>
      <c r="AB77" s="176"/>
      <c r="AC77" s="176"/>
      <c r="AD77" s="176"/>
      <c r="AE77" s="176"/>
      <c r="AF77" s="176"/>
      <c r="AG77" s="176"/>
      <c r="AH77" s="176"/>
      <c r="AI77" s="176"/>
      <c r="AJ77" s="176"/>
      <c r="AK77" s="176"/>
      <c r="AL77" s="176"/>
      <c r="AM77" s="176"/>
      <c r="AN77" s="176"/>
      <c r="AO77" s="176"/>
      <c r="AP77" s="176"/>
      <c r="AQ77" s="176"/>
      <c r="AR77" s="176"/>
      <c r="AS77" s="176"/>
      <c r="AT77" s="176"/>
      <c r="AU77" s="176"/>
      <c r="AV77" s="176"/>
      <c r="AW77" s="176"/>
      <c r="AX77" s="176"/>
      <c r="AY77" s="176"/>
      <c r="AZ77" s="176"/>
      <c r="BA77" s="176"/>
      <c r="BB77" s="176"/>
      <c r="BC77" s="176"/>
      <c r="BD77" s="176"/>
      <c r="BE77" s="176"/>
      <c r="BF77" s="176"/>
      <c r="BG77" s="176"/>
      <c r="BH77" s="176"/>
      <c r="BI77" s="176"/>
      <c r="BJ77" s="176"/>
      <c r="BK77" s="176"/>
      <c r="BL77" s="176"/>
      <c r="BM77" s="176"/>
      <c r="BN77" s="176"/>
      <c r="BO77" s="176"/>
      <c r="BP77" s="176"/>
      <c r="BQ77" s="176">
        <v>-257411245.28999999</v>
      </c>
      <c r="BR77" s="176"/>
      <c r="BS77" s="176"/>
      <c r="BT77" s="176"/>
      <c r="BU77" s="176"/>
      <c r="BV77" s="176">
        <v>-257411245.28999999</v>
      </c>
      <c r="BW77" s="176"/>
      <c r="BX77" s="176"/>
      <c r="BY77" s="176"/>
      <c r="BZ77" s="176"/>
      <c r="CA77" s="176">
        <v>-257411245.28999999</v>
      </c>
      <c r="CB77" s="176"/>
      <c r="CC77" s="176"/>
      <c r="CD77" s="176"/>
      <c r="CE77" s="176"/>
      <c r="CF77" s="176">
        <v>-257411245.28999999</v>
      </c>
      <c r="CG77" s="176"/>
      <c r="CH77" s="176"/>
      <c r="CI77" s="176"/>
      <c r="CJ77" s="176">
        <v>13780902.3421425</v>
      </c>
    </row>
    <row r="78" spans="4:90">
      <c r="D78" s="175" t="s">
        <v>519</v>
      </c>
      <c r="E78" s="178" t="s">
        <v>526</v>
      </c>
      <c r="F78" s="178" t="s">
        <v>521</v>
      </c>
      <c r="G78" s="178">
        <v>1064369112.25</v>
      </c>
      <c r="H78" s="178"/>
      <c r="I78" s="178"/>
      <c r="J78" s="178"/>
      <c r="K78" s="178"/>
      <c r="L78" s="178">
        <v>13780902.3421425</v>
      </c>
      <c r="M78" s="178"/>
      <c r="N78" s="178"/>
      <c r="O78" s="178">
        <v>1078150014.5921423</v>
      </c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>
        <v>-1064369112.25</v>
      </c>
      <c r="BR78" s="178"/>
      <c r="BS78" s="178"/>
      <c r="BT78" s="178"/>
      <c r="BU78" s="178"/>
      <c r="BV78" s="178">
        <v>-1064369112.25</v>
      </c>
      <c r="BW78" s="178"/>
      <c r="BX78" s="178"/>
      <c r="BY78" s="178"/>
      <c r="BZ78" s="178"/>
      <c r="CA78" s="178">
        <v>-1064369112.25</v>
      </c>
      <c r="CB78" s="178"/>
      <c r="CC78" s="178"/>
      <c r="CD78" s="178"/>
      <c r="CE78" s="178"/>
      <c r="CF78" s="178">
        <v>-1064369112.25</v>
      </c>
      <c r="CG78" s="178"/>
      <c r="CH78" s="178"/>
      <c r="CI78" s="178"/>
      <c r="CJ78" s="178">
        <v>13780902.3421425</v>
      </c>
    </row>
    <row r="79" spans="4:90">
      <c r="D79" s="175" t="s">
        <v>522</v>
      </c>
      <c r="E79" s="176" t="s">
        <v>1168</v>
      </c>
      <c r="F79" s="176" t="s">
        <v>1169</v>
      </c>
      <c r="G79" s="176"/>
      <c r="H79" s="176"/>
      <c r="I79" s="176"/>
      <c r="J79" s="176">
        <v>8164040.0165964002</v>
      </c>
      <c r="K79" s="176"/>
      <c r="L79" s="176"/>
      <c r="M79" s="176"/>
      <c r="N79" s="176"/>
      <c r="O79" s="176">
        <v>8164040.0165964002</v>
      </c>
      <c r="P79" s="176"/>
      <c r="Q79" s="176"/>
      <c r="R79" s="176"/>
      <c r="S79" s="176"/>
      <c r="T79" s="176"/>
      <c r="U79" s="176"/>
      <c r="V79" s="176"/>
      <c r="W79" s="176"/>
      <c r="X79" s="176"/>
      <c r="Y79" s="176"/>
      <c r="Z79" s="176"/>
      <c r="AA79" s="176"/>
      <c r="AB79" s="176"/>
      <c r="AC79" s="176"/>
      <c r="AD79" s="176"/>
      <c r="AE79" s="176"/>
      <c r="AF79" s="176"/>
      <c r="AG79" s="176"/>
      <c r="AH79" s="176"/>
      <c r="AI79" s="176"/>
      <c r="AJ79" s="176"/>
      <c r="AK79" s="176"/>
      <c r="AL79" s="176"/>
      <c r="AM79" s="176"/>
      <c r="AN79" s="176"/>
      <c r="AO79" s="176"/>
      <c r="AP79" s="176"/>
      <c r="AQ79" s="176"/>
      <c r="AR79" s="176"/>
      <c r="AS79" s="176"/>
      <c r="AT79" s="176"/>
      <c r="AU79" s="176"/>
      <c r="AV79" s="176"/>
      <c r="AW79" s="176"/>
      <c r="AX79" s="176"/>
      <c r="AY79" s="176"/>
      <c r="AZ79" s="176"/>
      <c r="BA79" s="176"/>
      <c r="BB79" s="176"/>
      <c r="BC79" s="176"/>
      <c r="BD79" s="176"/>
      <c r="BE79" s="176"/>
      <c r="BF79" s="176"/>
      <c r="BG79" s="176"/>
      <c r="BH79" s="176"/>
      <c r="BI79" s="176"/>
      <c r="BJ79" s="176"/>
      <c r="BK79" s="176"/>
      <c r="BL79" s="176"/>
      <c r="BM79" s="176"/>
      <c r="BN79" s="176"/>
      <c r="BO79" s="176"/>
      <c r="BP79" s="176"/>
      <c r="BQ79" s="176"/>
      <c r="BR79" s="176"/>
      <c r="BS79" s="176"/>
      <c r="BT79" s="176"/>
      <c r="BU79" s="176"/>
      <c r="BV79" s="176"/>
      <c r="BW79" s="176"/>
      <c r="BX79" s="176"/>
      <c r="BY79" s="176"/>
      <c r="BZ79" s="176"/>
      <c r="CA79" s="176"/>
      <c r="CB79" s="176"/>
      <c r="CC79" s="176"/>
      <c r="CD79" s="176"/>
      <c r="CE79" s="176"/>
      <c r="CF79" s="176"/>
      <c r="CG79" s="176"/>
      <c r="CH79" s="176"/>
      <c r="CI79" s="176"/>
      <c r="CJ79" s="176">
        <v>8164040.0165964002</v>
      </c>
    </row>
    <row r="80" spans="4:90">
      <c r="D80" s="175" t="s">
        <v>525</v>
      </c>
      <c r="E80" s="178" t="s">
        <v>531</v>
      </c>
      <c r="F80" s="178" t="s">
        <v>532</v>
      </c>
      <c r="G80" s="178"/>
      <c r="H80" s="178"/>
      <c r="I80" s="178"/>
      <c r="J80" s="178">
        <v>8164040.0165964002</v>
      </c>
      <c r="K80" s="178"/>
      <c r="L80" s="178"/>
      <c r="M80" s="178"/>
      <c r="N80" s="178"/>
      <c r="O80" s="178">
        <v>8164040.0165964002</v>
      </c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  <c r="CJ80" s="178">
        <v>8164040.0165964002</v>
      </c>
    </row>
    <row r="81" spans="4:88">
      <c r="D81" s="175" t="s">
        <v>527</v>
      </c>
      <c r="E81" s="180" t="s">
        <v>534</v>
      </c>
      <c r="F81" s="180" t="s">
        <v>535</v>
      </c>
      <c r="G81" s="180">
        <v>1064369112.25</v>
      </c>
      <c r="H81" s="180"/>
      <c r="I81" s="180"/>
      <c r="J81" s="180">
        <v>8164040.0165964002</v>
      </c>
      <c r="K81" s="180"/>
      <c r="L81" s="180">
        <v>13780902.3421425</v>
      </c>
      <c r="M81" s="180"/>
      <c r="N81" s="180"/>
      <c r="O81" s="180">
        <v>1086314054.6087389</v>
      </c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0"/>
      <c r="AE81" s="180"/>
      <c r="AF81" s="180"/>
      <c r="AG81" s="180"/>
      <c r="AH81" s="180"/>
      <c r="AI81" s="180"/>
      <c r="AJ81" s="180"/>
      <c r="AK81" s="180"/>
      <c r="AL81" s="180"/>
      <c r="AM81" s="180"/>
      <c r="AN81" s="180"/>
      <c r="AO81" s="180"/>
      <c r="AP81" s="180"/>
      <c r="AQ81" s="180"/>
      <c r="AR81" s="180"/>
      <c r="AS81" s="180"/>
      <c r="AT81" s="180"/>
      <c r="AU81" s="180"/>
      <c r="AV81" s="180"/>
      <c r="AW81" s="180"/>
      <c r="AX81" s="180"/>
      <c r="AY81" s="180"/>
      <c r="AZ81" s="180"/>
      <c r="BA81" s="180"/>
      <c r="BB81" s="180"/>
      <c r="BC81" s="180"/>
      <c r="BD81" s="180"/>
      <c r="BE81" s="180"/>
      <c r="BF81" s="180"/>
      <c r="BG81" s="180"/>
      <c r="BH81" s="180"/>
      <c r="BI81" s="180"/>
      <c r="BJ81" s="180"/>
      <c r="BK81" s="180"/>
      <c r="BL81" s="180"/>
      <c r="BM81" s="180"/>
      <c r="BN81" s="180"/>
      <c r="BO81" s="180"/>
      <c r="BP81" s="180"/>
      <c r="BQ81" s="180">
        <v>-1064369112.25</v>
      </c>
      <c r="BR81" s="180"/>
      <c r="BS81" s="180"/>
      <c r="BT81" s="180"/>
      <c r="BU81" s="180"/>
      <c r="BV81" s="180">
        <v>-1064369112.25</v>
      </c>
      <c r="BW81" s="180"/>
      <c r="BX81" s="180"/>
      <c r="BY81" s="180"/>
      <c r="BZ81" s="180"/>
      <c r="CA81" s="180">
        <v>-1064369112.25</v>
      </c>
      <c r="CB81" s="180"/>
      <c r="CC81" s="180"/>
      <c r="CD81" s="180"/>
      <c r="CE81" s="180"/>
      <c r="CF81" s="180">
        <v>-1064369112.25</v>
      </c>
      <c r="CG81" s="180"/>
      <c r="CH81" s="180"/>
      <c r="CI81" s="180"/>
      <c r="CJ81" s="180">
        <v>21944942.358738899</v>
      </c>
    </row>
    <row r="82" spans="4:88">
      <c r="D82" s="175" t="s">
        <v>530</v>
      </c>
      <c r="E82" s="176" t="s">
        <v>537</v>
      </c>
      <c r="F82" s="176" t="s">
        <v>538</v>
      </c>
      <c r="G82" s="176">
        <v>23660679688.91</v>
      </c>
      <c r="H82" s="176"/>
      <c r="I82" s="176">
        <v>26370420007.773991</v>
      </c>
      <c r="J82" s="176"/>
      <c r="K82" s="176"/>
      <c r="L82" s="176"/>
      <c r="M82" s="176"/>
      <c r="N82" s="176"/>
      <c r="O82" s="176">
        <v>50031099696.68399</v>
      </c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176"/>
      <c r="AC82" s="176"/>
      <c r="AD82" s="176"/>
      <c r="AE82" s="176"/>
      <c r="AF82" s="176"/>
      <c r="AG82" s="176"/>
      <c r="AH82" s="176"/>
      <c r="AI82" s="176"/>
      <c r="AJ82" s="176"/>
      <c r="AK82" s="176"/>
      <c r="AL82" s="176"/>
      <c r="AM82" s="176"/>
      <c r="AN82" s="176"/>
      <c r="AO82" s="176"/>
      <c r="AP82" s="176"/>
      <c r="AQ82" s="176"/>
      <c r="AR82" s="176"/>
      <c r="AS82" s="176"/>
      <c r="AT82" s="176"/>
      <c r="AU82" s="176"/>
      <c r="AV82" s="176"/>
      <c r="AW82" s="176"/>
      <c r="AX82" s="176"/>
      <c r="AY82" s="176"/>
      <c r="AZ82" s="176"/>
      <c r="BA82" s="176"/>
      <c r="BB82" s="176"/>
      <c r="BC82" s="176"/>
      <c r="BD82" s="176"/>
      <c r="BE82" s="176"/>
      <c r="BF82" s="176"/>
      <c r="BG82" s="176"/>
      <c r="BH82" s="176"/>
      <c r="BI82" s="176"/>
      <c r="BJ82" s="176"/>
      <c r="BK82" s="176"/>
      <c r="BL82" s="176"/>
      <c r="BM82" s="176"/>
      <c r="BN82" s="176"/>
      <c r="BO82" s="176"/>
      <c r="BP82" s="176"/>
      <c r="BQ82" s="176">
        <v>1855163156.664536</v>
      </c>
      <c r="BR82" s="176"/>
      <c r="BS82" s="176"/>
      <c r="BT82" s="176"/>
      <c r="BU82" s="176"/>
      <c r="BV82" s="176">
        <v>1855163156.664536</v>
      </c>
      <c r="BW82" s="176"/>
      <c r="BX82" s="176"/>
      <c r="BY82" s="176"/>
      <c r="BZ82" s="176"/>
      <c r="CA82" s="176">
        <v>1855163156.664536</v>
      </c>
      <c r="CB82" s="176">
        <v>-45351309561.879997</v>
      </c>
      <c r="CC82" s="176"/>
      <c r="CD82" s="176">
        <v>-45351309561.879997</v>
      </c>
      <c r="CE82" s="176">
        <v>-45351309561.879997</v>
      </c>
      <c r="CF82" s="176">
        <v>-43496146405.215462</v>
      </c>
      <c r="CG82" s="176"/>
      <c r="CH82" s="176"/>
      <c r="CI82" s="176"/>
      <c r="CJ82" s="176">
        <v>6534953291.4685259</v>
      </c>
    </row>
    <row r="83" spans="4:88">
      <c r="D83" s="175" t="s">
        <v>533</v>
      </c>
      <c r="E83" s="178" t="s">
        <v>540</v>
      </c>
      <c r="F83" s="178" t="s">
        <v>541</v>
      </c>
      <c r="G83" s="178">
        <v>23660679688.91</v>
      </c>
      <c r="H83" s="178"/>
      <c r="I83" s="178">
        <v>26370420007.773991</v>
      </c>
      <c r="J83" s="178"/>
      <c r="K83" s="178"/>
      <c r="L83" s="178"/>
      <c r="M83" s="178"/>
      <c r="N83" s="178"/>
      <c r="O83" s="178">
        <v>50031099696.68399</v>
      </c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>
        <v>1855163156.664536</v>
      </c>
      <c r="BR83" s="178"/>
      <c r="BS83" s="178"/>
      <c r="BT83" s="178"/>
      <c r="BU83" s="178"/>
      <c r="BV83" s="178">
        <v>1855163156.664536</v>
      </c>
      <c r="BW83" s="178"/>
      <c r="BX83" s="178"/>
      <c r="BY83" s="178"/>
      <c r="BZ83" s="178"/>
      <c r="CA83" s="178">
        <v>1855163156.664536</v>
      </c>
      <c r="CB83" s="178">
        <v>-45351309561.879997</v>
      </c>
      <c r="CC83" s="178"/>
      <c r="CD83" s="178">
        <v>-45351309561.879997</v>
      </c>
      <c r="CE83" s="178">
        <v>-45351309561.879997</v>
      </c>
      <c r="CF83" s="178">
        <v>-43496146405.215462</v>
      </c>
      <c r="CG83" s="178"/>
      <c r="CH83" s="178"/>
      <c r="CI83" s="178"/>
      <c r="CJ83" s="178">
        <v>6534953291.4685259</v>
      </c>
    </row>
    <row r="84" spans="4:88">
      <c r="D84" s="175" t="s">
        <v>536</v>
      </c>
      <c r="E84" s="180" t="s">
        <v>543</v>
      </c>
      <c r="F84" s="180" t="s">
        <v>544</v>
      </c>
      <c r="G84" s="180">
        <v>23660679688.91</v>
      </c>
      <c r="H84" s="180"/>
      <c r="I84" s="180">
        <v>26370420007.773991</v>
      </c>
      <c r="J84" s="180"/>
      <c r="K84" s="180"/>
      <c r="L84" s="180"/>
      <c r="M84" s="180"/>
      <c r="N84" s="180"/>
      <c r="O84" s="180">
        <v>50031099696.68399</v>
      </c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0"/>
      <c r="AE84" s="180"/>
      <c r="AF84" s="180"/>
      <c r="AG84" s="180"/>
      <c r="AH84" s="180"/>
      <c r="AI84" s="180"/>
      <c r="AJ84" s="180"/>
      <c r="AK84" s="180"/>
      <c r="AL84" s="180"/>
      <c r="AM84" s="180"/>
      <c r="AN84" s="180"/>
      <c r="AO84" s="180"/>
      <c r="AP84" s="180"/>
      <c r="AQ84" s="180"/>
      <c r="AR84" s="180"/>
      <c r="AS84" s="180"/>
      <c r="AT84" s="180"/>
      <c r="AU84" s="180"/>
      <c r="AV84" s="180"/>
      <c r="AW84" s="180"/>
      <c r="AX84" s="180"/>
      <c r="AY84" s="180"/>
      <c r="AZ84" s="180"/>
      <c r="BA84" s="180"/>
      <c r="BB84" s="180"/>
      <c r="BC84" s="180"/>
      <c r="BD84" s="180"/>
      <c r="BE84" s="180"/>
      <c r="BF84" s="180"/>
      <c r="BG84" s="180"/>
      <c r="BH84" s="180"/>
      <c r="BI84" s="180"/>
      <c r="BJ84" s="180"/>
      <c r="BK84" s="180"/>
      <c r="BL84" s="180"/>
      <c r="BM84" s="180"/>
      <c r="BN84" s="180"/>
      <c r="BO84" s="180"/>
      <c r="BP84" s="180"/>
      <c r="BQ84" s="180">
        <v>1855163156.664536</v>
      </c>
      <c r="BR84" s="180"/>
      <c r="BS84" s="180"/>
      <c r="BT84" s="180"/>
      <c r="BU84" s="180"/>
      <c r="BV84" s="180">
        <v>1855163156.664536</v>
      </c>
      <c r="BW84" s="180"/>
      <c r="BX84" s="180"/>
      <c r="BY84" s="180"/>
      <c r="BZ84" s="180"/>
      <c r="CA84" s="180">
        <v>1855163156.664536</v>
      </c>
      <c r="CB84" s="180">
        <v>-45351309561.879997</v>
      </c>
      <c r="CC84" s="180"/>
      <c r="CD84" s="180">
        <v>-45351309561.879997</v>
      </c>
      <c r="CE84" s="180">
        <v>-45351309561.879997</v>
      </c>
      <c r="CF84" s="180">
        <v>-43496146405.215462</v>
      </c>
      <c r="CG84" s="180"/>
      <c r="CH84" s="180"/>
      <c r="CI84" s="180"/>
      <c r="CJ84" s="180">
        <v>6534953291.4685259</v>
      </c>
    </row>
    <row r="85" spans="4:88">
      <c r="D85" s="175" t="s">
        <v>539</v>
      </c>
      <c r="E85" s="176" t="s">
        <v>546</v>
      </c>
      <c r="F85" s="176" t="s">
        <v>547</v>
      </c>
      <c r="G85" s="176"/>
      <c r="H85" s="176"/>
      <c r="I85" s="176"/>
      <c r="J85" s="176"/>
      <c r="K85" s="176"/>
      <c r="L85" s="176">
        <v>80489550</v>
      </c>
      <c r="M85" s="176"/>
      <c r="N85" s="176"/>
      <c r="O85" s="176">
        <v>80489550</v>
      </c>
      <c r="P85" s="176"/>
      <c r="Q85" s="176"/>
      <c r="R85" s="176"/>
      <c r="S85" s="176"/>
      <c r="T85" s="176"/>
      <c r="U85" s="176"/>
      <c r="V85" s="176"/>
      <c r="W85" s="176"/>
      <c r="X85" s="176"/>
      <c r="Y85" s="176"/>
      <c r="Z85" s="176"/>
      <c r="AA85" s="176"/>
      <c r="AB85" s="176"/>
      <c r="AC85" s="176"/>
      <c r="AD85" s="176"/>
      <c r="AE85" s="176"/>
      <c r="AF85" s="176"/>
      <c r="AG85" s="176"/>
      <c r="AH85" s="176"/>
      <c r="AI85" s="176"/>
      <c r="AJ85" s="176"/>
      <c r="AK85" s="176"/>
      <c r="AL85" s="176"/>
      <c r="AM85" s="176"/>
      <c r="AN85" s="176"/>
      <c r="AO85" s="176"/>
      <c r="AP85" s="176"/>
      <c r="AQ85" s="176"/>
      <c r="AR85" s="176"/>
      <c r="AS85" s="176"/>
      <c r="AT85" s="176"/>
      <c r="AU85" s="176"/>
      <c r="AV85" s="176"/>
      <c r="AW85" s="176"/>
      <c r="AX85" s="176"/>
      <c r="AY85" s="176"/>
      <c r="AZ85" s="176"/>
      <c r="BA85" s="176"/>
      <c r="BB85" s="176"/>
      <c r="BC85" s="176"/>
      <c r="BD85" s="176"/>
      <c r="BE85" s="176"/>
      <c r="BF85" s="176"/>
      <c r="BG85" s="176"/>
      <c r="BH85" s="176"/>
      <c r="BI85" s="176"/>
      <c r="BJ85" s="176"/>
      <c r="BK85" s="176"/>
      <c r="BL85" s="176"/>
      <c r="BM85" s="176"/>
      <c r="BN85" s="176"/>
      <c r="BO85" s="176"/>
      <c r="BP85" s="176"/>
      <c r="BQ85" s="176"/>
      <c r="BR85" s="176"/>
      <c r="BS85" s="176"/>
      <c r="BT85" s="176"/>
      <c r="BU85" s="176"/>
      <c r="BV85" s="176"/>
      <c r="BW85" s="176"/>
      <c r="BX85" s="176"/>
      <c r="BY85" s="176"/>
      <c r="BZ85" s="176"/>
      <c r="CA85" s="176"/>
      <c r="CB85" s="176"/>
      <c r="CC85" s="176"/>
      <c r="CD85" s="176"/>
      <c r="CE85" s="176"/>
      <c r="CF85" s="176"/>
      <c r="CG85" s="176"/>
      <c r="CH85" s="176"/>
      <c r="CI85" s="176"/>
      <c r="CJ85" s="176">
        <v>80489550</v>
      </c>
    </row>
    <row r="86" spans="4:88">
      <c r="D86" s="175" t="s">
        <v>2210</v>
      </c>
      <c r="E86" s="176" t="s">
        <v>1436</v>
      </c>
      <c r="F86" s="176" t="s">
        <v>1437</v>
      </c>
      <c r="G86" s="176"/>
      <c r="H86" s="176"/>
      <c r="I86" s="176"/>
      <c r="J86" s="176"/>
      <c r="K86" s="176"/>
      <c r="L86" s="176">
        <v>38891431.505675003</v>
      </c>
      <c r="M86" s="176"/>
      <c r="N86" s="176"/>
      <c r="O86" s="176">
        <v>38891431.505675003</v>
      </c>
      <c r="P86" s="176"/>
      <c r="Q86" s="176"/>
      <c r="R86" s="176"/>
      <c r="S86" s="176"/>
      <c r="T86" s="176"/>
      <c r="U86" s="176"/>
      <c r="V86" s="176"/>
      <c r="W86" s="176"/>
      <c r="X86" s="176"/>
      <c r="Y86" s="176"/>
      <c r="Z86" s="176"/>
      <c r="AA86" s="176"/>
      <c r="AB86" s="176"/>
      <c r="AC86" s="176"/>
      <c r="AD86" s="176"/>
      <c r="AE86" s="176"/>
      <c r="AF86" s="176"/>
      <c r="AG86" s="176"/>
      <c r="AH86" s="176"/>
      <c r="AI86" s="176"/>
      <c r="AJ86" s="176"/>
      <c r="AK86" s="176"/>
      <c r="AL86" s="176"/>
      <c r="AM86" s="176"/>
      <c r="AN86" s="176"/>
      <c r="AO86" s="176"/>
      <c r="AP86" s="176"/>
      <c r="AQ86" s="176"/>
      <c r="AR86" s="176"/>
      <c r="AS86" s="176"/>
      <c r="AT86" s="176"/>
      <c r="AU86" s="176"/>
      <c r="AV86" s="176"/>
      <c r="AW86" s="176"/>
      <c r="AX86" s="176"/>
      <c r="AY86" s="176"/>
      <c r="AZ86" s="176"/>
      <c r="BA86" s="176"/>
      <c r="BB86" s="176"/>
      <c r="BC86" s="176"/>
      <c r="BD86" s="176"/>
      <c r="BE86" s="176"/>
      <c r="BF86" s="176"/>
      <c r="BG86" s="176"/>
      <c r="BH86" s="176"/>
      <c r="BI86" s="176"/>
      <c r="BJ86" s="176"/>
      <c r="BK86" s="176"/>
      <c r="BL86" s="176"/>
      <c r="BM86" s="176"/>
      <c r="BN86" s="176"/>
      <c r="BO86" s="176"/>
      <c r="BP86" s="176"/>
      <c r="BQ86" s="176"/>
      <c r="BR86" s="176"/>
      <c r="BS86" s="176"/>
      <c r="BT86" s="176"/>
      <c r="BU86" s="176"/>
      <c r="BV86" s="176"/>
      <c r="BW86" s="176"/>
      <c r="BX86" s="176"/>
      <c r="BY86" s="176"/>
      <c r="BZ86" s="176"/>
      <c r="CA86" s="176"/>
      <c r="CB86" s="176"/>
      <c r="CC86" s="176"/>
      <c r="CD86" s="176"/>
      <c r="CE86" s="176"/>
      <c r="CF86" s="176"/>
      <c r="CG86" s="176"/>
      <c r="CH86" s="176"/>
      <c r="CI86" s="176"/>
      <c r="CJ86" s="176">
        <v>38891431.505675003</v>
      </c>
    </row>
    <row r="87" spans="4:88">
      <c r="D87" s="175" t="s">
        <v>542</v>
      </c>
      <c r="E87" s="176" t="s">
        <v>549</v>
      </c>
      <c r="F87" s="176" t="s">
        <v>550</v>
      </c>
      <c r="G87" s="176">
        <v>55970343.189999998</v>
      </c>
      <c r="H87" s="176"/>
      <c r="I87" s="176"/>
      <c r="J87" s="176"/>
      <c r="K87" s="176"/>
      <c r="L87" s="176"/>
      <c r="M87" s="176">
        <v>14543289.9</v>
      </c>
      <c r="N87" s="176"/>
      <c r="O87" s="176">
        <v>70513633.090000004</v>
      </c>
      <c r="P87" s="176"/>
      <c r="Q87" s="176"/>
      <c r="R87" s="176"/>
      <c r="S87" s="176"/>
      <c r="T87" s="176"/>
      <c r="U87" s="176"/>
      <c r="V87" s="176"/>
      <c r="W87" s="176"/>
      <c r="X87" s="176"/>
      <c r="Y87" s="176"/>
      <c r="Z87" s="176"/>
      <c r="AA87" s="176"/>
      <c r="AB87" s="176"/>
      <c r="AC87" s="176"/>
      <c r="AD87" s="176"/>
      <c r="AE87" s="176"/>
      <c r="AF87" s="176"/>
      <c r="AG87" s="176"/>
      <c r="AH87" s="176"/>
      <c r="AI87" s="176"/>
      <c r="AJ87" s="176"/>
      <c r="AK87" s="176"/>
      <c r="AL87" s="176"/>
      <c r="AM87" s="176"/>
      <c r="AN87" s="176"/>
      <c r="AO87" s="176"/>
      <c r="AP87" s="176"/>
      <c r="AQ87" s="176"/>
      <c r="AR87" s="176"/>
      <c r="AS87" s="176"/>
      <c r="AT87" s="176"/>
      <c r="AU87" s="176"/>
      <c r="AV87" s="176"/>
      <c r="AW87" s="176"/>
      <c r="AX87" s="176"/>
      <c r="AY87" s="176"/>
      <c r="AZ87" s="176"/>
      <c r="BA87" s="176"/>
      <c r="BB87" s="176"/>
      <c r="BC87" s="176"/>
      <c r="BD87" s="176"/>
      <c r="BE87" s="176"/>
      <c r="BF87" s="176"/>
      <c r="BG87" s="176"/>
      <c r="BH87" s="176"/>
      <c r="BI87" s="176"/>
      <c r="BJ87" s="176"/>
      <c r="BK87" s="176"/>
      <c r="BL87" s="176"/>
      <c r="BM87" s="176"/>
      <c r="BN87" s="176"/>
      <c r="BO87" s="176"/>
      <c r="BP87" s="176"/>
      <c r="BQ87" s="176"/>
      <c r="BR87" s="176"/>
      <c r="BS87" s="176"/>
      <c r="BT87" s="176"/>
      <c r="BU87" s="176"/>
      <c r="BV87" s="176"/>
      <c r="BW87" s="176"/>
      <c r="BX87" s="176"/>
      <c r="BY87" s="176"/>
      <c r="BZ87" s="176"/>
      <c r="CA87" s="176"/>
      <c r="CB87" s="176"/>
      <c r="CC87" s="176"/>
      <c r="CD87" s="176"/>
      <c r="CE87" s="176"/>
      <c r="CF87" s="176"/>
      <c r="CG87" s="176"/>
      <c r="CH87" s="176"/>
      <c r="CI87" s="176"/>
      <c r="CJ87" s="176">
        <v>70513633.090000004</v>
      </c>
    </row>
    <row r="88" spans="4:88">
      <c r="D88" s="175" t="s">
        <v>545</v>
      </c>
      <c r="E88" s="176" t="s">
        <v>552</v>
      </c>
      <c r="F88" s="176" t="s">
        <v>553</v>
      </c>
      <c r="G88" s="176"/>
      <c r="H88" s="176"/>
      <c r="I88" s="176"/>
      <c r="J88" s="176">
        <v>263022.44446199998</v>
      </c>
      <c r="K88" s="176"/>
      <c r="L88" s="176"/>
      <c r="M88" s="176"/>
      <c r="N88" s="176"/>
      <c r="O88" s="176">
        <v>263022.44446199998</v>
      </c>
      <c r="P88" s="176"/>
      <c r="Q88" s="176"/>
      <c r="R88" s="176"/>
      <c r="S88" s="176"/>
      <c r="T88" s="176"/>
      <c r="U88" s="176"/>
      <c r="V88" s="176"/>
      <c r="W88" s="176"/>
      <c r="X88" s="176"/>
      <c r="Y88" s="176"/>
      <c r="Z88" s="176"/>
      <c r="AA88" s="176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/>
      <c r="BX88" s="176"/>
      <c r="BY88" s="176"/>
      <c r="BZ88" s="176"/>
      <c r="CA88" s="176"/>
      <c r="CB88" s="176"/>
      <c r="CC88" s="176"/>
      <c r="CD88" s="176"/>
      <c r="CE88" s="176"/>
      <c r="CF88" s="176"/>
      <c r="CG88" s="176"/>
      <c r="CH88" s="176"/>
      <c r="CI88" s="176"/>
      <c r="CJ88" s="176">
        <v>263022.44446199998</v>
      </c>
    </row>
    <row r="89" spans="4:88">
      <c r="D89" s="175" t="s">
        <v>548</v>
      </c>
      <c r="E89" s="176" t="s">
        <v>555</v>
      </c>
      <c r="F89" s="176" t="s">
        <v>556</v>
      </c>
      <c r="G89" s="176"/>
      <c r="H89" s="176"/>
      <c r="I89" s="176"/>
      <c r="J89" s="176"/>
      <c r="K89" s="176"/>
      <c r="L89" s="176">
        <v>8921860.6132350005</v>
      </c>
      <c r="M89" s="176"/>
      <c r="N89" s="176"/>
      <c r="O89" s="176">
        <v>8921860.6132350005</v>
      </c>
      <c r="P89" s="176"/>
      <c r="Q89" s="176"/>
      <c r="R89" s="176"/>
      <c r="S89" s="176"/>
      <c r="T89" s="176"/>
      <c r="U89" s="176"/>
      <c r="V89" s="176"/>
      <c r="W89" s="176"/>
      <c r="X89" s="176"/>
      <c r="Y89" s="176"/>
      <c r="Z89" s="176"/>
      <c r="AA89" s="176"/>
      <c r="AB89" s="176"/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/>
      <c r="BX89" s="176"/>
      <c r="BY89" s="176"/>
      <c r="BZ89" s="176"/>
      <c r="CA89" s="176"/>
      <c r="CB89" s="176"/>
      <c r="CC89" s="176"/>
      <c r="CD89" s="176"/>
      <c r="CE89" s="176"/>
      <c r="CF89" s="176"/>
      <c r="CG89" s="176"/>
      <c r="CH89" s="176"/>
      <c r="CI89" s="176"/>
      <c r="CJ89" s="176">
        <v>8921860.6132350005</v>
      </c>
    </row>
    <row r="90" spans="4:88">
      <c r="D90" s="175" t="s">
        <v>2196</v>
      </c>
      <c r="E90" s="176" t="s">
        <v>1448</v>
      </c>
      <c r="F90" s="176" t="s">
        <v>1449</v>
      </c>
      <c r="G90" s="176"/>
      <c r="H90" s="176"/>
      <c r="I90" s="176"/>
      <c r="J90" s="176"/>
      <c r="K90" s="176"/>
      <c r="L90" s="176"/>
      <c r="M90" s="176"/>
      <c r="N90" s="176">
        <v>90934968.460923001</v>
      </c>
      <c r="O90" s="176">
        <v>90934968.460923001</v>
      </c>
      <c r="P90" s="176"/>
      <c r="Q90" s="176"/>
      <c r="R90" s="176"/>
      <c r="S90" s="176"/>
      <c r="T90" s="176"/>
      <c r="U90" s="176"/>
      <c r="V90" s="176"/>
      <c r="W90" s="176"/>
      <c r="X90" s="176"/>
      <c r="Y90" s="176"/>
      <c r="Z90" s="176"/>
      <c r="AA90" s="176"/>
      <c r="AB90" s="176"/>
      <c r="AC90" s="176"/>
      <c r="AD90" s="176"/>
      <c r="AE90" s="176"/>
      <c r="AF90" s="176"/>
      <c r="AG90" s="176"/>
      <c r="AH90" s="176"/>
      <c r="AI90" s="176"/>
      <c r="AJ90" s="176"/>
      <c r="AK90" s="176"/>
      <c r="AL90" s="176"/>
      <c r="AM90" s="176"/>
      <c r="AN90" s="176"/>
      <c r="AO90" s="176"/>
      <c r="AP90" s="176"/>
      <c r="AQ90" s="176"/>
      <c r="AR90" s="176"/>
      <c r="AS90" s="176"/>
      <c r="AT90" s="176"/>
      <c r="AU90" s="176"/>
      <c r="AV90" s="176"/>
      <c r="AW90" s="176"/>
      <c r="AX90" s="176"/>
      <c r="AY90" s="176"/>
      <c r="AZ90" s="176"/>
      <c r="BA90" s="176"/>
      <c r="BB90" s="176"/>
      <c r="BC90" s="176"/>
      <c r="BD90" s="176"/>
      <c r="BE90" s="176"/>
      <c r="BF90" s="176"/>
      <c r="BG90" s="176"/>
      <c r="BH90" s="176"/>
      <c r="BI90" s="176"/>
      <c r="BJ90" s="176"/>
      <c r="BK90" s="176"/>
      <c r="BL90" s="176"/>
      <c r="BM90" s="176"/>
      <c r="BN90" s="176"/>
      <c r="BO90" s="176"/>
      <c r="BP90" s="176"/>
      <c r="BQ90" s="176"/>
      <c r="BR90" s="176"/>
      <c r="BS90" s="176"/>
      <c r="BT90" s="176"/>
      <c r="BU90" s="176"/>
      <c r="BV90" s="176"/>
      <c r="BW90" s="176"/>
      <c r="BX90" s="176"/>
      <c r="BY90" s="176"/>
      <c r="BZ90" s="176"/>
      <c r="CA90" s="176"/>
      <c r="CB90" s="176"/>
      <c r="CC90" s="176"/>
      <c r="CD90" s="176"/>
      <c r="CE90" s="176"/>
      <c r="CF90" s="176"/>
      <c r="CG90" s="176"/>
      <c r="CH90" s="176"/>
      <c r="CI90" s="176"/>
      <c r="CJ90" s="176">
        <v>90934968.460923001</v>
      </c>
    </row>
    <row r="91" spans="4:88">
      <c r="D91" s="175" t="s">
        <v>551</v>
      </c>
      <c r="E91" s="176" t="s">
        <v>558</v>
      </c>
      <c r="F91" s="176" t="s">
        <v>559</v>
      </c>
      <c r="G91" s="176"/>
      <c r="H91" s="176">
        <v>551455</v>
      </c>
      <c r="I91" s="176"/>
      <c r="J91" s="176"/>
      <c r="K91" s="176"/>
      <c r="L91" s="176"/>
      <c r="M91" s="176"/>
      <c r="N91" s="176"/>
      <c r="O91" s="176">
        <v>551455</v>
      </c>
      <c r="P91" s="176"/>
      <c r="Q91" s="176"/>
      <c r="R91" s="176"/>
      <c r="S91" s="176"/>
      <c r="T91" s="176"/>
      <c r="U91" s="176"/>
      <c r="V91" s="176"/>
      <c r="W91" s="176"/>
      <c r="X91" s="176"/>
      <c r="Y91" s="176"/>
      <c r="Z91" s="176"/>
      <c r="AA91" s="176"/>
      <c r="AB91" s="176"/>
      <c r="AC91" s="176"/>
      <c r="AD91" s="176"/>
      <c r="AE91" s="176"/>
      <c r="AF91" s="176"/>
      <c r="AG91" s="176"/>
      <c r="AH91" s="176"/>
      <c r="AI91" s="176"/>
      <c r="AJ91" s="176"/>
      <c r="AK91" s="176"/>
      <c r="AL91" s="176"/>
      <c r="AM91" s="176"/>
      <c r="AN91" s="176"/>
      <c r="AO91" s="176"/>
      <c r="AP91" s="176"/>
      <c r="AQ91" s="176"/>
      <c r="AR91" s="176"/>
      <c r="AS91" s="176"/>
      <c r="AT91" s="176"/>
      <c r="AU91" s="176"/>
      <c r="AV91" s="176"/>
      <c r="AW91" s="176"/>
      <c r="AX91" s="176"/>
      <c r="AY91" s="176"/>
      <c r="AZ91" s="176"/>
      <c r="BA91" s="176"/>
      <c r="BB91" s="176"/>
      <c r="BC91" s="176"/>
      <c r="BD91" s="176"/>
      <c r="BE91" s="176"/>
      <c r="BF91" s="176"/>
      <c r="BG91" s="176"/>
      <c r="BH91" s="176"/>
      <c r="BI91" s="176"/>
      <c r="BJ91" s="176"/>
      <c r="BK91" s="176"/>
      <c r="BL91" s="176"/>
      <c r="BM91" s="176"/>
      <c r="BN91" s="176"/>
      <c r="BO91" s="176"/>
      <c r="BP91" s="176"/>
      <c r="BQ91" s="176"/>
      <c r="BR91" s="176"/>
      <c r="BS91" s="176"/>
      <c r="BT91" s="176"/>
      <c r="BU91" s="176"/>
      <c r="BV91" s="176"/>
      <c r="BW91" s="176"/>
      <c r="BX91" s="176"/>
      <c r="BY91" s="176"/>
      <c r="BZ91" s="176"/>
      <c r="CA91" s="176"/>
      <c r="CB91" s="176"/>
      <c r="CC91" s="176"/>
      <c r="CD91" s="176"/>
      <c r="CE91" s="176"/>
      <c r="CF91" s="176"/>
      <c r="CG91" s="176"/>
      <c r="CH91" s="176"/>
      <c r="CI91" s="176"/>
      <c r="CJ91" s="176">
        <v>551455</v>
      </c>
    </row>
    <row r="92" spans="4:88">
      <c r="D92" s="175" t="s">
        <v>554</v>
      </c>
      <c r="E92" s="176" t="s">
        <v>561</v>
      </c>
      <c r="F92" s="176" t="s">
        <v>562</v>
      </c>
      <c r="G92" s="176">
        <v>1802752.73</v>
      </c>
      <c r="H92" s="176"/>
      <c r="I92" s="176">
        <v>108512.3010119</v>
      </c>
      <c r="J92" s="176">
        <v>50412584.187540002</v>
      </c>
      <c r="K92" s="176"/>
      <c r="L92" s="176">
        <v>5796722.4930100003</v>
      </c>
      <c r="M92" s="176">
        <v>45480</v>
      </c>
      <c r="N92" s="176">
        <v>2687865.9156224998</v>
      </c>
      <c r="O92" s="176">
        <v>60853917.627184398</v>
      </c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176"/>
      <c r="CF92" s="176"/>
      <c r="CG92" s="176"/>
      <c r="CH92" s="176"/>
      <c r="CI92" s="176"/>
      <c r="CJ92" s="176">
        <v>60853917.627184398</v>
      </c>
    </row>
    <row r="93" spans="4:88">
      <c r="D93" s="175" t="s">
        <v>557</v>
      </c>
      <c r="E93" s="176" t="s">
        <v>564</v>
      </c>
      <c r="F93" s="176" t="s">
        <v>565</v>
      </c>
      <c r="G93" s="176"/>
      <c r="H93" s="176">
        <v>3863.4</v>
      </c>
      <c r="I93" s="176"/>
      <c r="J93" s="176"/>
      <c r="K93" s="176"/>
      <c r="L93" s="176"/>
      <c r="M93" s="176"/>
      <c r="N93" s="176"/>
      <c r="O93" s="176">
        <v>3863.4</v>
      </c>
      <c r="P93" s="176"/>
      <c r="Q93" s="176"/>
      <c r="R93" s="176"/>
      <c r="S93" s="176"/>
      <c r="T93" s="176"/>
      <c r="U93" s="176"/>
      <c r="V93" s="176"/>
      <c r="W93" s="176"/>
      <c r="X93" s="176"/>
      <c r="Y93" s="176"/>
      <c r="Z93" s="176"/>
      <c r="AA93" s="176"/>
      <c r="AB93" s="176"/>
      <c r="AC93" s="176"/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>
        <v>3863.4</v>
      </c>
    </row>
    <row r="94" spans="4:88">
      <c r="D94" s="175" t="s">
        <v>560</v>
      </c>
      <c r="E94" s="178" t="s">
        <v>567</v>
      </c>
      <c r="F94" s="178" t="s">
        <v>568</v>
      </c>
      <c r="G94" s="178">
        <v>57773095.920000002</v>
      </c>
      <c r="H94" s="178">
        <v>555318.4</v>
      </c>
      <c r="I94" s="178">
        <v>108512.3010119</v>
      </c>
      <c r="J94" s="178">
        <v>50675606.632002003</v>
      </c>
      <c r="K94" s="178"/>
      <c r="L94" s="178">
        <v>134099564.61192</v>
      </c>
      <c r="M94" s="178">
        <v>14588769.9</v>
      </c>
      <c r="N94" s="178">
        <v>93622834.376545504</v>
      </c>
      <c r="O94" s="178">
        <v>351423702.14147937</v>
      </c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  <c r="BR94" s="178"/>
      <c r="BS94" s="178"/>
      <c r="BT94" s="178"/>
      <c r="BU94" s="178"/>
      <c r="BV94" s="178"/>
      <c r="BW94" s="178"/>
      <c r="BX94" s="178"/>
      <c r="BY94" s="178"/>
      <c r="BZ94" s="178"/>
      <c r="CA94" s="178"/>
      <c r="CB94" s="178"/>
      <c r="CC94" s="178"/>
      <c r="CD94" s="178"/>
      <c r="CE94" s="178"/>
      <c r="CF94" s="178"/>
      <c r="CG94" s="178"/>
      <c r="CH94" s="178"/>
      <c r="CI94" s="178"/>
      <c r="CJ94" s="178">
        <v>351423702.14147937</v>
      </c>
    </row>
    <row r="95" spans="4:88">
      <c r="D95" s="175" t="s">
        <v>563</v>
      </c>
      <c r="E95" s="180" t="s">
        <v>570</v>
      </c>
      <c r="F95" s="180" t="s">
        <v>571</v>
      </c>
      <c r="G95" s="180">
        <v>57773095.920000002</v>
      </c>
      <c r="H95" s="180">
        <v>555318.4</v>
      </c>
      <c r="I95" s="180">
        <v>108512.3010119</v>
      </c>
      <c r="J95" s="180">
        <v>50675606.632002003</v>
      </c>
      <c r="K95" s="180"/>
      <c r="L95" s="180">
        <v>134099564.61192</v>
      </c>
      <c r="M95" s="180">
        <v>14588769.9</v>
      </c>
      <c r="N95" s="180">
        <v>93622834.376545504</v>
      </c>
      <c r="O95" s="180">
        <v>351423702.14147937</v>
      </c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  <c r="AA95" s="180"/>
      <c r="AB95" s="180"/>
      <c r="AC95" s="180"/>
      <c r="AD95" s="180"/>
      <c r="AE95" s="180"/>
      <c r="AF95" s="180"/>
      <c r="AG95" s="180"/>
      <c r="AH95" s="180"/>
      <c r="AI95" s="180"/>
      <c r="AJ95" s="180"/>
      <c r="AK95" s="180"/>
      <c r="AL95" s="180"/>
      <c r="AM95" s="180"/>
      <c r="AN95" s="180"/>
      <c r="AO95" s="180"/>
      <c r="AP95" s="180"/>
      <c r="AQ95" s="180"/>
      <c r="AR95" s="180"/>
      <c r="AS95" s="180"/>
      <c r="AT95" s="180"/>
      <c r="AU95" s="180"/>
      <c r="AV95" s="180"/>
      <c r="AW95" s="180"/>
      <c r="AX95" s="180"/>
      <c r="AY95" s="180"/>
      <c r="AZ95" s="180"/>
      <c r="BA95" s="180"/>
      <c r="BB95" s="180"/>
      <c r="BC95" s="180"/>
      <c r="BD95" s="180"/>
      <c r="BE95" s="180"/>
      <c r="BF95" s="180"/>
      <c r="BG95" s="180"/>
      <c r="BH95" s="180"/>
      <c r="BI95" s="180"/>
      <c r="BJ95" s="180"/>
      <c r="BK95" s="180"/>
      <c r="BL95" s="180"/>
      <c r="BM95" s="180"/>
      <c r="BN95" s="180"/>
      <c r="BO95" s="180"/>
      <c r="BP95" s="180"/>
      <c r="BQ95" s="180"/>
      <c r="BR95" s="180"/>
      <c r="BS95" s="180"/>
      <c r="BT95" s="180"/>
      <c r="BU95" s="180"/>
      <c r="BV95" s="180"/>
      <c r="BW95" s="180"/>
      <c r="BX95" s="180"/>
      <c r="BY95" s="180"/>
      <c r="BZ95" s="180"/>
      <c r="CA95" s="180"/>
      <c r="CB95" s="180"/>
      <c r="CC95" s="180"/>
      <c r="CD95" s="180"/>
      <c r="CE95" s="180"/>
      <c r="CF95" s="180"/>
      <c r="CG95" s="180"/>
      <c r="CH95" s="180"/>
      <c r="CI95" s="180"/>
      <c r="CJ95" s="180">
        <v>351423702.14147937</v>
      </c>
    </row>
    <row r="96" spans="4:88">
      <c r="D96" s="175" t="s">
        <v>566</v>
      </c>
      <c r="E96" s="176" t="s">
        <v>573</v>
      </c>
      <c r="F96" s="176" t="s">
        <v>574</v>
      </c>
      <c r="G96" s="176">
        <v>83405443.469999999</v>
      </c>
      <c r="H96" s="176"/>
      <c r="I96" s="176"/>
      <c r="J96" s="176"/>
      <c r="K96" s="176"/>
      <c r="L96" s="176"/>
      <c r="M96" s="176">
        <v>33861797.5</v>
      </c>
      <c r="N96" s="176"/>
      <c r="O96" s="176">
        <v>117267240.97</v>
      </c>
      <c r="P96" s="176"/>
      <c r="Q96" s="176"/>
      <c r="R96" s="176"/>
      <c r="S96" s="176"/>
      <c r="T96" s="176"/>
      <c r="U96" s="176"/>
      <c r="V96" s="176"/>
      <c r="W96" s="176"/>
      <c r="X96" s="176"/>
      <c r="Y96" s="176"/>
      <c r="Z96" s="176"/>
      <c r="AA96" s="176"/>
      <c r="AB96" s="176"/>
      <c r="AC96" s="176"/>
      <c r="AD96" s="176"/>
      <c r="AE96" s="176"/>
      <c r="AF96" s="176"/>
      <c r="AG96" s="176"/>
      <c r="AH96" s="176"/>
      <c r="AI96" s="176"/>
      <c r="AJ96" s="176"/>
      <c r="AK96" s="176"/>
      <c r="AL96" s="176"/>
      <c r="AM96" s="176"/>
      <c r="AN96" s="176"/>
      <c r="AO96" s="176"/>
      <c r="AP96" s="176"/>
      <c r="AQ96" s="176"/>
      <c r="AR96" s="176"/>
      <c r="AS96" s="176"/>
      <c r="AT96" s="176"/>
      <c r="AU96" s="176"/>
      <c r="AV96" s="176"/>
      <c r="AW96" s="176"/>
      <c r="AX96" s="176"/>
      <c r="AY96" s="176"/>
      <c r="AZ96" s="176"/>
      <c r="BA96" s="176"/>
      <c r="BB96" s="176"/>
      <c r="BC96" s="176"/>
      <c r="BD96" s="176"/>
      <c r="BE96" s="176"/>
      <c r="BF96" s="176"/>
      <c r="BG96" s="176"/>
      <c r="BH96" s="176">
        <v>-7486090.4199999999</v>
      </c>
      <c r="BI96" s="176"/>
      <c r="BJ96" s="176"/>
      <c r="BK96" s="176"/>
      <c r="BL96" s="176"/>
      <c r="BM96" s="176"/>
      <c r="BN96" s="176"/>
      <c r="BO96" s="176"/>
      <c r="BP96" s="176"/>
      <c r="BQ96" s="176"/>
      <c r="BR96" s="176"/>
      <c r="BS96" s="176"/>
      <c r="BT96" s="176"/>
      <c r="BU96" s="176"/>
      <c r="BV96" s="176"/>
      <c r="BW96" s="176"/>
      <c r="BX96" s="176"/>
      <c r="BY96" s="176"/>
      <c r="BZ96" s="176"/>
      <c r="CA96" s="176">
        <v>-7486090.4199999999</v>
      </c>
      <c r="CB96" s="176"/>
      <c r="CC96" s="176"/>
      <c r="CD96" s="176"/>
      <c r="CE96" s="176"/>
      <c r="CF96" s="176">
        <v>-7486090.4199999999</v>
      </c>
      <c r="CG96" s="176"/>
      <c r="CH96" s="176"/>
      <c r="CI96" s="176"/>
      <c r="CJ96" s="176">
        <v>109781150.55</v>
      </c>
    </row>
    <row r="97" spans="4:88">
      <c r="D97" s="175" t="s">
        <v>569</v>
      </c>
      <c r="E97" s="176" t="s">
        <v>576</v>
      </c>
      <c r="F97" s="176" t="s">
        <v>577</v>
      </c>
      <c r="G97" s="176">
        <v>-49180932</v>
      </c>
      <c r="H97" s="176"/>
      <c r="I97" s="176"/>
      <c r="J97" s="176"/>
      <c r="K97" s="176"/>
      <c r="L97" s="176"/>
      <c r="M97" s="176"/>
      <c r="N97" s="176"/>
      <c r="O97" s="176">
        <v>-49180932</v>
      </c>
      <c r="P97" s="176"/>
      <c r="Q97" s="176"/>
      <c r="R97" s="176"/>
      <c r="S97" s="176"/>
      <c r="T97" s="176"/>
      <c r="U97" s="176"/>
      <c r="V97" s="176"/>
      <c r="W97" s="176"/>
      <c r="X97" s="176"/>
      <c r="Y97" s="176"/>
      <c r="Z97" s="176"/>
      <c r="AA97" s="176"/>
      <c r="AB97" s="176"/>
      <c r="AC97" s="176"/>
      <c r="AD97" s="176"/>
      <c r="AE97" s="176"/>
      <c r="AF97" s="176"/>
      <c r="AG97" s="176"/>
      <c r="AH97" s="176"/>
      <c r="AI97" s="176"/>
      <c r="AJ97" s="176"/>
      <c r="AK97" s="176"/>
      <c r="AL97" s="176"/>
      <c r="AM97" s="176"/>
      <c r="AN97" s="176"/>
      <c r="AO97" s="176"/>
      <c r="AP97" s="176"/>
      <c r="AQ97" s="176"/>
      <c r="AR97" s="176"/>
      <c r="AS97" s="176"/>
      <c r="AT97" s="176"/>
      <c r="AU97" s="176"/>
      <c r="AV97" s="176"/>
      <c r="AW97" s="176"/>
      <c r="AX97" s="176"/>
      <c r="AY97" s="176"/>
      <c r="AZ97" s="176"/>
      <c r="BA97" s="176"/>
      <c r="BB97" s="176"/>
      <c r="BC97" s="176"/>
      <c r="BD97" s="176"/>
      <c r="BE97" s="176"/>
      <c r="BF97" s="176"/>
      <c r="BG97" s="176"/>
      <c r="BH97" s="176"/>
      <c r="BI97" s="176"/>
      <c r="BJ97" s="176"/>
      <c r="BK97" s="176"/>
      <c r="BL97" s="176"/>
      <c r="BM97" s="176"/>
      <c r="BN97" s="176"/>
      <c r="BO97" s="176"/>
      <c r="BP97" s="176"/>
      <c r="BQ97" s="176"/>
      <c r="BR97" s="176"/>
      <c r="BS97" s="176"/>
      <c r="BT97" s="176"/>
      <c r="BU97" s="176"/>
      <c r="BV97" s="176"/>
      <c r="BW97" s="176"/>
      <c r="BX97" s="176"/>
      <c r="BY97" s="176"/>
      <c r="BZ97" s="176"/>
      <c r="CA97" s="176"/>
      <c r="CB97" s="176"/>
      <c r="CC97" s="176"/>
      <c r="CD97" s="176"/>
      <c r="CE97" s="176"/>
      <c r="CF97" s="176"/>
      <c r="CG97" s="176"/>
      <c r="CH97" s="176"/>
      <c r="CI97" s="176"/>
      <c r="CJ97" s="176">
        <v>-49180932</v>
      </c>
    </row>
    <row r="98" spans="4:88">
      <c r="D98" s="175" t="s">
        <v>572</v>
      </c>
      <c r="E98" s="178" t="s">
        <v>579</v>
      </c>
      <c r="F98" s="178" t="s">
        <v>574</v>
      </c>
      <c r="G98" s="178">
        <v>34224511.469999999</v>
      </c>
      <c r="H98" s="178"/>
      <c r="I98" s="178"/>
      <c r="J98" s="178"/>
      <c r="K98" s="178"/>
      <c r="L98" s="178"/>
      <c r="M98" s="178">
        <v>33861797.5</v>
      </c>
      <c r="N98" s="178"/>
      <c r="O98" s="178">
        <v>68086308.969999999</v>
      </c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>
        <v>-7486090.4199999999</v>
      </c>
      <c r="BI98" s="178"/>
      <c r="BJ98" s="178"/>
      <c r="BK98" s="178"/>
      <c r="BL98" s="178"/>
      <c r="BM98" s="178"/>
      <c r="BN98" s="178"/>
      <c r="BO98" s="178"/>
      <c r="BP98" s="178"/>
      <c r="BQ98" s="178"/>
      <c r="BR98" s="178"/>
      <c r="BS98" s="178"/>
      <c r="BT98" s="178"/>
      <c r="BU98" s="178"/>
      <c r="BV98" s="178"/>
      <c r="BW98" s="178"/>
      <c r="BX98" s="178"/>
      <c r="BY98" s="178"/>
      <c r="BZ98" s="178"/>
      <c r="CA98" s="178">
        <v>-7486090.4199999999</v>
      </c>
      <c r="CB98" s="178"/>
      <c r="CC98" s="178"/>
      <c r="CD98" s="178"/>
      <c r="CE98" s="178"/>
      <c r="CF98" s="188">
        <v>-7486090.4199999999</v>
      </c>
      <c r="CG98" s="178"/>
      <c r="CH98" s="178"/>
      <c r="CI98" s="178"/>
      <c r="CJ98" s="178">
        <v>60600218.549999997</v>
      </c>
    </row>
    <row r="99" spans="4:88">
      <c r="D99" s="175" t="s">
        <v>575</v>
      </c>
      <c r="E99" s="180" t="s">
        <v>581</v>
      </c>
      <c r="F99" s="180" t="s">
        <v>582</v>
      </c>
      <c r="G99" s="180">
        <v>34224511.469999999</v>
      </c>
      <c r="H99" s="180"/>
      <c r="I99" s="180"/>
      <c r="J99" s="180"/>
      <c r="K99" s="180"/>
      <c r="L99" s="180"/>
      <c r="M99" s="180">
        <v>33861797.5</v>
      </c>
      <c r="N99" s="180"/>
      <c r="O99" s="180">
        <v>68086308.969999999</v>
      </c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180"/>
      <c r="AJ99" s="180"/>
      <c r="AK99" s="180"/>
      <c r="AL99" s="180"/>
      <c r="AM99" s="180"/>
      <c r="AN99" s="180"/>
      <c r="AO99" s="180"/>
      <c r="AP99" s="180"/>
      <c r="AQ99" s="180"/>
      <c r="AR99" s="180"/>
      <c r="AS99" s="180"/>
      <c r="AT99" s="180"/>
      <c r="AU99" s="180"/>
      <c r="AV99" s="180"/>
      <c r="AW99" s="180"/>
      <c r="AX99" s="180"/>
      <c r="AY99" s="180"/>
      <c r="AZ99" s="180"/>
      <c r="BA99" s="180"/>
      <c r="BB99" s="180"/>
      <c r="BC99" s="180"/>
      <c r="BD99" s="180"/>
      <c r="BE99" s="180"/>
      <c r="BF99" s="180"/>
      <c r="BG99" s="180"/>
      <c r="BH99" s="180">
        <v>-7486090.4199999999</v>
      </c>
      <c r="BI99" s="180"/>
      <c r="BJ99" s="180"/>
      <c r="BK99" s="180"/>
      <c r="BL99" s="180"/>
      <c r="BM99" s="180"/>
      <c r="BN99" s="180"/>
      <c r="BO99" s="180"/>
      <c r="BP99" s="180"/>
      <c r="BQ99" s="180"/>
      <c r="BR99" s="180"/>
      <c r="BS99" s="180"/>
      <c r="BT99" s="180"/>
      <c r="BU99" s="180"/>
      <c r="BV99" s="180"/>
      <c r="BW99" s="180"/>
      <c r="BX99" s="180"/>
      <c r="BY99" s="180"/>
      <c r="BZ99" s="180"/>
      <c r="CA99" s="180">
        <v>-7486090.4199999999</v>
      </c>
      <c r="CB99" s="180"/>
      <c r="CC99" s="180"/>
      <c r="CD99" s="180"/>
      <c r="CE99" s="180"/>
      <c r="CF99" s="188">
        <v>-7486090.4199999999</v>
      </c>
      <c r="CG99" s="180"/>
      <c r="CH99" s="180"/>
      <c r="CI99" s="180"/>
      <c r="CJ99" s="180">
        <v>60600218.549999997</v>
      </c>
    </row>
    <row r="100" spans="4:88">
      <c r="D100" s="175" t="s">
        <v>578</v>
      </c>
      <c r="E100" s="176" t="s">
        <v>584</v>
      </c>
      <c r="F100" s="176" t="s">
        <v>585</v>
      </c>
      <c r="G100" s="176">
        <v>17685578.43</v>
      </c>
      <c r="H100" s="176"/>
      <c r="I100" s="176"/>
      <c r="J100" s="176">
        <v>928327361.41714144</v>
      </c>
      <c r="K100" s="176"/>
      <c r="L100" s="176"/>
      <c r="M100" s="176">
        <v>95396081.400000006</v>
      </c>
      <c r="N100" s="176"/>
      <c r="O100" s="176">
        <v>1041409021.2471414</v>
      </c>
      <c r="P100" s="176"/>
      <c r="Q100" s="176"/>
      <c r="R100" s="176"/>
      <c r="S100" s="176"/>
      <c r="T100" s="176"/>
      <c r="U100" s="176"/>
      <c r="V100" s="176"/>
      <c r="W100" s="176"/>
      <c r="X100" s="176"/>
      <c r="Y100" s="176"/>
      <c r="Z100" s="176"/>
      <c r="AA100" s="176"/>
      <c r="AB100" s="176"/>
      <c r="AC100" s="176"/>
      <c r="AD100" s="176"/>
      <c r="AE100" s="176"/>
      <c r="AF100" s="176"/>
      <c r="AG100" s="176"/>
      <c r="AH100" s="176"/>
      <c r="AI100" s="176"/>
      <c r="AJ100" s="176"/>
      <c r="AK100" s="176"/>
      <c r="AL100" s="176"/>
      <c r="AM100" s="176"/>
      <c r="AN100" s="176"/>
      <c r="AO100" s="176"/>
      <c r="AP100" s="176"/>
      <c r="AQ100" s="176"/>
      <c r="AR100" s="176"/>
      <c r="AS100" s="176"/>
      <c r="AT100" s="176"/>
      <c r="AU100" s="176"/>
      <c r="AV100" s="176"/>
      <c r="AW100" s="176"/>
      <c r="AX100" s="176"/>
      <c r="AY100" s="176"/>
      <c r="AZ100" s="176"/>
      <c r="BA100" s="176"/>
      <c r="BB100" s="176"/>
      <c r="BC100" s="176"/>
      <c r="BD100" s="176"/>
      <c r="BE100" s="176"/>
      <c r="BF100" s="176"/>
      <c r="BG100" s="176"/>
      <c r="BH100" s="176">
        <v>7486090.4199999999</v>
      </c>
      <c r="BI100" s="176"/>
      <c r="BJ100" s="176"/>
      <c r="BK100" s="176"/>
      <c r="BL100" s="176"/>
      <c r="BM100" s="176"/>
      <c r="BN100" s="176"/>
      <c r="BO100" s="176"/>
      <c r="BP100" s="176"/>
      <c r="BQ100" s="176">
        <v>-38105074.538094401</v>
      </c>
      <c r="BR100" s="176"/>
      <c r="BS100" s="176"/>
      <c r="BT100" s="176"/>
      <c r="BU100" s="176"/>
      <c r="BV100" s="176">
        <v>-38105074.538094401</v>
      </c>
      <c r="BW100" s="176"/>
      <c r="BX100" s="176"/>
      <c r="BY100" s="176"/>
      <c r="BZ100" s="176"/>
      <c r="CA100" s="176">
        <v>-30618984.1180944</v>
      </c>
      <c r="CB100" s="176">
        <v>2608127330.4400001</v>
      </c>
      <c r="CC100" s="176"/>
      <c r="CD100" s="176">
        <v>2608127330.4400001</v>
      </c>
      <c r="CE100" s="176">
        <v>2608127330.4400001</v>
      </c>
      <c r="CF100" s="176">
        <v>2577508346.3219056</v>
      </c>
      <c r="CG100" s="176"/>
      <c r="CH100" s="176"/>
      <c r="CI100" s="176"/>
      <c r="CJ100" s="176">
        <v>3618917367.569047</v>
      </c>
    </row>
    <row r="101" spans="4:88">
      <c r="D101" s="175" t="s">
        <v>580</v>
      </c>
      <c r="E101" s="176" t="s">
        <v>587</v>
      </c>
      <c r="F101" s="176" t="s">
        <v>588</v>
      </c>
      <c r="G101" s="176">
        <v>810936361.26999998</v>
      </c>
      <c r="H101" s="176">
        <v>20110116.260000002</v>
      </c>
      <c r="I101" s="176"/>
      <c r="J101" s="176"/>
      <c r="K101" s="176"/>
      <c r="L101" s="176">
        <v>68686306.955348998</v>
      </c>
      <c r="M101" s="176">
        <v>358667431</v>
      </c>
      <c r="N101" s="176"/>
      <c r="O101" s="176">
        <v>1258400215.4853489</v>
      </c>
      <c r="P101" s="176"/>
      <c r="Q101" s="176"/>
      <c r="R101" s="176"/>
      <c r="S101" s="176"/>
      <c r="T101" s="176"/>
      <c r="U101" s="176"/>
      <c r="V101" s="176"/>
      <c r="W101" s="176"/>
      <c r="X101" s="176"/>
      <c r="Y101" s="176"/>
      <c r="Z101" s="176"/>
      <c r="AA101" s="176"/>
      <c r="AB101" s="176"/>
      <c r="AC101" s="176"/>
      <c r="AD101" s="176"/>
      <c r="AE101" s="176"/>
      <c r="AF101" s="176"/>
      <c r="AG101" s="176"/>
      <c r="AH101" s="176"/>
      <c r="AI101" s="176"/>
      <c r="AJ101" s="176"/>
      <c r="AK101" s="176"/>
      <c r="AL101" s="176"/>
      <c r="AM101" s="176"/>
      <c r="AN101" s="176"/>
      <c r="AO101" s="176"/>
      <c r="AP101" s="176"/>
      <c r="AQ101" s="176"/>
      <c r="AR101" s="176"/>
      <c r="AS101" s="176"/>
      <c r="AT101" s="176"/>
      <c r="AU101" s="176"/>
      <c r="AV101" s="176"/>
      <c r="AW101" s="176"/>
      <c r="AX101" s="176"/>
      <c r="AY101" s="176"/>
      <c r="AZ101" s="176"/>
      <c r="BA101" s="176"/>
      <c r="BB101" s="176"/>
      <c r="BC101" s="176"/>
      <c r="BD101" s="176"/>
      <c r="BE101" s="176"/>
      <c r="BF101" s="176"/>
      <c r="BG101" s="176"/>
      <c r="BH101" s="176"/>
      <c r="BI101" s="176"/>
      <c r="BJ101" s="176"/>
      <c r="BK101" s="176"/>
      <c r="BL101" s="176"/>
      <c r="BM101" s="176"/>
      <c r="BN101" s="176"/>
      <c r="BO101" s="176"/>
      <c r="BP101" s="176"/>
      <c r="BQ101" s="176"/>
      <c r="BR101" s="176"/>
      <c r="BS101" s="176"/>
      <c r="BT101" s="176"/>
      <c r="BU101" s="176"/>
      <c r="BV101" s="176"/>
      <c r="BW101" s="176"/>
      <c r="BX101" s="176"/>
      <c r="BY101" s="176"/>
      <c r="BZ101" s="176"/>
      <c r="CA101" s="176"/>
      <c r="CB101" s="176"/>
      <c r="CC101" s="176"/>
      <c r="CD101" s="176"/>
      <c r="CE101" s="176"/>
      <c r="CF101" s="176"/>
      <c r="CG101" s="176"/>
      <c r="CH101" s="176"/>
      <c r="CI101" s="176"/>
      <c r="CJ101" s="176">
        <v>1258400215.4853489</v>
      </c>
    </row>
    <row r="102" spans="4:88">
      <c r="D102" s="175" t="s">
        <v>583</v>
      </c>
      <c r="E102" s="176" t="s">
        <v>590</v>
      </c>
      <c r="F102" s="176" t="s">
        <v>591</v>
      </c>
      <c r="G102" s="176">
        <v>-399509449.79000002</v>
      </c>
      <c r="H102" s="176">
        <v>-2212122.11</v>
      </c>
      <c r="I102" s="176"/>
      <c r="J102" s="176"/>
      <c r="K102" s="176"/>
      <c r="L102" s="176">
        <v>-57195530.527142502</v>
      </c>
      <c r="M102" s="176">
        <v>-207536754.09999999</v>
      </c>
      <c r="N102" s="176"/>
      <c r="O102" s="176">
        <v>-666453856.52714252</v>
      </c>
      <c r="P102" s="176"/>
      <c r="Q102" s="176"/>
      <c r="R102" s="176"/>
      <c r="S102" s="176"/>
      <c r="T102" s="176"/>
      <c r="U102" s="176"/>
      <c r="V102" s="176"/>
      <c r="W102" s="176"/>
      <c r="X102" s="176"/>
      <c r="Y102" s="176"/>
      <c r="Z102" s="176"/>
      <c r="AA102" s="176"/>
      <c r="AB102" s="176"/>
      <c r="AC102" s="176"/>
      <c r="AD102" s="176"/>
      <c r="AE102" s="176"/>
      <c r="AF102" s="176"/>
      <c r="AG102" s="176"/>
      <c r="AH102" s="176"/>
      <c r="AI102" s="176"/>
      <c r="AJ102" s="176"/>
      <c r="AK102" s="176"/>
      <c r="AL102" s="176"/>
      <c r="AM102" s="176"/>
      <c r="AN102" s="176"/>
      <c r="AO102" s="176"/>
      <c r="AP102" s="176"/>
      <c r="AQ102" s="176"/>
      <c r="AR102" s="176"/>
      <c r="AS102" s="176"/>
      <c r="AT102" s="176"/>
      <c r="AU102" s="176"/>
      <c r="AV102" s="176"/>
      <c r="AW102" s="176"/>
      <c r="AX102" s="176"/>
      <c r="AY102" s="176"/>
      <c r="AZ102" s="176"/>
      <c r="BA102" s="176"/>
      <c r="BB102" s="176"/>
      <c r="BC102" s="176"/>
      <c r="BD102" s="176"/>
      <c r="BE102" s="176"/>
      <c r="BF102" s="176"/>
      <c r="BG102" s="176"/>
      <c r="BH102" s="176"/>
      <c r="BI102" s="176"/>
      <c r="BJ102" s="176"/>
      <c r="BK102" s="176"/>
      <c r="BL102" s="176"/>
      <c r="BM102" s="176"/>
      <c r="BN102" s="176"/>
      <c r="BO102" s="176"/>
      <c r="BP102" s="176"/>
      <c r="BQ102" s="176"/>
      <c r="BR102" s="176"/>
      <c r="BS102" s="176"/>
      <c r="BT102" s="176"/>
      <c r="BU102" s="176"/>
      <c r="BV102" s="176"/>
      <c r="BW102" s="176"/>
      <c r="BX102" s="176"/>
      <c r="BY102" s="176"/>
      <c r="BZ102" s="176"/>
      <c r="CA102" s="176"/>
      <c r="CB102" s="176"/>
      <c r="CC102" s="176"/>
      <c r="CD102" s="176"/>
      <c r="CE102" s="176"/>
      <c r="CF102" s="176"/>
      <c r="CG102" s="176"/>
      <c r="CH102" s="176"/>
      <c r="CI102" s="176"/>
      <c r="CJ102" s="176">
        <v>-666453856.52714252</v>
      </c>
    </row>
    <row r="103" spans="4:88">
      <c r="D103" s="175" t="s">
        <v>586</v>
      </c>
      <c r="E103" s="178" t="s">
        <v>593</v>
      </c>
      <c r="F103" s="178" t="s">
        <v>594</v>
      </c>
      <c r="G103" s="178">
        <v>429112489.91000003</v>
      </c>
      <c r="H103" s="178">
        <v>17897994.149999999</v>
      </c>
      <c r="I103" s="178"/>
      <c r="J103" s="178">
        <v>928327361.41714144</v>
      </c>
      <c r="K103" s="178"/>
      <c r="L103" s="178">
        <v>11490776.4282065</v>
      </c>
      <c r="M103" s="178">
        <v>246526758.30000001</v>
      </c>
      <c r="N103" s="178"/>
      <c r="O103" s="178">
        <v>1633355380.205348</v>
      </c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>
        <v>7486090.4199999999</v>
      </c>
      <c r="BI103" s="178"/>
      <c r="BJ103" s="178"/>
      <c r="BK103" s="178"/>
      <c r="BL103" s="178"/>
      <c r="BM103" s="178"/>
      <c r="BN103" s="178"/>
      <c r="BO103" s="178"/>
      <c r="BP103" s="178"/>
      <c r="BQ103" s="178">
        <v>-38105074.538094401</v>
      </c>
      <c r="BR103" s="178"/>
      <c r="BS103" s="178"/>
      <c r="BT103" s="178"/>
      <c r="BU103" s="178"/>
      <c r="BV103" s="178">
        <v>-38105074.538094401</v>
      </c>
      <c r="BW103" s="178"/>
      <c r="BX103" s="178"/>
      <c r="BY103" s="178"/>
      <c r="BZ103" s="178"/>
      <c r="CA103" s="178">
        <v>-30618984.1180944</v>
      </c>
      <c r="CB103" s="178">
        <v>2608127330.4400001</v>
      </c>
      <c r="CC103" s="178"/>
      <c r="CD103" s="178">
        <v>2608127330.4400001</v>
      </c>
      <c r="CE103" s="178">
        <v>2608127330.4400001</v>
      </c>
      <c r="CF103" s="178">
        <v>2577508346.3219056</v>
      </c>
      <c r="CG103" s="178"/>
      <c r="CH103" s="178"/>
      <c r="CI103" s="178"/>
      <c r="CJ103" s="178">
        <v>4210863726.5272536</v>
      </c>
    </row>
    <row r="104" spans="4:88">
      <c r="D104" s="175" t="s">
        <v>589</v>
      </c>
      <c r="E104" s="176" t="s">
        <v>596</v>
      </c>
      <c r="F104" s="176" t="s">
        <v>597</v>
      </c>
      <c r="G104" s="176">
        <v>5298214665.71</v>
      </c>
      <c r="H104" s="176">
        <v>214061286.13</v>
      </c>
      <c r="I104" s="176"/>
      <c r="J104" s="176">
        <v>1638124060.8653309</v>
      </c>
      <c r="K104" s="176"/>
      <c r="L104" s="176">
        <v>550087895.0243305</v>
      </c>
      <c r="M104" s="176">
        <v>1381621562.8299999</v>
      </c>
      <c r="N104" s="176">
        <v>1275276166.4397557</v>
      </c>
      <c r="O104" s="176">
        <v>10357385636.999418</v>
      </c>
      <c r="P104" s="176"/>
      <c r="Q104" s="176"/>
      <c r="R104" s="176"/>
      <c r="S104" s="176"/>
      <c r="T104" s="176"/>
      <c r="U104" s="176"/>
      <c r="V104" s="176"/>
      <c r="W104" s="176"/>
      <c r="X104" s="176"/>
      <c r="Y104" s="176"/>
      <c r="Z104" s="176"/>
      <c r="AA104" s="176"/>
      <c r="AB104" s="176"/>
      <c r="AC104" s="176"/>
      <c r="AD104" s="176"/>
      <c r="AE104" s="176"/>
      <c r="AF104" s="176"/>
      <c r="AG104" s="176"/>
      <c r="AH104" s="176"/>
      <c r="AI104" s="176"/>
      <c r="AJ104" s="176"/>
      <c r="AK104" s="176"/>
      <c r="AL104" s="176"/>
      <c r="AM104" s="176"/>
      <c r="AN104" s="176"/>
      <c r="AO104" s="176"/>
      <c r="AP104" s="176"/>
      <c r="AQ104" s="176"/>
      <c r="AR104" s="176"/>
      <c r="AS104" s="176"/>
      <c r="AT104" s="176"/>
      <c r="AU104" s="176"/>
      <c r="AV104" s="176"/>
      <c r="AW104" s="176"/>
      <c r="AX104" s="176"/>
      <c r="AY104" s="176"/>
      <c r="AZ104" s="176"/>
      <c r="BA104" s="176"/>
      <c r="BB104" s="176"/>
      <c r="BC104" s="176"/>
      <c r="BD104" s="176"/>
      <c r="BE104" s="176"/>
      <c r="BF104" s="176"/>
      <c r="BG104" s="176"/>
      <c r="BH104" s="176"/>
      <c r="BI104" s="176"/>
      <c r="BJ104" s="176"/>
      <c r="BK104" s="176"/>
      <c r="BL104" s="176"/>
      <c r="BM104" s="176"/>
      <c r="BN104" s="176"/>
      <c r="BO104" s="176"/>
      <c r="BP104" s="176"/>
      <c r="BQ104" s="176">
        <v>-2242618.6679642</v>
      </c>
      <c r="BR104" s="176"/>
      <c r="BS104" s="176"/>
      <c r="BT104" s="176"/>
      <c r="BU104" s="176"/>
      <c r="BV104" s="176">
        <v>-2242618.6679642</v>
      </c>
      <c r="BW104" s="176"/>
      <c r="BX104" s="176"/>
      <c r="BY104" s="176"/>
      <c r="BZ104" s="176"/>
      <c r="CA104" s="176">
        <v>-2242618.6679642</v>
      </c>
      <c r="CB104" s="176">
        <v>153497535.83000001</v>
      </c>
      <c r="CC104" s="176"/>
      <c r="CD104" s="176">
        <v>153497535.83000001</v>
      </c>
      <c r="CE104" s="176">
        <v>153497535.83000001</v>
      </c>
      <c r="CF104" s="176">
        <v>151254917.16203579</v>
      </c>
      <c r="CG104" s="176"/>
      <c r="CH104" s="176"/>
      <c r="CI104" s="176"/>
      <c r="CJ104" s="176">
        <v>10508640554.161453</v>
      </c>
    </row>
    <row r="105" spans="4:88">
      <c r="D105" s="175" t="s">
        <v>592</v>
      </c>
      <c r="E105" s="176" t="s">
        <v>599</v>
      </c>
      <c r="F105" s="176" t="s">
        <v>600</v>
      </c>
      <c r="G105" s="176">
        <v>-2790880025.1999998</v>
      </c>
      <c r="H105" s="176">
        <v>-14375364.27</v>
      </c>
      <c r="I105" s="176"/>
      <c r="J105" s="176">
        <v>-719270551.12464535</v>
      </c>
      <c r="K105" s="176"/>
      <c r="L105" s="176">
        <v>-480473939.37264299</v>
      </c>
      <c r="M105" s="176">
        <v>-944791364.80999994</v>
      </c>
      <c r="N105" s="176">
        <v>-394664870.91909152</v>
      </c>
      <c r="O105" s="176">
        <v>-5344456115.6963797</v>
      </c>
      <c r="P105" s="176"/>
      <c r="Q105" s="176"/>
      <c r="R105" s="176"/>
      <c r="S105" s="176"/>
      <c r="T105" s="176"/>
      <c r="U105" s="176"/>
      <c r="V105" s="176"/>
      <c r="W105" s="176"/>
      <c r="X105" s="176"/>
      <c r="Y105" s="176"/>
      <c r="Z105" s="176"/>
      <c r="AA105" s="176"/>
      <c r="AB105" s="176"/>
      <c r="AC105" s="176"/>
      <c r="AD105" s="176"/>
      <c r="AE105" s="176"/>
      <c r="AF105" s="176"/>
      <c r="AG105" s="176"/>
      <c r="AH105" s="176"/>
      <c r="AI105" s="176"/>
      <c r="AJ105" s="176"/>
      <c r="AK105" s="176"/>
      <c r="AL105" s="176"/>
      <c r="AM105" s="176"/>
      <c r="AN105" s="176"/>
      <c r="AO105" s="176"/>
      <c r="AP105" s="176"/>
      <c r="AQ105" s="176"/>
      <c r="AR105" s="176"/>
      <c r="AS105" s="176"/>
      <c r="AT105" s="176"/>
      <c r="AU105" s="176"/>
      <c r="AV105" s="176"/>
      <c r="AW105" s="176"/>
      <c r="AX105" s="176"/>
      <c r="AY105" s="176"/>
      <c r="AZ105" s="176"/>
      <c r="BA105" s="176"/>
      <c r="BB105" s="176"/>
      <c r="BC105" s="176"/>
      <c r="BD105" s="176"/>
      <c r="BE105" s="176"/>
      <c r="BF105" s="176"/>
      <c r="BG105" s="176"/>
      <c r="BH105" s="176"/>
      <c r="BI105" s="176"/>
      <c r="BJ105" s="176"/>
      <c r="BK105" s="176"/>
      <c r="BL105" s="176"/>
      <c r="BM105" s="176"/>
      <c r="BN105" s="176">
        <v>-23200381.1958833</v>
      </c>
      <c r="BO105" s="176"/>
      <c r="BP105" s="176">
        <v>-23200381.1958833</v>
      </c>
      <c r="BQ105" s="176">
        <v>295927.45488079998</v>
      </c>
      <c r="BR105" s="176"/>
      <c r="BS105" s="176"/>
      <c r="BT105" s="176"/>
      <c r="BU105" s="176"/>
      <c r="BV105" s="176">
        <v>295927.45488079998</v>
      </c>
      <c r="BW105" s="176"/>
      <c r="BX105" s="176"/>
      <c r="BY105" s="176"/>
      <c r="BZ105" s="176"/>
      <c r="CA105" s="176">
        <v>-22904453.7410025</v>
      </c>
      <c r="CB105" s="176">
        <v>-20254951.989999998</v>
      </c>
      <c r="CC105" s="176"/>
      <c r="CD105" s="176">
        <v>-20254951.989999998</v>
      </c>
      <c r="CE105" s="176">
        <v>-20254951.989999998</v>
      </c>
      <c r="CF105" s="176">
        <v>-43159405.731002502</v>
      </c>
      <c r="CG105" s="176"/>
      <c r="CH105" s="176"/>
      <c r="CI105" s="176"/>
      <c r="CJ105" s="176">
        <v>-5387615521.4273825</v>
      </c>
    </row>
    <row r="106" spans="4:88">
      <c r="D106" s="175" t="s">
        <v>595</v>
      </c>
      <c r="E106" s="178" t="s">
        <v>602</v>
      </c>
      <c r="F106" s="178" t="s">
        <v>597</v>
      </c>
      <c r="G106" s="178">
        <v>2507334640.5100002</v>
      </c>
      <c r="H106" s="178">
        <v>199685921.86000001</v>
      </c>
      <c r="I106" s="178"/>
      <c r="J106" s="178">
        <v>918853509.74068558</v>
      </c>
      <c r="K106" s="178"/>
      <c r="L106" s="178">
        <v>69613955.651687503</v>
      </c>
      <c r="M106" s="178">
        <v>436830198.01999998</v>
      </c>
      <c r="N106" s="178">
        <v>880611295.52066398</v>
      </c>
      <c r="O106" s="178">
        <v>5012929521.3030367</v>
      </c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>
        <v>-23200381.1958833</v>
      </c>
      <c r="BO106" s="178"/>
      <c r="BP106" s="178">
        <v>-23200381.1958833</v>
      </c>
      <c r="BQ106" s="178">
        <v>-1946691.2130833999</v>
      </c>
      <c r="BR106" s="178"/>
      <c r="BS106" s="178"/>
      <c r="BT106" s="178"/>
      <c r="BU106" s="178"/>
      <c r="BV106" s="178">
        <v>-1946691.2130833999</v>
      </c>
      <c r="BW106" s="178"/>
      <c r="BX106" s="178"/>
      <c r="BY106" s="178"/>
      <c r="BZ106" s="178"/>
      <c r="CA106" s="178">
        <v>-25147072.408966701</v>
      </c>
      <c r="CB106" s="178">
        <v>133242583.84</v>
      </c>
      <c r="CC106" s="178"/>
      <c r="CD106" s="178">
        <v>133242583.84</v>
      </c>
      <c r="CE106" s="178">
        <v>133242583.84</v>
      </c>
      <c r="CF106" s="178">
        <v>108095511.4310333</v>
      </c>
      <c r="CG106" s="178"/>
      <c r="CH106" s="178"/>
      <c r="CI106" s="178"/>
      <c r="CJ106" s="178">
        <v>5121025032.7340708</v>
      </c>
    </row>
    <row r="107" spans="4:88">
      <c r="D107" s="175" t="s">
        <v>598</v>
      </c>
      <c r="E107" s="176" t="s">
        <v>604</v>
      </c>
      <c r="F107" s="176" t="s">
        <v>605</v>
      </c>
      <c r="G107" s="176">
        <v>32809633496.740002</v>
      </c>
      <c r="H107" s="176">
        <v>1459473044.6199999</v>
      </c>
      <c r="I107" s="176"/>
      <c r="J107" s="176">
        <v>15756435672.782524</v>
      </c>
      <c r="K107" s="176"/>
      <c r="L107" s="176">
        <v>4865941064.0752153</v>
      </c>
      <c r="M107" s="176">
        <v>10057743125.75</v>
      </c>
      <c r="N107" s="176">
        <v>6691078637.2857876</v>
      </c>
      <c r="O107" s="176">
        <v>71640305041.253525</v>
      </c>
      <c r="P107" s="176"/>
      <c r="Q107" s="176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6"/>
      <c r="BE107" s="176"/>
      <c r="BF107" s="176"/>
      <c r="BG107" s="176"/>
      <c r="BH107" s="176"/>
      <c r="BI107" s="176"/>
      <c r="BJ107" s="176"/>
      <c r="BK107" s="176"/>
      <c r="BL107" s="176"/>
      <c r="BM107" s="176"/>
      <c r="BN107" s="176"/>
      <c r="BO107" s="176"/>
      <c r="BP107" s="176"/>
      <c r="BQ107" s="176">
        <v>-89752202.888043195</v>
      </c>
      <c r="BR107" s="176"/>
      <c r="BS107" s="176"/>
      <c r="BT107" s="176"/>
      <c r="BU107" s="176"/>
      <c r="BV107" s="176">
        <v>-89752202.888043195</v>
      </c>
      <c r="BW107" s="176"/>
      <c r="BX107" s="176"/>
      <c r="BY107" s="176"/>
      <c r="BZ107" s="176"/>
      <c r="CA107" s="176">
        <v>-89752202.888043195</v>
      </c>
      <c r="CB107" s="176">
        <v>6143149597.3400002</v>
      </c>
      <c r="CC107" s="176"/>
      <c r="CD107" s="176">
        <v>6143149597.3400002</v>
      </c>
      <c r="CE107" s="176">
        <v>6143149597.3400002</v>
      </c>
      <c r="CF107" s="176">
        <v>6053397394.4519567</v>
      </c>
      <c r="CG107" s="176"/>
      <c r="CH107" s="176"/>
      <c r="CI107" s="176"/>
      <c r="CJ107" s="176">
        <v>77693702435.70549</v>
      </c>
    </row>
    <row r="108" spans="4:88">
      <c r="D108" s="175" t="s">
        <v>601</v>
      </c>
      <c r="E108" s="176" t="s">
        <v>607</v>
      </c>
      <c r="F108" s="176" t="s">
        <v>608</v>
      </c>
      <c r="G108" s="176">
        <v>-21192576173.950001</v>
      </c>
      <c r="H108" s="176">
        <v>-152427622.88999999</v>
      </c>
      <c r="I108" s="176"/>
      <c r="J108" s="176">
        <v>-6469100337.5694084</v>
      </c>
      <c r="K108" s="176"/>
      <c r="L108" s="176">
        <v>-4122730434.3695135</v>
      </c>
      <c r="M108" s="176">
        <v>-6900342897.7200003</v>
      </c>
      <c r="N108" s="176">
        <v>-3858243345.2736583</v>
      </c>
      <c r="O108" s="176">
        <v>-42695420811.772583</v>
      </c>
      <c r="P108" s="176"/>
      <c r="Q108" s="176"/>
      <c r="R108" s="176"/>
      <c r="S108" s="176"/>
      <c r="T108" s="176"/>
      <c r="U108" s="176"/>
      <c r="V108" s="176"/>
      <c r="W108" s="176"/>
      <c r="X108" s="176"/>
      <c r="Y108" s="176"/>
      <c r="Z108" s="176"/>
      <c r="AA108" s="176"/>
      <c r="AB108" s="176"/>
      <c r="AC108" s="176"/>
      <c r="AD108" s="176"/>
      <c r="AE108" s="176"/>
      <c r="AF108" s="176"/>
      <c r="AG108" s="176"/>
      <c r="AH108" s="176"/>
      <c r="AI108" s="176"/>
      <c r="AJ108" s="176"/>
      <c r="AK108" s="176"/>
      <c r="AL108" s="176"/>
      <c r="AM108" s="176"/>
      <c r="AN108" s="176"/>
      <c r="AO108" s="176"/>
      <c r="AP108" s="176"/>
      <c r="AQ108" s="176"/>
      <c r="AR108" s="176"/>
      <c r="AS108" s="176"/>
      <c r="AT108" s="176"/>
      <c r="AU108" s="176"/>
      <c r="AV108" s="176"/>
      <c r="AW108" s="176"/>
      <c r="AX108" s="176"/>
      <c r="AY108" s="176"/>
      <c r="AZ108" s="176"/>
      <c r="BA108" s="176"/>
      <c r="BB108" s="176"/>
      <c r="BC108" s="176"/>
      <c r="BD108" s="176"/>
      <c r="BE108" s="176"/>
      <c r="BF108" s="176"/>
      <c r="BG108" s="176"/>
      <c r="BH108" s="176"/>
      <c r="BI108" s="176"/>
      <c r="BJ108" s="176"/>
      <c r="BK108" s="176"/>
      <c r="BL108" s="176"/>
      <c r="BM108" s="176"/>
      <c r="BN108" s="176">
        <v>-312766604.08435702</v>
      </c>
      <c r="BO108" s="176"/>
      <c r="BP108" s="176">
        <v>-312766604.08435702</v>
      </c>
      <c r="BQ108" s="176">
        <v>2145199.3267184002</v>
      </c>
      <c r="BR108" s="176"/>
      <c r="BS108" s="176"/>
      <c r="BT108" s="176"/>
      <c r="BU108" s="176"/>
      <c r="BV108" s="176">
        <v>2145199.3267184002</v>
      </c>
      <c r="BW108" s="176"/>
      <c r="BX108" s="176"/>
      <c r="BY108" s="176"/>
      <c r="BZ108" s="176"/>
      <c r="CA108" s="176">
        <v>-310621404.75763857</v>
      </c>
      <c r="CB108" s="176">
        <v>-146829614.16</v>
      </c>
      <c r="CC108" s="176"/>
      <c r="CD108" s="176">
        <v>-146829614.16</v>
      </c>
      <c r="CE108" s="176">
        <v>-146829614.16</v>
      </c>
      <c r="CF108" s="176">
        <v>-457451018.9176386</v>
      </c>
      <c r="CG108" s="176"/>
      <c r="CH108" s="176"/>
      <c r="CI108" s="176"/>
      <c r="CJ108" s="176">
        <v>-43152871830.690224</v>
      </c>
    </row>
    <row r="109" spans="4:88">
      <c r="D109" s="175" t="s">
        <v>603</v>
      </c>
      <c r="E109" s="176" t="s">
        <v>610</v>
      </c>
      <c r="F109" s="176" t="s">
        <v>611</v>
      </c>
      <c r="G109" s="176"/>
      <c r="H109" s="176"/>
      <c r="I109" s="176"/>
      <c r="J109" s="176"/>
      <c r="K109" s="176"/>
      <c r="L109" s="176"/>
      <c r="M109" s="176">
        <v>-16117535.210000001</v>
      </c>
      <c r="N109" s="176"/>
      <c r="O109" s="176">
        <v>-16117535.210000001</v>
      </c>
      <c r="P109" s="176"/>
      <c r="Q109" s="176"/>
      <c r="R109" s="176"/>
      <c r="S109" s="176"/>
      <c r="T109" s="176"/>
      <c r="U109" s="176"/>
      <c r="V109" s="176"/>
      <c r="W109" s="176"/>
      <c r="X109" s="176"/>
      <c r="Y109" s="176"/>
      <c r="Z109" s="176"/>
      <c r="AA109" s="176"/>
      <c r="AB109" s="176"/>
      <c r="AC109" s="176"/>
      <c r="AD109" s="176"/>
      <c r="AE109" s="176"/>
      <c r="AF109" s="176"/>
      <c r="AG109" s="176"/>
      <c r="AH109" s="176"/>
      <c r="AI109" s="176"/>
      <c r="AJ109" s="176"/>
      <c r="AK109" s="176"/>
      <c r="AL109" s="176"/>
      <c r="AM109" s="176"/>
      <c r="AN109" s="176"/>
      <c r="AO109" s="176"/>
      <c r="AP109" s="176"/>
      <c r="AQ109" s="176"/>
      <c r="AR109" s="176"/>
      <c r="AS109" s="176"/>
      <c r="AT109" s="176"/>
      <c r="AU109" s="176"/>
      <c r="AV109" s="176"/>
      <c r="AW109" s="176"/>
      <c r="AX109" s="176"/>
      <c r="AY109" s="176"/>
      <c r="AZ109" s="176"/>
      <c r="BA109" s="176"/>
      <c r="BB109" s="176"/>
      <c r="BC109" s="176"/>
      <c r="BD109" s="176"/>
      <c r="BE109" s="176"/>
      <c r="BF109" s="176"/>
      <c r="BG109" s="176"/>
      <c r="BH109" s="176"/>
      <c r="BI109" s="176"/>
      <c r="BJ109" s="176"/>
      <c r="BK109" s="176"/>
      <c r="BL109" s="176"/>
      <c r="BM109" s="176"/>
      <c r="BN109" s="176"/>
      <c r="BO109" s="176"/>
      <c r="BP109" s="176"/>
      <c r="BQ109" s="176"/>
      <c r="BR109" s="176"/>
      <c r="BS109" s="176"/>
      <c r="BT109" s="176"/>
      <c r="BU109" s="176"/>
      <c r="BV109" s="176"/>
      <c r="BW109" s="176"/>
      <c r="BX109" s="176"/>
      <c r="BY109" s="176"/>
      <c r="BZ109" s="176"/>
      <c r="CA109" s="176"/>
      <c r="CB109" s="176"/>
      <c r="CC109" s="176"/>
      <c r="CD109" s="176"/>
      <c r="CE109" s="176"/>
      <c r="CF109" s="176"/>
      <c r="CG109" s="176"/>
      <c r="CH109" s="176"/>
      <c r="CI109" s="176"/>
      <c r="CJ109" s="176">
        <v>-16117535.210000001</v>
      </c>
    </row>
    <row r="110" spans="4:88">
      <c r="D110" s="175" t="s">
        <v>606</v>
      </c>
      <c r="E110" s="178" t="s">
        <v>613</v>
      </c>
      <c r="F110" s="178" t="s">
        <v>605</v>
      </c>
      <c r="G110" s="178">
        <v>11617057322.790001</v>
      </c>
      <c r="H110" s="178">
        <v>1307045421.73</v>
      </c>
      <c r="I110" s="178"/>
      <c r="J110" s="178">
        <v>9287335335.2131176</v>
      </c>
      <c r="K110" s="178"/>
      <c r="L110" s="178">
        <v>743210629.70570147</v>
      </c>
      <c r="M110" s="178">
        <v>3141282692.8200002</v>
      </c>
      <c r="N110" s="178">
        <v>2832835292.0121284</v>
      </c>
      <c r="O110" s="178">
        <v>28928766694.270943</v>
      </c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>
        <v>-312766604.08435702</v>
      </c>
      <c r="BO110" s="178"/>
      <c r="BP110" s="178">
        <v>-312766604.08435702</v>
      </c>
      <c r="BQ110" s="178">
        <v>-87607003.561324805</v>
      </c>
      <c r="BR110" s="178"/>
      <c r="BS110" s="178"/>
      <c r="BT110" s="178"/>
      <c r="BU110" s="178"/>
      <c r="BV110" s="178">
        <v>-87607003.561324805</v>
      </c>
      <c r="BW110" s="178"/>
      <c r="BX110" s="178"/>
      <c r="BY110" s="178"/>
      <c r="BZ110" s="178"/>
      <c r="CA110" s="178">
        <v>-400373607.6456818</v>
      </c>
      <c r="CB110" s="178">
        <v>5996319983.1800003</v>
      </c>
      <c r="CC110" s="178"/>
      <c r="CD110" s="178">
        <v>5996319983.1800003</v>
      </c>
      <c r="CE110" s="178">
        <v>5996319983.1800003</v>
      </c>
      <c r="CF110" s="178">
        <v>5595946375.534318</v>
      </c>
      <c r="CG110" s="178"/>
      <c r="CH110" s="178"/>
      <c r="CI110" s="178"/>
      <c r="CJ110" s="178">
        <v>34524713069.805267</v>
      </c>
    </row>
    <row r="111" spans="4:88">
      <c r="D111" s="175" t="s">
        <v>609</v>
      </c>
      <c r="E111" s="176" t="s">
        <v>615</v>
      </c>
      <c r="F111" s="176" t="s">
        <v>616</v>
      </c>
      <c r="G111" s="176">
        <v>68409687.129999995</v>
      </c>
      <c r="H111" s="176"/>
      <c r="I111" s="176"/>
      <c r="J111" s="176">
        <v>155736456.58798081</v>
      </c>
      <c r="K111" s="176"/>
      <c r="L111" s="176">
        <v>7087849.1749759996</v>
      </c>
      <c r="M111" s="176">
        <v>56128506.409999996</v>
      </c>
      <c r="N111" s="176">
        <v>4877658.9934200002</v>
      </c>
      <c r="O111" s="176">
        <v>292240158.29637682</v>
      </c>
      <c r="P111" s="176"/>
      <c r="Q111" s="176"/>
      <c r="R111" s="176"/>
      <c r="S111" s="176"/>
      <c r="T111" s="176"/>
      <c r="U111" s="176"/>
      <c r="V111" s="176"/>
      <c r="W111" s="176"/>
      <c r="X111" s="176"/>
      <c r="Y111" s="176"/>
      <c r="Z111" s="176"/>
      <c r="AA111" s="176"/>
      <c r="AB111" s="176"/>
      <c r="AC111" s="176"/>
      <c r="AD111" s="176"/>
      <c r="AE111" s="176"/>
      <c r="AF111" s="176"/>
      <c r="AG111" s="176"/>
      <c r="AH111" s="176"/>
      <c r="AI111" s="176"/>
      <c r="AJ111" s="176"/>
      <c r="AK111" s="176"/>
      <c r="AL111" s="176"/>
      <c r="AM111" s="176"/>
      <c r="AN111" s="176"/>
      <c r="AO111" s="176"/>
      <c r="AP111" s="176"/>
      <c r="AQ111" s="176"/>
      <c r="AR111" s="176"/>
      <c r="AS111" s="176"/>
      <c r="AT111" s="176"/>
      <c r="AU111" s="176"/>
      <c r="AV111" s="176"/>
      <c r="AW111" s="176"/>
      <c r="AX111" s="176"/>
      <c r="AY111" s="176"/>
      <c r="AZ111" s="176"/>
      <c r="BA111" s="176"/>
      <c r="BB111" s="176"/>
      <c r="BC111" s="176"/>
      <c r="BD111" s="176"/>
      <c r="BE111" s="176"/>
      <c r="BF111" s="176"/>
      <c r="BG111" s="176"/>
      <c r="BH111" s="176"/>
      <c r="BI111" s="176"/>
      <c r="BJ111" s="176"/>
      <c r="BK111" s="176"/>
      <c r="BL111" s="176"/>
      <c r="BM111" s="176"/>
      <c r="BN111" s="176"/>
      <c r="BO111" s="176"/>
      <c r="BP111" s="176"/>
      <c r="BQ111" s="176">
        <v>-89129.757465600007</v>
      </c>
      <c r="BR111" s="176"/>
      <c r="BS111" s="176"/>
      <c r="BT111" s="176"/>
      <c r="BU111" s="176"/>
      <c r="BV111" s="176">
        <v>-89129.757465600007</v>
      </c>
      <c r="BW111" s="176"/>
      <c r="BX111" s="176"/>
      <c r="BY111" s="176"/>
      <c r="BZ111" s="176"/>
      <c r="CA111" s="176">
        <v>-89129.757465600007</v>
      </c>
      <c r="CB111" s="176">
        <v>6100545.9900000002</v>
      </c>
      <c r="CC111" s="176"/>
      <c r="CD111" s="176">
        <v>6100545.9900000002</v>
      </c>
      <c r="CE111" s="176">
        <v>6100545.9900000002</v>
      </c>
      <c r="CF111" s="176">
        <v>6011416.2325344002</v>
      </c>
      <c r="CG111" s="176"/>
      <c r="CH111" s="176"/>
      <c r="CI111" s="176"/>
      <c r="CJ111" s="176">
        <v>298251574.52891117</v>
      </c>
    </row>
    <row r="112" spans="4:88">
      <c r="D112" s="175" t="s">
        <v>612</v>
      </c>
      <c r="E112" s="176" t="s">
        <v>618</v>
      </c>
      <c r="F112" s="176" t="s">
        <v>619</v>
      </c>
      <c r="G112" s="176">
        <v>-53950292.350000001</v>
      </c>
      <c r="H112" s="176"/>
      <c r="I112" s="176"/>
      <c r="J112" s="176">
        <v>-135750304.57352161</v>
      </c>
      <c r="K112" s="176"/>
      <c r="L112" s="176">
        <v>-4168652.8777600001</v>
      </c>
      <c r="M112" s="176">
        <v>-46226074.560000002</v>
      </c>
      <c r="N112" s="176">
        <v>-4826486.9909474999</v>
      </c>
      <c r="O112" s="176">
        <v>-244921811.35222909</v>
      </c>
      <c r="P112" s="176"/>
      <c r="Q112" s="176"/>
      <c r="R112" s="176"/>
      <c r="S112" s="176"/>
      <c r="T112" s="176"/>
      <c r="U112" s="176"/>
      <c r="V112" s="176"/>
      <c r="W112" s="176"/>
      <c r="X112" s="176"/>
      <c r="Y112" s="176"/>
      <c r="Z112" s="176"/>
      <c r="AA112" s="176"/>
      <c r="AB112" s="176"/>
      <c r="AC112" s="176"/>
      <c r="AD112" s="176"/>
      <c r="AE112" s="176"/>
      <c r="AF112" s="176"/>
      <c r="AG112" s="176"/>
      <c r="AH112" s="176"/>
      <c r="AI112" s="176"/>
      <c r="AJ112" s="176"/>
      <c r="AK112" s="176"/>
      <c r="AL112" s="176"/>
      <c r="AM112" s="176"/>
      <c r="AN112" s="176"/>
      <c r="AO112" s="176"/>
      <c r="AP112" s="176"/>
      <c r="AQ112" s="176"/>
      <c r="AR112" s="176"/>
      <c r="AS112" s="176"/>
      <c r="AT112" s="176"/>
      <c r="AU112" s="176"/>
      <c r="AV112" s="176"/>
      <c r="AW112" s="176"/>
      <c r="AX112" s="176"/>
      <c r="AY112" s="176"/>
      <c r="AZ112" s="176"/>
      <c r="BA112" s="176"/>
      <c r="BB112" s="176"/>
      <c r="BC112" s="176"/>
      <c r="BD112" s="176"/>
      <c r="BE112" s="176"/>
      <c r="BF112" s="176"/>
      <c r="BG112" s="176"/>
      <c r="BH112" s="176"/>
      <c r="BI112" s="176"/>
      <c r="BJ112" s="176"/>
      <c r="BK112" s="176"/>
      <c r="BL112" s="176"/>
      <c r="BM112" s="176"/>
      <c r="BN112" s="176">
        <v>-2131489.0864352998</v>
      </c>
      <c r="BO112" s="176"/>
      <c r="BP112" s="176">
        <v>-2131489.0864352998</v>
      </c>
      <c r="BQ112" s="176">
        <v>14620.961816200001</v>
      </c>
      <c r="BR112" s="176"/>
      <c r="BS112" s="176"/>
      <c r="BT112" s="176"/>
      <c r="BU112" s="176"/>
      <c r="BV112" s="176">
        <v>14620.961816200001</v>
      </c>
      <c r="BW112" s="176"/>
      <c r="BX112" s="176"/>
      <c r="BY112" s="176"/>
      <c r="BZ112" s="176"/>
      <c r="CA112" s="176">
        <v>-2116868.1246190998</v>
      </c>
      <c r="CB112" s="176">
        <v>-1000741.48</v>
      </c>
      <c r="CC112" s="176"/>
      <c r="CD112" s="176">
        <v>-1000741.48</v>
      </c>
      <c r="CE112" s="176">
        <v>-1000741.48</v>
      </c>
      <c r="CF112" s="176">
        <v>-3117609.6046191002</v>
      </c>
      <c r="CG112" s="176"/>
      <c r="CH112" s="176"/>
      <c r="CI112" s="176"/>
      <c r="CJ112" s="176">
        <v>-248039420.9568482</v>
      </c>
    </row>
    <row r="113" spans="4:88">
      <c r="D113" s="175" t="s">
        <v>614</v>
      </c>
      <c r="E113" s="178" t="s">
        <v>621</v>
      </c>
      <c r="F113" s="178" t="s">
        <v>616</v>
      </c>
      <c r="G113" s="178">
        <v>14459394.779999999</v>
      </c>
      <c r="H113" s="178"/>
      <c r="I113" s="178"/>
      <c r="J113" s="178">
        <v>19986152.0144592</v>
      </c>
      <c r="K113" s="178"/>
      <c r="L113" s="178">
        <v>2919196.297216</v>
      </c>
      <c r="M113" s="178">
        <v>9902431.8499999996</v>
      </c>
      <c r="N113" s="178">
        <v>51172.002472499997</v>
      </c>
      <c r="O113" s="178">
        <v>47318346.944147699</v>
      </c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>
        <v>-2131489.0864352998</v>
      </c>
      <c r="BO113" s="178"/>
      <c r="BP113" s="178">
        <v>-2131489.0864352998</v>
      </c>
      <c r="BQ113" s="178">
        <v>-74508.795649399995</v>
      </c>
      <c r="BR113" s="178"/>
      <c r="BS113" s="178"/>
      <c r="BT113" s="178"/>
      <c r="BU113" s="178"/>
      <c r="BV113" s="178">
        <v>-74508.795649399995</v>
      </c>
      <c r="BW113" s="178"/>
      <c r="BX113" s="178"/>
      <c r="BY113" s="178"/>
      <c r="BZ113" s="178"/>
      <c r="CA113" s="178">
        <v>-2205997.8820846998</v>
      </c>
      <c r="CB113" s="178">
        <v>5099804.51</v>
      </c>
      <c r="CC113" s="178"/>
      <c r="CD113" s="178">
        <v>5099804.51</v>
      </c>
      <c r="CE113" s="178">
        <v>5099804.51</v>
      </c>
      <c r="CF113" s="178">
        <v>2893806.6279153</v>
      </c>
      <c r="CG113" s="178"/>
      <c r="CH113" s="178"/>
      <c r="CI113" s="178"/>
      <c r="CJ113" s="178">
        <v>50212153.572062999</v>
      </c>
    </row>
    <row r="114" spans="4:88">
      <c r="D114" s="175" t="s">
        <v>617</v>
      </c>
      <c r="E114" s="176" t="s">
        <v>623</v>
      </c>
      <c r="F114" s="176" t="s">
        <v>624</v>
      </c>
      <c r="G114" s="176">
        <v>645067248.39999998</v>
      </c>
      <c r="H114" s="176">
        <v>6810907.46</v>
      </c>
      <c r="I114" s="176"/>
      <c r="J114" s="176">
        <v>154514853.8216868</v>
      </c>
      <c r="K114" s="176"/>
      <c r="L114" s="176">
        <v>69495297.345606506</v>
      </c>
      <c r="M114" s="176">
        <v>180523789.56999999</v>
      </c>
      <c r="N114" s="176">
        <v>9393325.6910625007</v>
      </c>
      <c r="O114" s="176">
        <v>1065805422.2883558</v>
      </c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176"/>
      <c r="AC114" s="176"/>
      <c r="AD114" s="176"/>
      <c r="AE114" s="176"/>
      <c r="AF114" s="176"/>
      <c r="AG114" s="176"/>
      <c r="AH114" s="176"/>
      <c r="AI114" s="176"/>
      <c r="AJ114" s="176"/>
      <c r="AK114" s="176"/>
      <c r="AL114" s="176"/>
      <c r="AM114" s="176"/>
      <c r="AN114" s="176"/>
      <c r="AO114" s="176"/>
      <c r="AP114" s="176"/>
      <c r="AQ114" s="176"/>
      <c r="AR114" s="176"/>
      <c r="AS114" s="176"/>
      <c r="AT114" s="176"/>
      <c r="AU114" s="176"/>
      <c r="AV114" s="176"/>
      <c r="AW114" s="176"/>
      <c r="AX114" s="176"/>
      <c r="AY114" s="176"/>
      <c r="AZ114" s="176"/>
      <c r="BA114" s="176"/>
      <c r="BB114" s="176"/>
      <c r="BC114" s="176"/>
      <c r="BD114" s="176"/>
      <c r="BE114" s="176"/>
      <c r="BF114" s="176"/>
      <c r="BG114" s="176"/>
      <c r="BH114" s="176"/>
      <c r="BI114" s="176"/>
      <c r="BJ114" s="176"/>
      <c r="BK114" s="176"/>
      <c r="BL114" s="176"/>
      <c r="BM114" s="176"/>
      <c r="BN114" s="176"/>
      <c r="BO114" s="176"/>
      <c r="BP114" s="176"/>
      <c r="BQ114" s="176">
        <v>-286614.58053600002</v>
      </c>
      <c r="BR114" s="176"/>
      <c r="BS114" s="176"/>
      <c r="BT114" s="176"/>
      <c r="BU114" s="176"/>
      <c r="BV114" s="176">
        <v>-286614.58053600002</v>
      </c>
      <c r="BW114" s="176"/>
      <c r="BX114" s="176"/>
      <c r="BY114" s="176"/>
      <c r="BZ114" s="176"/>
      <c r="CA114" s="176">
        <v>-286614.58053600002</v>
      </c>
      <c r="CB114" s="176">
        <v>19617526.530000001</v>
      </c>
      <c r="CC114" s="176"/>
      <c r="CD114" s="176">
        <v>19617526.530000001</v>
      </c>
      <c r="CE114" s="176">
        <v>19617526.530000001</v>
      </c>
      <c r="CF114" s="176">
        <v>19330911.949464001</v>
      </c>
      <c r="CG114" s="176"/>
      <c r="CH114" s="176"/>
      <c r="CI114" s="176"/>
      <c r="CJ114" s="176">
        <v>1085136334.2378199</v>
      </c>
    </row>
    <row r="115" spans="4:88">
      <c r="D115" s="175" t="s">
        <v>620</v>
      </c>
      <c r="E115" s="176" t="s">
        <v>626</v>
      </c>
      <c r="F115" s="176" t="s">
        <v>627</v>
      </c>
      <c r="G115" s="176">
        <v>-515079291.13</v>
      </c>
      <c r="H115" s="176">
        <v>-2018150.63</v>
      </c>
      <c r="I115" s="176"/>
      <c r="J115" s="176">
        <v>-111633484.7694798</v>
      </c>
      <c r="K115" s="176"/>
      <c r="L115" s="176">
        <v>-62203366.679504499</v>
      </c>
      <c r="M115" s="176">
        <v>-138270525.13999999</v>
      </c>
      <c r="N115" s="176">
        <v>-2770658.0852219998</v>
      </c>
      <c r="O115" s="176">
        <v>-831975476.43420625</v>
      </c>
      <c r="P115" s="176"/>
      <c r="Q115" s="176"/>
      <c r="R115" s="176"/>
      <c r="S115" s="176"/>
      <c r="T115" s="176"/>
      <c r="U115" s="176"/>
      <c r="V115" s="176"/>
      <c r="W115" s="176"/>
      <c r="X115" s="176"/>
      <c r="Y115" s="176"/>
      <c r="Z115" s="176"/>
      <c r="AA115" s="176"/>
      <c r="AB115" s="176"/>
      <c r="AC115" s="176"/>
      <c r="AD115" s="176"/>
      <c r="AE115" s="176"/>
      <c r="AF115" s="176"/>
      <c r="AG115" s="176"/>
      <c r="AH115" s="176"/>
      <c r="AI115" s="176"/>
      <c r="AJ115" s="176"/>
      <c r="AK115" s="176"/>
      <c r="AL115" s="176"/>
      <c r="AM115" s="176"/>
      <c r="AN115" s="176"/>
      <c r="AO115" s="176"/>
      <c r="AP115" s="176"/>
      <c r="AQ115" s="176"/>
      <c r="AR115" s="176"/>
      <c r="AS115" s="176"/>
      <c r="AT115" s="176"/>
      <c r="AU115" s="176"/>
      <c r="AV115" s="176"/>
      <c r="AW115" s="176"/>
      <c r="AX115" s="176"/>
      <c r="AY115" s="176"/>
      <c r="AZ115" s="176"/>
      <c r="BA115" s="176"/>
      <c r="BB115" s="176"/>
      <c r="BC115" s="176"/>
      <c r="BD115" s="176"/>
      <c r="BE115" s="176"/>
      <c r="BF115" s="176"/>
      <c r="BG115" s="176"/>
      <c r="BH115" s="176"/>
      <c r="BI115" s="176"/>
      <c r="BJ115" s="176"/>
      <c r="BK115" s="176"/>
      <c r="BL115" s="176"/>
      <c r="BM115" s="176"/>
      <c r="BN115" s="176">
        <v>-5898088.0608491004</v>
      </c>
      <c r="BO115" s="176"/>
      <c r="BP115" s="176">
        <v>-5898088.0608491004</v>
      </c>
      <c r="BQ115" s="176">
        <v>40452.4430698</v>
      </c>
      <c r="BR115" s="176"/>
      <c r="BS115" s="176"/>
      <c r="BT115" s="176"/>
      <c r="BU115" s="176"/>
      <c r="BV115" s="176">
        <v>40452.4430698</v>
      </c>
      <c r="BW115" s="176"/>
      <c r="BX115" s="176"/>
      <c r="BY115" s="176"/>
      <c r="BZ115" s="176"/>
      <c r="CA115" s="176">
        <v>-5857635.6177792996</v>
      </c>
      <c r="CB115" s="176">
        <v>-2768794.75</v>
      </c>
      <c r="CC115" s="176"/>
      <c r="CD115" s="176">
        <v>-2768794.75</v>
      </c>
      <c r="CE115" s="176">
        <v>-2768794.75</v>
      </c>
      <c r="CF115" s="176">
        <v>-8626430.3677792996</v>
      </c>
      <c r="CG115" s="176"/>
      <c r="CH115" s="176"/>
      <c r="CI115" s="176"/>
      <c r="CJ115" s="176">
        <v>-840601906.80198562</v>
      </c>
    </row>
    <row r="116" spans="4:88">
      <c r="D116" s="175" t="s">
        <v>622</v>
      </c>
      <c r="E116" s="178" t="s">
        <v>629</v>
      </c>
      <c r="F116" s="178" t="s">
        <v>624</v>
      </c>
      <c r="G116" s="178">
        <v>129987957.27</v>
      </c>
      <c r="H116" s="178">
        <v>4792756.83</v>
      </c>
      <c r="I116" s="178"/>
      <c r="J116" s="178">
        <v>42881369.052207001</v>
      </c>
      <c r="K116" s="178"/>
      <c r="L116" s="178">
        <v>7291930.6661019996</v>
      </c>
      <c r="M116" s="178">
        <v>42253264.43</v>
      </c>
      <c r="N116" s="178">
        <v>6622667.6058405004</v>
      </c>
      <c r="O116" s="178">
        <v>233829945.85414949</v>
      </c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>
        <v>-5898088.0608491004</v>
      </c>
      <c r="BO116" s="178"/>
      <c r="BP116" s="178">
        <v>-5898088.0608491004</v>
      </c>
      <c r="BQ116" s="178">
        <v>-246162.13746619999</v>
      </c>
      <c r="BR116" s="178"/>
      <c r="BS116" s="178"/>
      <c r="BT116" s="178"/>
      <c r="BU116" s="178"/>
      <c r="BV116" s="178">
        <v>-246162.13746619999</v>
      </c>
      <c r="BW116" s="178"/>
      <c r="BX116" s="178"/>
      <c r="BY116" s="178"/>
      <c r="BZ116" s="178"/>
      <c r="CA116" s="178">
        <v>-6144250.1983153</v>
      </c>
      <c r="CB116" s="178">
        <v>16848731.780000001</v>
      </c>
      <c r="CC116" s="178"/>
      <c r="CD116" s="178">
        <v>16848731.780000001</v>
      </c>
      <c r="CE116" s="178">
        <v>16848731.780000001</v>
      </c>
      <c r="CF116" s="178">
        <v>10704481.581684699</v>
      </c>
      <c r="CG116" s="178"/>
      <c r="CH116" s="178"/>
      <c r="CI116" s="178"/>
      <c r="CJ116" s="178">
        <v>244534427.4358342</v>
      </c>
    </row>
    <row r="117" spans="4:88">
      <c r="D117" s="175" t="s">
        <v>625</v>
      </c>
      <c r="E117" s="176" t="s">
        <v>631</v>
      </c>
      <c r="F117" s="176" t="s">
        <v>632</v>
      </c>
      <c r="G117" s="176">
        <v>1044642956.25</v>
      </c>
      <c r="H117" s="176">
        <v>193095612.38</v>
      </c>
      <c r="I117" s="176"/>
      <c r="J117" s="176">
        <v>2857955583.8672071</v>
      </c>
      <c r="K117" s="176"/>
      <c r="L117" s="176">
        <v>3752775978.7527952</v>
      </c>
      <c r="M117" s="176">
        <v>245455747.50999999</v>
      </c>
      <c r="N117" s="176">
        <v>237226465.55901149</v>
      </c>
      <c r="O117" s="176">
        <v>8331152344.3190145</v>
      </c>
      <c r="P117" s="176"/>
      <c r="Q117" s="176"/>
      <c r="R117" s="176"/>
      <c r="S117" s="176"/>
      <c r="T117" s="176"/>
      <c r="U117" s="176"/>
      <c r="V117" s="176"/>
      <c r="W117" s="176"/>
      <c r="X117" s="176"/>
      <c r="Y117" s="176"/>
      <c r="Z117" s="176"/>
      <c r="AA117" s="176"/>
      <c r="AB117" s="176"/>
      <c r="AC117" s="176"/>
      <c r="AD117" s="176"/>
      <c r="AE117" s="176"/>
      <c r="AF117" s="176"/>
      <c r="AG117" s="176"/>
      <c r="AH117" s="176"/>
      <c r="AI117" s="176"/>
      <c r="AJ117" s="176"/>
      <c r="AK117" s="176"/>
      <c r="AL117" s="176"/>
      <c r="AM117" s="176"/>
      <c r="AN117" s="176"/>
      <c r="AO117" s="176"/>
      <c r="AP117" s="176"/>
      <c r="AQ117" s="176"/>
      <c r="AR117" s="176"/>
      <c r="AS117" s="176"/>
      <c r="AT117" s="176"/>
      <c r="AU117" s="176"/>
      <c r="AV117" s="176"/>
      <c r="AW117" s="176"/>
      <c r="AX117" s="176"/>
      <c r="AY117" s="176"/>
      <c r="AZ117" s="176"/>
      <c r="BA117" s="176"/>
      <c r="BB117" s="176"/>
      <c r="BC117" s="176"/>
      <c r="BD117" s="176"/>
      <c r="BE117" s="176"/>
      <c r="BF117" s="176"/>
      <c r="BG117" s="176"/>
      <c r="BH117" s="176"/>
      <c r="BI117" s="176"/>
      <c r="BJ117" s="176"/>
      <c r="BK117" s="176"/>
      <c r="BL117" s="176"/>
      <c r="BM117" s="176"/>
      <c r="BN117" s="176"/>
      <c r="BO117" s="176"/>
      <c r="BP117" s="176"/>
      <c r="BQ117" s="176"/>
      <c r="BR117" s="176"/>
      <c r="BS117" s="176"/>
      <c r="BT117" s="176"/>
      <c r="BU117" s="176"/>
      <c r="BV117" s="176"/>
      <c r="BW117" s="176"/>
      <c r="BX117" s="176"/>
      <c r="BY117" s="176"/>
      <c r="BZ117" s="176"/>
      <c r="CA117" s="176"/>
      <c r="CB117" s="176"/>
      <c r="CC117" s="176"/>
      <c r="CD117" s="176"/>
      <c r="CE117" s="176"/>
      <c r="CF117" s="176"/>
      <c r="CG117" s="176"/>
      <c r="CH117" s="176"/>
      <c r="CI117" s="176"/>
      <c r="CJ117" s="176">
        <v>8331152344.3190145</v>
      </c>
    </row>
    <row r="118" spans="4:88">
      <c r="D118" s="175" t="s">
        <v>628</v>
      </c>
      <c r="E118" s="178" t="s">
        <v>634</v>
      </c>
      <c r="F118" s="178" t="s">
        <v>632</v>
      </c>
      <c r="G118" s="178">
        <v>1044642956.25</v>
      </c>
      <c r="H118" s="178">
        <v>193095612.38</v>
      </c>
      <c r="I118" s="178"/>
      <c r="J118" s="178">
        <v>2857955583.8672071</v>
      </c>
      <c r="K118" s="178"/>
      <c r="L118" s="178">
        <v>3752775978.7527952</v>
      </c>
      <c r="M118" s="178">
        <v>245455747.50999999</v>
      </c>
      <c r="N118" s="178">
        <v>237226465.55901149</v>
      </c>
      <c r="O118" s="178">
        <v>8331152344.3190145</v>
      </c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  <c r="CJ118" s="178">
        <v>8331152344.3190145</v>
      </c>
    </row>
    <row r="119" spans="4:88">
      <c r="D119" s="175" t="s">
        <v>630</v>
      </c>
      <c r="E119" s="176" t="s">
        <v>636</v>
      </c>
      <c r="F119" s="176" t="s">
        <v>637</v>
      </c>
      <c r="G119" s="176">
        <v>462946870.54000002</v>
      </c>
      <c r="H119" s="176">
        <v>10150335.33</v>
      </c>
      <c r="I119" s="176"/>
      <c r="J119" s="176"/>
      <c r="K119" s="176"/>
      <c r="L119" s="176">
        <v>102568346.45813949</v>
      </c>
      <c r="M119" s="176"/>
      <c r="N119" s="176"/>
      <c r="O119" s="176">
        <v>575665552.32813954</v>
      </c>
      <c r="P119" s="176"/>
      <c r="Q119" s="176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  <c r="BD119" s="176"/>
      <c r="BE119" s="176"/>
      <c r="BF119" s="176">
        <v>-10230525.33</v>
      </c>
      <c r="BG119" s="176">
        <v>-10230525.33</v>
      </c>
      <c r="BH119" s="176"/>
      <c r="BI119" s="176"/>
      <c r="BJ119" s="176"/>
      <c r="BK119" s="176"/>
      <c r="BL119" s="176"/>
      <c r="BM119" s="176"/>
      <c r="BN119" s="176"/>
      <c r="BO119" s="176"/>
      <c r="BP119" s="176"/>
      <c r="BQ119" s="176"/>
      <c r="BR119" s="176"/>
      <c r="BS119" s="176"/>
      <c r="BT119" s="176"/>
      <c r="BU119" s="176"/>
      <c r="BV119" s="176"/>
      <c r="BW119" s="176"/>
      <c r="BX119" s="176"/>
      <c r="BY119" s="176"/>
      <c r="BZ119" s="176"/>
      <c r="CA119" s="176">
        <v>-10230525.33</v>
      </c>
      <c r="CB119" s="176"/>
      <c r="CC119" s="176"/>
      <c r="CD119" s="176"/>
      <c r="CE119" s="176"/>
      <c r="CF119" s="189">
        <v>-10230525.33</v>
      </c>
      <c r="CG119" s="176"/>
      <c r="CH119" s="176"/>
      <c r="CI119" s="176"/>
      <c r="CJ119" s="176">
        <v>565435026.9981395</v>
      </c>
    </row>
    <row r="120" spans="4:88">
      <c r="D120" s="175" t="s">
        <v>633</v>
      </c>
      <c r="E120" s="176" t="s">
        <v>639</v>
      </c>
      <c r="F120" s="176" t="s">
        <v>640</v>
      </c>
      <c r="G120" s="176">
        <v>-6460968.1600000001</v>
      </c>
      <c r="H120" s="176">
        <v>-535142.55000000005</v>
      </c>
      <c r="I120" s="176"/>
      <c r="J120" s="176"/>
      <c r="K120" s="176"/>
      <c r="L120" s="176">
        <v>-5915893.9542894997</v>
      </c>
      <c r="M120" s="176"/>
      <c r="N120" s="176"/>
      <c r="O120" s="176">
        <v>-12912004.664289501</v>
      </c>
      <c r="P120" s="176"/>
      <c r="Q120" s="176"/>
      <c r="R120" s="176"/>
      <c r="S120" s="176"/>
      <c r="T120" s="176"/>
      <c r="U120" s="176"/>
      <c r="V120" s="176"/>
      <c r="W120" s="176"/>
      <c r="X120" s="176"/>
      <c r="Y120" s="176"/>
      <c r="Z120" s="176"/>
      <c r="AA120" s="176"/>
      <c r="AB120" s="176"/>
      <c r="AC120" s="176"/>
      <c r="AD120" s="176"/>
      <c r="AE120" s="176"/>
      <c r="AF120" s="176"/>
      <c r="AG120" s="176"/>
      <c r="AH120" s="176"/>
      <c r="AI120" s="176"/>
      <c r="AJ120" s="176"/>
      <c r="AK120" s="176"/>
      <c r="AL120" s="176"/>
      <c r="AM120" s="176"/>
      <c r="AN120" s="176"/>
      <c r="AO120" s="176"/>
      <c r="AP120" s="176"/>
      <c r="AQ120" s="176"/>
      <c r="AR120" s="176"/>
      <c r="AS120" s="176"/>
      <c r="AT120" s="176"/>
      <c r="AU120" s="176"/>
      <c r="AV120" s="176"/>
      <c r="AW120" s="176"/>
      <c r="AX120" s="176"/>
      <c r="AY120" s="176"/>
      <c r="AZ120" s="176"/>
      <c r="BA120" s="176"/>
      <c r="BB120" s="176"/>
      <c r="BC120" s="176"/>
      <c r="BD120" s="176"/>
      <c r="BE120" s="176"/>
      <c r="BF120" s="176">
        <v>615332.55000000005</v>
      </c>
      <c r="BG120" s="176">
        <v>615332.55000000005</v>
      </c>
      <c r="BH120" s="176"/>
      <c r="BI120" s="176"/>
      <c r="BJ120" s="176"/>
      <c r="BK120" s="176"/>
      <c r="BL120" s="176"/>
      <c r="BM120" s="176"/>
      <c r="BN120" s="176"/>
      <c r="BO120" s="176"/>
      <c r="BP120" s="176"/>
      <c r="BQ120" s="176"/>
      <c r="BR120" s="176"/>
      <c r="BS120" s="176"/>
      <c r="BT120" s="176"/>
      <c r="BU120" s="176"/>
      <c r="BV120" s="176"/>
      <c r="BW120" s="176"/>
      <c r="BX120" s="176"/>
      <c r="BY120" s="176"/>
      <c r="BZ120" s="176"/>
      <c r="CA120" s="176">
        <v>615332.55000000005</v>
      </c>
      <c r="CB120" s="176"/>
      <c r="CC120" s="176"/>
      <c r="CD120" s="176"/>
      <c r="CE120" s="176"/>
      <c r="CF120" s="176">
        <v>615332.55000000005</v>
      </c>
      <c r="CG120" s="176"/>
      <c r="CH120" s="176"/>
      <c r="CI120" s="176"/>
      <c r="CJ120" s="176">
        <v>-12296672.1142895</v>
      </c>
    </row>
    <row r="121" spans="4:88">
      <c r="D121" s="175" t="s">
        <v>635</v>
      </c>
      <c r="E121" s="178" t="s">
        <v>642</v>
      </c>
      <c r="F121" s="178" t="s">
        <v>637</v>
      </c>
      <c r="G121" s="178">
        <v>456485902.38</v>
      </c>
      <c r="H121" s="178">
        <v>9615192.7799999993</v>
      </c>
      <c r="I121" s="178"/>
      <c r="J121" s="178"/>
      <c r="K121" s="178"/>
      <c r="L121" s="178">
        <v>96652452.503849998</v>
      </c>
      <c r="M121" s="178"/>
      <c r="N121" s="178"/>
      <c r="O121" s="178">
        <v>562753547.66384995</v>
      </c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>
        <v>-9615192.7799999993</v>
      </c>
      <c r="BG121" s="178">
        <v>-9615192.7799999993</v>
      </c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>
        <v>-9615192.7799999993</v>
      </c>
      <c r="CB121" s="178"/>
      <c r="CC121" s="178"/>
      <c r="CD121" s="178"/>
      <c r="CE121" s="178"/>
      <c r="CF121" s="178">
        <v>-9615192.7799999993</v>
      </c>
      <c r="CG121" s="178"/>
      <c r="CH121" s="178"/>
      <c r="CI121" s="178"/>
      <c r="CJ121" s="178">
        <v>553138354.88384998</v>
      </c>
    </row>
    <row r="122" spans="4:88">
      <c r="D122" s="175" t="s">
        <v>638</v>
      </c>
      <c r="E122" s="176" t="s">
        <v>644</v>
      </c>
      <c r="F122" s="176" t="s">
        <v>645</v>
      </c>
      <c r="G122" s="176">
        <v>89184056.799999997</v>
      </c>
      <c r="H122" s="176">
        <v>1010496.66</v>
      </c>
      <c r="I122" s="176"/>
      <c r="J122" s="176">
        <v>318069230.290968</v>
      </c>
      <c r="K122" s="176"/>
      <c r="L122" s="176">
        <v>14423282.2153515</v>
      </c>
      <c r="M122" s="176"/>
      <c r="N122" s="176"/>
      <c r="O122" s="176">
        <v>422687065.9663195</v>
      </c>
      <c r="P122" s="176"/>
      <c r="Q122" s="176"/>
      <c r="R122" s="176"/>
      <c r="S122" s="176"/>
      <c r="T122" s="176"/>
      <c r="U122" s="176"/>
      <c r="V122" s="176"/>
      <c r="W122" s="176"/>
      <c r="X122" s="176"/>
      <c r="Y122" s="176"/>
      <c r="Z122" s="176"/>
      <c r="AA122" s="176"/>
      <c r="AB122" s="176"/>
      <c r="AC122" s="176"/>
      <c r="AD122" s="176"/>
      <c r="AE122" s="176"/>
      <c r="AF122" s="176"/>
      <c r="AG122" s="176"/>
      <c r="AH122" s="176"/>
      <c r="AI122" s="176"/>
      <c r="AJ122" s="176"/>
      <c r="AK122" s="176"/>
      <c r="AL122" s="176"/>
      <c r="AM122" s="176"/>
      <c r="AN122" s="176"/>
      <c r="AO122" s="176"/>
      <c r="AP122" s="176"/>
      <c r="AQ122" s="176"/>
      <c r="AR122" s="176"/>
      <c r="AS122" s="176"/>
      <c r="AT122" s="176"/>
      <c r="AU122" s="176"/>
      <c r="AV122" s="176"/>
      <c r="AW122" s="176"/>
      <c r="AX122" s="176"/>
      <c r="AY122" s="176"/>
      <c r="AZ122" s="176"/>
      <c r="BA122" s="176"/>
      <c r="BB122" s="176"/>
      <c r="BC122" s="176"/>
      <c r="BD122" s="176"/>
      <c r="BE122" s="176"/>
      <c r="BF122" s="176">
        <v>-3121046.06</v>
      </c>
      <c r="BG122" s="176">
        <v>-3121046.06</v>
      </c>
      <c r="BH122" s="176"/>
      <c r="BI122" s="176"/>
      <c r="BJ122" s="176"/>
      <c r="BK122" s="176"/>
      <c r="BL122" s="176"/>
      <c r="BM122" s="176"/>
      <c r="BN122" s="176"/>
      <c r="BO122" s="176"/>
      <c r="BP122" s="176"/>
      <c r="BQ122" s="176"/>
      <c r="BR122" s="176"/>
      <c r="BS122" s="176"/>
      <c r="BT122" s="176"/>
      <c r="BU122" s="176"/>
      <c r="BV122" s="176"/>
      <c r="BW122" s="176"/>
      <c r="BX122" s="176"/>
      <c r="BY122" s="176"/>
      <c r="BZ122" s="176"/>
      <c r="CA122" s="176">
        <v>-3121046.06</v>
      </c>
      <c r="CB122" s="176"/>
      <c r="CC122" s="176"/>
      <c r="CD122" s="176"/>
      <c r="CE122" s="176"/>
      <c r="CF122" s="189">
        <v>-3121046.06</v>
      </c>
      <c r="CG122" s="176"/>
      <c r="CH122" s="176"/>
      <c r="CI122" s="176"/>
      <c r="CJ122" s="176">
        <v>419566019.9063195</v>
      </c>
    </row>
    <row r="123" spans="4:88">
      <c r="D123" s="175" t="s">
        <v>641</v>
      </c>
      <c r="E123" s="176" t="s">
        <v>647</v>
      </c>
      <c r="F123" s="176" t="s">
        <v>648</v>
      </c>
      <c r="G123" s="176">
        <v>-24839026.170000002</v>
      </c>
      <c r="H123" s="176">
        <v>-153550.79999999999</v>
      </c>
      <c r="I123" s="176"/>
      <c r="J123" s="176">
        <v>-48417712.199976601</v>
      </c>
      <c r="K123" s="176"/>
      <c r="L123" s="176">
        <v>-4744500.70041</v>
      </c>
      <c r="M123" s="176"/>
      <c r="N123" s="176"/>
      <c r="O123" s="176">
        <v>-78154789.8703866</v>
      </c>
      <c r="P123" s="176"/>
      <c r="Q123" s="176"/>
      <c r="R123" s="176"/>
      <c r="S123" s="176"/>
      <c r="T123" s="176"/>
      <c r="U123" s="176"/>
      <c r="V123" s="176"/>
      <c r="W123" s="176"/>
      <c r="X123" s="176"/>
      <c r="Y123" s="176"/>
      <c r="Z123" s="176"/>
      <c r="AA123" s="176"/>
      <c r="AB123" s="176"/>
      <c r="AC123" s="176"/>
      <c r="AD123" s="176"/>
      <c r="AE123" s="176"/>
      <c r="AF123" s="176"/>
      <c r="AG123" s="176"/>
      <c r="AH123" s="176"/>
      <c r="AI123" s="176"/>
      <c r="AJ123" s="176"/>
      <c r="AK123" s="176"/>
      <c r="AL123" s="176"/>
      <c r="AM123" s="176"/>
      <c r="AN123" s="176"/>
      <c r="AO123" s="176"/>
      <c r="AP123" s="176"/>
      <c r="AQ123" s="176"/>
      <c r="AR123" s="176"/>
      <c r="AS123" s="176"/>
      <c r="AT123" s="176"/>
      <c r="AU123" s="176"/>
      <c r="AV123" s="176"/>
      <c r="AW123" s="176"/>
      <c r="AX123" s="176"/>
      <c r="AY123" s="176"/>
      <c r="AZ123" s="176"/>
      <c r="BA123" s="176"/>
      <c r="BB123" s="176"/>
      <c r="BC123" s="176"/>
      <c r="BD123" s="176"/>
      <c r="BE123" s="176"/>
      <c r="BF123" s="176">
        <v>1163328.97</v>
      </c>
      <c r="BG123" s="176">
        <v>1163328.97</v>
      </c>
      <c r="BH123" s="176"/>
      <c r="BI123" s="176"/>
      <c r="BJ123" s="176"/>
      <c r="BK123" s="176"/>
      <c r="BL123" s="176"/>
      <c r="BM123" s="176"/>
      <c r="BN123" s="176"/>
      <c r="BO123" s="176"/>
      <c r="BP123" s="176"/>
      <c r="BQ123" s="176"/>
      <c r="BR123" s="176"/>
      <c r="BS123" s="176"/>
      <c r="BT123" s="176"/>
      <c r="BU123" s="176"/>
      <c r="BV123" s="176"/>
      <c r="BW123" s="176"/>
      <c r="BX123" s="176"/>
      <c r="BY123" s="176"/>
      <c r="BZ123" s="176"/>
      <c r="CA123" s="176">
        <v>1163328.97</v>
      </c>
      <c r="CB123" s="176"/>
      <c r="CC123" s="176"/>
      <c r="CD123" s="176"/>
      <c r="CE123" s="176"/>
      <c r="CF123" s="176">
        <v>1163328.97</v>
      </c>
      <c r="CG123" s="176"/>
      <c r="CH123" s="176"/>
      <c r="CI123" s="176"/>
      <c r="CJ123" s="176">
        <v>-76991460.900386602</v>
      </c>
    </row>
    <row r="124" spans="4:88">
      <c r="D124" s="175" t="s">
        <v>643</v>
      </c>
      <c r="E124" s="178" t="s">
        <v>650</v>
      </c>
      <c r="F124" s="178" t="s">
        <v>645</v>
      </c>
      <c r="G124" s="178">
        <v>64345030.630000003</v>
      </c>
      <c r="H124" s="178">
        <v>856945.86</v>
      </c>
      <c r="I124" s="178"/>
      <c r="J124" s="178">
        <v>269651518.09099138</v>
      </c>
      <c r="K124" s="178"/>
      <c r="L124" s="178">
        <v>9678781.5149415005</v>
      </c>
      <c r="M124" s="178"/>
      <c r="N124" s="178"/>
      <c r="O124" s="178">
        <v>344532276.0959329</v>
      </c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>
        <v>-1957717.09</v>
      </c>
      <c r="BG124" s="178">
        <v>-1957717.09</v>
      </c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78">
        <v>-1957717.09</v>
      </c>
      <c r="CB124" s="178"/>
      <c r="CC124" s="178"/>
      <c r="CD124" s="178"/>
      <c r="CE124" s="178"/>
      <c r="CF124" s="178">
        <v>-1957717.09</v>
      </c>
      <c r="CG124" s="178"/>
      <c r="CH124" s="178"/>
      <c r="CI124" s="178"/>
      <c r="CJ124" s="178">
        <v>342574559.00593293</v>
      </c>
    </row>
    <row r="125" spans="4:88">
      <c r="D125" s="175" t="s">
        <v>646</v>
      </c>
      <c r="E125" s="176" t="s">
        <v>652</v>
      </c>
      <c r="F125" s="176" t="s">
        <v>653</v>
      </c>
      <c r="G125" s="176">
        <v>15803586.58</v>
      </c>
      <c r="H125" s="176"/>
      <c r="I125" s="176"/>
      <c r="J125" s="176">
        <v>1408027927.3949418</v>
      </c>
      <c r="K125" s="176"/>
      <c r="L125" s="176"/>
      <c r="M125" s="176">
        <v>10731889.439999999</v>
      </c>
      <c r="N125" s="176"/>
      <c r="O125" s="176">
        <v>1434563403.4149418</v>
      </c>
      <c r="P125" s="176"/>
      <c r="Q125" s="176"/>
      <c r="R125" s="176"/>
      <c r="S125" s="176"/>
      <c r="T125" s="176"/>
      <c r="U125" s="176"/>
      <c r="V125" s="176"/>
      <c r="W125" s="176"/>
      <c r="X125" s="176"/>
      <c r="Y125" s="176"/>
      <c r="Z125" s="176"/>
      <c r="AA125" s="176"/>
      <c r="AB125" s="176"/>
      <c r="AC125" s="176"/>
      <c r="AD125" s="176"/>
      <c r="AE125" s="176"/>
      <c r="AF125" s="176"/>
      <c r="AG125" s="176"/>
      <c r="AH125" s="176"/>
      <c r="AI125" s="176"/>
      <c r="AJ125" s="176"/>
      <c r="AK125" s="176"/>
      <c r="AL125" s="176"/>
      <c r="AM125" s="176"/>
      <c r="AN125" s="176"/>
      <c r="AO125" s="176"/>
      <c r="AP125" s="176"/>
      <c r="AQ125" s="176"/>
      <c r="AR125" s="176"/>
      <c r="AS125" s="176"/>
      <c r="AT125" s="176"/>
      <c r="AU125" s="176"/>
      <c r="AV125" s="176"/>
      <c r="AW125" s="176"/>
      <c r="AX125" s="176"/>
      <c r="AY125" s="176"/>
      <c r="AZ125" s="176"/>
      <c r="BA125" s="176"/>
      <c r="BB125" s="176"/>
      <c r="BC125" s="176"/>
      <c r="BD125" s="176"/>
      <c r="BE125" s="176"/>
      <c r="BF125" s="176"/>
      <c r="BG125" s="176"/>
      <c r="BH125" s="176"/>
      <c r="BI125" s="176"/>
      <c r="BJ125" s="176"/>
      <c r="BK125" s="176"/>
      <c r="BL125" s="176"/>
      <c r="BM125" s="176"/>
      <c r="BN125" s="176"/>
      <c r="BO125" s="176"/>
      <c r="BP125" s="176"/>
      <c r="BQ125" s="176"/>
      <c r="BR125" s="176"/>
      <c r="BS125" s="176"/>
      <c r="BT125" s="176"/>
      <c r="BU125" s="176"/>
      <c r="BV125" s="176"/>
      <c r="BW125" s="176"/>
      <c r="BX125" s="176"/>
      <c r="BY125" s="176"/>
      <c r="BZ125" s="176"/>
      <c r="CA125" s="176"/>
      <c r="CB125" s="176"/>
      <c r="CC125" s="176"/>
      <c r="CD125" s="176"/>
      <c r="CE125" s="176"/>
      <c r="CF125" s="176"/>
      <c r="CG125" s="176"/>
      <c r="CH125" s="176"/>
      <c r="CI125" s="176"/>
      <c r="CJ125" s="176">
        <v>1434563403.4149418</v>
      </c>
    </row>
    <row r="126" spans="4:88">
      <c r="D126" s="175" t="s">
        <v>649</v>
      </c>
      <c r="E126" s="176" t="s">
        <v>655</v>
      </c>
      <c r="F126" s="176" t="s">
        <v>656</v>
      </c>
      <c r="G126" s="176">
        <v>-4319492.24</v>
      </c>
      <c r="H126" s="176"/>
      <c r="I126" s="176"/>
      <c r="J126" s="176">
        <v>-121510681.815165</v>
      </c>
      <c r="K126" s="176"/>
      <c r="L126" s="176"/>
      <c r="M126" s="176">
        <v>-2482069.25</v>
      </c>
      <c r="N126" s="176"/>
      <c r="O126" s="176">
        <v>-128312243.30516499</v>
      </c>
      <c r="P126" s="176"/>
      <c r="Q126" s="176"/>
      <c r="R126" s="176"/>
      <c r="S126" s="176"/>
      <c r="T126" s="176"/>
      <c r="U126" s="176"/>
      <c r="V126" s="176"/>
      <c r="W126" s="176"/>
      <c r="X126" s="176"/>
      <c r="Y126" s="176"/>
      <c r="Z126" s="176"/>
      <c r="AA126" s="176"/>
      <c r="AB126" s="176"/>
      <c r="AC126" s="176"/>
      <c r="AD126" s="176"/>
      <c r="AE126" s="176"/>
      <c r="AF126" s="176"/>
      <c r="AG126" s="176"/>
      <c r="AH126" s="176"/>
      <c r="AI126" s="176"/>
      <c r="AJ126" s="176"/>
      <c r="AK126" s="176"/>
      <c r="AL126" s="176"/>
      <c r="AM126" s="176"/>
      <c r="AN126" s="176"/>
      <c r="AO126" s="176"/>
      <c r="AP126" s="176"/>
      <c r="AQ126" s="176"/>
      <c r="AR126" s="176"/>
      <c r="AS126" s="176"/>
      <c r="AT126" s="176"/>
      <c r="AU126" s="176"/>
      <c r="AV126" s="176"/>
      <c r="AW126" s="176"/>
      <c r="AX126" s="176"/>
      <c r="AY126" s="176"/>
      <c r="AZ126" s="176"/>
      <c r="BA126" s="176"/>
      <c r="BB126" s="176"/>
      <c r="BC126" s="176"/>
      <c r="BD126" s="176"/>
      <c r="BE126" s="176"/>
      <c r="BF126" s="176"/>
      <c r="BG126" s="176"/>
      <c r="BH126" s="176"/>
      <c r="BI126" s="176"/>
      <c r="BJ126" s="176"/>
      <c r="BK126" s="176"/>
      <c r="BL126" s="176"/>
      <c r="BM126" s="176"/>
      <c r="BN126" s="176"/>
      <c r="BO126" s="176"/>
      <c r="BP126" s="176"/>
      <c r="BQ126" s="176"/>
      <c r="BR126" s="176"/>
      <c r="BS126" s="176"/>
      <c r="BT126" s="176"/>
      <c r="BU126" s="176"/>
      <c r="BV126" s="176"/>
      <c r="BW126" s="176"/>
      <c r="BX126" s="176"/>
      <c r="BY126" s="176"/>
      <c r="BZ126" s="176"/>
      <c r="CA126" s="176"/>
      <c r="CB126" s="176"/>
      <c r="CC126" s="176"/>
      <c r="CD126" s="176"/>
      <c r="CE126" s="176"/>
      <c r="CF126" s="176"/>
      <c r="CG126" s="176"/>
      <c r="CH126" s="176"/>
      <c r="CI126" s="176"/>
      <c r="CJ126" s="176">
        <v>-128312243.30516499</v>
      </c>
    </row>
    <row r="127" spans="4:88">
      <c r="D127" s="175" t="s">
        <v>651</v>
      </c>
      <c r="E127" s="178" t="s">
        <v>658</v>
      </c>
      <c r="F127" s="178" t="s">
        <v>653</v>
      </c>
      <c r="G127" s="178">
        <v>11484094.34</v>
      </c>
      <c r="H127" s="178"/>
      <c r="I127" s="178"/>
      <c r="J127" s="178">
        <v>1286517245.5797768</v>
      </c>
      <c r="K127" s="178"/>
      <c r="L127" s="178"/>
      <c r="M127" s="178">
        <v>8249820.1900000004</v>
      </c>
      <c r="N127" s="178"/>
      <c r="O127" s="178">
        <v>1306251160.1097767</v>
      </c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  <c r="CH127" s="178"/>
      <c r="CI127" s="178"/>
      <c r="CJ127" s="178">
        <v>1306251160.1097767</v>
      </c>
    </row>
    <row r="128" spans="4:88">
      <c r="D128" s="175" t="s">
        <v>654</v>
      </c>
      <c r="E128" s="176" t="s">
        <v>660</v>
      </c>
      <c r="F128" s="176" t="s">
        <v>661</v>
      </c>
      <c r="G128" s="176">
        <v>76429850.310000002</v>
      </c>
      <c r="H128" s="176">
        <v>1209151</v>
      </c>
      <c r="I128" s="176"/>
      <c r="J128" s="176">
        <v>4766232.303057</v>
      </c>
      <c r="K128" s="176"/>
      <c r="L128" s="176"/>
      <c r="M128" s="176">
        <v>27952084.039999999</v>
      </c>
      <c r="N128" s="176"/>
      <c r="O128" s="176">
        <v>110357317.65305699</v>
      </c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176"/>
      <c r="CF128" s="176"/>
      <c r="CG128" s="176"/>
      <c r="CH128" s="176"/>
      <c r="CI128" s="176"/>
      <c r="CJ128" s="176">
        <v>110357317.65305699</v>
      </c>
    </row>
    <row r="129" spans="4:88">
      <c r="D129" s="175" t="s">
        <v>657</v>
      </c>
      <c r="E129" s="176" t="s">
        <v>663</v>
      </c>
      <c r="F129" s="176" t="s">
        <v>664</v>
      </c>
      <c r="G129" s="176">
        <v>-28277707.550000001</v>
      </c>
      <c r="H129" s="176">
        <v>-26487.42</v>
      </c>
      <c r="I129" s="176"/>
      <c r="J129" s="176">
        <v>-1720937.6496665999</v>
      </c>
      <c r="K129" s="176"/>
      <c r="L129" s="176"/>
      <c r="M129" s="176">
        <v>-9241026.2300000004</v>
      </c>
      <c r="N129" s="176"/>
      <c r="O129" s="176">
        <v>-39266158.849666603</v>
      </c>
      <c r="P129" s="176"/>
      <c r="Q129" s="176"/>
      <c r="R129" s="176"/>
      <c r="S129" s="176"/>
      <c r="T129" s="176"/>
      <c r="U129" s="176"/>
      <c r="V129" s="176"/>
      <c r="W129" s="176"/>
      <c r="X129" s="176"/>
      <c r="Y129" s="176"/>
      <c r="Z129" s="176"/>
      <c r="AA129" s="176"/>
      <c r="AB129" s="176"/>
      <c r="AC129" s="176"/>
      <c r="AD129" s="176"/>
      <c r="AE129" s="176"/>
      <c r="AF129" s="176"/>
      <c r="AG129" s="176"/>
      <c r="AH129" s="176"/>
      <c r="AI129" s="176"/>
      <c r="AJ129" s="176"/>
      <c r="AK129" s="176"/>
      <c r="AL129" s="176"/>
      <c r="AM129" s="176"/>
      <c r="AN129" s="176"/>
      <c r="AO129" s="176"/>
      <c r="AP129" s="176"/>
      <c r="AQ129" s="176"/>
      <c r="AR129" s="176"/>
      <c r="AS129" s="176"/>
      <c r="AT129" s="176"/>
      <c r="AU129" s="176"/>
      <c r="AV129" s="176"/>
      <c r="AW129" s="176"/>
      <c r="AX129" s="176"/>
      <c r="AY129" s="176"/>
      <c r="AZ129" s="176"/>
      <c r="BA129" s="176"/>
      <c r="BB129" s="176"/>
      <c r="BC129" s="176"/>
      <c r="BD129" s="176"/>
      <c r="BE129" s="176"/>
      <c r="BF129" s="176"/>
      <c r="BG129" s="176"/>
      <c r="BH129" s="176"/>
      <c r="BI129" s="176"/>
      <c r="BJ129" s="176"/>
      <c r="BK129" s="176"/>
      <c r="BL129" s="176"/>
      <c r="BM129" s="176"/>
      <c r="BN129" s="176"/>
      <c r="BO129" s="176"/>
      <c r="BP129" s="176"/>
      <c r="BQ129" s="176"/>
      <c r="BR129" s="176"/>
      <c r="BS129" s="176"/>
      <c r="BT129" s="176"/>
      <c r="BU129" s="176"/>
      <c r="BV129" s="176"/>
      <c r="BW129" s="176"/>
      <c r="BX129" s="176"/>
      <c r="BY129" s="176"/>
      <c r="BZ129" s="176"/>
      <c r="CA129" s="176"/>
      <c r="CB129" s="176"/>
      <c r="CC129" s="176"/>
      <c r="CD129" s="176"/>
      <c r="CE129" s="176"/>
      <c r="CF129" s="176"/>
      <c r="CG129" s="176"/>
      <c r="CH129" s="176"/>
      <c r="CI129" s="176"/>
      <c r="CJ129" s="176">
        <v>-39266158.849666603</v>
      </c>
    </row>
    <row r="130" spans="4:88">
      <c r="D130" s="175" t="s">
        <v>659</v>
      </c>
      <c r="E130" s="178" t="s">
        <v>666</v>
      </c>
      <c r="F130" s="178" t="s">
        <v>661</v>
      </c>
      <c r="G130" s="178">
        <v>48152142.759999998</v>
      </c>
      <c r="H130" s="178">
        <v>1182663.58</v>
      </c>
      <c r="I130" s="178"/>
      <c r="J130" s="178">
        <v>3045294.6533904001</v>
      </c>
      <c r="K130" s="178"/>
      <c r="L130" s="178"/>
      <c r="M130" s="178">
        <v>18711057.809999999</v>
      </c>
      <c r="N130" s="178"/>
      <c r="O130" s="178">
        <v>71091158.803390399</v>
      </c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  <c r="BQ130" s="178"/>
      <c r="BR130" s="178"/>
      <c r="BS130" s="178"/>
      <c r="BT130" s="178"/>
      <c r="BU130" s="178"/>
      <c r="BV130" s="178"/>
      <c r="BW130" s="178"/>
      <c r="BX130" s="178"/>
      <c r="BY130" s="178"/>
      <c r="BZ130" s="178"/>
      <c r="CA130" s="178"/>
      <c r="CB130" s="178"/>
      <c r="CC130" s="178"/>
      <c r="CD130" s="178"/>
      <c r="CE130" s="178"/>
      <c r="CF130" s="178"/>
      <c r="CG130" s="178"/>
      <c r="CH130" s="178"/>
      <c r="CI130" s="178"/>
      <c r="CJ130" s="178">
        <v>71091158.803390399</v>
      </c>
    </row>
    <row r="131" spans="4:88">
      <c r="D131" s="175" t="s">
        <v>662</v>
      </c>
      <c r="E131" s="176" t="s">
        <v>668</v>
      </c>
      <c r="F131" s="176" t="s">
        <v>669</v>
      </c>
      <c r="G131" s="176">
        <v>11981992.17</v>
      </c>
      <c r="H131" s="176"/>
      <c r="I131" s="176"/>
      <c r="J131" s="176"/>
      <c r="K131" s="176"/>
      <c r="L131" s="176"/>
      <c r="M131" s="176">
        <v>351856.47</v>
      </c>
      <c r="N131" s="176"/>
      <c r="O131" s="176">
        <v>12333848.640000001</v>
      </c>
      <c r="P131" s="176"/>
      <c r="Q131" s="176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6"/>
      <c r="BH131" s="176"/>
      <c r="BI131" s="176"/>
      <c r="BJ131" s="176"/>
      <c r="BK131" s="176"/>
      <c r="BL131" s="176"/>
      <c r="BM131" s="176"/>
      <c r="BN131" s="176"/>
      <c r="BO131" s="176"/>
      <c r="BP131" s="176"/>
      <c r="BQ131" s="176"/>
      <c r="BR131" s="176"/>
      <c r="BS131" s="176"/>
      <c r="BT131" s="176"/>
      <c r="BU131" s="176"/>
      <c r="BV131" s="176"/>
      <c r="BW131" s="176"/>
      <c r="BX131" s="176"/>
      <c r="BY131" s="176"/>
      <c r="BZ131" s="176"/>
      <c r="CA131" s="176"/>
      <c r="CB131" s="176"/>
      <c r="CC131" s="176"/>
      <c r="CD131" s="176"/>
      <c r="CE131" s="176"/>
      <c r="CF131" s="176"/>
      <c r="CG131" s="176"/>
      <c r="CH131" s="176"/>
      <c r="CI131" s="176"/>
      <c r="CJ131" s="176">
        <v>12333848.640000001</v>
      </c>
    </row>
    <row r="132" spans="4:88">
      <c r="D132" s="175" t="s">
        <v>665</v>
      </c>
      <c r="E132" s="176" t="s">
        <v>671</v>
      </c>
      <c r="F132" s="176" t="s">
        <v>672</v>
      </c>
      <c r="G132" s="176">
        <v>-3355814.88</v>
      </c>
      <c r="H132" s="176"/>
      <c r="I132" s="176"/>
      <c r="J132" s="176"/>
      <c r="K132" s="176"/>
      <c r="L132" s="176"/>
      <c r="M132" s="176">
        <v>-153165.45000000001</v>
      </c>
      <c r="N132" s="176"/>
      <c r="O132" s="176">
        <v>-3508980.33</v>
      </c>
      <c r="P132" s="176"/>
      <c r="Q132" s="176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76"/>
      <c r="BD132" s="176"/>
      <c r="BE132" s="176"/>
      <c r="BF132" s="176"/>
      <c r="BG132" s="176"/>
      <c r="BH132" s="176"/>
      <c r="BI132" s="176"/>
      <c r="BJ132" s="176"/>
      <c r="BK132" s="176"/>
      <c r="BL132" s="176"/>
      <c r="BM132" s="176"/>
      <c r="BN132" s="176"/>
      <c r="BO132" s="176"/>
      <c r="BP132" s="176"/>
      <c r="BQ132" s="176"/>
      <c r="BR132" s="176"/>
      <c r="BS132" s="176"/>
      <c r="BT132" s="176"/>
      <c r="BU132" s="176"/>
      <c r="BV132" s="176"/>
      <c r="BW132" s="176"/>
      <c r="BX132" s="176"/>
      <c r="BY132" s="176"/>
      <c r="BZ132" s="176"/>
      <c r="CA132" s="176"/>
      <c r="CB132" s="176"/>
      <c r="CC132" s="176"/>
      <c r="CD132" s="176"/>
      <c r="CE132" s="176"/>
      <c r="CF132" s="176"/>
      <c r="CG132" s="176"/>
      <c r="CH132" s="176"/>
      <c r="CI132" s="176"/>
      <c r="CJ132" s="176">
        <v>-3508980.33</v>
      </c>
    </row>
    <row r="133" spans="4:88">
      <c r="D133" s="175" t="s">
        <v>667</v>
      </c>
      <c r="E133" s="178" t="s">
        <v>674</v>
      </c>
      <c r="F133" s="178" t="s">
        <v>669</v>
      </c>
      <c r="G133" s="178">
        <v>8626177.2899999991</v>
      </c>
      <c r="H133" s="178"/>
      <c r="I133" s="178"/>
      <c r="J133" s="178"/>
      <c r="K133" s="178"/>
      <c r="L133" s="178"/>
      <c r="M133" s="178">
        <v>198691.02</v>
      </c>
      <c r="N133" s="178"/>
      <c r="O133" s="178">
        <v>8824868.3100000005</v>
      </c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  <c r="BQ133" s="178"/>
      <c r="BR133" s="178"/>
      <c r="BS133" s="178"/>
      <c r="BT133" s="178"/>
      <c r="BU133" s="178"/>
      <c r="BV133" s="178"/>
      <c r="BW133" s="178"/>
      <c r="BX133" s="178"/>
      <c r="BY133" s="178"/>
      <c r="BZ133" s="178"/>
      <c r="CA133" s="178"/>
      <c r="CB133" s="178"/>
      <c r="CC133" s="178"/>
      <c r="CD133" s="178"/>
      <c r="CE133" s="178"/>
      <c r="CF133" s="178"/>
      <c r="CG133" s="178"/>
      <c r="CH133" s="178"/>
      <c r="CI133" s="178"/>
      <c r="CJ133" s="178">
        <v>8824868.3100000005</v>
      </c>
    </row>
    <row r="134" spans="4:88">
      <c r="D134" s="175" t="s">
        <v>670</v>
      </c>
      <c r="E134" s="180" t="s">
        <v>676</v>
      </c>
      <c r="F134" s="180" t="s">
        <v>677</v>
      </c>
      <c r="G134" s="180">
        <v>16331688108.91</v>
      </c>
      <c r="H134" s="180">
        <v>1734172509.1700001</v>
      </c>
      <c r="I134" s="180"/>
      <c r="J134" s="180">
        <v>15614553369.628977</v>
      </c>
      <c r="K134" s="180"/>
      <c r="L134" s="180">
        <v>4693633701.5205011</v>
      </c>
      <c r="M134" s="180">
        <v>4149410661.9499998</v>
      </c>
      <c r="N134" s="180">
        <v>3957346892.7001166</v>
      </c>
      <c r="O134" s="180">
        <v>46480805243.879593</v>
      </c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180"/>
      <c r="AR134" s="180"/>
      <c r="AS134" s="180"/>
      <c r="AT134" s="180"/>
      <c r="AU134" s="180"/>
      <c r="AV134" s="180"/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>
        <v>-11572909.869999999</v>
      </c>
      <c r="BG134" s="180">
        <v>-11572909.869999999</v>
      </c>
      <c r="BH134" s="180">
        <v>7486090.4199999999</v>
      </c>
      <c r="BI134" s="180"/>
      <c r="BJ134" s="180"/>
      <c r="BK134" s="180"/>
      <c r="BL134" s="180"/>
      <c r="BM134" s="180"/>
      <c r="BN134" s="180">
        <v>-343996562.42752469</v>
      </c>
      <c r="BO134" s="180"/>
      <c r="BP134" s="180">
        <v>-343996562.42752469</v>
      </c>
      <c r="BQ134" s="180">
        <v>-127979440.24561819</v>
      </c>
      <c r="BR134" s="180"/>
      <c r="BS134" s="180"/>
      <c r="BT134" s="180"/>
      <c r="BU134" s="180"/>
      <c r="BV134" s="180">
        <v>-127979440.24561819</v>
      </c>
      <c r="BW134" s="180"/>
      <c r="BX134" s="180"/>
      <c r="BY134" s="180"/>
      <c r="BZ134" s="180"/>
      <c r="CA134" s="180">
        <v>-476062822.1231429</v>
      </c>
      <c r="CB134" s="180">
        <v>8759638433.75</v>
      </c>
      <c r="CC134" s="180"/>
      <c r="CD134" s="180">
        <v>8759638433.75</v>
      </c>
      <c r="CE134" s="180">
        <v>8759638433.75</v>
      </c>
      <c r="CF134" s="180">
        <v>8283575611.6268578</v>
      </c>
      <c r="CG134" s="180"/>
      <c r="CH134" s="180"/>
      <c r="CI134" s="180"/>
      <c r="CJ134" s="180">
        <v>54764380855.506454</v>
      </c>
    </row>
    <row r="135" spans="4:88">
      <c r="D135" s="175" t="s">
        <v>673</v>
      </c>
      <c r="E135" s="176" t="s">
        <v>679</v>
      </c>
      <c r="F135" s="176" t="s">
        <v>680</v>
      </c>
      <c r="G135" s="176"/>
      <c r="H135" s="176"/>
      <c r="I135" s="176"/>
      <c r="J135" s="176"/>
      <c r="K135" s="176"/>
      <c r="L135" s="176"/>
      <c r="M135" s="176"/>
      <c r="N135" s="176"/>
      <c r="O135" s="176"/>
      <c r="P135" s="176"/>
      <c r="Q135" s="176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76"/>
      <c r="BD135" s="176"/>
      <c r="BE135" s="176"/>
      <c r="BF135" s="176"/>
      <c r="BG135" s="176"/>
      <c r="BH135" s="176"/>
      <c r="BI135" s="176"/>
      <c r="BJ135" s="176"/>
      <c r="BK135" s="176"/>
      <c r="BL135" s="176"/>
      <c r="BM135" s="176"/>
      <c r="BN135" s="176"/>
      <c r="BO135" s="176"/>
      <c r="BP135" s="176"/>
      <c r="BQ135" s="176">
        <v>-182082884.88994119</v>
      </c>
      <c r="BR135" s="176"/>
      <c r="BS135" s="176"/>
      <c r="BT135" s="176"/>
      <c r="BU135" s="176"/>
      <c r="BV135" s="176">
        <v>-182082884.88994119</v>
      </c>
      <c r="BW135" s="176"/>
      <c r="BX135" s="176"/>
      <c r="BY135" s="176"/>
      <c r="BZ135" s="176"/>
      <c r="CA135" s="176">
        <v>-182082884.88994119</v>
      </c>
      <c r="CB135" s="176">
        <v>12767945532.200001</v>
      </c>
      <c r="CC135" s="176"/>
      <c r="CD135" s="176">
        <v>12767945532.200001</v>
      </c>
      <c r="CE135" s="176">
        <v>12767945532.200001</v>
      </c>
      <c r="CF135" s="176">
        <v>12585862647.310059</v>
      </c>
      <c r="CG135" s="176"/>
      <c r="CH135" s="176"/>
      <c r="CI135" s="176"/>
      <c r="CJ135" s="176">
        <v>12585862647.310059</v>
      </c>
    </row>
    <row r="136" spans="4:88">
      <c r="D136" s="175" t="s">
        <v>675</v>
      </c>
      <c r="E136" s="178" t="s">
        <v>682</v>
      </c>
      <c r="F136" s="178" t="s">
        <v>680</v>
      </c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>
        <v>-182082884.88994119</v>
      </c>
      <c r="BR136" s="178"/>
      <c r="BS136" s="178"/>
      <c r="BT136" s="178"/>
      <c r="BU136" s="178"/>
      <c r="BV136" s="178">
        <v>-182082884.88994119</v>
      </c>
      <c r="BW136" s="178"/>
      <c r="BX136" s="178"/>
      <c r="BY136" s="178"/>
      <c r="BZ136" s="178"/>
      <c r="CA136" s="178">
        <v>-182082884.88994119</v>
      </c>
      <c r="CB136" s="178">
        <v>12767945532.200001</v>
      </c>
      <c r="CC136" s="178"/>
      <c r="CD136" s="178">
        <v>12767945532.200001</v>
      </c>
      <c r="CE136" s="178">
        <v>12767945532.200001</v>
      </c>
      <c r="CF136" s="178">
        <v>12585862647.310059</v>
      </c>
      <c r="CG136" s="178"/>
      <c r="CH136" s="178"/>
      <c r="CI136" s="178"/>
      <c r="CJ136" s="178">
        <v>12585862647.310059</v>
      </c>
    </row>
    <row r="137" spans="4:88">
      <c r="D137" s="175" t="s">
        <v>678</v>
      </c>
      <c r="E137" s="180" t="s">
        <v>684</v>
      </c>
      <c r="F137" s="180" t="s">
        <v>680</v>
      </c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  <c r="AA137" s="180"/>
      <c r="AB137" s="180"/>
      <c r="AC137" s="180"/>
      <c r="AD137" s="180"/>
      <c r="AE137" s="180"/>
      <c r="AF137" s="180"/>
      <c r="AG137" s="180"/>
      <c r="AH137" s="180"/>
      <c r="AI137" s="180"/>
      <c r="AJ137" s="180"/>
      <c r="AK137" s="180"/>
      <c r="AL137" s="180"/>
      <c r="AM137" s="180"/>
      <c r="AN137" s="180"/>
      <c r="AO137" s="180"/>
      <c r="AP137" s="180"/>
      <c r="AQ137" s="180"/>
      <c r="AR137" s="180"/>
      <c r="AS137" s="180"/>
      <c r="AT137" s="180"/>
      <c r="AU137" s="180"/>
      <c r="AV137" s="180"/>
      <c r="AW137" s="180"/>
      <c r="AX137" s="180"/>
      <c r="AY137" s="180"/>
      <c r="AZ137" s="180"/>
      <c r="BA137" s="180"/>
      <c r="BB137" s="180"/>
      <c r="BC137" s="180"/>
      <c r="BD137" s="180"/>
      <c r="BE137" s="180"/>
      <c r="BF137" s="180"/>
      <c r="BG137" s="180"/>
      <c r="BH137" s="180"/>
      <c r="BI137" s="180"/>
      <c r="BJ137" s="180"/>
      <c r="BK137" s="180"/>
      <c r="BL137" s="180"/>
      <c r="BM137" s="180"/>
      <c r="BN137" s="180"/>
      <c r="BO137" s="180"/>
      <c r="BP137" s="180"/>
      <c r="BQ137" s="180">
        <v>-182082884.88994119</v>
      </c>
      <c r="BR137" s="180"/>
      <c r="BS137" s="180"/>
      <c r="BT137" s="180"/>
      <c r="BU137" s="180"/>
      <c r="BV137" s="180">
        <v>-182082884.88994119</v>
      </c>
      <c r="BW137" s="180"/>
      <c r="BX137" s="180"/>
      <c r="BY137" s="180"/>
      <c r="BZ137" s="180"/>
      <c r="CA137" s="180">
        <v>-182082884.88994119</v>
      </c>
      <c r="CB137" s="180">
        <v>12767945532.200001</v>
      </c>
      <c r="CC137" s="180"/>
      <c r="CD137" s="180">
        <v>12767945532.200001</v>
      </c>
      <c r="CE137" s="180">
        <v>12767945532.200001</v>
      </c>
      <c r="CF137" s="180">
        <v>12585862647.310059</v>
      </c>
      <c r="CG137" s="180"/>
      <c r="CH137" s="180"/>
      <c r="CI137" s="180"/>
      <c r="CJ137" s="180">
        <v>12585862647.310059</v>
      </c>
    </row>
    <row r="138" spans="4:88">
      <c r="D138" s="175" t="s">
        <v>681</v>
      </c>
      <c r="E138" s="176" t="s">
        <v>686</v>
      </c>
      <c r="F138" s="176" t="s">
        <v>687</v>
      </c>
      <c r="G138" s="176">
        <v>413231965.63999999</v>
      </c>
      <c r="H138" s="176">
        <v>187380</v>
      </c>
      <c r="I138" s="176"/>
      <c r="J138" s="176">
        <v>73008369.336095393</v>
      </c>
      <c r="K138" s="176"/>
      <c r="L138" s="176">
        <v>5874714.9514335003</v>
      </c>
      <c r="M138" s="176">
        <v>85860507</v>
      </c>
      <c r="N138" s="176">
        <v>12293733.529849499</v>
      </c>
      <c r="O138" s="176">
        <v>590456670.45737839</v>
      </c>
      <c r="P138" s="176"/>
      <c r="Q138" s="176"/>
      <c r="R138" s="176"/>
      <c r="S138" s="176"/>
      <c r="T138" s="176"/>
      <c r="U138" s="176"/>
      <c r="V138" s="176"/>
      <c r="W138" s="176"/>
      <c r="X138" s="176"/>
      <c r="Y138" s="176"/>
      <c r="Z138" s="176"/>
      <c r="AA138" s="176"/>
      <c r="AB138" s="176"/>
      <c r="AC138" s="176"/>
      <c r="AD138" s="176"/>
      <c r="AE138" s="176"/>
      <c r="AF138" s="176"/>
      <c r="AG138" s="176"/>
      <c r="AH138" s="176"/>
      <c r="AI138" s="176"/>
      <c r="AJ138" s="176"/>
      <c r="AK138" s="176"/>
      <c r="AL138" s="176"/>
      <c r="AM138" s="176"/>
      <c r="AN138" s="176"/>
      <c r="AO138" s="176"/>
      <c r="AP138" s="176"/>
      <c r="AQ138" s="176"/>
      <c r="AR138" s="176"/>
      <c r="AS138" s="176"/>
      <c r="AT138" s="176"/>
      <c r="AU138" s="176"/>
      <c r="AV138" s="176"/>
      <c r="AW138" s="176"/>
      <c r="AX138" s="176"/>
      <c r="AY138" s="176"/>
      <c r="AZ138" s="176"/>
      <c r="BA138" s="176"/>
      <c r="BB138" s="176"/>
      <c r="BC138" s="176"/>
      <c r="BD138" s="176"/>
      <c r="BE138" s="176"/>
      <c r="BF138" s="176"/>
      <c r="BG138" s="176"/>
      <c r="BH138" s="176"/>
      <c r="BI138" s="176"/>
      <c r="BJ138" s="176"/>
      <c r="BK138" s="176"/>
      <c r="BL138" s="176"/>
      <c r="BM138" s="176"/>
      <c r="BN138" s="176"/>
      <c r="BO138" s="176"/>
      <c r="BP138" s="176"/>
      <c r="BQ138" s="176"/>
      <c r="BR138" s="176"/>
      <c r="BS138" s="176"/>
      <c r="BT138" s="176"/>
      <c r="BU138" s="176"/>
      <c r="BV138" s="176"/>
      <c r="BW138" s="176"/>
      <c r="BX138" s="176"/>
      <c r="BY138" s="176"/>
      <c r="BZ138" s="176"/>
      <c r="CA138" s="176"/>
      <c r="CB138" s="176"/>
      <c r="CC138" s="176"/>
      <c r="CD138" s="176"/>
      <c r="CE138" s="176"/>
      <c r="CF138" s="176"/>
      <c r="CG138" s="176"/>
      <c r="CH138" s="176"/>
      <c r="CI138" s="176"/>
      <c r="CJ138" s="176">
        <v>590456670.45737839</v>
      </c>
    </row>
    <row r="139" spans="4:88">
      <c r="D139" s="175" t="s">
        <v>683</v>
      </c>
      <c r="E139" s="176" t="s">
        <v>689</v>
      </c>
      <c r="F139" s="176" t="s">
        <v>690</v>
      </c>
      <c r="G139" s="176">
        <v>-322060385.58999997</v>
      </c>
      <c r="H139" s="176">
        <v>-57668.24</v>
      </c>
      <c r="I139" s="176"/>
      <c r="J139" s="176">
        <v>-65604547.817013599</v>
      </c>
      <c r="K139" s="176"/>
      <c r="L139" s="176">
        <v>-4317902.9407019997</v>
      </c>
      <c r="M139" s="176">
        <v>-74334632.939999998</v>
      </c>
      <c r="N139" s="176">
        <v>-8035770.3696450004</v>
      </c>
      <c r="O139" s="176">
        <v>-474410907.89736062</v>
      </c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76"/>
      <c r="BD139" s="176"/>
      <c r="BE139" s="176"/>
      <c r="BF139" s="176"/>
      <c r="BG139" s="176"/>
      <c r="BH139" s="176"/>
      <c r="BI139" s="176"/>
      <c r="BJ139" s="176"/>
      <c r="BK139" s="176"/>
      <c r="BL139" s="176"/>
      <c r="BM139" s="176"/>
      <c r="BN139" s="176"/>
      <c r="BO139" s="176"/>
      <c r="BP139" s="176"/>
      <c r="BQ139" s="176"/>
      <c r="BR139" s="176"/>
      <c r="BS139" s="176"/>
      <c r="BT139" s="176"/>
      <c r="BU139" s="176"/>
      <c r="BV139" s="176"/>
      <c r="BW139" s="176"/>
      <c r="BX139" s="176"/>
      <c r="BY139" s="176"/>
      <c r="BZ139" s="176"/>
      <c r="CA139" s="176"/>
      <c r="CB139" s="176"/>
      <c r="CC139" s="176"/>
      <c r="CD139" s="176"/>
      <c r="CE139" s="176"/>
      <c r="CF139" s="176"/>
      <c r="CG139" s="176"/>
      <c r="CH139" s="176"/>
      <c r="CI139" s="176"/>
      <c r="CJ139" s="176">
        <v>-474410907.89736062</v>
      </c>
    </row>
    <row r="140" spans="4:88">
      <c r="D140" s="175" t="s">
        <v>685</v>
      </c>
      <c r="E140" s="178" t="s">
        <v>692</v>
      </c>
      <c r="F140" s="178" t="s">
        <v>687</v>
      </c>
      <c r="G140" s="178">
        <v>91171580.049999997</v>
      </c>
      <c r="H140" s="178">
        <v>129711.76</v>
      </c>
      <c r="I140" s="178"/>
      <c r="J140" s="178">
        <v>7403821.5190818002</v>
      </c>
      <c r="K140" s="178"/>
      <c r="L140" s="178">
        <v>1556812.0107315001</v>
      </c>
      <c r="M140" s="178">
        <v>11525874.060000001</v>
      </c>
      <c r="N140" s="178">
        <v>4257963.1602045</v>
      </c>
      <c r="O140" s="178">
        <v>116045762.56001779</v>
      </c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  <c r="CH140" s="178"/>
      <c r="CI140" s="178"/>
      <c r="CJ140" s="178">
        <v>116045762.56001779</v>
      </c>
    </row>
    <row r="141" spans="4:88">
      <c r="D141" s="175" t="s">
        <v>688</v>
      </c>
      <c r="E141" s="176" t="s">
        <v>694</v>
      </c>
      <c r="F141" s="176" t="s">
        <v>695</v>
      </c>
      <c r="G141" s="176">
        <v>2100000</v>
      </c>
      <c r="H141" s="176"/>
      <c r="I141" s="176"/>
      <c r="J141" s="176"/>
      <c r="K141" s="176"/>
      <c r="L141" s="176"/>
      <c r="M141" s="176"/>
      <c r="N141" s="176"/>
      <c r="O141" s="176">
        <v>2100000</v>
      </c>
      <c r="P141" s="176"/>
      <c r="Q141" s="176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76"/>
      <c r="BD141" s="176"/>
      <c r="BE141" s="176"/>
      <c r="BF141" s="176"/>
      <c r="BG141" s="176"/>
      <c r="BH141" s="176"/>
      <c r="BI141" s="176"/>
      <c r="BJ141" s="176"/>
      <c r="BK141" s="176"/>
      <c r="BL141" s="176"/>
      <c r="BM141" s="176"/>
      <c r="BN141" s="176"/>
      <c r="BO141" s="176"/>
      <c r="BP141" s="176"/>
      <c r="BQ141" s="176"/>
      <c r="BR141" s="176"/>
      <c r="BS141" s="176"/>
      <c r="BT141" s="176"/>
      <c r="BU141" s="176"/>
      <c r="BV141" s="176"/>
      <c r="BW141" s="176"/>
      <c r="BX141" s="176"/>
      <c r="BY141" s="176"/>
      <c r="BZ141" s="176"/>
      <c r="CA141" s="176"/>
      <c r="CB141" s="176"/>
      <c r="CC141" s="176"/>
      <c r="CD141" s="176"/>
      <c r="CE141" s="176"/>
      <c r="CF141" s="176"/>
      <c r="CG141" s="176"/>
      <c r="CH141" s="176"/>
      <c r="CI141" s="176"/>
      <c r="CJ141" s="176">
        <v>2100000</v>
      </c>
    </row>
    <row r="142" spans="4:88">
      <c r="D142" s="175" t="s">
        <v>691</v>
      </c>
      <c r="E142" s="176" t="s">
        <v>697</v>
      </c>
      <c r="F142" s="176" t="s">
        <v>698</v>
      </c>
      <c r="G142" s="176">
        <v>-682356.17</v>
      </c>
      <c r="H142" s="176"/>
      <c r="I142" s="176"/>
      <c r="J142" s="176"/>
      <c r="K142" s="176"/>
      <c r="L142" s="176"/>
      <c r="M142" s="176"/>
      <c r="N142" s="176"/>
      <c r="O142" s="176">
        <v>-682356.17</v>
      </c>
      <c r="P142" s="176"/>
      <c r="Q142" s="176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76"/>
      <c r="AY142" s="176"/>
      <c r="AZ142" s="176"/>
      <c r="BA142" s="176"/>
      <c r="BB142" s="176"/>
      <c r="BC142" s="176"/>
      <c r="BD142" s="176"/>
      <c r="BE142" s="176"/>
      <c r="BF142" s="176"/>
      <c r="BG142" s="176"/>
      <c r="BH142" s="176"/>
      <c r="BI142" s="176"/>
      <c r="BJ142" s="176"/>
      <c r="BK142" s="176"/>
      <c r="BL142" s="176"/>
      <c r="BM142" s="176"/>
      <c r="BN142" s="176"/>
      <c r="BO142" s="176"/>
      <c r="BP142" s="176"/>
      <c r="BQ142" s="176"/>
      <c r="BR142" s="176"/>
      <c r="BS142" s="176"/>
      <c r="BT142" s="176"/>
      <c r="BU142" s="176"/>
      <c r="BV142" s="176"/>
      <c r="BW142" s="176"/>
      <c r="BX142" s="176"/>
      <c r="BY142" s="176"/>
      <c r="BZ142" s="176"/>
      <c r="CA142" s="176"/>
      <c r="CB142" s="176"/>
      <c r="CC142" s="176"/>
      <c r="CD142" s="176"/>
      <c r="CE142" s="176"/>
      <c r="CF142" s="176"/>
      <c r="CG142" s="176"/>
      <c r="CH142" s="176"/>
      <c r="CI142" s="176"/>
      <c r="CJ142" s="176">
        <v>-682356.17</v>
      </c>
    </row>
    <row r="143" spans="4:88">
      <c r="D143" s="175" t="s">
        <v>693</v>
      </c>
      <c r="E143" s="178" t="s">
        <v>700</v>
      </c>
      <c r="F143" s="178" t="s">
        <v>695</v>
      </c>
      <c r="G143" s="178">
        <v>1417643.83</v>
      </c>
      <c r="H143" s="178"/>
      <c r="I143" s="178"/>
      <c r="J143" s="178"/>
      <c r="K143" s="178"/>
      <c r="L143" s="178"/>
      <c r="M143" s="178"/>
      <c r="N143" s="178"/>
      <c r="O143" s="178">
        <v>1417643.83</v>
      </c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  <c r="CH143" s="178"/>
      <c r="CI143" s="178"/>
      <c r="CJ143" s="178">
        <v>1417643.83</v>
      </c>
    </row>
    <row r="144" spans="4:88">
      <c r="D144" s="175" t="s">
        <v>696</v>
      </c>
      <c r="E144" s="176" t="s">
        <v>718</v>
      </c>
      <c r="F144" s="176" t="s">
        <v>719</v>
      </c>
      <c r="G144" s="176">
        <v>71041430.400000006</v>
      </c>
      <c r="H144" s="176">
        <v>1894800</v>
      </c>
      <c r="I144" s="176"/>
      <c r="J144" s="176"/>
      <c r="K144" s="176"/>
      <c r="L144" s="176"/>
      <c r="M144" s="176">
        <v>4950822.92</v>
      </c>
      <c r="N144" s="176"/>
      <c r="O144" s="176">
        <v>77887053.319999993</v>
      </c>
      <c r="P144" s="176"/>
      <c r="Q144" s="176"/>
      <c r="R144" s="176"/>
      <c r="S144" s="176"/>
      <c r="T144" s="176"/>
      <c r="U144" s="176"/>
      <c r="V144" s="176"/>
      <c r="W144" s="176"/>
      <c r="X144" s="176"/>
      <c r="Y144" s="176"/>
      <c r="Z144" s="176"/>
      <c r="AA144" s="176"/>
      <c r="AB144" s="176"/>
      <c r="AC144" s="176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>
        <v>77887053.319999993</v>
      </c>
    </row>
    <row r="145" spans="4:90">
      <c r="D145" s="175" t="s">
        <v>699</v>
      </c>
      <c r="E145" s="178" t="s">
        <v>721</v>
      </c>
      <c r="F145" s="178" t="s">
        <v>719</v>
      </c>
      <c r="G145" s="178">
        <v>71041430.400000006</v>
      </c>
      <c r="H145" s="178">
        <v>1894800</v>
      </c>
      <c r="I145" s="178"/>
      <c r="J145" s="178"/>
      <c r="K145" s="178"/>
      <c r="L145" s="178"/>
      <c r="M145" s="178">
        <v>4950822.92</v>
      </c>
      <c r="N145" s="178"/>
      <c r="O145" s="178">
        <v>77887053.319999993</v>
      </c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  <c r="CH145" s="178"/>
      <c r="CI145" s="178"/>
      <c r="CJ145" s="178">
        <v>77887053.319999993</v>
      </c>
    </row>
    <row r="146" spans="4:90">
      <c r="D146" s="175" t="s">
        <v>701</v>
      </c>
      <c r="E146" s="176" t="s">
        <v>723</v>
      </c>
      <c r="F146" s="176" t="s">
        <v>724</v>
      </c>
      <c r="G146" s="176">
        <v>1000000</v>
      </c>
      <c r="H146" s="176"/>
      <c r="I146" s="176"/>
      <c r="J146" s="176"/>
      <c r="K146" s="176"/>
      <c r="L146" s="176"/>
      <c r="M146" s="176"/>
      <c r="N146" s="176"/>
      <c r="O146" s="176">
        <v>1000000</v>
      </c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176"/>
      <c r="CF146" s="176"/>
      <c r="CG146" s="176"/>
      <c r="CH146" s="176"/>
      <c r="CI146" s="176"/>
      <c r="CJ146" s="176">
        <v>1000000</v>
      </c>
    </row>
    <row r="147" spans="4:90">
      <c r="D147" s="175" t="s">
        <v>704</v>
      </c>
      <c r="E147" s="176" t="s">
        <v>726</v>
      </c>
      <c r="F147" s="176" t="s">
        <v>727</v>
      </c>
      <c r="G147" s="176">
        <v>-133932.35999999999</v>
      </c>
      <c r="H147" s="176"/>
      <c r="I147" s="176"/>
      <c r="J147" s="176"/>
      <c r="K147" s="176"/>
      <c r="L147" s="176"/>
      <c r="M147" s="176"/>
      <c r="N147" s="176"/>
      <c r="O147" s="176">
        <v>-133932.35999999999</v>
      </c>
      <c r="P147" s="176"/>
      <c r="Q147" s="176"/>
      <c r="R147" s="176"/>
      <c r="S147" s="176"/>
      <c r="T147" s="176"/>
      <c r="U147" s="176"/>
      <c r="V147" s="176"/>
      <c r="W147" s="176"/>
      <c r="X147" s="176"/>
      <c r="Y147" s="176"/>
      <c r="Z147" s="176"/>
      <c r="AA147" s="176"/>
      <c r="AB147" s="176"/>
      <c r="AC147" s="176"/>
      <c r="AD147" s="176"/>
      <c r="AE147" s="176"/>
      <c r="AF147" s="176"/>
      <c r="AG147" s="176"/>
      <c r="AH147" s="176"/>
      <c r="AI147" s="176"/>
      <c r="AJ147" s="176"/>
      <c r="AK147" s="176"/>
      <c r="AL147" s="176"/>
      <c r="AM147" s="176"/>
      <c r="AN147" s="176"/>
      <c r="AO147" s="176"/>
      <c r="AP147" s="176"/>
      <c r="AQ147" s="176"/>
      <c r="AR147" s="176"/>
      <c r="AS147" s="176"/>
      <c r="AT147" s="176"/>
      <c r="AU147" s="176"/>
      <c r="AV147" s="176"/>
      <c r="AW147" s="176"/>
      <c r="AX147" s="176"/>
      <c r="AY147" s="176"/>
      <c r="AZ147" s="176"/>
      <c r="BA147" s="176"/>
      <c r="BB147" s="176"/>
      <c r="BC147" s="176"/>
      <c r="BD147" s="176"/>
      <c r="BE147" s="176"/>
      <c r="BF147" s="176"/>
      <c r="BG147" s="176"/>
      <c r="BH147" s="176"/>
      <c r="BI147" s="176"/>
      <c r="BJ147" s="176"/>
      <c r="BK147" s="176"/>
      <c r="BL147" s="176"/>
      <c r="BM147" s="176"/>
      <c r="BN147" s="176"/>
      <c r="BO147" s="176"/>
      <c r="BP147" s="176"/>
      <c r="BQ147" s="176"/>
      <c r="BR147" s="176"/>
      <c r="BS147" s="176"/>
      <c r="BT147" s="176"/>
      <c r="BU147" s="176"/>
      <c r="BV147" s="176"/>
      <c r="BW147" s="176"/>
      <c r="BX147" s="176"/>
      <c r="BY147" s="176"/>
      <c r="BZ147" s="176"/>
      <c r="CA147" s="176"/>
      <c r="CB147" s="176"/>
      <c r="CC147" s="176"/>
      <c r="CD147" s="176"/>
      <c r="CE147" s="176"/>
      <c r="CF147" s="176"/>
      <c r="CG147" s="176"/>
      <c r="CH147" s="176"/>
      <c r="CI147" s="176"/>
      <c r="CJ147" s="176">
        <v>-133932.35999999999</v>
      </c>
    </row>
    <row r="148" spans="4:90">
      <c r="D148" s="175" t="s">
        <v>707</v>
      </c>
      <c r="E148" s="178" t="s">
        <v>729</v>
      </c>
      <c r="F148" s="178" t="s">
        <v>730</v>
      </c>
      <c r="G148" s="178">
        <v>866067.64</v>
      </c>
      <c r="H148" s="178"/>
      <c r="I148" s="178"/>
      <c r="J148" s="178"/>
      <c r="K148" s="178"/>
      <c r="L148" s="178"/>
      <c r="M148" s="178"/>
      <c r="N148" s="178"/>
      <c r="O148" s="178">
        <v>866067.64</v>
      </c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>
        <v>866067.64</v>
      </c>
      <c r="CL148">
        <v>24000</v>
      </c>
    </row>
    <row r="149" spans="4:90">
      <c r="D149" s="175" t="s">
        <v>709</v>
      </c>
      <c r="E149" s="180" t="s">
        <v>732</v>
      </c>
      <c r="F149" s="180" t="s">
        <v>733</v>
      </c>
      <c r="G149" s="180">
        <v>164496721.91999999</v>
      </c>
      <c r="H149" s="180">
        <v>2024511.76</v>
      </c>
      <c r="I149" s="180"/>
      <c r="J149" s="180">
        <v>7403821.5190818002</v>
      </c>
      <c r="K149" s="180"/>
      <c r="L149" s="180">
        <v>1556812.0107315001</v>
      </c>
      <c r="M149" s="180">
        <v>16476696.98</v>
      </c>
      <c r="N149" s="180">
        <v>4257963.1602045</v>
      </c>
      <c r="O149" s="180">
        <v>196216527.35001779</v>
      </c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  <c r="AA149" s="180"/>
      <c r="AB149" s="180"/>
      <c r="AC149" s="180"/>
      <c r="AD149" s="180"/>
      <c r="AE149" s="180"/>
      <c r="AF149" s="180"/>
      <c r="AG149" s="180"/>
      <c r="AH149" s="180"/>
      <c r="AI149" s="180"/>
      <c r="AJ149" s="180"/>
      <c r="AK149" s="180"/>
      <c r="AL149" s="180"/>
      <c r="AM149" s="180"/>
      <c r="AN149" s="180"/>
      <c r="AO149" s="180"/>
      <c r="AP149" s="180"/>
      <c r="AQ149" s="180"/>
      <c r="AR149" s="180"/>
      <c r="AS149" s="180"/>
      <c r="AT149" s="180"/>
      <c r="AU149" s="180"/>
      <c r="AV149" s="180"/>
      <c r="AW149" s="180"/>
      <c r="AX149" s="180"/>
      <c r="AY149" s="180"/>
      <c r="AZ149" s="180"/>
      <c r="BA149" s="180"/>
      <c r="BB149" s="180"/>
      <c r="BC149" s="180"/>
      <c r="BD149" s="180"/>
      <c r="BE149" s="180"/>
      <c r="BF149" s="180"/>
      <c r="BG149" s="180"/>
      <c r="BH149" s="180"/>
      <c r="BI149" s="180"/>
      <c r="BJ149" s="180"/>
      <c r="BK149" s="180"/>
      <c r="BL149" s="180"/>
      <c r="BM149" s="180"/>
      <c r="BN149" s="180"/>
      <c r="BO149" s="180"/>
      <c r="BP149" s="180"/>
      <c r="BQ149" s="180"/>
      <c r="BR149" s="180"/>
      <c r="BS149" s="180"/>
      <c r="BT149" s="180"/>
      <c r="BU149" s="180"/>
      <c r="BV149" s="180"/>
      <c r="BW149" s="180"/>
      <c r="BX149" s="180"/>
      <c r="BY149" s="180"/>
      <c r="BZ149" s="180"/>
      <c r="CA149" s="180"/>
      <c r="CB149" s="180"/>
      <c r="CC149" s="180"/>
      <c r="CD149" s="180"/>
      <c r="CE149" s="180"/>
      <c r="CF149" s="180"/>
      <c r="CG149" s="180"/>
      <c r="CH149" s="180"/>
      <c r="CI149" s="180"/>
      <c r="CJ149" s="180">
        <v>196216527.35001779</v>
      </c>
    </row>
    <row r="150" spans="4:90">
      <c r="D150" s="175" t="s">
        <v>712</v>
      </c>
      <c r="E150" s="176" t="s">
        <v>735</v>
      </c>
      <c r="F150" s="176" t="s">
        <v>736</v>
      </c>
      <c r="G150" s="176">
        <v>18745657.59</v>
      </c>
      <c r="H150" s="176"/>
      <c r="I150" s="176"/>
      <c r="J150" s="176"/>
      <c r="K150" s="176"/>
      <c r="L150" s="176"/>
      <c r="M150" s="176">
        <v>900597.69</v>
      </c>
      <c r="N150" s="176"/>
      <c r="O150" s="176">
        <v>19646255.280000001</v>
      </c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>
        <v>19646255.280000001</v>
      </c>
    </row>
    <row r="151" spans="4:90">
      <c r="D151" s="175" t="s">
        <v>715</v>
      </c>
      <c r="E151" s="176" t="s">
        <v>738</v>
      </c>
      <c r="F151" s="176" t="s">
        <v>739</v>
      </c>
      <c r="G151" s="176">
        <v>13190227.4</v>
      </c>
      <c r="H151" s="176"/>
      <c r="I151" s="176"/>
      <c r="J151" s="176"/>
      <c r="K151" s="176"/>
      <c r="L151" s="176"/>
      <c r="M151" s="176">
        <v>2575545.37</v>
      </c>
      <c r="N151" s="176"/>
      <c r="O151" s="176">
        <v>15765772.77</v>
      </c>
      <c r="P151" s="176"/>
      <c r="Q151" s="176"/>
      <c r="R151" s="176"/>
      <c r="S151" s="176"/>
      <c r="T151" s="176"/>
      <c r="U151" s="176"/>
      <c r="V151" s="176"/>
      <c r="W151" s="176"/>
      <c r="X151" s="176"/>
      <c r="Y151" s="176"/>
      <c r="Z151" s="176"/>
      <c r="AA151" s="176"/>
      <c r="AB151" s="176"/>
      <c r="AC151" s="176"/>
      <c r="AD151" s="176"/>
      <c r="AE151" s="176"/>
      <c r="AF151" s="176"/>
      <c r="AG151" s="176"/>
      <c r="AH151" s="176"/>
      <c r="AI151" s="176"/>
      <c r="AJ151" s="176"/>
      <c r="AK151" s="176"/>
      <c r="AL151" s="176"/>
      <c r="AM151" s="176"/>
      <c r="AN151" s="176"/>
      <c r="AO151" s="176"/>
      <c r="AP151" s="176"/>
      <c r="AQ151" s="176"/>
      <c r="AR151" s="176"/>
      <c r="AS151" s="176"/>
      <c r="AT151" s="176"/>
      <c r="AU151" s="176"/>
      <c r="AV151" s="176"/>
      <c r="AW151" s="176"/>
      <c r="AX151" s="176"/>
      <c r="AY151" s="176"/>
      <c r="AZ151" s="176"/>
      <c r="BA151" s="176"/>
      <c r="BB151" s="176"/>
      <c r="BC151" s="176"/>
      <c r="BD151" s="176"/>
      <c r="BE151" s="176"/>
      <c r="BF151" s="176"/>
      <c r="BG151" s="176"/>
      <c r="BH151" s="176"/>
      <c r="BI151" s="176"/>
      <c r="BJ151" s="176"/>
      <c r="BK151" s="176"/>
      <c r="BL151" s="176"/>
      <c r="BM151" s="176"/>
      <c r="BN151" s="176"/>
      <c r="BO151" s="176"/>
      <c r="BP151" s="176"/>
      <c r="BQ151" s="176"/>
      <c r="BR151" s="176"/>
      <c r="BS151" s="176"/>
      <c r="BT151" s="176"/>
      <c r="BU151" s="176"/>
      <c r="BV151" s="176"/>
      <c r="BW151" s="176"/>
      <c r="BX151" s="176">
        <v>0</v>
      </c>
      <c r="BY151" s="176">
        <v>0</v>
      </c>
      <c r="BZ151" s="176"/>
      <c r="CA151" s="176">
        <v>0</v>
      </c>
      <c r="CB151" s="176"/>
      <c r="CC151" s="176"/>
      <c r="CD151" s="176"/>
      <c r="CE151" s="176"/>
      <c r="CF151" s="176">
        <v>0</v>
      </c>
      <c r="CG151" s="176"/>
      <c r="CH151" s="176"/>
      <c r="CI151" s="176"/>
      <c r="CJ151" s="176">
        <v>15765772.77</v>
      </c>
    </row>
    <row r="152" spans="4:90">
      <c r="D152" s="175" t="s">
        <v>717</v>
      </c>
      <c r="E152" s="176" t="s">
        <v>741</v>
      </c>
      <c r="F152" s="176" t="s">
        <v>742</v>
      </c>
      <c r="G152" s="176"/>
      <c r="H152" s="176"/>
      <c r="I152" s="176"/>
      <c r="J152" s="176">
        <v>-6811744.0471542003</v>
      </c>
      <c r="K152" s="176"/>
      <c r="L152" s="176"/>
      <c r="M152" s="176">
        <v>2636122.1800000002</v>
      </c>
      <c r="N152" s="176"/>
      <c r="O152" s="176">
        <v>-4175621.8671542001</v>
      </c>
      <c r="P152" s="176"/>
      <c r="Q152" s="176"/>
      <c r="R152" s="176"/>
      <c r="S152" s="176"/>
      <c r="T152" s="176"/>
      <c r="U152" s="176"/>
      <c r="V152" s="176"/>
      <c r="W152" s="176"/>
      <c r="X152" s="176"/>
      <c r="Y152" s="176"/>
      <c r="Z152" s="176"/>
      <c r="AA152" s="176"/>
      <c r="AB152" s="176"/>
      <c r="AC152" s="176"/>
      <c r="AD152" s="176"/>
      <c r="AE152" s="176"/>
      <c r="AF152" s="176"/>
      <c r="AG152" s="176"/>
      <c r="AH152" s="176"/>
      <c r="AI152" s="176"/>
      <c r="AJ152" s="176"/>
      <c r="AK152" s="176"/>
      <c r="AL152" s="176"/>
      <c r="AM152" s="176"/>
      <c r="AN152" s="176"/>
      <c r="AO152" s="176"/>
      <c r="AP152" s="176"/>
      <c r="AQ152" s="176"/>
      <c r="AR152" s="176"/>
      <c r="AS152" s="176"/>
      <c r="AT152" s="176"/>
      <c r="AU152" s="176"/>
      <c r="AV152" s="176"/>
      <c r="AW152" s="176"/>
      <c r="AX152" s="176"/>
      <c r="AY152" s="176"/>
      <c r="AZ152" s="176"/>
      <c r="BA152" s="176"/>
      <c r="BB152" s="176"/>
      <c r="BC152" s="176"/>
      <c r="BD152" s="176"/>
      <c r="BE152" s="176"/>
      <c r="BF152" s="176"/>
      <c r="BG152" s="176"/>
      <c r="BH152" s="176"/>
      <c r="BI152" s="176"/>
      <c r="BJ152" s="176"/>
      <c r="BK152" s="176"/>
      <c r="BL152" s="176"/>
      <c r="BM152" s="176"/>
      <c r="BN152" s="176"/>
      <c r="BO152" s="176"/>
      <c r="BP152" s="176"/>
      <c r="BQ152" s="176"/>
      <c r="BR152" s="176"/>
      <c r="BS152" s="176"/>
      <c r="BT152" s="176"/>
      <c r="BU152" s="176"/>
      <c r="BV152" s="176"/>
      <c r="BW152" s="176"/>
      <c r="BX152" s="176"/>
      <c r="BY152" s="176"/>
      <c r="BZ152" s="176"/>
      <c r="CA152" s="176"/>
      <c r="CB152" s="176"/>
      <c r="CC152" s="176"/>
      <c r="CD152" s="176"/>
      <c r="CE152" s="176"/>
      <c r="CF152" s="176"/>
      <c r="CG152" s="176"/>
      <c r="CH152" s="176"/>
      <c r="CI152" s="176"/>
      <c r="CJ152" s="176">
        <v>-4175621.8671542001</v>
      </c>
    </row>
    <row r="153" spans="4:90">
      <c r="D153" s="175" t="s">
        <v>720</v>
      </c>
      <c r="E153" s="176" t="s">
        <v>1683</v>
      </c>
      <c r="F153" s="176" t="s">
        <v>982</v>
      </c>
      <c r="G153" s="176"/>
      <c r="H153" s="176"/>
      <c r="I153" s="176"/>
      <c r="J153" s="176">
        <v>-197659.9098012</v>
      </c>
      <c r="K153" s="176"/>
      <c r="L153" s="176"/>
      <c r="M153" s="176"/>
      <c r="N153" s="176"/>
      <c r="O153" s="176">
        <v>-197659.9098012</v>
      </c>
      <c r="P153" s="176"/>
      <c r="Q153" s="176"/>
      <c r="R153" s="176"/>
      <c r="S153" s="176"/>
      <c r="T153" s="176"/>
      <c r="U153" s="176"/>
      <c r="V153" s="176"/>
      <c r="W153" s="176"/>
      <c r="X153" s="176"/>
      <c r="Y153" s="176"/>
      <c r="Z153" s="176"/>
      <c r="AA153" s="176"/>
      <c r="AB153" s="176"/>
      <c r="AC153" s="176"/>
      <c r="AD153" s="176"/>
      <c r="AE153" s="176"/>
      <c r="AF153" s="176"/>
      <c r="AG153" s="176"/>
      <c r="AH153" s="176"/>
      <c r="AI153" s="176"/>
      <c r="AJ153" s="176"/>
      <c r="AK153" s="176"/>
      <c r="AL153" s="176"/>
      <c r="AM153" s="176"/>
      <c r="AN153" s="176"/>
      <c r="AO153" s="176"/>
      <c r="AP153" s="176"/>
      <c r="AQ153" s="176"/>
      <c r="AR153" s="176"/>
      <c r="AS153" s="176"/>
      <c r="AT153" s="176"/>
      <c r="AU153" s="176"/>
      <c r="AV153" s="176"/>
      <c r="AW153" s="176"/>
      <c r="AX153" s="176"/>
      <c r="AY153" s="176"/>
      <c r="AZ153" s="176"/>
      <c r="BA153" s="176"/>
      <c r="BB153" s="176"/>
      <c r="BC153" s="176"/>
      <c r="BD153" s="176"/>
      <c r="BE153" s="176"/>
      <c r="BF153" s="176"/>
      <c r="BG153" s="176"/>
      <c r="BH153" s="176"/>
      <c r="BI153" s="176"/>
      <c r="BJ153" s="176"/>
      <c r="BK153" s="176"/>
      <c r="BL153" s="176"/>
      <c r="BM153" s="176"/>
      <c r="BN153" s="176"/>
      <c r="BO153" s="176"/>
      <c r="BP153" s="176"/>
      <c r="BQ153" s="176"/>
      <c r="BR153" s="176"/>
      <c r="BS153" s="176"/>
      <c r="BT153" s="176"/>
      <c r="BU153" s="176"/>
      <c r="BV153" s="176"/>
      <c r="BW153" s="176"/>
      <c r="BX153" s="176"/>
      <c r="BY153" s="176"/>
      <c r="BZ153" s="176"/>
      <c r="CA153" s="176"/>
      <c r="CB153" s="176"/>
      <c r="CC153" s="176"/>
      <c r="CD153" s="176"/>
      <c r="CE153" s="176"/>
      <c r="CF153" s="176"/>
      <c r="CG153" s="176"/>
      <c r="CH153" s="176"/>
      <c r="CI153" s="176"/>
      <c r="CJ153" s="176">
        <v>-197659.9098012</v>
      </c>
    </row>
    <row r="154" spans="4:90">
      <c r="D154" s="175" t="s">
        <v>722</v>
      </c>
      <c r="E154" s="176" t="s">
        <v>744</v>
      </c>
      <c r="F154" s="176" t="s">
        <v>745</v>
      </c>
      <c r="G154" s="176">
        <v>138574235.03</v>
      </c>
      <c r="H154" s="176"/>
      <c r="I154" s="176"/>
      <c r="J154" s="176">
        <v>1927037.08026</v>
      </c>
      <c r="K154" s="176"/>
      <c r="L154" s="176"/>
      <c r="M154" s="176">
        <v>23604637.809999999</v>
      </c>
      <c r="N154" s="176"/>
      <c r="O154" s="176">
        <v>164105909.92026001</v>
      </c>
      <c r="P154" s="176"/>
      <c r="Q154" s="176"/>
      <c r="R154" s="176"/>
      <c r="S154" s="176"/>
      <c r="T154" s="176"/>
      <c r="U154" s="176"/>
      <c r="V154" s="176"/>
      <c r="W154" s="176"/>
      <c r="X154" s="176"/>
      <c r="Y154" s="176"/>
      <c r="Z154" s="176"/>
      <c r="AA154" s="176"/>
      <c r="AB154" s="176"/>
      <c r="AC154" s="176"/>
      <c r="AD154" s="176"/>
      <c r="AE154" s="176"/>
      <c r="AF154" s="176"/>
      <c r="AG154" s="176"/>
      <c r="AH154" s="176"/>
      <c r="AI154" s="176"/>
      <c r="AJ154" s="176"/>
      <c r="AK154" s="176"/>
      <c r="AL154" s="176"/>
      <c r="AM154" s="176"/>
      <c r="AN154" s="176"/>
      <c r="AO154" s="176"/>
      <c r="AP154" s="176"/>
      <c r="AQ154" s="176"/>
      <c r="AR154" s="176"/>
      <c r="AS154" s="176"/>
      <c r="AT154" s="176"/>
      <c r="AU154" s="176"/>
      <c r="AV154" s="176"/>
      <c r="AW154" s="176"/>
      <c r="AX154" s="176"/>
      <c r="AY154" s="176"/>
      <c r="AZ154" s="176"/>
      <c r="BA154" s="176"/>
      <c r="BB154" s="176"/>
      <c r="BC154" s="176"/>
      <c r="BD154" s="176"/>
      <c r="BE154" s="176"/>
      <c r="BF154" s="176"/>
      <c r="BG154" s="176"/>
      <c r="BH154" s="176"/>
      <c r="BI154" s="176"/>
      <c r="BJ154" s="176"/>
      <c r="BK154" s="176"/>
      <c r="BL154" s="176"/>
      <c r="BM154" s="176"/>
      <c r="BN154" s="176"/>
      <c r="BO154" s="176"/>
      <c r="BP154" s="176"/>
      <c r="BQ154" s="176"/>
      <c r="BR154" s="176"/>
      <c r="BS154" s="176"/>
      <c r="BT154" s="176"/>
      <c r="BU154" s="176"/>
      <c r="BV154" s="176"/>
      <c r="BW154" s="176"/>
      <c r="BX154" s="176"/>
      <c r="BY154" s="176"/>
      <c r="BZ154" s="176"/>
      <c r="CA154" s="176"/>
      <c r="CB154" s="176"/>
      <c r="CC154" s="176"/>
      <c r="CD154" s="176"/>
      <c r="CE154" s="176"/>
      <c r="CF154" s="176"/>
      <c r="CG154" s="176"/>
      <c r="CH154" s="176"/>
      <c r="CI154" s="176"/>
      <c r="CJ154" s="176">
        <v>164105909.92026001</v>
      </c>
    </row>
    <row r="155" spans="4:90">
      <c r="D155" s="175" t="s">
        <v>725</v>
      </c>
      <c r="E155" s="176" t="s">
        <v>747</v>
      </c>
      <c r="F155" s="176" t="s">
        <v>748</v>
      </c>
      <c r="G155" s="176">
        <v>7908659.8300000001</v>
      </c>
      <c r="H155" s="176"/>
      <c r="I155" s="176"/>
      <c r="J155" s="176"/>
      <c r="K155" s="176"/>
      <c r="L155" s="176"/>
      <c r="M155" s="176">
        <v>767775.68</v>
      </c>
      <c r="N155" s="176"/>
      <c r="O155" s="176">
        <v>8676435.5099999998</v>
      </c>
      <c r="P155" s="176"/>
      <c r="Q155" s="176"/>
      <c r="R155" s="176"/>
      <c r="S155" s="176"/>
      <c r="T155" s="176"/>
      <c r="U155" s="176"/>
      <c r="V155" s="176"/>
      <c r="W155" s="176"/>
      <c r="X155" s="176"/>
      <c r="Y155" s="176"/>
      <c r="Z155" s="176"/>
      <c r="AA155" s="176"/>
      <c r="AB155" s="176"/>
      <c r="AC155" s="176"/>
      <c r="AD155" s="176"/>
      <c r="AE155" s="176"/>
      <c r="AF155" s="176"/>
      <c r="AG155" s="176"/>
      <c r="AH155" s="176"/>
      <c r="AI155" s="176"/>
      <c r="AJ155" s="176"/>
      <c r="AK155" s="176"/>
      <c r="AL155" s="176"/>
      <c r="AM155" s="176"/>
      <c r="AN155" s="176"/>
      <c r="AO155" s="176"/>
      <c r="AP155" s="176"/>
      <c r="AQ155" s="176"/>
      <c r="AR155" s="176"/>
      <c r="AS155" s="176"/>
      <c r="AT155" s="176"/>
      <c r="AU155" s="176"/>
      <c r="AV155" s="176"/>
      <c r="AW155" s="176"/>
      <c r="AX155" s="176"/>
      <c r="AY155" s="176"/>
      <c r="AZ155" s="176"/>
      <c r="BA155" s="176"/>
      <c r="BB155" s="176"/>
      <c r="BC155" s="176"/>
      <c r="BD155" s="176"/>
      <c r="BE155" s="176"/>
      <c r="BF155" s="176"/>
      <c r="BG155" s="176"/>
      <c r="BH155" s="176"/>
      <c r="BI155" s="176"/>
      <c r="BJ155" s="176"/>
      <c r="BK155" s="176"/>
      <c r="BL155" s="176"/>
      <c r="BM155" s="176"/>
      <c r="BN155" s="176"/>
      <c r="BO155" s="176"/>
      <c r="BP155" s="176"/>
      <c r="BQ155" s="176"/>
      <c r="BR155" s="176"/>
      <c r="BS155" s="176"/>
      <c r="BT155" s="176"/>
      <c r="BU155" s="176"/>
      <c r="BV155" s="176"/>
      <c r="BW155" s="176"/>
      <c r="BX155" s="176"/>
      <c r="BY155" s="176"/>
      <c r="BZ155" s="176"/>
      <c r="CA155" s="176"/>
      <c r="CB155" s="176"/>
      <c r="CC155" s="176"/>
      <c r="CD155" s="176"/>
      <c r="CE155" s="176"/>
      <c r="CF155" s="176"/>
      <c r="CG155" s="176"/>
      <c r="CH155" s="176"/>
      <c r="CI155" s="176"/>
      <c r="CJ155" s="176">
        <v>8676435.5099999998</v>
      </c>
    </row>
    <row r="156" spans="4:90">
      <c r="D156" s="175" t="s">
        <v>728</v>
      </c>
      <c r="E156" s="176" t="s">
        <v>750</v>
      </c>
      <c r="F156" s="176" t="s">
        <v>751</v>
      </c>
      <c r="G156" s="176">
        <v>160078.34</v>
      </c>
      <c r="H156" s="176">
        <v>38147.449999999997</v>
      </c>
      <c r="I156" s="176"/>
      <c r="J156" s="176"/>
      <c r="K156" s="176"/>
      <c r="L156" s="176"/>
      <c r="M156" s="176">
        <v>142623.81</v>
      </c>
      <c r="N156" s="176"/>
      <c r="O156" s="176">
        <v>340849.6</v>
      </c>
      <c r="P156" s="176"/>
      <c r="Q156" s="176"/>
      <c r="R156" s="176"/>
      <c r="S156" s="176"/>
      <c r="T156" s="176"/>
      <c r="U156" s="176"/>
      <c r="V156" s="176"/>
      <c r="W156" s="176"/>
      <c r="X156" s="176"/>
      <c r="Y156" s="176"/>
      <c r="Z156" s="176"/>
      <c r="AA156" s="176"/>
      <c r="AB156" s="176"/>
      <c r="AC156" s="176"/>
      <c r="AD156" s="176"/>
      <c r="AE156" s="176"/>
      <c r="AF156" s="176"/>
      <c r="AG156" s="176"/>
      <c r="AH156" s="176"/>
      <c r="AI156" s="176"/>
      <c r="AJ156" s="176"/>
      <c r="AK156" s="176"/>
      <c r="AL156" s="176"/>
      <c r="AM156" s="176"/>
      <c r="AN156" s="176"/>
      <c r="AO156" s="176"/>
      <c r="AP156" s="176"/>
      <c r="AQ156" s="176"/>
      <c r="AR156" s="176"/>
      <c r="AS156" s="176"/>
      <c r="AT156" s="176"/>
      <c r="AU156" s="176"/>
      <c r="AV156" s="176"/>
      <c r="AW156" s="176"/>
      <c r="AX156" s="176"/>
      <c r="AY156" s="176"/>
      <c r="AZ156" s="176"/>
      <c r="BA156" s="176"/>
      <c r="BB156" s="176"/>
      <c r="BC156" s="176"/>
      <c r="BD156" s="176"/>
      <c r="BE156" s="176"/>
      <c r="BF156" s="176"/>
      <c r="BG156" s="176"/>
      <c r="BH156" s="176"/>
      <c r="BI156" s="176"/>
      <c r="BJ156" s="176"/>
      <c r="BK156" s="176"/>
      <c r="BL156" s="176"/>
      <c r="BM156" s="176"/>
      <c r="BN156" s="176"/>
      <c r="BO156" s="176"/>
      <c r="BP156" s="176"/>
      <c r="BQ156" s="176"/>
      <c r="BR156" s="176"/>
      <c r="BS156" s="176"/>
      <c r="BT156" s="176"/>
      <c r="BU156" s="176"/>
      <c r="BV156" s="176"/>
      <c r="BW156" s="176"/>
      <c r="BX156" s="176">
        <v>-41860.06</v>
      </c>
      <c r="BY156" s="176">
        <v>-41860.06</v>
      </c>
      <c r="BZ156" s="176"/>
      <c r="CA156" s="176">
        <v>-41860.06</v>
      </c>
      <c r="CB156" s="176"/>
      <c r="CC156" s="176"/>
      <c r="CD156" s="176"/>
      <c r="CE156" s="176"/>
      <c r="CF156" s="176">
        <v>-41860.06</v>
      </c>
      <c r="CG156" s="176"/>
      <c r="CH156" s="176"/>
      <c r="CI156" s="176"/>
      <c r="CJ156" s="176">
        <v>298989.53999999998</v>
      </c>
      <c r="CL156">
        <v>24000</v>
      </c>
    </row>
    <row r="157" spans="4:90">
      <c r="D157" s="175" t="s">
        <v>731</v>
      </c>
      <c r="E157" s="176" t="s">
        <v>753</v>
      </c>
      <c r="F157" s="176" t="s">
        <v>754</v>
      </c>
      <c r="G157" s="176">
        <v>1040956.31</v>
      </c>
      <c r="H157" s="176"/>
      <c r="I157" s="176"/>
      <c r="J157" s="176"/>
      <c r="K157" s="176"/>
      <c r="L157" s="176"/>
      <c r="M157" s="176">
        <v>19943.599999999999</v>
      </c>
      <c r="N157" s="176"/>
      <c r="O157" s="176">
        <v>1060899.9099999999</v>
      </c>
      <c r="P157" s="176"/>
      <c r="Q157" s="176"/>
      <c r="R157" s="176"/>
      <c r="S157" s="176"/>
      <c r="T157" s="176"/>
      <c r="U157" s="176"/>
      <c r="V157" s="176"/>
      <c r="W157" s="176"/>
      <c r="X157" s="176"/>
      <c r="Y157" s="176"/>
      <c r="Z157" s="176"/>
      <c r="AA157" s="176"/>
      <c r="AB157" s="176"/>
      <c r="AC157" s="176"/>
      <c r="AD157" s="176"/>
      <c r="AE157" s="176"/>
      <c r="AF157" s="176"/>
      <c r="AG157" s="176"/>
      <c r="AH157" s="176"/>
      <c r="AI157" s="176"/>
      <c r="AJ157" s="176"/>
      <c r="AK157" s="176"/>
      <c r="AL157" s="176"/>
      <c r="AM157" s="176"/>
      <c r="AN157" s="176"/>
      <c r="AO157" s="176"/>
      <c r="AP157" s="176"/>
      <c r="AQ157" s="176"/>
      <c r="AR157" s="176"/>
      <c r="AS157" s="176"/>
      <c r="AT157" s="176"/>
      <c r="AU157" s="176"/>
      <c r="AV157" s="176"/>
      <c r="AW157" s="176"/>
      <c r="AX157" s="176"/>
      <c r="AY157" s="176"/>
      <c r="AZ157" s="176"/>
      <c r="BA157" s="176"/>
      <c r="BB157" s="176"/>
      <c r="BC157" s="176"/>
      <c r="BD157" s="176"/>
      <c r="BE157" s="176"/>
      <c r="BF157" s="176"/>
      <c r="BG157" s="176"/>
      <c r="BH157" s="176"/>
      <c r="BI157" s="176"/>
      <c r="BJ157" s="176"/>
      <c r="BK157" s="176"/>
      <c r="BL157" s="176"/>
      <c r="BM157" s="176"/>
      <c r="BN157" s="176"/>
      <c r="BO157" s="176"/>
      <c r="BP157" s="176"/>
      <c r="BQ157" s="176"/>
      <c r="BR157" s="176"/>
      <c r="BS157" s="176"/>
      <c r="BT157" s="176"/>
      <c r="BU157" s="176"/>
      <c r="BV157" s="176"/>
      <c r="BW157" s="176"/>
      <c r="BX157" s="176"/>
      <c r="BY157" s="176"/>
      <c r="BZ157" s="176"/>
      <c r="CA157" s="176"/>
      <c r="CB157" s="176"/>
      <c r="CC157" s="176"/>
      <c r="CD157" s="176"/>
      <c r="CE157" s="176"/>
      <c r="CF157" s="176"/>
      <c r="CG157" s="176"/>
      <c r="CH157" s="176"/>
      <c r="CI157" s="176"/>
      <c r="CJ157" s="176">
        <v>1060899.9099999999</v>
      </c>
      <c r="CL157">
        <v>-42267077.460000001</v>
      </c>
    </row>
    <row r="158" spans="4:90">
      <c r="D158" s="175" t="s">
        <v>734</v>
      </c>
      <c r="E158" s="176" t="s">
        <v>756</v>
      </c>
      <c r="F158" s="176" t="s">
        <v>757</v>
      </c>
      <c r="G158" s="176"/>
      <c r="H158" s="176"/>
      <c r="I158" s="176"/>
      <c r="J158" s="176">
        <v>98255926.237845004</v>
      </c>
      <c r="K158" s="176"/>
      <c r="L158" s="176"/>
      <c r="M158" s="176"/>
      <c r="N158" s="176"/>
      <c r="O158" s="176">
        <v>98255926.237845004</v>
      </c>
      <c r="P158" s="176"/>
      <c r="Q158" s="176"/>
      <c r="R158" s="176"/>
      <c r="S158" s="176"/>
      <c r="T158" s="176"/>
      <c r="U158" s="176"/>
      <c r="V158" s="176"/>
      <c r="W158" s="176"/>
      <c r="X158" s="176"/>
      <c r="Y158" s="176"/>
      <c r="Z158" s="176"/>
      <c r="AA158" s="176"/>
      <c r="AB158" s="176"/>
      <c r="AC158" s="176"/>
      <c r="AD158" s="176"/>
      <c r="AE158" s="176"/>
      <c r="AF158" s="176"/>
      <c r="AG158" s="176"/>
      <c r="AH158" s="176"/>
      <c r="AI158" s="176"/>
      <c r="AJ158" s="176"/>
      <c r="AK158" s="176"/>
      <c r="AL158" s="176"/>
      <c r="AM158" s="176"/>
      <c r="AN158" s="176"/>
      <c r="AO158" s="176"/>
      <c r="AP158" s="176"/>
      <c r="AQ158" s="176"/>
      <c r="AR158" s="176"/>
      <c r="AS158" s="176"/>
      <c r="AT158" s="176"/>
      <c r="AU158" s="176"/>
      <c r="AV158" s="176"/>
      <c r="AW158" s="176"/>
      <c r="AX158" s="176"/>
      <c r="AY158" s="176"/>
      <c r="AZ158" s="176"/>
      <c r="BA158" s="176"/>
      <c r="BB158" s="176"/>
      <c r="BC158" s="176"/>
      <c r="BD158" s="176"/>
      <c r="BE158" s="176"/>
      <c r="BF158" s="176"/>
      <c r="BG158" s="176"/>
      <c r="BH158" s="176"/>
      <c r="BI158" s="176"/>
      <c r="BJ158" s="176"/>
      <c r="BK158" s="176"/>
      <c r="BL158" s="176"/>
      <c r="BM158" s="176"/>
      <c r="BN158" s="176"/>
      <c r="BO158" s="176"/>
      <c r="BP158" s="176"/>
      <c r="BQ158" s="176"/>
      <c r="BR158" s="176"/>
      <c r="BS158" s="176"/>
      <c r="BT158" s="176"/>
      <c r="BU158" s="176"/>
      <c r="BV158" s="176"/>
      <c r="BW158" s="176"/>
      <c r="BX158" s="176"/>
      <c r="BY158" s="176"/>
      <c r="BZ158" s="176"/>
      <c r="CA158" s="176"/>
      <c r="CB158" s="176"/>
      <c r="CC158" s="176"/>
      <c r="CD158" s="176"/>
      <c r="CE158" s="176"/>
      <c r="CF158" s="176"/>
      <c r="CG158" s="176"/>
      <c r="CH158" s="176"/>
      <c r="CI158" s="176"/>
      <c r="CJ158" s="176">
        <v>98255926.237845004</v>
      </c>
    </row>
    <row r="159" spans="4:90">
      <c r="D159" s="175" t="s">
        <v>737</v>
      </c>
      <c r="E159" s="176" t="s">
        <v>759</v>
      </c>
      <c r="F159" s="176" t="s">
        <v>760</v>
      </c>
      <c r="G159" s="176"/>
      <c r="H159" s="176"/>
      <c r="I159" s="176"/>
      <c r="J159" s="176"/>
      <c r="K159" s="176"/>
      <c r="L159" s="176">
        <v>13049725.005965</v>
      </c>
      <c r="M159" s="176"/>
      <c r="N159" s="176">
        <v>105097.402737</v>
      </c>
      <c r="O159" s="176">
        <v>13154822.408701999</v>
      </c>
      <c r="P159" s="176"/>
      <c r="Q159" s="176"/>
      <c r="R159" s="176"/>
      <c r="S159" s="176"/>
      <c r="T159" s="176"/>
      <c r="U159" s="176"/>
      <c r="V159" s="176"/>
      <c r="W159" s="176"/>
      <c r="X159" s="176"/>
      <c r="Y159" s="176"/>
      <c r="Z159" s="176"/>
      <c r="AA159" s="176"/>
      <c r="AB159" s="176"/>
      <c r="AC159" s="176"/>
      <c r="AD159" s="176"/>
      <c r="AE159" s="176"/>
      <c r="AF159" s="176"/>
      <c r="AG159" s="176"/>
      <c r="AH159" s="176"/>
      <c r="AI159" s="176"/>
      <c r="AJ159" s="176"/>
      <c r="AK159" s="176"/>
      <c r="AL159" s="176"/>
      <c r="AM159" s="176"/>
      <c r="AN159" s="176"/>
      <c r="AO159" s="176"/>
      <c r="AP159" s="176"/>
      <c r="AQ159" s="176"/>
      <c r="AR159" s="176"/>
      <c r="AS159" s="176"/>
      <c r="AT159" s="176"/>
      <c r="AU159" s="176"/>
      <c r="AV159" s="176"/>
      <c r="AW159" s="176"/>
      <c r="AX159" s="176"/>
      <c r="AY159" s="176"/>
      <c r="AZ159" s="176"/>
      <c r="BA159" s="176"/>
      <c r="BB159" s="176"/>
      <c r="BC159" s="176"/>
      <c r="BD159" s="176"/>
      <c r="BE159" s="176"/>
      <c r="BF159" s="176"/>
      <c r="BG159" s="176"/>
      <c r="BH159" s="176"/>
      <c r="BI159" s="176"/>
      <c r="BJ159" s="176"/>
      <c r="BK159" s="176"/>
      <c r="BL159" s="176"/>
      <c r="BM159" s="176"/>
      <c r="BN159" s="176"/>
      <c r="BO159" s="176"/>
      <c r="BP159" s="176"/>
      <c r="BQ159" s="176"/>
      <c r="BR159" s="176"/>
      <c r="BS159" s="176"/>
      <c r="BT159" s="176"/>
      <c r="BU159" s="176"/>
      <c r="BV159" s="176"/>
      <c r="BW159" s="176"/>
      <c r="BX159" s="176"/>
      <c r="BY159" s="176"/>
      <c r="BZ159" s="176"/>
      <c r="CA159" s="176"/>
      <c r="CB159" s="176">
        <v>352173.76</v>
      </c>
      <c r="CC159" s="176"/>
      <c r="CD159" s="176">
        <v>352173.76</v>
      </c>
      <c r="CE159" s="176">
        <v>352173.76</v>
      </c>
      <c r="CF159" s="176">
        <v>352173.76</v>
      </c>
      <c r="CG159" s="176"/>
      <c r="CH159" s="176"/>
      <c r="CI159" s="176"/>
      <c r="CJ159" s="176">
        <v>13506996.168702001</v>
      </c>
    </row>
    <row r="160" spans="4:90">
      <c r="D160" s="175" t="s">
        <v>740</v>
      </c>
      <c r="E160" s="176" t="s">
        <v>762</v>
      </c>
      <c r="F160" s="176" t="s">
        <v>763</v>
      </c>
      <c r="G160" s="176">
        <v>-179619814.5</v>
      </c>
      <c r="H160" s="176"/>
      <c r="I160" s="176"/>
      <c r="J160" s="176"/>
      <c r="K160" s="176"/>
      <c r="L160" s="176"/>
      <c r="M160" s="176">
        <v>-30647246.140000001</v>
      </c>
      <c r="N160" s="176"/>
      <c r="O160" s="176">
        <v>-210267060.63999999</v>
      </c>
      <c r="P160" s="176"/>
      <c r="Q160" s="176"/>
      <c r="R160" s="176"/>
      <c r="S160" s="176"/>
      <c r="T160" s="176"/>
      <c r="U160" s="176"/>
      <c r="V160" s="176"/>
      <c r="W160" s="176"/>
      <c r="X160" s="176"/>
      <c r="Y160" s="176"/>
      <c r="Z160" s="176"/>
      <c r="AA160" s="176"/>
      <c r="AB160" s="176"/>
      <c r="AC160" s="176"/>
      <c r="AD160" s="176"/>
      <c r="AE160" s="176"/>
      <c r="AF160" s="176"/>
      <c r="AG160" s="176"/>
      <c r="AH160" s="176"/>
      <c r="AI160" s="176"/>
      <c r="AJ160" s="176"/>
      <c r="AK160" s="176"/>
      <c r="AL160" s="176"/>
      <c r="AM160" s="176"/>
      <c r="AN160" s="176"/>
      <c r="AO160" s="176"/>
      <c r="AP160" s="176"/>
      <c r="AQ160" s="176"/>
      <c r="AR160" s="176"/>
      <c r="AS160" s="176"/>
      <c r="AT160" s="176"/>
      <c r="AU160" s="176"/>
      <c r="AV160" s="176"/>
      <c r="AW160" s="176"/>
      <c r="AX160" s="176"/>
      <c r="AY160" s="176"/>
      <c r="AZ160" s="176"/>
      <c r="BA160" s="176"/>
      <c r="BB160" s="176"/>
      <c r="BC160" s="176"/>
      <c r="BD160" s="176"/>
      <c r="BE160" s="176"/>
      <c r="BF160" s="176"/>
      <c r="BG160" s="176"/>
      <c r="BH160" s="176"/>
      <c r="BI160" s="176"/>
      <c r="BJ160" s="176"/>
      <c r="BK160" s="176"/>
      <c r="BL160" s="176"/>
      <c r="BM160" s="176"/>
      <c r="BN160" s="176"/>
      <c r="BO160" s="176"/>
      <c r="BP160" s="176"/>
      <c r="BQ160" s="176"/>
      <c r="BR160" s="176"/>
      <c r="BS160" s="176"/>
      <c r="BT160" s="176"/>
      <c r="BU160" s="176"/>
      <c r="BV160" s="176"/>
      <c r="BW160" s="176"/>
      <c r="BX160" s="176"/>
      <c r="BY160" s="176"/>
      <c r="BZ160" s="176"/>
      <c r="CA160" s="176"/>
      <c r="CB160" s="176"/>
      <c r="CC160" s="176"/>
      <c r="CD160" s="176"/>
      <c r="CE160" s="176"/>
      <c r="CF160" s="176"/>
      <c r="CG160" s="176"/>
      <c r="CH160" s="176"/>
      <c r="CI160" s="176"/>
      <c r="CJ160" s="176">
        <v>-210267060.63999999</v>
      </c>
    </row>
    <row r="161" spans="4:90">
      <c r="D161" s="175" t="s">
        <v>743</v>
      </c>
      <c r="E161" s="178" t="s">
        <v>765</v>
      </c>
      <c r="F161" s="178" t="s">
        <v>766</v>
      </c>
      <c r="G161" s="178">
        <v>0</v>
      </c>
      <c r="H161" s="178">
        <v>38147.449999999997</v>
      </c>
      <c r="I161" s="178"/>
      <c r="J161" s="178">
        <v>93173559.361149594</v>
      </c>
      <c r="K161" s="178"/>
      <c r="L161" s="178">
        <v>13049725.005965</v>
      </c>
      <c r="M161" s="178">
        <v>0</v>
      </c>
      <c r="N161" s="178">
        <v>105097.402737</v>
      </c>
      <c r="O161" s="178">
        <v>106366529.2198516</v>
      </c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>
        <v>-41860.06</v>
      </c>
      <c r="BY161" s="178">
        <v>-41860.06</v>
      </c>
      <c r="BZ161" s="178"/>
      <c r="CA161" s="178">
        <v>-41860.06</v>
      </c>
      <c r="CB161" s="178">
        <v>352173.76</v>
      </c>
      <c r="CC161" s="178"/>
      <c r="CD161" s="178">
        <v>352173.76</v>
      </c>
      <c r="CE161" s="178">
        <v>352173.76</v>
      </c>
      <c r="CF161" s="178">
        <v>310313.7</v>
      </c>
      <c r="CG161" s="178"/>
      <c r="CH161" s="178"/>
      <c r="CI161" s="178"/>
      <c r="CJ161" s="178">
        <v>106676842.9198516</v>
      </c>
      <c r="CL161">
        <v>516856.04</v>
      </c>
    </row>
    <row r="162" spans="4:90">
      <c r="D162" s="175" t="s">
        <v>746</v>
      </c>
      <c r="E162" s="180" t="s">
        <v>768</v>
      </c>
      <c r="F162" s="180" t="s">
        <v>766</v>
      </c>
      <c r="G162" s="180">
        <v>0</v>
      </c>
      <c r="H162" s="180">
        <v>38147.449999999997</v>
      </c>
      <c r="I162" s="180"/>
      <c r="J162" s="180">
        <v>93173559.361149594</v>
      </c>
      <c r="K162" s="180"/>
      <c r="L162" s="180">
        <v>13049725.005965</v>
      </c>
      <c r="M162" s="180">
        <v>0</v>
      </c>
      <c r="N162" s="180">
        <v>105097.402737</v>
      </c>
      <c r="O162" s="180">
        <v>106366529.2198516</v>
      </c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  <c r="BM162" s="180"/>
      <c r="BN162" s="180"/>
      <c r="BO162" s="180"/>
      <c r="BP162" s="180"/>
      <c r="BQ162" s="180"/>
      <c r="BR162" s="180"/>
      <c r="BS162" s="180"/>
      <c r="BT162" s="180"/>
      <c r="BU162" s="180"/>
      <c r="BV162" s="180"/>
      <c r="BW162" s="180"/>
      <c r="BX162" s="180">
        <v>-41860.06</v>
      </c>
      <c r="BY162" s="180">
        <v>-41860.06</v>
      </c>
      <c r="BZ162" s="180"/>
      <c r="CA162" s="180">
        <v>-41860.06</v>
      </c>
      <c r="CB162" s="180">
        <v>352173.76</v>
      </c>
      <c r="CC162" s="180"/>
      <c r="CD162" s="180">
        <v>352173.76</v>
      </c>
      <c r="CE162" s="180">
        <v>352173.76</v>
      </c>
      <c r="CF162" s="180">
        <v>310313.7</v>
      </c>
      <c r="CG162" s="180"/>
      <c r="CH162" s="180"/>
      <c r="CI162" s="180"/>
      <c r="CJ162" s="180">
        <v>106676842.9198516</v>
      </c>
      <c r="CL162">
        <v>516856.04</v>
      </c>
    </row>
    <row r="163" spans="4:90">
      <c r="D163" s="175" t="s">
        <v>2211</v>
      </c>
      <c r="E163" s="176" t="s">
        <v>1728</v>
      </c>
      <c r="F163" s="176" t="s">
        <v>1729</v>
      </c>
      <c r="G163" s="176"/>
      <c r="H163" s="176"/>
      <c r="I163" s="176"/>
      <c r="J163" s="176"/>
      <c r="K163" s="176"/>
      <c r="L163" s="176"/>
      <c r="M163" s="176"/>
      <c r="N163" s="176"/>
      <c r="O163" s="176"/>
      <c r="P163" s="176"/>
      <c r="Q163" s="176"/>
      <c r="R163" s="176"/>
      <c r="S163" s="176"/>
      <c r="T163" s="176">
        <v>-3172670288.8268433</v>
      </c>
      <c r="U163" s="176"/>
      <c r="V163" s="176"/>
      <c r="W163" s="176"/>
      <c r="X163" s="176"/>
      <c r="Y163" s="176"/>
      <c r="Z163" s="176"/>
      <c r="AA163" s="176"/>
      <c r="AB163" s="176"/>
      <c r="AC163" s="176"/>
      <c r="AD163" s="176"/>
      <c r="AE163" s="176"/>
      <c r="AF163" s="176"/>
      <c r="AG163" s="176"/>
      <c r="AH163" s="176"/>
      <c r="AI163" s="176"/>
      <c r="AJ163" s="176"/>
      <c r="AK163" s="176"/>
      <c r="AL163" s="176"/>
      <c r="AM163" s="176"/>
      <c r="AN163" s="176"/>
      <c r="AO163" s="176"/>
      <c r="AP163" s="176"/>
      <c r="AQ163" s="176"/>
      <c r="AR163" s="176"/>
      <c r="AS163" s="176"/>
      <c r="AT163" s="176"/>
      <c r="AU163" s="176"/>
      <c r="AV163" s="176"/>
      <c r="AW163" s="176"/>
      <c r="AX163" s="176"/>
      <c r="AY163" s="176"/>
      <c r="AZ163" s="176"/>
      <c r="BA163" s="176"/>
      <c r="BB163" s="176"/>
      <c r="BC163" s="176"/>
      <c r="BD163" s="176">
        <v>-3172670288.8268433</v>
      </c>
      <c r="BE163" s="176"/>
      <c r="BF163" s="176"/>
      <c r="BG163" s="176"/>
      <c r="BH163" s="176"/>
      <c r="BI163" s="176"/>
      <c r="BJ163" s="176"/>
      <c r="BK163" s="176"/>
      <c r="BL163" s="176"/>
      <c r="BM163" s="176"/>
      <c r="BN163" s="176"/>
      <c r="BO163" s="176"/>
      <c r="BP163" s="176"/>
      <c r="BQ163" s="176"/>
      <c r="BR163" s="176"/>
      <c r="BS163" s="176"/>
      <c r="BT163" s="176"/>
      <c r="BU163" s="176"/>
      <c r="BV163" s="176"/>
      <c r="BW163" s="176"/>
      <c r="BX163" s="176"/>
      <c r="BY163" s="176"/>
      <c r="BZ163" s="176"/>
      <c r="CA163" s="176">
        <v>-3172670288.8268433</v>
      </c>
      <c r="CB163" s="176"/>
      <c r="CC163" s="176"/>
      <c r="CD163" s="176"/>
      <c r="CE163" s="176"/>
      <c r="CF163" s="176">
        <v>-3172670288.8268433</v>
      </c>
      <c r="CG163" s="176"/>
      <c r="CH163" s="176"/>
      <c r="CI163" s="176">
        <v>3172670288.8268433</v>
      </c>
      <c r="CJ163" s="176">
        <v>0</v>
      </c>
    </row>
    <row r="164" spans="4:90">
      <c r="D164" s="175" t="s">
        <v>2212</v>
      </c>
      <c r="E164" s="180" t="s">
        <v>1730</v>
      </c>
      <c r="F164" s="180" t="s">
        <v>1731</v>
      </c>
      <c r="G164" s="180"/>
      <c r="H164" s="180"/>
      <c r="I164" s="180"/>
      <c r="J164" s="180"/>
      <c r="K164" s="180"/>
      <c r="L164" s="180"/>
      <c r="M164" s="180"/>
      <c r="N164" s="180"/>
      <c r="O164" s="180"/>
      <c r="P164" s="180"/>
      <c r="Q164" s="180"/>
      <c r="R164" s="180"/>
      <c r="S164" s="180"/>
      <c r="T164" s="180">
        <v>-3172670288.8268433</v>
      </c>
      <c r="U164" s="180"/>
      <c r="V164" s="180"/>
      <c r="W164" s="180"/>
      <c r="X164" s="180"/>
      <c r="Y164" s="180"/>
      <c r="Z164" s="180"/>
      <c r="AA164" s="180"/>
      <c r="AB164" s="180"/>
      <c r="AC164" s="180"/>
      <c r="AD164" s="180"/>
      <c r="AE164" s="180"/>
      <c r="AF164" s="180"/>
      <c r="AG164" s="180"/>
      <c r="AH164" s="180"/>
      <c r="AI164" s="180"/>
      <c r="AJ164" s="180"/>
      <c r="AK164" s="180"/>
      <c r="AL164" s="180"/>
      <c r="AM164" s="180"/>
      <c r="AN164" s="180"/>
      <c r="AO164" s="180"/>
      <c r="AP164" s="180"/>
      <c r="AQ164" s="180"/>
      <c r="AR164" s="180"/>
      <c r="AS164" s="180"/>
      <c r="AT164" s="180"/>
      <c r="AU164" s="180"/>
      <c r="AV164" s="180"/>
      <c r="AW164" s="180"/>
      <c r="AX164" s="180"/>
      <c r="AY164" s="180"/>
      <c r="AZ164" s="180"/>
      <c r="BA164" s="180"/>
      <c r="BB164" s="180"/>
      <c r="BC164" s="180"/>
      <c r="BD164" s="180">
        <v>-3172670288.8268433</v>
      </c>
      <c r="BE164" s="180"/>
      <c r="BF164" s="180"/>
      <c r="BG164" s="180"/>
      <c r="BH164" s="180"/>
      <c r="BI164" s="180"/>
      <c r="BJ164" s="180"/>
      <c r="BK164" s="180"/>
      <c r="BL164" s="180"/>
      <c r="BM164" s="180"/>
      <c r="BN164" s="180"/>
      <c r="BO164" s="180"/>
      <c r="BP164" s="180"/>
      <c r="BQ164" s="180"/>
      <c r="BR164" s="180"/>
      <c r="BS164" s="180"/>
      <c r="BT164" s="180"/>
      <c r="BU164" s="180"/>
      <c r="BV164" s="180"/>
      <c r="BW164" s="180"/>
      <c r="BX164" s="180"/>
      <c r="BY164" s="180"/>
      <c r="BZ164" s="180"/>
      <c r="CA164" s="180">
        <v>-3172670288.8268433</v>
      </c>
      <c r="CB164" s="180"/>
      <c r="CC164" s="180"/>
      <c r="CD164" s="180"/>
      <c r="CE164" s="180"/>
      <c r="CF164" s="180">
        <v>-3172670288.8268433</v>
      </c>
      <c r="CG164" s="180"/>
      <c r="CH164" s="180"/>
      <c r="CI164" s="180">
        <v>3172670288.8268433</v>
      </c>
      <c r="CJ164" s="180">
        <v>0</v>
      </c>
      <c r="CL164">
        <v>1151935.78</v>
      </c>
    </row>
    <row r="165" spans="4:90">
      <c r="D165" s="175" t="s">
        <v>749</v>
      </c>
      <c r="E165" s="187" t="s">
        <v>770</v>
      </c>
      <c r="F165" s="187" t="s">
        <v>771</v>
      </c>
      <c r="G165" s="187">
        <v>41313231239.379997</v>
      </c>
      <c r="H165" s="187">
        <v>1736790486.78</v>
      </c>
      <c r="I165" s="187">
        <v>26370528520.075001</v>
      </c>
      <c r="J165" s="187">
        <v>15773970397.157804</v>
      </c>
      <c r="K165" s="187"/>
      <c r="L165" s="187">
        <v>4856120705.4912596</v>
      </c>
      <c r="M165" s="187">
        <v>4214337926.3299999</v>
      </c>
      <c r="N165" s="187">
        <v>4055332787.6396041</v>
      </c>
      <c r="O165" s="187">
        <v>98320312062.853668</v>
      </c>
      <c r="P165" s="187"/>
      <c r="Q165" s="187"/>
      <c r="R165" s="187"/>
      <c r="S165" s="187"/>
      <c r="T165" s="187">
        <v>-3172670288.8268433</v>
      </c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>
        <v>-3172670288.8268433</v>
      </c>
      <c r="BE165" s="187"/>
      <c r="BF165" s="187">
        <v>-11572909.869999999</v>
      </c>
      <c r="BG165" s="187">
        <v>-11572909.869999999</v>
      </c>
      <c r="BH165" s="187">
        <v>0</v>
      </c>
      <c r="BI165" s="187"/>
      <c r="BJ165" s="187"/>
      <c r="BK165" s="187"/>
      <c r="BL165" s="187"/>
      <c r="BM165" s="187"/>
      <c r="BN165" s="187">
        <v>-343996562.42752469</v>
      </c>
      <c r="BO165" s="187"/>
      <c r="BP165" s="187">
        <v>-343996562.42752469</v>
      </c>
      <c r="BQ165" s="187">
        <v>480731719.27897662</v>
      </c>
      <c r="BR165" s="187"/>
      <c r="BS165" s="187"/>
      <c r="BT165" s="187"/>
      <c r="BU165" s="187"/>
      <c r="BV165" s="187">
        <v>480731719.27897662</v>
      </c>
      <c r="BW165" s="187"/>
      <c r="BX165" s="187">
        <v>-41860.06</v>
      </c>
      <c r="BY165" s="187">
        <v>-41860.06</v>
      </c>
      <c r="BZ165" s="187"/>
      <c r="CA165" s="187">
        <v>-3047549901.9053917</v>
      </c>
      <c r="CB165" s="187">
        <v>-23823373422.169998</v>
      </c>
      <c r="CC165" s="187"/>
      <c r="CD165" s="187">
        <v>-23823373422.169998</v>
      </c>
      <c r="CE165" s="187">
        <v>-23823373422.169998</v>
      </c>
      <c r="CF165" s="187">
        <v>-26870923324.075394</v>
      </c>
      <c r="CG165" s="187"/>
      <c r="CH165" s="187"/>
      <c r="CI165" s="187">
        <v>3172670288.8268433</v>
      </c>
      <c r="CJ165" s="187">
        <v>74622059027.605118</v>
      </c>
      <c r="CL165">
        <v>1200.1600000000001</v>
      </c>
    </row>
    <row r="166" spans="4:90">
      <c r="D166" s="175" t="s">
        <v>752</v>
      </c>
      <c r="E166" s="190" t="s">
        <v>773</v>
      </c>
      <c r="F166" s="190" t="s">
        <v>774</v>
      </c>
      <c r="G166" s="190">
        <v>51626892599.169998</v>
      </c>
      <c r="H166" s="190">
        <v>1877822033.0799999</v>
      </c>
      <c r="I166" s="190">
        <v>27126439419.217419</v>
      </c>
      <c r="J166" s="190">
        <v>22335094364.671741</v>
      </c>
      <c r="K166" s="190">
        <v>897745.76</v>
      </c>
      <c r="L166" s="190">
        <v>7906926638.0869684</v>
      </c>
      <c r="M166" s="190">
        <v>7190367604.3900003</v>
      </c>
      <c r="N166" s="190">
        <v>8865515056.3680115</v>
      </c>
      <c r="O166" s="190">
        <v>126929955460.74414</v>
      </c>
      <c r="P166" s="190"/>
      <c r="Q166" s="190"/>
      <c r="R166" s="190">
        <v>-121635662.9677213</v>
      </c>
      <c r="S166" s="190">
        <v>-897650.75</v>
      </c>
      <c r="T166" s="190">
        <v>-3172670288.8268433</v>
      </c>
      <c r="U166" s="190">
        <v>-54907791.484154299</v>
      </c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190"/>
      <c r="AI166" s="190"/>
      <c r="AJ166" s="190"/>
      <c r="AK166" s="190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>
        <v>-464475611.87704772</v>
      </c>
      <c r="AY166" s="190"/>
      <c r="AZ166" s="190"/>
      <c r="BA166" s="190"/>
      <c r="BB166" s="190"/>
      <c r="BC166" s="190"/>
      <c r="BD166" s="190">
        <v>-3814587005.9057665</v>
      </c>
      <c r="BE166" s="190"/>
      <c r="BF166" s="190">
        <v>-11572909.869999999</v>
      </c>
      <c r="BG166" s="190">
        <v>-11572909.869999999</v>
      </c>
      <c r="BH166" s="190">
        <v>0</v>
      </c>
      <c r="BI166" s="190">
        <v>0</v>
      </c>
      <c r="BJ166" s="190"/>
      <c r="BK166" s="190">
        <v>0</v>
      </c>
      <c r="BL166" s="190"/>
      <c r="BM166" s="190"/>
      <c r="BN166" s="190">
        <v>-343996562.42752469</v>
      </c>
      <c r="BO166" s="190"/>
      <c r="BP166" s="190">
        <v>-343996562.42752469</v>
      </c>
      <c r="BQ166" s="190">
        <v>480731719.27897662</v>
      </c>
      <c r="BR166" s="190"/>
      <c r="BS166" s="190"/>
      <c r="BT166" s="190"/>
      <c r="BU166" s="190"/>
      <c r="BV166" s="190">
        <v>480731719.27897662</v>
      </c>
      <c r="BW166" s="190"/>
      <c r="BX166" s="190">
        <v>-41860.06</v>
      </c>
      <c r="BY166" s="190">
        <v>-41860.06</v>
      </c>
      <c r="BZ166" s="190"/>
      <c r="CA166" s="190">
        <v>-3689466618.9843154</v>
      </c>
      <c r="CB166" s="190">
        <v>-23827644458.189999</v>
      </c>
      <c r="CC166" s="190"/>
      <c r="CD166" s="190">
        <v>-23827644458.189999</v>
      </c>
      <c r="CE166" s="190">
        <v>-23827644458.189999</v>
      </c>
      <c r="CF166" s="190">
        <v>-27517111077.174313</v>
      </c>
      <c r="CG166" s="190"/>
      <c r="CH166" s="190"/>
      <c r="CI166" s="190">
        <v>3226813750.3109975</v>
      </c>
      <c r="CJ166" s="190">
        <v>102639658133.88081</v>
      </c>
      <c r="CL166">
        <v>4728.96</v>
      </c>
    </row>
    <row r="167" spans="4:90">
      <c r="D167" s="175" t="s">
        <v>2164</v>
      </c>
      <c r="E167" s="176" t="s">
        <v>1161</v>
      </c>
      <c r="F167" s="176" t="s">
        <v>1162</v>
      </c>
      <c r="G167" s="176">
        <v>0</v>
      </c>
      <c r="H167" s="176"/>
      <c r="I167" s="176"/>
      <c r="J167" s="176">
        <v>-4404685490.04</v>
      </c>
      <c r="K167" s="176"/>
      <c r="L167" s="176"/>
      <c r="M167" s="176"/>
      <c r="N167" s="176"/>
      <c r="O167" s="176">
        <v>-4404685490.04</v>
      </c>
      <c r="P167" s="176"/>
      <c r="Q167" s="176"/>
      <c r="R167" s="176"/>
      <c r="S167" s="176"/>
      <c r="T167" s="176"/>
      <c r="U167" s="176"/>
      <c r="V167" s="176"/>
      <c r="W167" s="176"/>
      <c r="X167" s="176"/>
      <c r="Y167" s="176"/>
      <c r="Z167" s="176"/>
      <c r="AA167" s="176"/>
      <c r="AB167" s="176"/>
      <c r="AC167" s="176"/>
      <c r="AD167" s="176"/>
      <c r="AE167" s="176"/>
      <c r="AF167" s="176"/>
      <c r="AG167" s="176"/>
      <c r="AH167" s="176"/>
      <c r="AI167" s="176"/>
      <c r="AJ167" s="176"/>
      <c r="AK167" s="176"/>
      <c r="AL167" s="176"/>
      <c r="AM167" s="176"/>
      <c r="AN167" s="176"/>
      <c r="AO167" s="176"/>
      <c r="AP167" s="176"/>
      <c r="AQ167" s="176"/>
      <c r="AR167" s="176"/>
      <c r="AS167" s="176"/>
      <c r="AT167" s="176"/>
      <c r="AU167" s="176"/>
      <c r="AV167" s="176"/>
      <c r="AW167" s="176"/>
      <c r="AX167" s="176"/>
      <c r="AY167" s="176"/>
      <c r="AZ167" s="176"/>
      <c r="BA167" s="176"/>
      <c r="BB167" s="176"/>
      <c r="BC167" s="176"/>
      <c r="BD167" s="176"/>
      <c r="BE167" s="176"/>
      <c r="BF167" s="176"/>
      <c r="BG167" s="176"/>
      <c r="BH167" s="176"/>
      <c r="BI167" s="176"/>
      <c r="BJ167" s="176"/>
      <c r="BK167" s="176"/>
      <c r="BL167" s="176"/>
      <c r="BM167" s="176"/>
      <c r="BN167" s="176"/>
      <c r="BO167" s="176"/>
      <c r="BP167" s="176"/>
      <c r="BQ167" s="176"/>
      <c r="BR167" s="176"/>
      <c r="BS167" s="176"/>
      <c r="BT167" s="176"/>
      <c r="BU167" s="176"/>
      <c r="BV167" s="176"/>
      <c r="BW167" s="176"/>
      <c r="BX167" s="176"/>
      <c r="BY167" s="176"/>
      <c r="BZ167" s="176"/>
      <c r="CA167" s="176"/>
      <c r="CB167" s="176"/>
      <c r="CC167" s="176"/>
      <c r="CD167" s="176"/>
      <c r="CE167" s="176"/>
      <c r="CF167" s="176"/>
      <c r="CG167" s="176"/>
      <c r="CH167" s="176"/>
      <c r="CI167" s="176"/>
      <c r="CJ167" s="176">
        <v>-4404685490.04</v>
      </c>
    </row>
    <row r="168" spans="4:90">
      <c r="D168" s="175" t="s">
        <v>2165</v>
      </c>
      <c r="E168" s="191" t="s">
        <v>1163</v>
      </c>
      <c r="F168" s="191" t="s">
        <v>1162</v>
      </c>
      <c r="G168" s="191">
        <v>0</v>
      </c>
      <c r="H168" s="191"/>
      <c r="I168" s="191"/>
      <c r="J168" s="191">
        <v>-4404685490.04</v>
      </c>
      <c r="K168" s="191"/>
      <c r="L168" s="191"/>
      <c r="M168" s="191"/>
      <c r="N168" s="191"/>
      <c r="O168" s="191">
        <v>-4404685490.04</v>
      </c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>
        <v>-4404685490.04</v>
      </c>
    </row>
    <row r="169" spans="4:90">
      <c r="D169" s="175" t="s">
        <v>755</v>
      </c>
      <c r="E169" s="176" t="s">
        <v>776</v>
      </c>
      <c r="F169" s="176" t="s">
        <v>777</v>
      </c>
      <c r="G169" s="176"/>
      <c r="H169" s="176"/>
      <c r="I169" s="176"/>
      <c r="J169" s="176"/>
      <c r="K169" s="176"/>
      <c r="L169" s="176"/>
      <c r="M169" s="176"/>
      <c r="N169" s="176">
        <v>-619668263.63249099</v>
      </c>
      <c r="O169" s="176">
        <v>-619668263.63249099</v>
      </c>
      <c r="P169" s="176"/>
      <c r="Q169" s="176"/>
      <c r="R169" s="176"/>
      <c r="S169" s="176"/>
      <c r="T169" s="176"/>
      <c r="U169" s="176"/>
      <c r="V169" s="176"/>
      <c r="W169" s="176"/>
      <c r="X169" s="176"/>
      <c r="Y169" s="176"/>
      <c r="Z169" s="176"/>
      <c r="AA169" s="176"/>
      <c r="AB169" s="176"/>
      <c r="AC169" s="176"/>
      <c r="AD169" s="176"/>
      <c r="AE169" s="176"/>
      <c r="AF169" s="176"/>
      <c r="AG169" s="176"/>
      <c r="AH169" s="176"/>
      <c r="AI169" s="176"/>
      <c r="AJ169" s="176"/>
      <c r="AK169" s="176"/>
      <c r="AL169" s="176"/>
      <c r="AM169" s="176"/>
      <c r="AN169" s="176"/>
      <c r="AO169" s="176"/>
      <c r="AP169" s="176"/>
      <c r="AQ169" s="176"/>
      <c r="AR169" s="176"/>
      <c r="AS169" s="176"/>
      <c r="AT169" s="176"/>
      <c r="AU169" s="176"/>
      <c r="AV169" s="176"/>
      <c r="AW169" s="176"/>
      <c r="AX169" s="176"/>
      <c r="AY169" s="176"/>
      <c r="AZ169" s="176"/>
      <c r="BA169" s="176"/>
      <c r="BB169" s="176"/>
      <c r="BC169" s="176"/>
      <c r="BD169" s="176"/>
      <c r="BE169" s="176"/>
      <c r="BF169" s="176"/>
      <c r="BG169" s="176"/>
      <c r="BH169" s="176"/>
      <c r="BI169" s="176"/>
      <c r="BJ169" s="176"/>
      <c r="BK169" s="176"/>
      <c r="BL169" s="176"/>
      <c r="BM169" s="176"/>
      <c r="BN169" s="176"/>
      <c r="BO169" s="176"/>
      <c r="BP169" s="176"/>
      <c r="BQ169" s="176"/>
      <c r="BR169" s="176"/>
      <c r="BS169" s="176"/>
      <c r="BT169" s="176"/>
      <c r="BU169" s="176"/>
      <c r="BV169" s="176"/>
      <c r="BW169" s="176"/>
      <c r="BX169" s="176"/>
      <c r="BY169" s="176"/>
      <c r="BZ169" s="176"/>
      <c r="CA169" s="176"/>
      <c r="CB169" s="176"/>
      <c r="CC169" s="176"/>
      <c r="CD169" s="176"/>
      <c r="CE169" s="176"/>
      <c r="CF169" s="176"/>
      <c r="CG169" s="176"/>
      <c r="CH169" s="176"/>
      <c r="CI169" s="176"/>
      <c r="CJ169" s="176">
        <v>-619668263.63249099</v>
      </c>
      <c r="CL169">
        <v>3570.6</v>
      </c>
    </row>
    <row r="170" spans="4:90">
      <c r="D170" s="175" t="s">
        <v>758</v>
      </c>
      <c r="E170" s="191" t="s">
        <v>782</v>
      </c>
      <c r="F170" s="191" t="s">
        <v>777</v>
      </c>
      <c r="G170" s="191"/>
      <c r="H170" s="191"/>
      <c r="I170" s="191"/>
      <c r="J170" s="191"/>
      <c r="K170" s="191"/>
      <c r="L170" s="191"/>
      <c r="M170" s="191"/>
      <c r="N170" s="191">
        <v>-619668263.63249099</v>
      </c>
      <c r="O170" s="191">
        <v>-619668263.63249099</v>
      </c>
      <c r="P170" s="191"/>
      <c r="Q170" s="191"/>
      <c r="R170" s="191"/>
      <c r="S170" s="191"/>
      <c r="T170" s="191"/>
      <c r="U170" s="191"/>
      <c r="V170" s="191"/>
      <c r="W170" s="191"/>
      <c r="X170" s="191"/>
      <c r="Y170" s="191"/>
      <c r="Z170" s="191"/>
      <c r="AA170" s="191"/>
      <c r="AB170" s="191"/>
      <c r="AC170" s="191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>
        <v>-619668263.63249099</v>
      </c>
    </row>
    <row r="171" spans="4:90">
      <c r="D171" s="175" t="s">
        <v>761</v>
      </c>
      <c r="E171" s="178" t="s">
        <v>784</v>
      </c>
      <c r="F171" s="178" t="s">
        <v>785</v>
      </c>
      <c r="G171" s="178">
        <v>0</v>
      </c>
      <c r="H171" s="178"/>
      <c r="I171" s="178"/>
      <c r="J171" s="178">
        <v>-4404685490.04</v>
      </c>
      <c r="K171" s="178"/>
      <c r="L171" s="178"/>
      <c r="M171" s="178"/>
      <c r="N171" s="178">
        <v>-619668263.63249099</v>
      </c>
      <c r="O171" s="178">
        <v>-5024353753.6724911</v>
      </c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>
        <v>-5024353753.6724911</v>
      </c>
    </row>
    <row r="172" spans="4:90">
      <c r="D172" s="175" t="s">
        <v>764</v>
      </c>
      <c r="E172" s="176" t="s">
        <v>787</v>
      </c>
      <c r="F172" s="176" t="s">
        <v>191</v>
      </c>
      <c r="G172" s="176">
        <v>-1011955777.24</v>
      </c>
      <c r="H172" s="176"/>
      <c r="I172" s="176"/>
      <c r="J172" s="176">
        <v>-2670026.8605599999</v>
      </c>
      <c r="K172" s="176"/>
      <c r="L172" s="176">
        <v>-47535426.585136697</v>
      </c>
      <c r="M172" s="176">
        <v>-176021861.99000001</v>
      </c>
      <c r="N172" s="176">
        <v>-223356271.7723085</v>
      </c>
      <c r="O172" s="176">
        <v>-1461539364.4480052</v>
      </c>
      <c r="P172" s="176"/>
      <c r="Q172" s="176"/>
      <c r="R172" s="176"/>
      <c r="S172" s="176"/>
      <c r="T172" s="176"/>
      <c r="U172" s="176"/>
      <c r="V172" s="176"/>
      <c r="W172" s="176"/>
      <c r="X172" s="176"/>
      <c r="Y172" s="176"/>
      <c r="Z172" s="176"/>
      <c r="AA172" s="176"/>
      <c r="AB172" s="176"/>
      <c r="AC172" s="176"/>
      <c r="AD172" s="176"/>
      <c r="AE172" s="176"/>
      <c r="AF172" s="176"/>
      <c r="AG172" s="176"/>
      <c r="AH172" s="176"/>
      <c r="AI172" s="176"/>
      <c r="AJ172" s="176"/>
      <c r="AK172" s="176"/>
      <c r="AL172" s="176"/>
      <c r="AM172" s="176"/>
      <c r="AN172" s="176"/>
      <c r="AO172" s="176"/>
      <c r="AP172" s="176"/>
      <c r="AQ172" s="176"/>
      <c r="AR172" s="176"/>
      <c r="AS172" s="176"/>
      <c r="AT172" s="176"/>
      <c r="AU172" s="176"/>
      <c r="AV172" s="176"/>
      <c r="AW172" s="176"/>
      <c r="AX172" s="176">
        <v>464475611.87704772</v>
      </c>
      <c r="AY172" s="176"/>
      <c r="AZ172" s="176"/>
      <c r="BA172" s="176"/>
      <c r="BB172" s="176"/>
      <c r="BC172" s="176"/>
      <c r="BD172" s="176">
        <v>464475611.87704772</v>
      </c>
      <c r="BE172" s="176"/>
      <c r="BF172" s="176"/>
      <c r="BG172" s="176"/>
      <c r="BH172" s="176"/>
      <c r="BI172" s="176"/>
      <c r="BJ172" s="176"/>
      <c r="BK172" s="176"/>
      <c r="BL172" s="176"/>
      <c r="BM172" s="176"/>
      <c r="BN172" s="176"/>
      <c r="BO172" s="176"/>
      <c r="BP172" s="176"/>
      <c r="BQ172" s="176"/>
      <c r="BR172" s="176"/>
      <c r="BS172" s="176"/>
      <c r="BT172" s="176"/>
      <c r="BU172" s="176"/>
      <c r="BV172" s="176"/>
      <c r="BW172" s="176"/>
      <c r="BX172" s="176"/>
      <c r="BY172" s="176"/>
      <c r="BZ172" s="176"/>
      <c r="CA172" s="176">
        <v>464475611.87704772</v>
      </c>
      <c r="CB172" s="176"/>
      <c r="CC172" s="176"/>
      <c r="CD172" s="176"/>
      <c r="CE172" s="176"/>
      <c r="CF172" s="176">
        <v>464475611.87704772</v>
      </c>
      <c r="CG172" s="176"/>
      <c r="CH172" s="176"/>
      <c r="CI172" s="176"/>
      <c r="CJ172" s="176">
        <v>-997063752.57095754</v>
      </c>
    </row>
    <row r="173" spans="4:90">
      <c r="D173" s="175" t="s">
        <v>767</v>
      </c>
      <c r="E173" s="176" t="s">
        <v>789</v>
      </c>
      <c r="F173" s="176" t="s">
        <v>207</v>
      </c>
      <c r="G173" s="176">
        <v>-1569481336.8</v>
      </c>
      <c r="H173" s="176">
        <v>-1003223.92</v>
      </c>
      <c r="I173" s="176"/>
      <c r="J173" s="176">
        <v>-1360015311.5869746</v>
      </c>
      <c r="K173" s="176"/>
      <c r="L173" s="176">
        <v>-282073550.17743671</v>
      </c>
      <c r="M173" s="176">
        <v>-293419380.41000003</v>
      </c>
      <c r="N173" s="176">
        <v>-600070249.25255251</v>
      </c>
      <c r="O173" s="176">
        <v>-4106063052.1469641</v>
      </c>
      <c r="P173" s="176"/>
      <c r="Q173" s="176"/>
      <c r="R173" s="176"/>
      <c r="S173" s="176"/>
      <c r="T173" s="176"/>
      <c r="U173" s="176"/>
      <c r="V173" s="176"/>
      <c r="W173" s="176"/>
      <c r="X173" s="176"/>
      <c r="Y173" s="176"/>
      <c r="Z173" s="176"/>
      <c r="AA173" s="176"/>
      <c r="AB173" s="176"/>
      <c r="AC173" s="176"/>
      <c r="AD173" s="176"/>
      <c r="AE173" s="176"/>
      <c r="AF173" s="176"/>
      <c r="AG173" s="176"/>
      <c r="AH173" s="176"/>
      <c r="AI173" s="176"/>
      <c r="AJ173" s="176"/>
      <c r="AK173" s="176"/>
      <c r="AL173" s="176"/>
      <c r="AM173" s="176"/>
      <c r="AN173" s="176"/>
      <c r="AO173" s="176"/>
      <c r="AP173" s="176"/>
      <c r="AQ173" s="176"/>
      <c r="AR173" s="176"/>
      <c r="AS173" s="176"/>
      <c r="AT173" s="176"/>
      <c r="AU173" s="176"/>
      <c r="AV173" s="176"/>
      <c r="AW173" s="176"/>
      <c r="AX173" s="176"/>
      <c r="AY173" s="176"/>
      <c r="AZ173" s="176"/>
      <c r="BA173" s="176"/>
      <c r="BB173" s="176"/>
      <c r="BC173" s="176"/>
      <c r="BD173" s="176"/>
      <c r="BE173" s="176"/>
      <c r="BF173" s="176"/>
      <c r="BG173" s="176"/>
      <c r="BH173" s="176"/>
      <c r="BI173" s="176"/>
      <c r="BJ173" s="176"/>
      <c r="BK173" s="176"/>
      <c r="BL173" s="176"/>
      <c r="BM173" s="176"/>
      <c r="BN173" s="176"/>
      <c r="BO173" s="176"/>
      <c r="BP173" s="176"/>
      <c r="BQ173" s="176"/>
      <c r="BR173" s="176"/>
      <c r="BS173" s="176"/>
      <c r="BT173" s="176"/>
      <c r="BU173" s="176"/>
      <c r="BV173" s="176"/>
      <c r="BW173" s="176"/>
      <c r="BX173" s="176"/>
      <c r="BY173" s="176"/>
      <c r="BZ173" s="176"/>
      <c r="CA173" s="176"/>
      <c r="CB173" s="176"/>
      <c r="CC173" s="176"/>
      <c r="CD173" s="176"/>
      <c r="CE173" s="176"/>
      <c r="CF173" s="176"/>
      <c r="CG173" s="176"/>
      <c r="CH173" s="176"/>
      <c r="CI173" s="176"/>
      <c r="CJ173" s="176">
        <v>-4106063052.1469641</v>
      </c>
    </row>
    <row r="174" spans="4:90">
      <c r="D174" s="175" t="s">
        <v>769</v>
      </c>
      <c r="E174" s="191" t="s">
        <v>791</v>
      </c>
      <c r="F174" s="191" t="s">
        <v>792</v>
      </c>
      <c r="G174" s="191">
        <v>-2581437114.04</v>
      </c>
      <c r="H174" s="191">
        <v>-1003223.92</v>
      </c>
      <c r="I174" s="191"/>
      <c r="J174" s="191">
        <v>-1362685338.4475346</v>
      </c>
      <c r="K174" s="191"/>
      <c r="L174" s="191">
        <v>-329608976.76257342</v>
      </c>
      <c r="M174" s="191">
        <v>-469441242.39999998</v>
      </c>
      <c r="N174" s="191">
        <v>-823426521.02486098</v>
      </c>
      <c r="O174" s="191">
        <v>-5567602416.5949688</v>
      </c>
      <c r="P174" s="191"/>
      <c r="Q174" s="191"/>
      <c r="R174" s="191"/>
      <c r="S174" s="191"/>
      <c r="T174" s="191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>
        <v>464475611.87704772</v>
      </c>
      <c r="AY174" s="191"/>
      <c r="AZ174" s="191"/>
      <c r="BA174" s="191"/>
      <c r="BB174" s="191"/>
      <c r="BC174" s="191"/>
      <c r="BD174" s="191">
        <v>464475611.87704772</v>
      </c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>
        <v>464475611.87704772</v>
      </c>
      <c r="CB174" s="191"/>
      <c r="CC174" s="191"/>
      <c r="CD174" s="191"/>
      <c r="CE174" s="191"/>
      <c r="CF174" s="191">
        <v>464475611.87704772</v>
      </c>
      <c r="CG174" s="191"/>
      <c r="CH174" s="191"/>
      <c r="CI174" s="191"/>
      <c r="CJ174" s="191">
        <v>-5103126804.7179213</v>
      </c>
    </row>
    <row r="175" spans="4:90">
      <c r="D175" s="175" t="s">
        <v>772</v>
      </c>
      <c r="E175" s="176" t="s">
        <v>794</v>
      </c>
      <c r="F175" s="176" t="s">
        <v>795</v>
      </c>
      <c r="G175" s="176">
        <v>-58388433.600000001</v>
      </c>
      <c r="H175" s="176">
        <v>-1836727.51</v>
      </c>
      <c r="I175" s="176"/>
      <c r="J175" s="176"/>
      <c r="K175" s="176"/>
      <c r="L175" s="176">
        <v>-249706589.35948899</v>
      </c>
      <c r="M175" s="176">
        <v>-10474639.970000001</v>
      </c>
      <c r="N175" s="176">
        <v>-17614949.133276001</v>
      </c>
      <c r="O175" s="176">
        <v>-338021339.57276499</v>
      </c>
      <c r="P175" s="176"/>
      <c r="Q175" s="176"/>
      <c r="R175" s="176">
        <v>970186.09450000001</v>
      </c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>
        <v>970186.09450000001</v>
      </c>
      <c r="BE175" s="176"/>
      <c r="BF175" s="176"/>
      <c r="BG175" s="176"/>
      <c r="BH175" s="176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6"/>
      <c r="BX175" s="176"/>
      <c r="BY175" s="176"/>
      <c r="BZ175" s="176"/>
      <c r="CA175" s="176">
        <v>970186.09450000001</v>
      </c>
      <c r="CB175" s="176"/>
      <c r="CC175" s="176"/>
      <c r="CD175" s="176"/>
      <c r="CE175" s="176"/>
      <c r="CF175" s="176">
        <v>970186.09450000001</v>
      </c>
      <c r="CG175" s="176"/>
      <c r="CH175" s="176"/>
      <c r="CI175" s="176"/>
      <c r="CJ175" s="176">
        <v>-337051153.47826499</v>
      </c>
    </row>
    <row r="176" spans="4:90">
      <c r="D176" s="175" t="s">
        <v>775</v>
      </c>
      <c r="E176" s="176" t="s">
        <v>797</v>
      </c>
      <c r="F176" s="176" t="s">
        <v>798</v>
      </c>
      <c r="G176" s="176">
        <v>-177426981.19999999</v>
      </c>
      <c r="H176" s="176">
        <v>-7423577.4199999999</v>
      </c>
      <c r="I176" s="176">
        <v>-78955147.775859505</v>
      </c>
      <c r="J176" s="176">
        <v>-177665342.56869721</v>
      </c>
      <c r="K176" s="176"/>
      <c r="L176" s="176">
        <v>-21743526.333797298</v>
      </c>
      <c r="M176" s="176">
        <v>-98784270.540000007</v>
      </c>
      <c r="N176" s="176">
        <v>-42889526.519373</v>
      </c>
      <c r="O176" s="176">
        <v>-604888372.35772705</v>
      </c>
      <c r="P176" s="176"/>
      <c r="Q176" s="176"/>
      <c r="R176" s="176">
        <v>120665421.1032213</v>
      </c>
      <c r="S176" s="176"/>
      <c r="T176" s="176"/>
      <c r="U176" s="176"/>
      <c r="V176" s="176"/>
      <c r="W176" s="176"/>
      <c r="X176" s="176"/>
      <c r="Y176" s="176"/>
      <c r="Z176" s="176"/>
      <c r="AA176" s="176"/>
      <c r="AB176" s="176"/>
      <c r="AC176" s="176"/>
      <c r="AD176" s="176"/>
      <c r="AE176" s="176"/>
      <c r="AF176" s="176"/>
      <c r="AG176" s="176"/>
      <c r="AH176" s="176"/>
      <c r="AI176" s="176"/>
      <c r="AJ176" s="176"/>
      <c r="AK176" s="176"/>
      <c r="AL176" s="176"/>
      <c r="AM176" s="176"/>
      <c r="AN176" s="176"/>
      <c r="AO176" s="176"/>
      <c r="AP176" s="176"/>
      <c r="AQ176" s="176"/>
      <c r="AR176" s="176"/>
      <c r="AS176" s="176"/>
      <c r="AT176" s="176"/>
      <c r="AU176" s="176"/>
      <c r="AV176" s="176"/>
      <c r="AW176" s="176"/>
      <c r="AX176" s="176"/>
      <c r="AY176" s="176"/>
      <c r="AZ176" s="176"/>
      <c r="BA176" s="176"/>
      <c r="BB176" s="176"/>
      <c r="BC176" s="176"/>
      <c r="BD176" s="176">
        <v>120665421.1032213</v>
      </c>
      <c r="BE176" s="176"/>
      <c r="BF176" s="176"/>
      <c r="BG176" s="176"/>
      <c r="BH176" s="176"/>
      <c r="BI176" s="176"/>
      <c r="BJ176" s="176"/>
      <c r="BK176" s="176"/>
      <c r="BL176" s="176"/>
      <c r="BM176" s="176"/>
      <c r="BN176" s="176"/>
      <c r="BO176" s="176"/>
      <c r="BP176" s="176"/>
      <c r="BQ176" s="176"/>
      <c r="BR176" s="176"/>
      <c r="BS176" s="176"/>
      <c r="BT176" s="176"/>
      <c r="BU176" s="176"/>
      <c r="BV176" s="176"/>
      <c r="BW176" s="176"/>
      <c r="BX176" s="176"/>
      <c r="BY176" s="176"/>
      <c r="BZ176" s="176"/>
      <c r="CA176" s="176">
        <v>120665421.1032213</v>
      </c>
      <c r="CB176" s="176"/>
      <c r="CC176" s="176"/>
      <c r="CD176" s="176"/>
      <c r="CE176" s="176"/>
      <c r="CF176" s="176">
        <v>120665421.1032213</v>
      </c>
      <c r="CG176" s="176"/>
      <c r="CH176" s="176"/>
      <c r="CI176" s="176"/>
      <c r="CJ176" s="176">
        <v>-484222951.25450569</v>
      </c>
    </row>
    <row r="177" spans="4:88">
      <c r="D177" s="175" t="s">
        <v>778</v>
      </c>
      <c r="E177" s="176" t="s">
        <v>800</v>
      </c>
      <c r="F177" s="176" t="s">
        <v>801</v>
      </c>
      <c r="G177" s="176">
        <v>-480128.15</v>
      </c>
      <c r="H177" s="176"/>
      <c r="I177" s="176"/>
      <c r="J177" s="176"/>
      <c r="K177" s="176"/>
      <c r="L177" s="176">
        <v>-103775.788286</v>
      </c>
      <c r="M177" s="176">
        <v>-101484.09</v>
      </c>
      <c r="N177" s="176"/>
      <c r="O177" s="176">
        <v>-685388.02828600002</v>
      </c>
      <c r="P177" s="176"/>
      <c r="Q177" s="176"/>
      <c r="R177" s="176"/>
      <c r="S177" s="176"/>
      <c r="T177" s="176"/>
      <c r="U177" s="176"/>
      <c r="V177" s="176"/>
      <c r="W177" s="176"/>
      <c r="X177" s="176"/>
      <c r="Y177" s="176"/>
      <c r="Z177" s="176"/>
      <c r="AA177" s="176"/>
      <c r="AB177" s="176"/>
      <c r="AC177" s="176"/>
      <c r="AD177" s="176"/>
      <c r="AE177" s="176"/>
      <c r="AF177" s="176"/>
      <c r="AG177" s="176"/>
      <c r="AH177" s="176"/>
      <c r="AI177" s="176"/>
      <c r="AJ177" s="176"/>
      <c r="AK177" s="176"/>
      <c r="AL177" s="176"/>
      <c r="AM177" s="176"/>
      <c r="AN177" s="176"/>
      <c r="AO177" s="176"/>
      <c r="AP177" s="176"/>
      <c r="AQ177" s="176"/>
      <c r="AR177" s="176"/>
      <c r="AS177" s="176"/>
      <c r="AT177" s="176"/>
      <c r="AU177" s="176"/>
      <c r="AV177" s="176"/>
      <c r="AW177" s="176"/>
      <c r="AX177" s="176"/>
      <c r="AY177" s="176"/>
      <c r="AZ177" s="176"/>
      <c r="BA177" s="176"/>
      <c r="BB177" s="176"/>
      <c r="BC177" s="176"/>
      <c r="BD177" s="176"/>
      <c r="BE177" s="176"/>
      <c r="BF177" s="176"/>
      <c r="BG177" s="176"/>
      <c r="BH177" s="176"/>
      <c r="BI177" s="176"/>
      <c r="BJ177" s="176"/>
      <c r="BK177" s="176"/>
      <c r="BL177" s="176"/>
      <c r="BM177" s="176"/>
      <c r="BN177" s="176"/>
      <c r="BO177" s="176"/>
      <c r="BP177" s="176"/>
      <c r="BQ177" s="176"/>
      <c r="BR177" s="176"/>
      <c r="BS177" s="176"/>
      <c r="BT177" s="176"/>
      <c r="BU177" s="176"/>
      <c r="BV177" s="176"/>
      <c r="BW177" s="176"/>
      <c r="BX177" s="176"/>
      <c r="BY177" s="176"/>
      <c r="BZ177" s="176"/>
      <c r="CA177" s="176"/>
      <c r="CB177" s="176"/>
      <c r="CC177" s="176"/>
      <c r="CD177" s="176"/>
      <c r="CE177" s="176"/>
      <c r="CF177" s="176"/>
      <c r="CG177" s="176"/>
      <c r="CH177" s="176"/>
      <c r="CI177" s="176"/>
      <c r="CJ177" s="176">
        <v>-685388.02828600002</v>
      </c>
    </row>
    <row r="178" spans="4:88">
      <c r="D178" s="175" t="s">
        <v>783</v>
      </c>
      <c r="E178" s="176" t="s">
        <v>803</v>
      </c>
      <c r="F178" s="176" t="s">
        <v>804</v>
      </c>
      <c r="G178" s="176">
        <v>-14477849.52</v>
      </c>
      <c r="H178" s="176">
        <v>-166136.43</v>
      </c>
      <c r="I178" s="176"/>
      <c r="J178" s="176">
        <v>-21810202.7787816</v>
      </c>
      <c r="K178" s="176"/>
      <c r="L178" s="176">
        <v>-2976045.9166330001</v>
      </c>
      <c r="M178" s="176"/>
      <c r="N178" s="176"/>
      <c r="O178" s="176">
        <v>-39430234.645414598</v>
      </c>
      <c r="P178" s="176"/>
      <c r="Q178" s="176"/>
      <c r="R178" s="176">
        <v>55.77</v>
      </c>
      <c r="S178" s="176"/>
      <c r="T178" s="176"/>
      <c r="U178" s="176"/>
      <c r="V178" s="176"/>
      <c r="W178" s="176"/>
      <c r="X178" s="176"/>
      <c r="Y178" s="176"/>
      <c r="Z178" s="176"/>
      <c r="AA178" s="176"/>
      <c r="AB178" s="176"/>
      <c r="AC178" s="176"/>
      <c r="AD178" s="176"/>
      <c r="AE178" s="176"/>
      <c r="AF178" s="176"/>
      <c r="AG178" s="176"/>
      <c r="AH178" s="176"/>
      <c r="AI178" s="176"/>
      <c r="AJ178" s="176"/>
      <c r="AK178" s="176"/>
      <c r="AL178" s="176"/>
      <c r="AM178" s="176"/>
      <c r="AN178" s="176"/>
      <c r="AO178" s="176"/>
      <c r="AP178" s="176"/>
      <c r="AQ178" s="176"/>
      <c r="AR178" s="176"/>
      <c r="AS178" s="176"/>
      <c r="AT178" s="176"/>
      <c r="AU178" s="176"/>
      <c r="AV178" s="176"/>
      <c r="AW178" s="176"/>
      <c r="AX178" s="176"/>
      <c r="AY178" s="176"/>
      <c r="AZ178" s="176"/>
      <c r="BA178" s="176"/>
      <c r="BB178" s="176"/>
      <c r="BC178" s="176"/>
      <c r="BD178" s="176">
        <v>55.77</v>
      </c>
      <c r="BE178" s="176"/>
      <c r="BF178" s="176"/>
      <c r="BG178" s="176"/>
      <c r="BH178" s="176"/>
      <c r="BI178" s="176"/>
      <c r="BJ178" s="176"/>
      <c r="BK178" s="176"/>
      <c r="BL178" s="176"/>
      <c r="BM178" s="176"/>
      <c r="BN178" s="176"/>
      <c r="BO178" s="176"/>
      <c r="BP178" s="176"/>
      <c r="BQ178" s="176"/>
      <c r="BR178" s="176"/>
      <c r="BS178" s="176"/>
      <c r="BT178" s="176"/>
      <c r="BU178" s="176"/>
      <c r="BV178" s="176"/>
      <c r="BW178" s="176"/>
      <c r="BX178" s="176"/>
      <c r="BY178" s="176"/>
      <c r="BZ178" s="176"/>
      <c r="CA178" s="176">
        <v>55.77</v>
      </c>
      <c r="CB178" s="176"/>
      <c r="CC178" s="176"/>
      <c r="CD178" s="176"/>
      <c r="CE178" s="176"/>
      <c r="CF178" s="176">
        <v>55.77</v>
      </c>
      <c r="CG178" s="176"/>
      <c r="CH178" s="176"/>
      <c r="CI178" s="176"/>
      <c r="CJ178" s="176">
        <v>-39430178.875414602</v>
      </c>
    </row>
    <row r="179" spans="4:88">
      <c r="D179" s="175" t="s">
        <v>786</v>
      </c>
      <c r="E179" s="176" t="s">
        <v>806</v>
      </c>
      <c r="F179" s="176" t="s">
        <v>807</v>
      </c>
      <c r="G179" s="176">
        <v>-49672.46</v>
      </c>
      <c r="H179" s="176">
        <v>-6419.34</v>
      </c>
      <c r="I179" s="176"/>
      <c r="J179" s="176"/>
      <c r="K179" s="176"/>
      <c r="L179" s="176"/>
      <c r="M179" s="176">
        <v>-15920.13</v>
      </c>
      <c r="N179" s="176"/>
      <c r="O179" s="176">
        <v>-72011.929999999993</v>
      </c>
      <c r="P179" s="176"/>
      <c r="Q179" s="176"/>
      <c r="R179" s="176"/>
      <c r="S179" s="176"/>
      <c r="T179" s="176"/>
      <c r="U179" s="176"/>
      <c r="V179" s="176"/>
      <c r="W179" s="176"/>
      <c r="X179" s="176"/>
      <c r="Y179" s="176"/>
      <c r="Z179" s="176"/>
      <c r="AA179" s="176"/>
      <c r="AB179" s="176"/>
      <c r="AC179" s="176"/>
      <c r="AD179" s="176"/>
      <c r="AE179" s="176"/>
      <c r="AF179" s="176"/>
      <c r="AG179" s="176"/>
      <c r="AH179" s="176"/>
      <c r="AI179" s="176"/>
      <c r="AJ179" s="176"/>
      <c r="AK179" s="176"/>
      <c r="AL179" s="176"/>
      <c r="AM179" s="176"/>
      <c r="AN179" s="176"/>
      <c r="AO179" s="176"/>
      <c r="AP179" s="176"/>
      <c r="AQ179" s="176"/>
      <c r="AR179" s="176"/>
      <c r="AS179" s="176"/>
      <c r="AT179" s="176"/>
      <c r="AU179" s="176"/>
      <c r="AV179" s="176"/>
      <c r="AW179" s="176"/>
      <c r="AX179" s="176"/>
      <c r="AY179" s="176"/>
      <c r="AZ179" s="176"/>
      <c r="BA179" s="176"/>
      <c r="BB179" s="176"/>
      <c r="BC179" s="176"/>
      <c r="BD179" s="176"/>
      <c r="BE179" s="176"/>
      <c r="BF179" s="176">
        <v>4529.87</v>
      </c>
      <c r="BG179" s="176">
        <v>4529.87</v>
      </c>
      <c r="BH179" s="176"/>
      <c r="BI179" s="176"/>
      <c r="BJ179" s="176"/>
      <c r="BK179" s="176"/>
      <c r="BL179" s="176"/>
      <c r="BM179" s="176"/>
      <c r="BN179" s="176"/>
      <c r="BO179" s="176"/>
      <c r="BP179" s="176"/>
      <c r="BQ179" s="176"/>
      <c r="BR179" s="176"/>
      <c r="BS179" s="176"/>
      <c r="BT179" s="176"/>
      <c r="BU179" s="176"/>
      <c r="BV179" s="176"/>
      <c r="BW179" s="176"/>
      <c r="BX179" s="176"/>
      <c r="BY179" s="176"/>
      <c r="BZ179" s="176"/>
      <c r="CA179" s="176">
        <v>4529.87</v>
      </c>
      <c r="CB179" s="176"/>
      <c r="CC179" s="176"/>
      <c r="CD179" s="176"/>
      <c r="CE179" s="176"/>
      <c r="CF179" s="176">
        <v>4529.87</v>
      </c>
      <c r="CG179" s="176"/>
      <c r="CH179" s="176"/>
      <c r="CI179" s="176"/>
      <c r="CJ179" s="176">
        <v>-67482.06</v>
      </c>
    </row>
    <row r="180" spans="4:88">
      <c r="D180" s="175" t="s">
        <v>788</v>
      </c>
      <c r="E180" s="176" t="s">
        <v>809</v>
      </c>
      <c r="F180" s="176" t="s">
        <v>810</v>
      </c>
      <c r="G180" s="176">
        <v>-50270340.060000002</v>
      </c>
      <c r="H180" s="176"/>
      <c r="I180" s="176"/>
      <c r="J180" s="176">
        <v>-36115792.109345399</v>
      </c>
      <c r="K180" s="176"/>
      <c r="L180" s="176">
        <v>-2925598.4921785002</v>
      </c>
      <c r="M180" s="176">
        <v>-8536037.4700000007</v>
      </c>
      <c r="N180" s="176">
        <v>-3625969.2371729999</v>
      </c>
      <c r="O180" s="176">
        <v>-101473737.3686969</v>
      </c>
      <c r="P180" s="176"/>
      <c r="Q180" s="176"/>
      <c r="R180" s="176"/>
      <c r="S180" s="176"/>
      <c r="T180" s="176"/>
      <c r="U180" s="176"/>
      <c r="V180" s="176"/>
      <c r="W180" s="176"/>
      <c r="X180" s="176"/>
      <c r="Y180" s="176"/>
      <c r="Z180" s="176"/>
      <c r="AA180" s="176"/>
      <c r="AB180" s="176"/>
      <c r="AC180" s="176"/>
      <c r="AD180" s="176"/>
      <c r="AE180" s="176"/>
      <c r="AF180" s="176"/>
      <c r="AG180" s="176"/>
      <c r="AH180" s="176"/>
      <c r="AI180" s="176"/>
      <c r="AJ180" s="176"/>
      <c r="AK180" s="176"/>
      <c r="AL180" s="176"/>
      <c r="AM180" s="176"/>
      <c r="AN180" s="176"/>
      <c r="AO180" s="176"/>
      <c r="AP180" s="176"/>
      <c r="AQ180" s="176"/>
      <c r="AR180" s="176"/>
      <c r="AS180" s="176"/>
      <c r="AT180" s="176"/>
      <c r="AU180" s="176"/>
      <c r="AV180" s="176"/>
      <c r="AW180" s="176"/>
      <c r="AX180" s="176"/>
      <c r="AY180" s="176"/>
      <c r="AZ180" s="176"/>
      <c r="BA180" s="176"/>
      <c r="BB180" s="176"/>
      <c r="BC180" s="176"/>
      <c r="BD180" s="176"/>
      <c r="BE180" s="176"/>
      <c r="BF180" s="176"/>
      <c r="BG180" s="176"/>
      <c r="BH180" s="176"/>
      <c r="BI180" s="176"/>
      <c r="BJ180" s="176"/>
      <c r="BK180" s="176"/>
      <c r="BL180" s="176"/>
      <c r="BM180" s="176"/>
      <c r="BN180" s="176"/>
      <c r="BO180" s="176"/>
      <c r="BP180" s="176"/>
      <c r="BQ180" s="176"/>
      <c r="BR180" s="176"/>
      <c r="BS180" s="176"/>
      <c r="BT180" s="176"/>
      <c r="BU180" s="176"/>
      <c r="BV180" s="176"/>
      <c r="BW180" s="176"/>
      <c r="BX180" s="176"/>
      <c r="BY180" s="176"/>
      <c r="BZ180" s="176"/>
      <c r="CA180" s="176"/>
      <c r="CB180" s="176"/>
      <c r="CC180" s="176"/>
      <c r="CD180" s="176"/>
      <c r="CE180" s="176"/>
      <c r="CF180" s="176"/>
      <c r="CG180" s="176"/>
      <c r="CH180" s="176"/>
      <c r="CI180" s="176"/>
      <c r="CJ180" s="176">
        <v>-101473737.3686969</v>
      </c>
    </row>
    <row r="181" spans="4:88">
      <c r="D181" s="175" t="s">
        <v>790</v>
      </c>
      <c r="E181" s="176" t="s">
        <v>812</v>
      </c>
      <c r="F181" s="176" t="s">
        <v>813</v>
      </c>
      <c r="G181" s="176">
        <v>-108347.86</v>
      </c>
      <c r="H181" s="176"/>
      <c r="I181" s="176"/>
      <c r="J181" s="176">
        <v>-11185530.537811199</v>
      </c>
      <c r="K181" s="176"/>
      <c r="L181" s="176">
        <v>-1749573.8633524999</v>
      </c>
      <c r="M181" s="176">
        <v>-4506223.21</v>
      </c>
      <c r="N181" s="176"/>
      <c r="O181" s="176">
        <v>-17549675.471163701</v>
      </c>
      <c r="P181" s="176"/>
      <c r="Q181" s="176"/>
      <c r="R181" s="176"/>
      <c r="S181" s="176"/>
      <c r="T181" s="176"/>
      <c r="U181" s="176"/>
      <c r="V181" s="176"/>
      <c r="W181" s="176"/>
      <c r="X181" s="176"/>
      <c r="Y181" s="176"/>
      <c r="Z181" s="176"/>
      <c r="AA181" s="176"/>
      <c r="AB181" s="176"/>
      <c r="AC181" s="176"/>
      <c r="AD181" s="176"/>
      <c r="AE181" s="176"/>
      <c r="AF181" s="176"/>
      <c r="AG181" s="176"/>
      <c r="AH181" s="176"/>
      <c r="AI181" s="176"/>
      <c r="AJ181" s="176"/>
      <c r="AK181" s="176"/>
      <c r="AL181" s="176"/>
      <c r="AM181" s="176"/>
      <c r="AN181" s="176"/>
      <c r="AO181" s="176"/>
      <c r="AP181" s="176"/>
      <c r="AQ181" s="176"/>
      <c r="AR181" s="176"/>
      <c r="AS181" s="176"/>
      <c r="AT181" s="176"/>
      <c r="AU181" s="176"/>
      <c r="AV181" s="176"/>
      <c r="AW181" s="176"/>
      <c r="AX181" s="176"/>
      <c r="AY181" s="176"/>
      <c r="AZ181" s="176"/>
      <c r="BA181" s="176"/>
      <c r="BB181" s="176"/>
      <c r="BC181" s="176"/>
      <c r="BD181" s="176"/>
      <c r="BE181" s="176"/>
      <c r="BF181" s="176"/>
      <c r="BG181" s="176"/>
      <c r="BH181" s="176"/>
      <c r="BI181" s="176"/>
      <c r="BJ181" s="176"/>
      <c r="BK181" s="176"/>
      <c r="BL181" s="176"/>
      <c r="BM181" s="176"/>
      <c r="BN181" s="176"/>
      <c r="BO181" s="176"/>
      <c r="BP181" s="176"/>
      <c r="BQ181" s="176"/>
      <c r="BR181" s="176"/>
      <c r="BS181" s="176"/>
      <c r="BT181" s="176"/>
      <c r="BU181" s="176"/>
      <c r="BV181" s="176"/>
      <c r="BW181" s="176"/>
      <c r="BX181" s="176"/>
      <c r="BY181" s="176"/>
      <c r="BZ181" s="176"/>
      <c r="CA181" s="176"/>
      <c r="CB181" s="176"/>
      <c r="CC181" s="176"/>
      <c r="CD181" s="176"/>
      <c r="CE181" s="176"/>
      <c r="CF181" s="176"/>
      <c r="CG181" s="176"/>
      <c r="CH181" s="176"/>
      <c r="CI181" s="176"/>
      <c r="CJ181" s="176">
        <v>-17549675.471163701</v>
      </c>
    </row>
    <row r="182" spans="4:88">
      <c r="D182" s="175" t="s">
        <v>793</v>
      </c>
      <c r="E182" s="176" t="s">
        <v>815</v>
      </c>
      <c r="F182" s="176" t="s">
        <v>816</v>
      </c>
      <c r="G182" s="176">
        <v>-55075358.420000002</v>
      </c>
      <c r="H182" s="176"/>
      <c r="I182" s="176"/>
      <c r="J182" s="176">
        <v>-102477139.648794</v>
      </c>
      <c r="K182" s="176"/>
      <c r="L182" s="176">
        <v>-24647249.501874998</v>
      </c>
      <c r="M182" s="176"/>
      <c r="N182" s="176"/>
      <c r="O182" s="176">
        <v>-182199747.570669</v>
      </c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176"/>
      <c r="CF182" s="176"/>
      <c r="CG182" s="176"/>
      <c r="CH182" s="176"/>
      <c r="CI182" s="176"/>
      <c r="CJ182" s="176">
        <v>-182199747.570669</v>
      </c>
    </row>
    <row r="183" spans="4:88">
      <c r="D183" s="175" t="s">
        <v>796</v>
      </c>
      <c r="E183" s="176" t="s">
        <v>818</v>
      </c>
      <c r="F183" s="176" t="s">
        <v>819</v>
      </c>
      <c r="G183" s="176">
        <v>-1302340.75</v>
      </c>
      <c r="H183" s="176"/>
      <c r="I183" s="176"/>
      <c r="J183" s="176"/>
      <c r="K183" s="176"/>
      <c r="L183" s="176"/>
      <c r="M183" s="176"/>
      <c r="N183" s="176"/>
      <c r="O183" s="176">
        <v>-1302340.75</v>
      </c>
      <c r="P183" s="176"/>
      <c r="Q183" s="176"/>
      <c r="R183" s="176"/>
      <c r="S183" s="176"/>
      <c r="T183" s="176"/>
      <c r="U183" s="176"/>
      <c r="V183" s="176"/>
      <c r="W183" s="176"/>
      <c r="X183" s="176"/>
      <c r="Y183" s="176"/>
      <c r="Z183" s="176"/>
      <c r="AA183" s="176"/>
      <c r="AB183" s="176"/>
      <c r="AC183" s="176"/>
      <c r="AD183" s="176"/>
      <c r="AE183" s="176"/>
      <c r="AF183" s="176"/>
      <c r="AG183" s="176"/>
      <c r="AH183" s="176"/>
      <c r="AI183" s="176"/>
      <c r="AJ183" s="176"/>
      <c r="AK183" s="176"/>
      <c r="AL183" s="176"/>
      <c r="AM183" s="176"/>
      <c r="AN183" s="176"/>
      <c r="AO183" s="176"/>
      <c r="AP183" s="176"/>
      <c r="AQ183" s="176"/>
      <c r="AR183" s="176"/>
      <c r="AS183" s="176"/>
      <c r="AT183" s="176"/>
      <c r="AU183" s="176"/>
      <c r="AV183" s="176"/>
      <c r="AW183" s="176"/>
      <c r="AX183" s="176"/>
      <c r="AY183" s="176"/>
      <c r="AZ183" s="176"/>
      <c r="BA183" s="176"/>
      <c r="BB183" s="176"/>
      <c r="BC183" s="176"/>
      <c r="BD183" s="176"/>
      <c r="BE183" s="176"/>
      <c r="BF183" s="176"/>
      <c r="BG183" s="176"/>
      <c r="BH183" s="176"/>
      <c r="BI183" s="176"/>
      <c r="BJ183" s="176"/>
      <c r="BK183" s="176"/>
      <c r="BL183" s="176"/>
      <c r="BM183" s="176"/>
      <c r="BN183" s="176"/>
      <c r="BO183" s="176"/>
      <c r="BP183" s="176"/>
      <c r="BQ183" s="176"/>
      <c r="BR183" s="176"/>
      <c r="BS183" s="176"/>
      <c r="BT183" s="176"/>
      <c r="BU183" s="176"/>
      <c r="BV183" s="176"/>
      <c r="BW183" s="176"/>
      <c r="BX183" s="176"/>
      <c r="BY183" s="176"/>
      <c r="BZ183" s="176"/>
      <c r="CA183" s="176"/>
      <c r="CB183" s="176"/>
      <c r="CC183" s="176"/>
      <c r="CD183" s="176"/>
      <c r="CE183" s="176"/>
      <c r="CF183" s="176"/>
      <c r="CG183" s="176"/>
      <c r="CH183" s="176"/>
      <c r="CI183" s="176"/>
      <c r="CJ183" s="176">
        <v>-1302340.75</v>
      </c>
    </row>
    <row r="184" spans="4:88">
      <c r="D184" s="175" t="s">
        <v>799</v>
      </c>
      <c r="E184" s="176" t="s">
        <v>821</v>
      </c>
      <c r="F184" s="176" t="s">
        <v>822</v>
      </c>
      <c r="G184" s="176">
        <v>-7214030.0599999996</v>
      </c>
      <c r="H184" s="176"/>
      <c r="I184" s="176"/>
      <c r="J184" s="176">
        <v>-5463315.3861528002</v>
      </c>
      <c r="K184" s="176"/>
      <c r="L184" s="176">
        <v>-309497.02001199999</v>
      </c>
      <c r="M184" s="176"/>
      <c r="N184" s="176">
        <v>-338288.19542100001</v>
      </c>
      <c r="O184" s="176">
        <v>-13325130.6615858</v>
      </c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176"/>
      <c r="AD184" s="176"/>
      <c r="AE184" s="176"/>
      <c r="AF184" s="176"/>
      <c r="AG184" s="176"/>
      <c r="AH184" s="176"/>
      <c r="AI184" s="176"/>
      <c r="AJ184" s="176"/>
      <c r="AK184" s="176"/>
      <c r="AL184" s="176"/>
      <c r="AM184" s="176"/>
      <c r="AN184" s="176"/>
      <c r="AO184" s="176"/>
      <c r="AP184" s="176"/>
      <c r="AQ184" s="176"/>
      <c r="AR184" s="176"/>
      <c r="AS184" s="176"/>
      <c r="AT184" s="176"/>
      <c r="AU184" s="176"/>
      <c r="AV184" s="176"/>
      <c r="AW184" s="176"/>
      <c r="AX184" s="176"/>
      <c r="AY184" s="176"/>
      <c r="AZ184" s="176"/>
      <c r="BA184" s="176"/>
      <c r="BB184" s="176"/>
      <c r="BC184" s="176"/>
      <c r="BD184" s="176"/>
      <c r="BE184" s="176"/>
      <c r="BF184" s="176"/>
      <c r="BG184" s="176"/>
      <c r="BH184" s="176"/>
      <c r="BI184" s="176"/>
      <c r="BJ184" s="176"/>
      <c r="BK184" s="176"/>
      <c r="BL184" s="176"/>
      <c r="BM184" s="176"/>
      <c r="BN184" s="176"/>
      <c r="BO184" s="176"/>
      <c r="BP184" s="176"/>
      <c r="BQ184" s="176"/>
      <c r="BR184" s="176"/>
      <c r="BS184" s="176"/>
      <c r="BT184" s="176"/>
      <c r="BU184" s="176"/>
      <c r="BV184" s="176"/>
      <c r="BW184" s="176"/>
      <c r="BX184" s="176"/>
      <c r="BY184" s="176"/>
      <c r="BZ184" s="176"/>
      <c r="CA184" s="176"/>
      <c r="CB184" s="176"/>
      <c r="CC184" s="176"/>
      <c r="CD184" s="176"/>
      <c r="CE184" s="176"/>
      <c r="CF184" s="176"/>
      <c r="CG184" s="176"/>
      <c r="CH184" s="176"/>
      <c r="CI184" s="176"/>
      <c r="CJ184" s="176">
        <v>-13325130.6615858</v>
      </c>
    </row>
    <row r="185" spans="4:88">
      <c r="D185" s="175" t="s">
        <v>802</v>
      </c>
      <c r="E185" s="176" t="s">
        <v>824</v>
      </c>
      <c r="F185" s="176" t="s">
        <v>825</v>
      </c>
      <c r="G185" s="176">
        <v>-5683003.5300000003</v>
      </c>
      <c r="H185" s="176"/>
      <c r="I185" s="176"/>
      <c r="J185" s="176">
        <v>-146247566.18695921</v>
      </c>
      <c r="K185" s="176"/>
      <c r="L185" s="176">
        <v>-22386932.150281001</v>
      </c>
      <c r="M185" s="176">
        <v>-44006</v>
      </c>
      <c r="N185" s="176"/>
      <c r="O185" s="176">
        <v>-174361507.86724019</v>
      </c>
      <c r="P185" s="176"/>
      <c r="Q185" s="176"/>
      <c r="R185" s="176"/>
      <c r="S185" s="176"/>
      <c r="T185" s="176"/>
      <c r="U185" s="176"/>
      <c r="V185" s="176"/>
      <c r="W185" s="176"/>
      <c r="X185" s="176"/>
      <c r="Y185" s="176"/>
      <c r="Z185" s="176"/>
      <c r="AA185" s="176"/>
      <c r="AB185" s="176"/>
      <c r="AC185" s="176"/>
      <c r="AD185" s="176"/>
      <c r="AE185" s="176"/>
      <c r="AF185" s="176"/>
      <c r="AG185" s="176"/>
      <c r="AH185" s="176"/>
      <c r="AI185" s="176"/>
      <c r="AJ185" s="176"/>
      <c r="AK185" s="176"/>
      <c r="AL185" s="176"/>
      <c r="AM185" s="176"/>
      <c r="AN185" s="176"/>
      <c r="AO185" s="176"/>
      <c r="AP185" s="176"/>
      <c r="AQ185" s="176"/>
      <c r="AR185" s="176"/>
      <c r="AS185" s="176"/>
      <c r="AT185" s="176"/>
      <c r="AU185" s="176"/>
      <c r="AV185" s="176"/>
      <c r="AW185" s="176"/>
      <c r="AX185" s="176"/>
      <c r="AY185" s="176"/>
      <c r="AZ185" s="176"/>
      <c r="BA185" s="176"/>
      <c r="BB185" s="176"/>
      <c r="BC185" s="176"/>
      <c r="BD185" s="176"/>
      <c r="BE185" s="176"/>
      <c r="BF185" s="176"/>
      <c r="BG185" s="176"/>
      <c r="BH185" s="176"/>
      <c r="BI185" s="176"/>
      <c r="BJ185" s="176"/>
      <c r="BK185" s="176"/>
      <c r="BL185" s="176"/>
      <c r="BM185" s="176"/>
      <c r="BN185" s="176"/>
      <c r="BO185" s="176"/>
      <c r="BP185" s="176"/>
      <c r="BQ185" s="176"/>
      <c r="BR185" s="176"/>
      <c r="BS185" s="176"/>
      <c r="BT185" s="176"/>
      <c r="BU185" s="176"/>
      <c r="BV185" s="176"/>
      <c r="BW185" s="176"/>
      <c r="BX185" s="176"/>
      <c r="BY185" s="176"/>
      <c r="BZ185" s="176"/>
      <c r="CA185" s="176"/>
      <c r="CB185" s="176"/>
      <c r="CC185" s="176"/>
      <c r="CD185" s="176"/>
      <c r="CE185" s="176"/>
      <c r="CF185" s="176"/>
      <c r="CG185" s="176"/>
      <c r="CH185" s="176"/>
      <c r="CI185" s="176"/>
      <c r="CJ185" s="176">
        <v>-174361507.86724019</v>
      </c>
    </row>
    <row r="186" spans="4:88">
      <c r="D186" s="175" t="s">
        <v>805</v>
      </c>
      <c r="E186" s="176" t="s">
        <v>827</v>
      </c>
      <c r="F186" s="176" t="s">
        <v>828</v>
      </c>
      <c r="G186" s="176">
        <v>-368416.67</v>
      </c>
      <c r="H186" s="176">
        <v>-342333.33</v>
      </c>
      <c r="I186" s="176"/>
      <c r="J186" s="176">
        <v>-1277685.1264818001</v>
      </c>
      <c r="K186" s="176">
        <v>-21666.66</v>
      </c>
      <c r="L186" s="176">
        <v>-1815099.4076874999</v>
      </c>
      <c r="M186" s="176">
        <v>-355000</v>
      </c>
      <c r="N186" s="176">
        <v>-58778.265433499997</v>
      </c>
      <c r="O186" s="176">
        <v>-4238979.4596028002</v>
      </c>
      <c r="P186" s="176"/>
      <c r="Q186" s="176"/>
      <c r="R186" s="176"/>
      <c r="S186" s="176"/>
      <c r="T186" s="176"/>
      <c r="U186" s="176"/>
      <c r="V186" s="176"/>
      <c r="W186" s="176"/>
      <c r="X186" s="176"/>
      <c r="Y186" s="176"/>
      <c r="Z186" s="176"/>
      <c r="AA186" s="176"/>
      <c r="AB186" s="176"/>
      <c r="AC186" s="176"/>
      <c r="AD186" s="176"/>
      <c r="AE186" s="176"/>
      <c r="AF186" s="176"/>
      <c r="AG186" s="176"/>
      <c r="AH186" s="176"/>
      <c r="AI186" s="176"/>
      <c r="AJ186" s="176"/>
      <c r="AK186" s="176"/>
      <c r="AL186" s="176"/>
      <c r="AM186" s="176"/>
      <c r="AN186" s="176"/>
      <c r="AO186" s="176"/>
      <c r="AP186" s="176"/>
      <c r="AQ186" s="176"/>
      <c r="AR186" s="176"/>
      <c r="AS186" s="176"/>
      <c r="AT186" s="176"/>
      <c r="AU186" s="176"/>
      <c r="AV186" s="176"/>
      <c r="AW186" s="176"/>
      <c r="AX186" s="176"/>
      <c r="AY186" s="176"/>
      <c r="AZ186" s="176"/>
      <c r="BA186" s="176"/>
      <c r="BB186" s="176"/>
      <c r="BC186" s="176"/>
      <c r="BD186" s="176"/>
      <c r="BE186" s="176"/>
      <c r="BF186" s="176"/>
      <c r="BG186" s="176"/>
      <c r="BH186" s="176"/>
      <c r="BI186" s="176"/>
      <c r="BJ186" s="176"/>
      <c r="BK186" s="176"/>
      <c r="BL186" s="176"/>
      <c r="BM186" s="176"/>
      <c r="BN186" s="176"/>
      <c r="BO186" s="176"/>
      <c r="BP186" s="176"/>
      <c r="BQ186" s="176"/>
      <c r="BR186" s="176"/>
      <c r="BS186" s="176"/>
      <c r="BT186" s="176"/>
      <c r="BU186" s="176"/>
      <c r="BV186" s="176"/>
      <c r="BW186" s="176"/>
      <c r="BX186" s="176"/>
      <c r="BY186" s="176"/>
      <c r="BZ186" s="176"/>
      <c r="CA186" s="176"/>
      <c r="CB186" s="176"/>
      <c r="CC186" s="176"/>
      <c r="CD186" s="176"/>
      <c r="CE186" s="176"/>
      <c r="CF186" s="176"/>
      <c r="CG186" s="176"/>
      <c r="CH186" s="176"/>
      <c r="CI186" s="176"/>
      <c r="CJ186" s="176">
        <v>-4238979.4596028002</v>
      </c>
    </row>
    <row r="187" spans="4:88">
      <c r="D187" s="175" t="s">
        <v>2166</v>
      </c>
      <c r="E187" s="176" t="s">
        <v>830</v>
      </c>
      <c r="F187" s="176" t="s">
        <v>831</v>
      </c>
      <c r="G187" s="176"/>
      <c r="H187" s="176"/>
      <c r="I187" s="176"/>
      <c r="J187" s="176"/>
      <c r="K187" s="176"/>
      <c r="L187" s="176"/>
      <c r="M187" s="176"/>
      <c r="N187" s="176">
        <v>-341207.56432349997</v>
      </c>
      <c r="O187" s="176">
        <v>-341207.56432349997</v>
      </c>
      <c r="P187" s="176"/>
      <c r="Q187" s="176"/>
      <c r="R187" s="176"/>
      <c r="S187" s="176"/>
      <c r="T187" s="176"/>
      <c r="U187" s="176"/>
      <c r="V187" s="176"/>
      <c r="W187" s="176"/>
      <c r="X187" s="176"/>
      <c r="Y187" s="176"/>
      <c r="Z187" s="176"/>
      <c r="AA187" s="176"/>
      <c r="AB187" s="176"/>
      <c r="AC187" s="176"/>
      <c r="AD187" s="176"/>
      <c r="AE187" s="176"/>
      <c r="AF187" s="176"/>
      <c r="AG187" s="176"/>
      <c r="AH187" s="176"/>
      <c r="AI187" s="176"/>
      <c r="AJ187" s="176"/>
      <c r="AK187" s="176"/>
      <c r="AL187" s="176"/>
      <c r="AM187" s="176"/>
      <c r="AN187" s="176"/>
      <c r="AO187" s="176"/>
      <c r="AP187" s="176"/>
      <c r="AQ187" s="176"/>
      <c r="AR187" s="176"/>
      <c r="AS187" s="176"/>
      <c r="AT187" s="176"/>
      <c r="AU187" s="176"/>
      <c r="AV187" s="176"/>
      <c r="AW187" s="176"/>
      <c r="AX187" s="176"/>
      <c r="AY187" s="176"/>
      <c r="AZ187" s="176"/>
      <c r="BA187" s="176"/>
      <c r="BB187" s="176"/>
      <c r="BC187" s="176"/>
      <c r="BD187" s="176"/>
      <c r="BE187" s="176"/>
      <c r="BF187" s="176"/>
      <c r="BG187" s="176"/>
      <c r="BH187" s="176"/>
      <c r="BI187" s="176"/>
      <c r="BJ187" s="176"/>
      <c r="BK187" s="176"/>
      <c r="BL187" s="176"/>
      <c r="BM187" s="176"/>
      <c r="BN187" s="176"/>
      <c r="BO187" s="176"/>
      <c r="BP187" s="176"/>
      <c r="BQ187" s="176"/>
      <c r="BR187" s="176"/>
      <c r="BS187" s="176"/>
      <c r="BT187" s="176"/>
      <c r="BU187" s="176"/>
      <c r="BV187" s="176"/>
      <c r="BW187" s="176"/>
      <c r="BX187" s="176"/>
      <c r="BY187" s="176"/>
      <c r="BZ187" s="176"/>
      <c r="CA187" s="176"/>
      <c r="CB187" s="176"/>
      <c r="CC187" s="176"/>
      <c r="CD187" s="176"/>
      <c r="CE187" s="176"/>
      <c r="CF187" s="176"/>
      <c r="CG187" s="176"/>
      <c r="CH187" s="176"/>
      <c r="CI187" s="176"/>
      <c r="CJ187" s="176">
        <v>-341207.56432349997</v>
      </c>
    </row>
    <row r="188" spans="4:88">
      <c r="D188" s="175" t="s">
        <v>808</v>
      </c>
      <c r="E188" s="176" t="s">
        <v>833</v>
      </c>
      <c r="F188" s="176" t="s">
        <v>834</v>
      </c>
      <c r="G188" s="176">
        <v>-2536482.2200000002</v>
      </c>
      <c r="H188" s="176">
        <v>-6300.01</v>
      </c>
      <c r="I188" s="176"/>
      <c r="J188" s="176">
        <v>-291765.75</v>
      </c>
      <c r="K188" s="176"/>
      <c r="L188" s="176">
        <v>-243340.5</v>
      </c>
      <c r="M188" s="176">
        <v>-94707.66</v>
      </c>
      <c r="N188" s="176">
        <v>-5385348.1040895004</v>
      </c>
      <c r="O188" s="176">
        <v>-8557944.2440894991</v>
      </c>
      <c r="P188" s="176"/>
      <c r="Q188" s="176"/>
      <c r="R188" s="176"/>
      <c r="S188" s="176"/>
      <c r="T188" s="176"/>
      <c r="U188" s="176"/>
      <c r="V188" s="176"/>
      <c r="W188" s="176"/>
      <c r="X188" s="176"/>
      <c r="Y188" s="176"/>
      <c r="Z188" s="176"/>
      <c r="AA188" s="176"/>
      <c r="AB188" s="176"/>
      <c r="AC188" s="176"/>
      <c r="AD188" s="176"/>
      <c r="AE188" s="176"/>
      <c r="AF188" s="176"/>
      <c r="AG188" s="176"/>
      <c r="AH188" s="176"/>
      <c r="AI188" s="176"/>
      <c r="AJ188" s="176"/>
      <c r="AK188" s="176"/>
      <c r="AL188" s="176"/>
      <c r="AM188" s="176"/>
      <c r="AN188" s="176"/>
      <c r="AO188" s="176"/>
      <c r="AP188" s="176"/>
      <c r="AQ188" s="176"/>
      <c r="AR188" s="176"/>
      <c r="AS188" s="176"/>
      <c r="AT188" s="176"/>
      <c r="AU188" s="176"/>
      <c r="AV188" s="176"/>
      <c r="AW188" s="176"/>
      <c r="AX188" s="176"/>
      <c r="AY188" s="176"/>
      <c r="AZ188" s="176"/>
      <c r="BA188" s="176"/>
      <c r="BB188" s="176"/>
      <c r="BC188" s="176"/>
      <c r="BD188" s="176"/>
      <c r="BE188" s="176"/>
      <c r="BF188" s="176"/>
      <c r="BG188" s="176"/>
      <c r="BH188" s="176"/>
      <c r="BI188" s="176"/>
      <c r="BJ188" s="176"/>
      <c r="BK188" s="176"/>
      <c r="BL188" s="176"/>
      <c r="BM188" s="176"/>
      <c r="BN188" s="176"/>
      <c r="BO188" s="176"/>
      <c r="BP188" s="176"/>
      <c r="BQ188" s="176"/>
      <c r="BR188" s="176"/>
      <c r="BS188" s="176"/>
      <c r="BT188" s="176"/>
      <c r="BU188" s="176"/>
      <c r="BV188" s="176"/>
      <c r="BW188" s="176"/>
      <c r="BX188" s="176"/>
      <c r="BY188" s="176"/>
      <c r="BZ188" s="176"/>
      <c r="CA188" s="176"/>
      <c r="CB188" s="176"/>
      <c r="CC188" s="176"/>
      <c r="CD188" s="176"/>
      <c r="CE188" s="176"/>
      <c r="CF188" s="176"/>
      <c r="CG188" s="176"/>
      <c r="CH188" s="176"/>
      <c r="CI188" s="176"/>
      <c r="CJ188" s="176">
        <v>-8557944.2440894991</v>
      </c>
    </row>
    <row r="189" spans="4:88">
      <c r="D189" s="175" t="s">
        <v>814</v>
      </c>
      <c r="E189" s="176" t="s">
        <v>836</v>
      </c>
      <c r="F189" s="176" t="s">
        <v>837</v>
      </c>
      <c r="G189" s="176"/>
      <c r="H189" s="176"/>
      <c r="I189" s="176"/>
      <c r="J189" s="176"/>
      <c r="K189" s="176"/>
      <c r="L189" s="176">
        <v>-1181159.1632920001</v>
      </c>
      <c r="M189" s="176"/>
      <c r="N189" s="176">
        <v>-1721441.709612</v>
      </c>
      <c r="O189" s="176">
        <v>-2902600.8729039999</v>
      </c>
      <c r="P189" s="176"/>
      <c r="Q189" s="176"/>
      <c r="R189" s="176"/>
      <c r="S189" s="176"/>
      <c r="T189" s="176"/>
      <c r="U189" s="176"/>
      <c r="V189" s="176"/>
      <c r="W189" s="176"/>
      <c r="X189" s="176"/>
      <c r="Y189" s="176"/>
      <c r="Z189" s="176"/>
      <c r="AA189" s="176"/>
      <c r="AB189" s="176"/>
      <c r="AC189" s="176"/>
      <c r="AD189" s="176"/>
      <c r="AE189" s="176"/>
      <c r="AF189" s="176"/>
      <c r="AG189" s="176"/>
      <c r="AH189" s="176"/>
      <c r="AI189" s="176"/>
      <c r="AJ189" s="176"/>
      <c r="AK189" s="176"/>
      <c r="AL189" s="176"/>
      <c r="AM189" s="176"/>
      <c r="AN189" s="176"/>
      <c r="AO189" s="176"/>
      <c r="AP189" s="176"/>
      <c r="AQ189" s="176"/>
      <c r="AR189" s="176"/>
      <c r="AS189" s="176"/>
      <c r="AT189" s="176"/>
      <c r="AU189" s="176"/>
      <c r="AV189" s="176"/>
      <c r="AW189" s="176"/>
      <c r="AX189" s="176"/>
      <c r="AY189" s="176"/>
      <c r="AZ189" s="176"/>
      <c r="BA189" s="176"/>
      <c r="BB189" s="176"/>
      <c r="BC189" s="176"/>
      <c r="BD189" s="176"/>
      <c r="BE189" s="176"/>
      <c r="BF189" s="176"/>
      <c r="BG189" s="176"/>
      <c r="BH189" s="176"/>
      <c r="BI189" s="176"/>
      <c r="BJ189" s="176"/>
      <c r="BK189" s="176"/>
      <c r="BL189" s="176"/>
      <c r="BM189" s="176"/>
      <c r="BN189" s="176"/>
      <c r="BO189" s="176"/>
      <c r="BP189" s="176"/>
      <c r="BQ189" s="176"/>
      <c r="BR189" s="176"/>
      <c r="BS189" s="176"/>
      <c r="BT189" s="176"/>
      <c r="BU189" s="176"/>
      <c r="BV189" s="176"/>
      <c r="BW189" s="176"/>
      <c r="BX189" s="176"/>
      <c r="BY189" s="176"/>
      <c r="BZ189" s="176"/>
      <c r="CA189" s="176"/>
      <c r="CB189" s="176"/>
      <c r="CC189" s="176"/>
      <c r="CD189" s="176"/>
      <c r="CE189" s="176"/>
      <c r="CF189" s="176"/>
      <c r="CG189" s="176"/>
      <c r="CH189" s="176"/>
      <c r="CI189" s="176"/>
      <c r="CJ189" s="176">
        <v>-2902600.8729039999</v>
      </c>
    </row>
    <row r="190" spans="4:88">
      <c r="D190" s="175" t="s">
        <v>817</v>
      </c>
      <c r="E190" s="176" t="s">
        <v>839</v>
      </c>
      <c r="F190" s="176" t="s">
        <v>840</v>
      </c>
      <c r="G190" s="176">
        <v>-51371961.140000001</v>
      </c>
      <c r="H190" s="176">
        <v>-128651</v>
      </c>
      <c r="I190" s="176"/>
      <c r="J190" s="176">
        <v>-1109215.5373271999</v>
      </c>
      <c r="K190" s="176">
        <v>-8811.1</v>
      </c>
      <c r="L190" s="176">
        <v>-63105136.819210097</v>
      </c>
      <c r="M190" s="176">
        <v>-3542319.7</v>
      </c>
      <c r="N190" s="176"/>
      <c r="O190" s="176">
        <v>-119266095.29653729</v>
      </c>
      <c r="P190" s="176"/>
      <c r="Q190" s="176"/>
      <c r="R190" s="176"/>
      <c r="S190" s="176"/>
      <c r="T190" s="176"/>
      <c r="U190" s="176">
        <v>54907791.484154299</v>
      </c>
      <c r="V190" s="176"/>
      <c r="W190" s="176"/>
      <c r="X190" s="176"/>
      <c r="Y190" s="176"/>
      <c r="Z190" s="176"/>
      <c r="AA190" s="176"/>
      <c r="AB190" s="176"/>
      <c r="AC190" s="176"/>
      <c r="AD190" s="176"/>
      <c r="AE190" s="176"/>
      <c r="AF190" s="176"/>
      <c r="AG190" s="176"/>
      <c r="AH190" s="176"/>
      <c r="AI190" s="176"/>
      <c r="AJ190" s="176"/>
      <c r="AK190" s="176"/>
      <c r="AL190" s="176"/>
      <c r="AM190" s="176"/>
      <c r="AN190" s="176"/>
      <c r="AO190" s="176"/>
      <c r="AP190" s="176"/>
      <c r="AQ190" s="176"/>
      <c r="AR190" s="176"/>
      <c r="AS190" s="176"/>
      <c r="AT190" s="176"/>
      <c r="AU190" s="176"/>
      <c r="AV190" s="176"/>
      <c r="AW190" s="176"/>
      <c r="AX190" s="176"/>
      <c r="AY190" s="176"/>
      <c r="AZ190" s="176"/>
      <c r="BA190" s="176"/>
      <c r="BB190" s="176"/>
      <c r="BC190" s="176"/>
      <c r="BD190" s="176">
        <v>54907791.484154299</v>
      </c>
      <c r="BE190" s="176"/>
      <c r="BF190" s="176"/>
      <c r="BG190" s="176"/>
      <c r="BH190" s="176"/>
      <c r="BI190" s="176"/>
      <c r="BJ190" s="176"/>
      <c r="BK190" s="176"/>
      <c r="BL190" s="176"/>
      <c r="BM190" s="176"/>
      <c r="BN190" s="176"/>
      <c r="BO190" s="176"/>
      <c r="BP190" s="176"/>
      <c r="BQ190" s="176"/>
      <c r="BR190" s="176"/>
      <c r="BS190" s="176"/>
      <c r="BT190" s="176"/>
      <c r="BU190" s="176"/>
      <c r="BV190" s="176"/>
      <c r="BW190" s="176"/>
      <c r="BX190" s="176"/>
      <c r="BY190" s="176"/>
      <c r="BZ190" s="176"/>
      <c r="CA190" s="176">
        <v>54907791.484154299</v>
      </c>
      <c r="CB190" s="176"/>
      <c r="CC190" s="176"/>
      <c r="CD190" s="176"/>
      <c r="CE190" s="176"/>
      <c r="CF190" s="176">
        <v>54907791.484154299</v>
      </c>
      <c r="CG190" s="176"/>
      <c r="CH190" s="176"/>
      <c r="CI190" s="176"/>
      <c r="CJ190" s="176">
        <v>-64358303.812383004</v>
      </c>
    </row>
    <row r="191" spans="4:88">
      <c r="D191" s="175" t="s">
        <v>820</v>
      </c>
      <c r="E191" s="176" t="s">
        <v>842</v>
      </c>
      <c r="F191" s="176" t="s">
        <v>843</v>
      </c>
      <c r="G191" s="176">
        <v>-1652555.27</v>
      </c>
      <c r="H191" s="176">
        <v>-497362.25</v>
      </c>
      <c r="I191" s="176"/>
      <c r="J191" s="176">
        <v>-41087817.466473602</v>
      </c>
      <c r="K191" s="176"/>
      <c r="L191" s="176">
        <v>-1243973.220591</v>
      </c>
      <c r="M191" s="176"/>
      <c r="N191" s="176">
        <v>-244262.27560950001</v>
      </c>
      <c r="O191" s="176">
        <v>-44725970.4826741</v>
      </c>
      <c r="P191" s="176"/>
      <c r="Q191" s="176"/>
      <c r="R191" s="176"/>
      <c r="S191" s="176"/>
      <c r="T191" s="176"/>
      <c r="U191" s="176"/>
      <c r="V191" s="176"/>
      <c r="W191" s="176"/>
      <c r="X191" s="176"/>
      <c r="Y191" s="176"/>
      <c r="Z191" s="176"/>
      <c r="AA191" s="176"/>
      <c r="AB191" s="176"/>
      <c r="AC191" s="176"/>
      <c r="AD191" s="176"/>
      <c r="AE191" s="176"/>
      <c r="AF191" s="176"/>
      <c r="AG191" s="176"/>
      <c r="AH191" s="176"/>
      <c r="AI191" s="176"/>
      <c r="AJ191" s="176"/>
      <c r="AK191" s="176"/>
      <c r="AL191" s="176"/>
      <c r="AM191" s="176"/>
      <c r="AN191" s="176"/>
      <c r="AO191" s="176"/>
      <c r="AP191" s="176"/>
      <c r="AQ191" s="176"/>
      <c r="AR191" s="176"/>
      <c r="AS191" s="176"/>
      <c r="AT191" s="176"/>
      <c r="AU191" s="176"/>
      <c r="AV191" s="176"/>
      <c r="AW191" s="176"/>
      <c r="AX191" s="176"/>
      <c r="AY191" s="176"/>
      <c r="AZ191" s="176"/>
      <c r="BA191" s="176"/>
      <c r="BB191" s="176"/>
      <c r="BC191" s="176"/>
      <c r="BD191" s="176"/>
      <c r="BE191" s="176"/>
      <c r="BF191" s="176"/>
      <c r="BG191" s="176"/>
      <c r="BH191" s="176"/>
      <c r="BI191" s="176"/>
      <c r="BJ191" s="176"/>
      <c r="BK191" s="176"/>
      <c r="BL191" s="176"/>
      <c r="BM191" s="176"/>
      <c r="BN191" s="176"/>
      <c r="BO191" s="176"/>
      <c r="BP191" s="176"/>
      <c r="BQ191" s="176"/>
      <c r="BR191" s="176"/>
      <c r="BS191" s="176"/>
      <c r="BT191" s="176"/>
      <c r="BU191" s="176"/>
      <c r="BV191" s="176"/>
      <c r="BW191" s="176"/>
      <c r="BX191" s="176"/>
      <c r="BY191" s="176"/>
      <c r="BZ191" s="176"/>
      <c r="CA191" s="176"/>
      <c r="CB191" s="176"/>
      <c r="CC191" s="176"/>
      <c r="CD191" s="176"/>
      <c r="CE191" s="176"/>
      <c r="CF191" s="176"/>
      <c r="CG191" s="176"/>
      <c r="CH191" s="176"/>
      <c r="CI191" s="176"/>
      <c r="CJ191" s="176">
        <v>-44725970.4826741</v>
      </c>
    </row>
    <row r="192" spans="4:88">
      <c r="D192" s="175" t="s">
        <v>823</v>
      </c>
      <c r="E192" s="176" t="s">
        <v>845</v>
      </c>
      <c r="F192" s="176" t="s">
        <v>846</v>
      </c>
      <c r="G192" s="176">
        <v>-2324350</v>
      </c>
      <c r="H192" s="176"/>
      <c r="I192" s="176"/>
      <c r="J192" s="176"/>
      <c r="K192" s="176"/>
      <c r="L192" s="176"/>
      <c r="M192" s="176">
        <v>-530500</v>
      </c>
      <c r="N192" s="176"/>
      <c r="O192" s="176">
        <v>-2854850</v>
      </c>
      <c r="P192" s="176"/>
      <c r="Q192" s="176"/>
      <c r="R192" s="176"/>
      <c r="S192" s="176"/>
      <c r="T192" s="176"/>
      <c r="U192" s="176"/>
      <c r="V192" s="176"/>
      <c r="W192" s="176"/>
      <c r="X192" s="176"/>
      <c r="Y192" s="176"/>
      <c r="Z192" s="176"/>
      <c r="AA192" s="176"/>
      <c r="AB192" s="176"/>
      <c r="AC192" s="176"/>
      <c r="AD192" s="176"/>
      <c r="AE192" s="176"/>
      <c r="AF192" s="176"/>
      <c r="AG192" s="176"/>
      <c r="AH192" s="176"/>
      <c r="AI192" s="176"/>
      <c r="AJ192" s="176"/>
      <c r="AK192" s="176"/>
      <c r="AL192" s="176"/>
      <c r="AM192" s="176"/>
      <c r="AN192" s="176"/>
      <c r="AO192" s="176"/>
      <c r="AP192" s="176"/>
      <c r="AQ192" s="176"/>
      <c r="AR192" s="176"/>
      <c r="AS192" s="176"/>
      <c r="AT192" s="176"/>
      <c r="AU192" s="176"/>
      <c r="AV192" s="176"/>
      <c r="AW192" s="176"/>
      <c r="AX192" s="176"/>
      <c r="AY192" s="176"/>
      <c r="AZ192" s="176"/>
      <c r="BA192" s="176"/>
      <c r="BB192" s="176"/>
      <c r="BC192" s="176"/>
      <c r="BD192" s="176"/>
      <c r="BE192" s="176"/>
      <c r="BF192" s="176"/>
      <c r="BG192" s="176"/>
      <c r="BH192" s="176"/>
      <c r="BI192" s="176"/>
      <c r="BJ192" s="176"/>
      <c r="BK192" s="176"/>
      <c r="BL192" s="176"/>
      <c r="BM192" s="176"/>
      <c r="BN192" s="176"/>
      <c r="BO192" s="176"/>
      <c r="BP192" s="176"/>
      <c r="BQ192" s="176"/>
      <c r="BR192" s="176"/>
      <c r="BS192" s="176"/>
      <c r="BT192" s="176"/>
      <c r="BU192" s="176"/>
      <c r="BV192" s="176"/>
      <c r="BW192" s="176"/>
      <c r="BX192" s="176"/>
      <c r="BY192" s="176"/>
      <c r="BZ192" s="176"/>
      <c r="CA192" s="176"/>
      <c r="CB192" s="176"/>
      <c r="CC192" s="176"/>
      <c r="CD192" s="176"/>
      <c r="CE192" s="176"/>
      <c r="CF192" s="176"/>
      <c r="CG192" s="176"/>
      <c r="CH192" s="176"/>
      <c r="CI192" s="176"/>
      <c r="CJ192" s="176">
        <v>-2854850</v>
      </c>
    </row>
    <row r="193" spans="4:88">
      <c r="D193" s="175" t="s">
        <v>826</v>
      </c>
      <c r="E193" s="176" t="s">
        <v>848</v>
      </c>
      <c r="F193" s="176" t="s">
        <v>849</v>
      </c>
      <c r="G193" s="176">
        <v>-7768915.6900000004</v>
      </c>
      <c r="H193" s="176">
        <v>-189451.1</v>
      </c>
      <c r="I193" s="176"/>
      <c r="J193" s="176"/>
      <c r="K193" s="176"/>
      <c r="L193" s="176">
        <v>-3036597.2878915002</v>
      </c>
      <c r="M193" s="176">
        <v>-222000</v>
      </c>
      <c r="N193" s="176"/>
      <c r="O193" s="176">
        <v>-11216964.077891501</v>
      </c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176"/>
      <c r="AZ193" s="176"/>
      <c r="BA193" s="176"/>
      <c r="BB193" s="176"/>
      <c r="BC193" s="176"/>
      <c r="BD193" s="176"/>
      <c r="BE193" s="176"/>
      <c r="BF193" s="176"/>
      <c r="BG193" s="176"/>
      <c r="BH193" s="176"/>
      <c r="BI193" s="176"/>
      <c r="BJ193" s="176"/>
      <c r="BK193" s="176"/>
      <c r="BL193" s="176"/>
      <c r="BM193" s="176"/>
      <c r="BN193" s="176"/>
      <c r="BO193" s="176"/>
      <c r="BP193" s="176"/>
      <c r="BQ193" s="176"/>
      <c r="BR193" s="176"/>
      <c r="BS193" s="176"/>
      <c r="BT193" s="176"/>
      <c r="BU193" s="176"/>
      <c r="BV193" s="176"/>
      <c r="BW193" s="176"/>
      <c r="BX193" s="176"/>
      <c r="BY193" s="176"/>
      <c r="BZ193" s="176"/>
      <c r="CA193" s="176"/>
      <c r="CB193" s="176"/>
      <c r="CC193" s="176"/>
      <c r="CD193" s="176"/>
      <c r="CE193" s="176"/>
      <c r="CF193" s="176"/>
      <c r="CG193" s="176"/>
      <c r="CH193" s="176"/>
      <c r="CI193" s="176"/>
      <c r="CJ193" s="176">
        <v>-11216964.077891501</v>
      </c>
    </row>
    <row r="194" spans="4:88">
      <c r="D194" s="175" t="s">
        <v>829</v>
      </c>
      <c r="E194" s="176" t="s">
        <v>851</v>
      </c>
      <c r="F194" s="176" t="s">
        <v>852</v>
      </c>
      <c r="G194" s="176">
        <v>-128333.33</v>
      </c>
      <c r="H194" s="176"/>
      <c r="I194" s="176"/>
      <c r="J194" s="176">
        <v>-311127.57571379998</v>
      </c>
      <c r="K194" s="176"/>
      <c r="L194" s="176"/>
      <c r="M194" s="176">
        <v>-74250</v>
      </c>
      <c r="N194" s="176"/>
      <c r="O194" s="176">
        <v>-513710.90571379999</v>
      </c>
      <c r="P194" s="176"/>
      <c r="Q194" s="176"/>
      <c r="R194" s="176"/>
      <c r="S194" s="176"/>
      <c r="T194" s="176"/>
      <c r="U194" s="176"/>
      <c r="V194" s="176"/>
      <c r="W194" s="176"/>
      <c r="X194" s="176"/>
      <c r="Y194" s="176"/>
      <c r="Z194" s="176"/>
      <c r="AA194" s="176"/>
      <c r="AB194" s="176"/>
      <c r="AC194" s="176"/>
      <c r="AD194" s="176"/>
      <c r="AE194" s="176"/>
      <c r="AF194" s="176"/>
      <c r="AG194" s="176"/>
      <c r="AH194" s="176"/>
      <c r="AI194" s="176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  <c r="AV194" s="176"/>
      <c r="AW194" s="176"/>
      <c r="AX194" s="176"/>
      <c r="AY194" s="176"/>
      <c r="AZ194" s="176"/>
      <c r="BA194" s="176"/>
      <c r="BB194" s="176"/>
      <c r="BC194" s="176"/>
      <c r="BD194" s="176"/>
      <c r="BE194" s="176"/>
      <c r="BF194" s="176">
        <v>202583.33</v>
      </c>
      <c r="BG194" s="176">
        <v>202583.33</v>
      </c>
      <c r="BH194" s="176"/>
      <c r="BI194" s="176"/>
      <c r="BJ194" s="176"/>
      <c r="BK194" s="176"/>
      <c r="BL194" s="176"/>
      <c r="BM194" s="176"/>
      <c r="BN194" s="176"/>
      <c r="BO194" s="176"/>
      <c r="BP194" s="176"/>
      <c r="BQ194" s="176"/>
      <c r="BR194" s="176"/>
      <c r="BS194" s="176"/>
      <c r="BT194" s="176"/>
      <c r="BU194" s="176"/>
      <c r="BV194" s="176"/>
      <c r="BW194" s="176"/>
      <c r="BX194" s="176"/>
      <c r="BY194" s="176"/>
      <c r="BZ194" s="176"/>
      <c r="CA194" s="176">
        <v>202583.33</v>
      </c>
      <c r="CB194" s="176"/>
      <c r="CC194" s="176"/>
      <c r="CD194" s="176"/>
      <c r="CE194" s="176"/>
      <c r="CF194" s="176">
        <v>202583.33</v>
      </c>
      <c r="CG194" s="176"/>
      <c r="CH194" s="176"/>
      <c r="CI194" s="176"/>
      <c r="CJ194" s="176">
        <v>-311127.57571379998</v>
      </c>
    </row>
    <row r="195" spans="4:88">
      <c r="D195" s="175" t="s">
        <v>832</v>
      </c>
      <c r="E195" s="176" t="s">
        <v>854</v>
      </c>
      <c r="F195" s="176" t="s">
        <v>855</v>
      </c>
      <c r="G195" s="176">
        <v>-6536833.1200000001</v>
      </c>
      <c r="H195" s="176"/>
      <c r="I195" s="176"/>
      <c r="J195" s="176"/>
      <c r="K195" s="176"/>
      <c r="L195" s="176"/>
      <c r="M195" s="176">
        <v>-1019665.29</v>
      </c>
      <c r="N195" s="176">
        <v>-263304.117279</v>
      </c>
      <c r="O195" s="176">
        <v>-7819802.5272789998</v>
      </c>
      <c r="P195" s="176"/>
      <c r="Q195" s="176"/>
      <c r="R195" s="176"/>
      <c r="S195" s="176"/>
      <c r="T195" s="176"/>
      <c r="U195" s="176"/>
      <c r="V195" s="176"/>
      <c r="W195" s="176"/>
      <c r="X195" s="176"/>
      <c r="Y195" s="176"/>
      <c r="Z195" s="176"/>
      <c r="AA195" s="176"/>
      <c r="AB195" s="176"/>
      <c r="AC195" s="176"/>
      <c r="AD195" s="176"/>
      <c r="AE195" s="176"/>
      <c r="AF195" s="176"/>
      <c r="AG195" s="176"/>
      <c r="AH195" s="176"/>
      <c r="AI195" s="176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  <c r="AV195" s="176"/>
      <c r="AW195" s="176"/>
      <c r="AX195" s="176"/>
      <c r="AY195" s="176"/>
      <c r="AZ195" s="176"/>
      <c r="BA195" s="176"/>
      <c r="BB195" s="176"/>
      <c r="BC195" s="176"/>
      <c r="BD195" s="176"/>
      <c r="BE195" s="176"/>
      <c r="BF195" s="176"/>
      <c r="BG195" s="176"/>
      <c r="BH195" s="176"/>
      <c r="BI195" s="176"/>
      <c r="BJ195" s="176"/>
      <c r="BK195" s="176"/>
      <c r="BL195" s="176"/>
      <c r="BM195" s="176"/>
      <c r="BN195" s="176"/>
      <c r="BO195" s="176"/>
      <c r="BP195" s="176"/>
      <c r="BQ195" s="176"/>
      <c r="BR195" s="176"/>
      <c r="BS195" s="176"/>
      <c r="BT195" s="176"/>
      <c r="BU195" s="176"/>
      <c r="BV195" s="176"/>
      <c r="BW195" s="176"/>
      <c r="BX195" s="176"/>
      <c r="BY195" s="176"/>
      <c r="BZ195" s="176"/>
      <c r="CA195" s="176"/>
      <c r="CB195" s="176"/>
      <c r="CC195" s="176"/>
      <c r="CD195" s="176"/>
      <c r="CE195" s="176"/>
      <c r="CF195" s="176"/>
      <c r="CG195" s="176"/>
      <c r="CH195" s="176"/>
      <c r="CI195" s="176"/>
      <c r="CJ195" s="176">
        <v>-7819802.5272789998</v>
      </c>
    </row>
    <row r="196" spans="4:88">
      <c r="D196" s="175" t="s">
        <v>835</v>
      </c>
      <c r="E196" s="176" t="s">
        <v>857</v>
      </c>
      <c r="F196" s="176" t="s">
        <v>858</v>
      </c>
      <c r="G196" s="176"/>
      <c r="H196" s="176"/>
      <c r="I196" s="176"/>
      <c r="J196" s="176"/>
      <c r="K196" s="176"/>
      <c r="L196" s="176">
        <v>-3239745.8926539999</v>
      </c>
      <c r="M196" s="176"/>
      <c r="N196" s="176"/>
      <c r="O196" s="176">
        <v>-3239745.8926539999</v>
      </c>
      <c r="P196" s="176"/>
      <c r="Q196" s="176"/>
      <c r="R196" s="176"/>
      <c r="S196" s="176"/>
      <c r="T196" s="176"/>
      <c r="U196" s="176"/>
      <c r="V196" s="176"/>
      <c r="W196" s="176"/>
      <c r="X196" s="176"/>
      <c r="Y196" s="176"/>
      <c r="Z196" s="176"/>
      <c r="AA196" s="176"/>
      <c r="AB196" s="176"/>
      <c r="AC196" s="176"/>
      <c r="AD196" s="176"/>
      <c r="AE196" s="176"/>
      <c r="AF196" s="176"/>
      <c r="AG196" s="176"/>
      <c r="AH196" s="176"/>
      <c r="AI196" s="176"/>
      <c r="AJ196" s="176"/>
      <c r="AK196" s="176"/>
      <c r="AL196" s="176"/>
      <c r="AM196" s="176"/>
      <c r="AN196" s="176"/>
      <c r="AO196" s="176"/>
      <c r="AP196" s="176"/>
      <c r="AQ196" s="176"/>
      <c r="AR196" s="176"/>
      <c r="AS196" s="176"/>
      <c r="AT196" s="176"/>
      <c r="AU196" s="176"/>
      <c r="AV196" s="176"/>
      <c r="AW196" s="176"/>
      <c r="AX196" s="176"/>
      <c r="AY196" s="176"/>
      <c r="AZ196" s="176"/>
      <c r="BA196" s="176"/>
      <c r="BB196" s="176"/>
      <c r="BC196" s="176"/>
      <c r="BD196" s="176"/>
      <c r="BE196" s="176"/>
      <c r="BF196" s="176"/>
      <c r="BG196" s="176"/>
      <c r="BH196" s="176"/>
      <c r="BI196" s="176"/>
      <c r="BJ196" s="176"/>
      <c r="BK196" s="176"/>
      <c r="BL196" s="176"/>
      <c r="BM196" s="176"/>
      <c r="BN196" s="176"/>
      <c r="BO196" s="176"/>
      <c r="BP196" s="176"/>
      <c r="BQ196" s="176"/>
      <c r="BR196" s="176"/>
      <c r="BS196" s="176"/>
      <c r="BT196" s="176"/>
      <c r="BU196" s="176"/>
      <c r="BV196" s="176"/>
      <c r="BW196" s="176"/>
      <c r="BX196" s="176"/>
      <c r="BY196" s="176"/>
      <c r="BZ196" s="176"/>
      <c r="CA196" s="176"/>
      <c r="CB196" s="176"/>
      <c r="CC196" s="176"/>
      <c r="CD196" s="176"/>
      <c r="CE196" s="176"/>
      <c r="CF196" s="176"/>
      <c r="CG196" s="176"/>
      <c r="CH196" s="176"/>
      <c r="CI196" s="176"/>
      <c r="CJ196" s="176">
        <v>-3239745.8926539999</v>
      </c>
    </row>
    <row r="197" spans="4:88">
      <c r="D197" s="175" t="s">
        <v>838</v>
      </c>
      <c r="E197" s="176" t="s">
        <v>860</v>
      </c>
      <c r="F197" s="176" t="s">
        <v>861</v>
      </c>
      <c r="G197" s="176">
        <v>-9484066.0199999996</v>
      </c>
      <c r="H197" s="176">
        <v>-408947.86</v>
      </c>
      <c r="I197" s="176"/>
      <c r="J197" s="176"/>
      <c r="K197" s="176">
        <v>-321</v>
      </c>
      <c r="L197" s="176">
        <v>-7580366.4842245001</v>
      </c>
      <c r="M197" s="176">
        <v>-1754012.01</v>
      </c>
      <c r="N197" s="176">
        <v>-543713.89833</v>
      </c>
      <c r="O197" s="176">
        <v>-19771427.272554498</v>
      </c>
      <c r="P197" s="176"/>
      <c r="Q197" s="176"/>
      <c r="R197" s="176"/>
      <c r="S197" s="176"/>
      <c r="T197" s="176"/>
      <c r="U197" s="176"/>
      <c r="V197" s="176"/>
      <c r="W197" s="176"/>
      <c r="X197" s="176"/>
      <c r="Y197" s="176"/>
      <c r="Z197" s="176"/>
      <c r="AA197" s="176"/>
      <c r="AB197" s="176"/>
      <c r="AC197" s="176"/>
      <c r="AD197" s="176"/>
      <c r="AE197" s="176"/>
      <c r="AF197" s="176"/>
      <c r="AG197" s="176"/>
      <c r="AH197" s="176"/>
      <c r="AI197" s="176"/>
      <c r="AJ197" s="176"/>
      <c r="AK197" s="176"/>
      <c r="AL197" s="176"/>
      <c r="AM197" s="176"/>
      <c r="AN197" s="176"/>
      <c r="AO197" s="176"/>
      <c r="AP197" s="176"/>
      <c r="AQ197" s="176"/>
      <c r="AR197" s="176"/>
      <c r="AS197" s="176"/>
      <c r="AT197" s="176"/>
      <c r="AU197" s="176"/>
      <c r="AV197" s="176"/>
      <c r="AW197" s="176"/>
      <c r="AX197" s="176"/>
      <c r="AY197" s="176"/>
      <c r="AZ197" s="176"/>
      <c r="BA197" s="176"/>
      <c r="BB197" s="176"/>
      <c r="BC197" s="176"/>
      <c r="BD197" s="176"/>
      <c r="BE197" s="176"/>
      <c r="BF197" s="176"/>
      <c r="BG197" s="176"/>
      <c r="BH197" s="176"/>
      <c r="BI197" s="176"/>
      <c r="BJ197" s="176"/>
      <c r="BK197" s="176"/>
      <c r="BL197" s="176"/>
      <c r="BM197" s="176"/>
      <c r="BN197" s="176"/>
      <c r="BO197" s="176"/>
      <c r="BP197" s="176"/>
      <c r="BQ197" s="176"/>
      <c r="BR197" s="176"/>
      <c r="BS197" s="176"/>
      <c r="BT197" s="176"/>
      <c r="BU197" s="176"/>
      <c r="BV197" s="176"/>
      <c r="BW197" s="176"/>
      <c r="BX197" s="176"/>
      <c r="BY197" s="176"/>
      <c r="BZ197" s="176"/>
      <c r="CA197" s="176"/>
      <c r="CB197" s="176"/>
      <c r="CC197" s="176"/>
      <c r="CD197" s="176"/>
      <c r="CE197" s="176"/>
      <c r="CF197" s="176"/>
      <c r="CG197" s="176"/>
      <c r="CH197" s="176"/>
      <c r="CI197" s="176"/>
      <c r="CJ197" s="176">
        <v>-19771427.272554498</v>
      </c>
    </row>
    <row r="198" spans="4:88">
      <c r="D198" s="175" t="s">
        <v>841</v>
      </c>
      <c r="E198" s="176" t="s">
        <v>863</v>
      </c>
      <c r="F198" s="176" t="s">
        <v>864</v>
      </c>
      <c r="G198" s="176">
        <v>-26242695.280000001</v>
      </c>
      <c r="H198" s="176">
        <v>-2573644.12</v>
      </c>
      <c r="I198" s="176"/>
      <c r="J198" s="176">
        <v>-25218409.730312999</v>
      </c>
      <c r="K198" s="176"/>
      <c r="L198" s="176"/>
      <c r="M198" s="176">
        <v>-11020288.619999999</v>
      </c>
      <c r="N198" s="176"/>
      <c r="O198" s="176">
        <v>-65055037.750312999</v>
      </c>
      <c r="P198" s="176"/>
      <c r="Q198" s="176"/>
      <c r="R198" s="176"/>
      <c r="S198" s="176"/>
      <c r="T198" s="176"/>
      <c r="U198" s="176"/>
      <c r="V198" s="176"/>
      <c r="W198" s="176"/>
      <c r="X198" s="176"/>
      <c r="Y198" s="176"/>
      <c r="Z198" s="176"/>
      <c r="AA198" s="176"/>
      <c r="AB198" s="176"/>
      <c r="AC198" s="176"/>
      <c r="AD198" s="176"/>
      <c r="AE198" s="176"/>
      <c r="AF198" s="176"/>
      <c r="AG198" s="176"/>
      <c r="AH198" s="176"/>
      <c r="AI198" s="176"/>
      <c r="AJ198" s="176"/>
      <c r="AK198" s="176"/>
      <c r="AL198" s="176"/>
      <c r="AM198" s="176"/>
      <c r="AN198" s="176"/>
      <c r="AO198" s="176"/>
      <c r="AP198" s="176"/>
      <c r="AQ198" s="176"/>
      <c r="AR198" s="176"/>
      <c r="AS198" s="176"/>
      <c r="AT198" s="176"/>
      <c r="AU198" s="176"/>
      <c r="AV198" s="176"/>
      <c r="AW198" s="176"/>
      <c r="AX198" s="176"/>
      <c r="AY198" s="176"/>
      <c r="AZ198" s="176"/>
      <c r="BA198" s="176"/>
      <c r="BB198" s="176"/>
      <c r="BC198" s="176"/>
      <c r="BD198" s="176"/>
      <c r="BE198" s="176"/>
      <c r="BF198" s="176"/>
      <c r="BG198" s="176"/>
      <c r="BH198" s="176"/>
      <c r="BI198" s="176"/>
      <c r="BJ198" s="176"/>
      <c r="BK198" s="176"/>
      <c r="BL198" s="176"/>
      <c r="BM198" s="176"/>
      <c r="BN198" s="176"/>
      <c r="BO198" s="176"/>
      <c r="BP198" s="176"/>
      <c r="BQ198" s="176"/>
      <c r="BR198" s="176"/>
      <c r="BS198" s="176"/>
      <c r="BT198" s="176"/>
      <c r="BU198" s="176"/>
      <c r="BV198" s="176"/>
      <c r="BW198" s="176"/>
      <c r="BX198" s="176"/>
      <c r="BY198" s="176"/>
      <c r="BZ198" s="176"/>
      <c r="CA198" s="176"/>
      <c r="CB198" s="176"/>
      <c r="CC198" s="176"/>
      <c r="CD198" s="176"/>
      <c r="CE198" s="176"/>
      <c r="CF198" s="176"/>
      <c r="CG198" s="176"/>
      <c r="CH198" s="176"/>
      <c r="CI198" s="176"/>
      <c r="CJ198" s="176">
        <v>-65055037.750312999</v>
      </c>
    </row>
    <row r="199" spans="4:88">
      <c r="D199" s="175" t="s">
        <v>844</v>
      </c>
      <c r="E199" s="176" t="s">
        <v>866</v>
      </c>
      <c r="F199" s="176" t="s">
        <v>867</v>
      </c>
      <c r="G199" s="176">
        <v>-260365.49</v>
      </c>
      <c r="H199" s="176">
        <v>-3452132.63</v>
      </c>
      <c r="I199" s="176"/>
      <c r="J199" s="176"/>
      <c r="K199" s="176"/>
      <c r="L199" s="176"/>
      <c r="M199" s="176">
        <v>-467641.22</v>
      </c>
      <c r="N199" s="176"/>
      <c r="O199" s="176">
        <v>-4180139.34</v>
      </c>
      <c r="P199" s="176"/>
      <c r="Q199" s="176"/>
      <c r="R199" s="176"/>
      <c r="S199" s="176"/>
      <c r="T199" s="176"/>
      <c r="U199" s="176"/>
      <c r="V199" s="176"/>
      <c r="W199" s="176"/>
      <c r="X199" s="176"/>
      <c r="Y199" s="176"/>
      <c r="Z199" s="176"/>
      <c r="AA199" s="176"/>
      <c r="AB199" s="176"/>
      <c r="AC199" s="176"/>
      <c r="AD199" s="176"/>
      <c r="AE199" s="176"/>
      <c r="AF199" s="176"/>
      <c r="AG199" s="176"/>
      <c r="AH199" s="176"/>
      <c r="AI199" s="176"/>
      <c r="AJ199" s="176"/>
      <c r="AK199" s="176"/>
      <c r="AL199" s="176"/>
      <c r="AM199" s="176"/>
      <c r="AN199" s="176"/>
      <c r="AO199" s="176"/>
      <c r="AP199" s="176"/>
      <c r="AQ199" s="176"/>
      <c r="AR199" s="176"/>
      <c r="AS199" s="176"/>
      <c r="AT199" s="176"/>
      <c r="AU199" s="176"/>
      <c r="AV199" s="176"/>
      <c r="AW199" s="176"/>
      <c r="AX199" s="176"/>
      <c r="AY199" s="176"/>
      <c r="AZ199" s="176"/>
      <c r="BA199" s="176"/>
      <c r="BB199" s="176"/>
      <c r="BC199" s="176"/>
      <c r="BD199" s="176"/>
      <c r="BE199" s="176"/>
      <c r="BF199" s="176"/>
      <c r="BG199" s="176"/>
      <c r="BH199" s="176"/>
      <c r="BI199" s="176"/>
      <c r="BJ199" s="176"/>
      <c r="BK199" s="176"/>
      <c r="BL199" s="176"/>
      <c r="BM199" s="176"/>
      <c r="BN199" s="176"/>
      <c r="BO199" s="176"/>
      <c r="BP199" s="176"/>
      <c r="BQ199" s="176"/>
      <c r="BR199" s="176"/>
      <c r="BS199" s="176"/>
      <c r="BT199" s="176"/>
      <c r="BU199" s="176"/>
      <c r="BV199" s="176"/>
      <c r="BW199" s="176"/>
      <c r="BX199" s="176"/>
      <c r="BY199" s="176"/>
      <c r="BZ199" s="176"/>
      <c r="CA199" s="176"/>
      <c r="CB199" s="176"/>
      <c r="CC199" s="176"/>
      <c r="CD199" s="176"/>
      <c r="CE199" s="176"/>
      <c r="CF199" s="176"/>
      <c r="CG199" s="176"/>
      <c r="CH199" s="176"/>
      <c r="CI199" s="176"/>
      <c r="CJ199" s="176">
        <v>-4180139.34</v>
      </c>
    </row>
    <row r="200" spans="4:88">
      <c r="D200" s="175" t="s">
        <v>847</v>
      </c>
      <c r="E200" s="191" t="s">
        <v>869</v>
      </c>
      <c r="F200" s="191" t="s">
        <v>870</v>
      </c>
      <c r="G200" s="191">
        <v>-479151459.83999997</v>
      </c>
      <c r="H200" s="191">
        <v>-17031683</v>
      </c>
      <c r="I200" s="191">
        <v>-78955147.775859505</v>
      </c>
      <c r="J200" s="191">
        <v>-570260910.40285075</v>
      </c>
      <c r="K200" s="191">
        <v>-30798.76</v>
      </c>
      <c r="L200" s="191">
        <v>-407994207.20145488</v>
      </c>
      <c r="M200" s="191">
        <v>-141542965.91</v>
      </c>
      <c r="N200" s="191">
        <v>-73026789.019920006</v>
      </c>
      <c r="O200" s="191">
        <v>-1767993961.9100852</v>
      </c>
      <c r="P200" s="191"/>
      <c r="Q200" s="191"/>
      <c r="R200" s="191">
        <v>121635662.9677213</v>
      </c>
      <c r="S200" s="191"/>
      <c r="T200" s="191"/>
      <c r="U200" s="191">
        <v>54907791.484154299</v>
      </c>
      <c r="V200" s="191"/>
      <c r="W200" s="191"/>
      <c r="X200" s="191"/>
      <c r="Y200" s="191"/>
      <c r="Z200" s="191"/>
      <c r="AA200" s="191"/>
      <c r="AB200" s="191"/>
      <c r="AC200" s="191"/>
      <c r="AD200" s="191"/>
      <c r="AE200" s="191"/>
      <c r="AF200" s="191"/>
      <c r="AG200" s="191"/>
      <c r="AH200" s="191"/>
      <c r="AI200" s="191"/>
      <c r="AJ200" s="191"/>
      <c r="AK200" s="191"/>
      <c r="AL200" s="191"/>
      <c r="AM200" s="191"/>
      <c r="AN200" s="191"/>
      <c r="AO200" s="191"/>
      <c r="AP200" s="191"/>
      <c r="AQ200" s="191"/>
      <c r="AR200" s="191"/>
      <c r="AS200" s="191"/>
      <c r="AT200" s="191"/>
      <c r="AU200" s="191"/>
      <c r="AV200" s="191"/>
      <c r="AW200" s="191"/>
      <c r="AX200" s="191"/>
      <c r="AY200" s="191"/>
      <c r="AZ200" s="191"/>
      <c r="BA200" s="191"/>
      <c r="BB200" s="191"/>
      <c r="BC200" s="191"/>
      <c r="BD200" s="191">
        <v>176543454.4518756</v>
      </c>
      <c r="BE200" s="191"/>
      <c r="BF200" s="191">
        <v>207113.2</v>
      </c>
      <c r="BG200" s="191">
        <v>207113.2</v>
      </c>
      <c r="BH200" s="191"/>
      <c r="BI200" s="191"/>
      <c r="BJ200" s="191"/>
      <c r="BK200" s="191"/>
      <c r="BL200" s="191"/>
      <c r="BM200" s="191"/>
      <c r="BN200" s="191"/>
      <c r="BO200" s="191"/>
      <c r="BP200" s="191"/>
      <c r="BQ200" s="191"/>
      <c r="BR200" s="191"/>
      <c r="BS200" s="191"/>
      <c r="BT200" s="191"/>
      <c r="BU200" s="191"/>
      <c r="BV200" s="191"/>
      <c r="BW200" s="191"/>
      <c r="BX200" s="191"/>
      <c r="BY200" s="191"/>
      <c r="BZ200" s="191"/>
      <c r="CA200" s="191">
        <v>176750567.65187559</v>
      </c>
      <c r="CB200" s="191"/>
      <c r="CC200" s="191"/>
      <c r="CD200" s="191"/>
      <c r="CE200" s="191"/>
      <c r="CF200" s="191">
        <v>176750567.65187559</v>
      </c>
      <c r="CG200" s="191"/>
      <c r="CH200" s="191"/>
      <c r="CI200" s="191"/>
      <c r="CJ200" s="191">
        <v>-1591243394.2582097</v>
      </c>
    </row>
    <row r="201" spans="4:88">
      <c r="D201" s="175" t="s">
        <v>850</v>
      </c>
      <c r="E201" s="176" t="s">
        <v>872</v>
      </c>
      <c r="F201" s="176" t="s">
        <v>199</v>
      </c>
      <c r="G201" s="176">
        <v>-50316667.670000002</v>
      </c>
      <c r="H201" s="176"/>
      <c r="I201" s="176"/>
      <c r="J201" s="176"/>
      <c r="K201" s="176"/>
      <c r="L201" s="176"/>
      <c r="M201" s="176"/>
      <c r="N201" s="176"/>
      <c r="O201" s="176">
        <v>-50316667.670000002</v>
      </c>
      <c r="P201" s="176"/>
      <c r="Q201" s="176"/>
      <c r="R201" s="176"/>
      <c r="S201" s="176"/>
      <c r="T201" s="176"/>
      <c r="U201" s="176"/>
      <c r="V201" s="176"/>
      <c r="W201" s="176"/>
      <c r="X201" s="176"/>
      <c r="Y201" s="176"/>
      <c r="Z201" s="176"/>
      <c r="AA201" s="176"/>
      <c r="AB201" s="176"/>
      <c r="AC201" s="176"/>
      <c r="AD201" s="176"/>
      <c r="AE201" s="176"/>
      <c r="AF201" s="176"/>
      <c r="AG201" s="176"/>
      <c r="AH201" s="176"/>
      <c r="AI201" s="176"/>
      <c r="AJ201" s="176"/>
      <c r="AK201" s="176"/>
      <c r="AL201" s="176"/>
      <c r="AM201" s="176"/>
      <c r="AN201" s="176"/>
      <c r="AO201" s="176"/>
      <c r="AP201" s="176"/>
      <c r="AQ201" s="176"/>
      <c r="AR201" s="176"/>
      <c r="AS201" s="176"/>
      <c r="AT201" s="176"/>
      <c r="AU201" s="176"/>
      <c r="AV201" s="176"/>
      <c r="AW201" s="176"/>
      <c r="AX201" s="176"/>
      <c r="AY201" s="176"/>
      <c r="AZ201" s="176"/>
      <c r="BA201" s="176"/>
      <c r="BB201" s="176"/>
      <c r="BC201" s="176"/>
      <c r="BD201" s="176"/>
      <c r="BE201" s="176"/>
      <c r="BF201" s="176"/>
      <c r="BG201" s="176"/>
      <c r="BH201" s="176"/>
      <c r="BI201" s="176"/>
      <c r="BJ201" s="176"/>
      <c r="BK201" s="176"/>
      <c r="BL201" s="176"/>
      <c r="BM201" s="176"/>
      <c r="BN201" s="176"/>
      <c r="BO201" s="176"/>
      <c r="BP201" s="176"/>
      <c r="BQ201" s="176"/>
      <c r="BR201" s="176"/>
      <c r="BS201" s="176"/>
      <c r="BT201" s="176"/>
      <c r="BU201" s="176"/>
      <c r="BV201" s="176"/>
      <c r="BW201" s="176"/>
      <c r="BX201" s="176"/>
      <c r="BY201" s="176"/>
      <c r="BZ201" s="176"/>
      <c r="CA201" s="176"/>
      <c r="CB201" s="176"/>
      <c r="CC201" s="176"/>
      <c r="CD201" s="176"/>
      <c r="CE201" s="176"/>
      <c r="CF201" s="176"/>
      <c r="CG201" s="176"/>
      <c r="CH201" s="176"/>
      <c r="CI201" s="176"/>
      <c r="CJ201" s="176">
        <v>-50316667.670000002</v>
      </c>
    </row>
    <row r="202" spans="4:88">
      <c r="D202" s="175" t="s">
        <v>853</v>
      </c>
      <c r="E202" s="191" t="s">
        <v>874</v>
      </c>
      <c r="F202" s="191" t="s">
        <v>875</v>
      </c>
      <c r="G202" s="191">
        <v>-50316667.670000002</v>
      </c>
      <c r="H202" s="191"/>
      <c r="I202" s="191"/>
      <c r="J202" s="191"/>
      <c r="K202" s="191"/>
      <c r="L202" s="191"/>
      <c r="M202" s="191"/>
      <c r="N202" s="191"/>
      <c r="O202" s="191">
        <v>-50316667.670000002</v>
      </c>
      <c r="P202" s="191"/>
      <c r="Q202" s="191"/>
      <c r="R202" s="191"/>
      <c r="S202" s="191"/>
      <c r="T202" s="191"/>
      <c r="U202" s="191"/>
      <c r="V202" s="191"/>
      <c r="W202" s="191"/>
      <c r="X202" s="191"/>
      <c r="Y202" s="191"/>
      <c r="Z202" s="191"/>
      <c r="AA202" s="191"/>
      <c r="AB202" s="191"/>
      <c r="AC202" s="191"/>
      <c r="AD202" s="191"/>
      <c r="AE202" s="191"/>
      <c r="AF202" s="191"/>
      <c r="AG202" s="191"/>
      <c r="AH202" s="191"/>
      <c r="AI202" s="191"/>
      <c r="AJ202" s="191"/>
      <c r="AK202" s="191"/>
      <c r="AL202" s="191"/>
      <c r="AM202" s="191"/>
      <c r="AN202" s="191"/>
      <c r="AO202" s="191"/>
      <c r="AP202" s="191"/>
      <c r="AQ202" s="191"/>
      <c r="AR202" s="191"/>
      <c r="AS202" s="191"/>
      <c r="AT202" s="191"/>
      <c r="AU202" s="191"/>
      <c r="AV202" s="191"/>
      <c r="AW202" s="191"/>
      <c r="AX202" s="191"/>
      <c r="AY202" s="191"/>
      <c r="AZ202" s="191"/>
      <c r="BA202" s="191"/>
      <c r="BB202" s="191"/>
      <c r="BC202" s="191"/>
      <c r="BD202" s="191"/>
      <c r="BE202" s="191"/>
      <c r="BF202" s="191"/>
      <c r="BG202" s="191"/>
      <c r="BH202" s="191"/>
      <c r="BI202" s="191"/>
      <c r="BJ202" s="191"/>
      <c r="BK202" s="191"/>
      <c r="BL202" s="191"/>
      <c r="BM202" s="191"/>
      <c r="BN202" s="191"/>
      <c r="BO202" s="191"/>
      <c r="BP202" s="191"/>
      <c r="BQ202" s="191"/>
      <c r="BR202" s="191"/>
      <c r="BS202" s="191"/>
      <c r="BT202" s="191"/>
      <c r="BU202" s="191"/>
      <c r="BV202" s="191"/>
      <c r="BW202" s="191"/>
      <c r="BX202" s="191"/>
      <c r="BY202" s="191"/>
      <c r="BZ202" s="191"/>
      <c r="CA202" s="191"/>
      <c r="CB202" s="191"/>
      <c r="CC202" s="191"/>
      <c r="CD202" s="191"/>
      <c r="CE202" s="191"/>
      <c r="CF202" s="191"/>
      <c r="CG202" s="191"/>
      <c r="CH202" s="191"/>
      <c r="CI202" s="191"/>
      <c r="CJ202" s="191">
        <v>-50316667.670000002</v>
      </c>
    </row>
    <row r="203" spans="4:88">
      <c r="D203" s="175" t="s">
        <v>856</v>
      </c>
      <c r="E203" s="178" t="s">
        <v>877</v>
      </c>
      <c r="F203" s="178" t="s">
        <v>878</v>
      </c>
      <c r="G203" s="178">
        <v>-3110905241.5500002</v>
      </c>
      <c r="H203" s="178">
        <v>-18034906.920000002</v>
      </c>
      <c r="I203" s="178">
        <v>-78955147.775859505</v>
      </c>
      <c r="J203" s="178">
        <v>-1932946248.8503857</v>
      </c>
      <c r="K203" s="178">
        <v>-30798.76</v>
      </c>
      <c r="L203" s="178">
        <v>-737603183.96402836</v>
      </c>
      <c r="M203" s="178">
        <v>-610984208.30999994</v>
      </c>
      <c r="N203" s="178">
        <v>-896453310.04478097</v>
      </c>
      <c r="O203" s="178">
        <v>-7385913046.1750546</v>
      </c>
      <c r="P203" s="178"/>
      <c r="Q203" s="178"/>
      <c r="R203" s="178">
        <v>121635662.9677213</v>
      </c>
      <c r="S203" s="178"/>
      <c r="T203" s="178"/>
      <c r="U203" s="178">
        <v>54907791.484154299</v>
      </c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>
        <v>464475611.87704772</v>
      </c>
      <c r="AY203" s="178"/>
      <c r="AZ203" s="178"/>
      <c r="BA203" s="178"/>
      <c r="BB203" s="178"/>
      <c r="BC203" s="178"/>
      <c r="BD203" s="178">
        <v>641019066.32892334</v>
      </c>
      <c r="BE203" s="178"/>
      <c r="BF203" s="178">
        <v>207113.2</v>
      </c>
      <c r="BG203" s="178">
        <v>207113.2</v>
      </c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>
        <v>641226179.52892327</v>
      </c>
      <c r="CB203" s="178"/>
      <c r="CC203" s="178"/>
      <c r="CD203" s="178"/>
      <c r="CE203" s="178"/>
      <c r="CF203" s="178">
        <v>641226179.52892327</v>
      </c>
      <c r="CG203" s="178"/>
      <c r="CH203" s="178"/>
      <c r="CI203" s="178"/>
      <c r="CJ203" s="178">
        <v>-6744686866.6461315</v>
      </c>
    </row>
    <row r="204" spans="4:88">
      <c r="D204" s="175" t="s">
        <v>859</v>
      </c>
      <c r="E204" s="176" t="s">
        <v>880</v>
      </c>
      <c r="F204" s="176" t="s">
        <v>881</v>
      </c>
      <c r="G204" s="176"/>
      <c r="H204" s="176"/>
      <c r="I204" s="176"/>
      <c r="J204" s="176">
        <v>-1114841988.2978129</v>
      </c>
      <c r="K204" s="176"/>
      <c r="L204" s="176"/>
      <c r="M204" s="176"/>
      <c r="N204" s="176"/>
      <c r="O204" s="176">
        <v>-1114841988.2978129</v>
      </c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6"/>
      <c r="AY204" s="176"/>
      <c r="AZ204" s="176"/>
      <c r="BA204" s="176"/>
      <c r="BB204" s="176"/>
      <c r="BC204" s="176"/>
      <c r="BD204" s="176"/>
      <c r="BE204" s="176"/>
      <c r="BF204" s="176"/>
      <c r="BG204" s="176"/>
      <c r="BH204" s="176"/>
      <c r="BI204" s="176"/>
      <c r="BJ204" s="176"/>
      <c r="BK204" s="176"/>
      <c r="BL204" s="176"/>
      <c r="BM204" s="176"/>
      <c r="BN204" s="176"/>
      <c r="BO204" s="176"/>
      <c r="BP204" s="176"/>
      <c r="BQ204" s="176"/>
      <c r="BR204" s="176"/>
      <c r="BS204" s="176"/>
      <c r="BT204" s="176"/>
      <c r="BU204" s="176"/>
      <c r="BV204" s="176"/>
      <c r="BW204" s="176"/>
      <c r="BX204" s="176"/>
      <c r="BY204" s="176"/>
      <c r="BZ204" s="176"/>
      <c r="CA204" s="176"/>
      <c r="CB204" s="176"/>
      <c r="CC204" s="176"/>
      <c r="CD204" s="176"/>
      <c r="CE204" s="176"/>
      <c r="CF204" s="176"/>
      <c r="CG204" s="176"/>
      <c r="CH204" s="176"/>
      <c r="CI204" s="176"/>
      <c r="CJ204" s="176">
        <v>-1114841988.2978129</v>
      </c>
    </row>
    <row r="205" spans="4:88">
      <c r="D205" s="175" t="s">
        <v>862</v>
      </c>
      <c r="E205" s="178" t="s">
        <v>883</v>
      </c>
      <c r="F205" s="178" t="s">
        <v>884</v>
      </c>
      <c r="G205" s="178"/>
      <c r="H205" s="178"/>
      <c r="I205" s="178"/>
      <c r="J205" s="178">
        <v>-1114841988.2978129</v>
      </c>
      <c r="K205" s="178"/>
      <c r="L205" s="178"/>
      <c r="M205" s="178"/>
      <c r="N205" s="178"/>
      <c r="O205" s="178">
        <v>-1114841988.2978129</v>
      </c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8"/>
      <c r="CD205" s="178"/>
      <c r="CE205" s="178"/>
      <c r="CF205" s="178"/>
      <c r="CG205" s="178"/>
      <c r="CH205" s="178"/>
      <c r="CI205" s="178"/>
      <c r="CJ205" s="178">
        <v>-1114841988.2978129</v>
      </c>
    </row>
    <row r="206" spans="4:88">
      <c r="D206" s="175" t="s">
        <v>865</v>
      </c>
      <c r="E206" s="176" t="s">
        <v>886</v>
      </c>
      <c r="F206" s="176" t="s">
        <v>887</v>
      </c>
      <c r="G206" s="176">
        <v>-84183548.590000004</v>
      </c>
      <c r="H206" s="176">
        <v>-1180900</v>
      </c>
      <c r="I206" s="176"/>
      <c r="J206" s="176">
        <v>-39556825.3566636</v>
      </c>
      <c r="K206" s="176"/>
      <c r="L206" s="176">
        <v>-13535102.636809999</v>
      </c>
      <c r="M206" s="176">
        <v>-11879748.32</v>
      </c>
      <c r="N206" s="176">
        <v>-1694249.784</v>
      </c>
      <c r="O206" s="176">
        <v>-152030374.6874736</v>
      </c>
      <c r="P206" s="176"/>
      <c r="Q206" s="176"/>
      <c r="R206" s="176"/>
      <c r="S206" s="176"/>
      <c r="T206" s="176"/>
      <c r="U206" s="176"/>
      <c r="V206" s="176"/>
      <c r="W206" s="176"/>
      <c r="X206" s="176"/>
      <c r="Y206" s="176"/>
      <c r="Z206" s="176"/>
      <c r="AA206" s="176"/>
      <c r="AB206" s="176"/>
      <c r="AC206" s="176"/>
      <c r="AD206" s="176"/>
      <c r="AE206" s="176"/>
      <c r="AF206" s="176"/>
      <c r="AG206" s="176"/>
      <c r="AH206" s="176"/>
      <c r="AI206" s="176"/>
      <c r="AJ206" s="176"/>
      <c r="AK206" s="176"/>
      <c r="AL206" s="176"/>
      <c r="AM206" s="176"/>
      <c r="AN206" s="176"/>
      <c r="AO206" s="176"/>
      <c r="AP206" s="176"/>
      <c r="AQ206" s="176"/>
      <c r="AR206" s="176"/>
      <c r="AS206" s="176"/>
      <c r="AT206" s="176"/>
      <c r="AU206" s="176"/>
      <c r="AV206" s="176"/>
      <c r="AW206" s="176"/>
      <c r="AX206" s="176"/>
      <c r="AY206" s="176"/>
      <c r="AZ206" s="176"/>
      <c r="BA206" s="176"/>
      <c r="BB206" s="176"/>
      <c r="BC206" s="176"/>
      <c r="BD206" s="176"/>
      <c r="BE206" s="176"/>
      <c r="BF206" s="176">
        <v>2096720</v>
      </c>
      <c r="BG206" s="176">
        <v>2096720</v>
      </c>
      <c r="BH206" s="176"/>
      <c r="BI206" s="176"/>
      <c r="BJ206" s="176"/>
      <c r="BK206" s="176"/>
      <c r="BL206" s="176"/>
      <c r="BM206" s="176"/>
      <c r="BN206" s="176"/>
      <c r="BO206" s="176"/>
      <c r="BP206" s="176"/>
      <c r="BQ206" s="176"/>
      <c r="BR206" s="176"/>
      <c r="BS206" s="176"/>
      <c r="BT206" s="176"/>
      <c r="BU206" s="176"/>
      <c r="BV206" s="176"/>
      <c r="BW206" s="176"/>
      <c r="BX206" s="176"/>
      <c r="BY206" s="176"/>
      <c r="BZ206" s="176"/>
      <c r="CA206" s="176">
        <v>2096720</v>
      </c>
      <c r="CB206" s="176"/>
      <c r="CC206" s="176"/>
      <c r="CD206" s="176"/>
      <c r="CE206" s="176"/>
      <c r="CF206" s="176">
        <v>2096720</v>
      </c>
      <c r="CG206" s="176"/>
      <c r="CH206" s="176"/>
      <c r="CI206" s="176"/>
      <c r="CJ206" s="176">
        <v>-149933654.6874736</v>
      </c>
    </row>
    <row r="207" spans="4:88">
      <c r="D207" s="175" t="s">
        <v>868</v>
      </c>
      <c r="E207" s="176" t="s">
        <v>889</v>
      </c>
      <c r="F207" s="176" t="s">
        <v>890</v>
      </c>
      <c r="G207" s="176">
        <v>19292123.359999999</v>
      </c>
      <c r="H207" s="176">
        <v>422518.92</v>
      </c>
      <c r="I207" s="176"/>
      <c r="J207" s="176"/>
      <c r="K207" s="176"/>
      <c r="L207" s="176">
        <v>11626513.7682255</v>
      </c>
      <c r="M207" s="176">
        <v>571338.41</v>
      </c>
      <c r="N207" s="176">
        <v>164057.9956695</v>
      </c>
      <c r="O207" s="176">
        <v>32076552.453894999</v>
      </c>
      <c r="P207" s="176"/>
      <c r="Q207" s="176"/>
      <c r="R207" s="176"/>
      <c r="S207" s="176"/>
      <c r="T207" s="176"/>
      <c r="U207" s="176"/>
      <c r="V207" s="176"/>
      <c r="W207" s="176"/>
      <c r="X207" s="176"/>
      <c r="Y207" s="176"/>
      <c r="Z207" s="176"/>
      <c r="AA207" s="176"/>
      <c r="AB207" s="176"/>
      <c r="AC207" s="176"/>
      <c r="AD207" s="176"/>
      <c r="AE207" s="176"/>
      <c r="AF207" s="176"/>
      <c r="AG207" s="176"/>
      <c r="AH207" s="176"/>
      <c r="AI207" s="176"/>
      <c r="AJ207" s="176"/>
      <c r="AK207" s="176"/>
      <c r="AL207" s="176"/>
      <c r="AM207" s="176"/>
      <c r="AN207" s="176"/>
      <c r="AO207" s="176"/>
      <c r="AP207" s="176"/>
      <c r="AQ207" s="176"/>
      <c r="AR207" s="176"/>
      <c r="AS207" s="176"/>
      <c r="AT207" s="176"/>
      <c r="AU207" s="176"/>
      <c r="AV207" s="176"/>
      <c r="AW207" s="176"/>
      <c r="AX207" s="176"/>
      <c r="AY207" s="176"/>
      <c r="AZ207" s="176"/>
      <c r="BA207" s="176"/>
      <c r="BB207" s="176"/>
      <c r="BC207" s="176"/>
      <c r="BD207" s="176"/>
      <c r="BE207" s="176"/>
      <c r="BF207" s="176">
        <v>-419288.85</v>
      </c>
      <c r="BG207" s="176">
        <v>-419288.85</v>
      </c>
      <c r="BH207" s="176"/>
      <c r="BI207" s="176"/>
      <c r="BJ207" s="176"/>
      <c r="BK207" s="176"/>
      <c r="BL207" s="176"/>
      <c r="BM207" s="176"/>
      <c r="BN207" s="176"/>
      <c r="BO207" s="176"/>
      <c r="BP207" s="176"/>
      <c r="BQ207" s="176"/>
      <c r="BR207" s="176"/>
      <c r="BS207" s="176"/>
      <c r="BT207" s="176"/>
      <c r="BU207" s="176"/>
      <c r="BV207" s="176"/>
      <c r="BW207" s="176"/>
      <c r="BX207" s="176"/>
      <c r="BY207" s="176"/>
      <c r="BZ207" s="176"/>
      <c r="CA207" s="176">
        <v>-419288.85</v>
      </c>
      <c r="CB207" s="176"/>
      <c r="CC207" s="176"/>
      <c r="CD207" s="176"/>
      <c r="CE207" s="176"/>
      <c r="CF207" s="176">
        <v>-419288.85</v>
      </c>
      <c r="CG207" s="176"/>
      <c r="CH207" s="176"/>
      <c r="CI207" s="176"/>
      <c r="CJ207" s="176">
        <v>31657263.603895001</v>
      </c>
    </row>
    <row r="208" spans="4:88">
      <c r="D208" s="175" t="s">
        <v>871</v>
      </c>
      <c r="E208" s="178" t="s">
        <v>892</v>
      </c>
      <c r="F208" s="178" t="s">
        <v>211</v>
      </c>
      <c r="G208" s="178">
        <v>-64891425.229999997</v>
      </c>
      <c r="H208" s="178">
        <v>-758381.08</v>
      </c>
      <c r="I208" s="178"/>
      <c r="J208" s="178">
        <v>-39556825.3566636</v>
      </c>
      <c r="K208" s="178"/>
      <c r="L208" s="178">
        <v>-1908588.8685844999</v>
      </c>
      <c r="M208" s="178">
        <v>-11308409.91</v>
      </c>
      <c r="N208" s="178">
        <v>-1530191.7883305</v>
      </c>
      <c r="O208" s="178">
        <v>-119953822.23357861</v>
      </c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>
        <v>1677431.15</v>
      </c>
      <c r="BG208" s="178">
        <v>1677431.15</v>
      </c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>
        <v>1677431.15</v>
      </c>
      <c r="CB208" s="178"/>
      <c r="CC208" s="178"/>
      <c r="CD208" s="178"/>
      <c r="CE208" s="178"/>
      <c r="CF208" s="178">
        <v>1677431.15</v>
      </c>
      <c r="CG208" s="178"/>
      <c r="CH208" s="178"/>
      <c r="CI208" s="178"/>
      <c r="CJ208" s="178">
        <v>-118276391.0835786</v>
      </c>
    </row>
    <row r="209" spans="4:138">
      <c r="D209" s="175" t="s">
        <v>873</v>
      </c>
      <c r="E209" s="176" t="s">
        <v>894</v>
      </c>
      <c r="F209" s="176" t="s">
        <v>895</v>
      </c>
      <c r="G209" s="176">
        <v>-27898986043.509998</v>
      </c>
      <c r="H209" s="176">
        <v>-332095935.89999998</v>
      </c>
      <c r="I209" s="176"/>
      <c r="J209" s="176"/>
      <c r="K209" s="176"/>
      <c r="L209" s="176"/>
      <c r="M209" s="176"/>
      <c r="N209" s="176"/>
      <c r="O209" s="176">
        <v>-28231081979.41</v>
      </c>
      <c r="P209" s="176"/>
      <c r="Q209" s="176"/>
      <c r="R209" s="176"/>
      <c r="S209" s="176">
        <v>897650.75</v>
      </c>
      <c r="T209" s="176"/>
      <c r="U209" s="176"/>
      <c r="V209" s="176"/>
      <c r="W209" s="176"/>
      <c r="X209" s="176"/>
      <c r="Y209" s="176"/>
      <c r="Z209" s="176"/>
      <c r="AA209" s="176"/>
      <c r="AB209" s="176"/>
      <c r="AC209" s="176"/>
      <c r="AD209" s="176"/>
      <c r="AE209" s="176"/>
      <c r="AF209" s="176"/>
      <c r="AG209" s="176"/>
      <c r="AH209" s="176"/>
      <c r="AI209" s="176"/>
      <c r="AJ209" s="176"/>
      <c r="AK209" s="176"/>
      <c r="AL209" s="176"/>
      <c r="AM209" s="176"/>
      <c r="AN209" s="176"/>
      <c r="AO209" s="176"/>
      <c r="AP209" s="176"/>
      <c r="AQ209" s="176"/>
      <c r="AR209" s="176"/>
      <c r="AS209" s="176"/>
      <c r="AT209" s="176"/>
      <c r="AU209" s="176"/>
      <c r="AV209" s="176"/>
      <c r="AW209" s="176"/>
      <c r="AX209" s="176"/>
      <c r="AY209" s="176"/>
      <c r="AZ209" s="176"/>
      <c r="BA209" s="176"/>
      <c r="BB209" s="176"/>
      <c r="BC209" s="176"/>
      <c r="BD209" s="176">
        <v>897650.75</v>
      </c>
      <c r="BE209" s="176"/>
      <c r="BF209" s="176"/>
      <c r="BG209" s="176"/>
      <c r="BH209" s="176"/>
      <c r="BI209" s="176"/>
      <c r="BJ209" s="176"/>
      <c r="BK209" s="176"/>
      <c r="BL209" s="176"/>
      <c r="BM209" s="176"/>
      <c r="BN209" s="176"/>
      <c r="BO209" s="176"/>
      <c r="BP209" s="176"/>
      <c r="BQ209" s="176"/>
      <c r="BR209" s="176"/>
      <c r="BS209" s="176"/>
      <c r="BT209" s="176"/>
      <c r="BU209" s="176"/>
      <c r="BV209" s="176"/>
      <c r="BW209" s="176"/>
      <c r="BX209" s="176"/>
      <c r="BY209" s="176"/>
      <c r="BZ209" s="176"/>
      <c r="CA209" s="176">
        <v>897650.75</v>
      </c>
      <c r="CB209" s="176"/>
      <c r="CC209" s="176"/>
      <c r="CD209" s="176"/>
      <c r="CE209" s="176"/>
      <c r="CF209" s="176">
        <v>897650.75</v>
      </c>
      <c r="CG209" s="176"/>
      <c r="CH209" s="176"/>
      <c r="CI209" s="176"/>
      <c r="CJ209" s="176">
        <v>-28230184328.66</v>
      </c>
    </row>
    <row r="210" spans="4:138">
      <c r="D210" s="175" t="s">
        <v>876</v>
      </c>
      <c r="E210" s="178" t="s">
        <v>897</v>
      </c>
      <c r="F210" s="178" t="s">
        <v>898</v>
      </c>
      <c r="G210" s="178">
        <v>-27898986043.509998</v>
      </c>
      <c r="H210" s="178">
        <v>-332095935.89999998</v>
      </c>
      <c r="I210" s="178"/>
      <c r="J210" s="178"/>
      <c r="K210" s="178"/>
      <c r="L210" s="178"/>
      <c r="M210" s="178"/>
      <c r="N210" s="178"/>
      <c r="O210" s="178">
        <v>-28231081979.41</v>
      </c>
      <c r="P210" s="178"/>
      <c r="Q210" s="178"/>
      <c r="R210" s="178"/>
      <c r="S210" s="178">
        <v>897650.75</v>
      </c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>
        <v>897650.75</v>
      </c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>
        <v>897650.75</v>
      </c>
      <c r="CB210" s="178"/>
      <c r="CC210" s="178"/>
      <c r="CD210" s="178"/>
      <c r="CE210" s="178"/>
      <c r="CF210" s="178">
        <v>897650.75</v>
      </c>
      <c r="CG210" s="178"/>
      <c r="CH210" s="178"/>
      <c r="CI210" s="178"/>
      <c r="CJ210" s="178">
        <v>-28230184328.66</v>
      </c>
    </row>
    <row r="211" spans="4:138">
      <c r="D211" s="175" t="s">
        <v>879</v>
      </c>
      <c r="E211" s="176" t="s">
        <v>900</v>
      </c>
      <c r="F211" s="176" t="s">
        <v>210</v>
      </c>
      <c r="G211" s="176">
        <v>-657049188.76999998</v>
      </c>
      <c r="H211" s="176">
        <v>-1794614.3</v>
      </c>
      <c r="I211" s="176"/>
      <c r="J211" s="176">
        <v>-100142391.743406</v>
      </c>
      <c r="K211" s="176"/>
      <c r="L211" s="176"/>
      <c r="M211" s="176">
        <v>-116061950.70999999</v>
      </c>
      <c r="N211" s="176">
        <v>-46426311.344636999</v>
      </c>
      <c r="O211" s="176">
        <v>-921474456.86804295</v>
      </c>
      <c r="P211" s="176"/>
      <c r="Q211" s="176"/>
      <c r="R211" s="176"/>
      <c r="S211" s="176"/>
      <c r="T211" s="176"/>
      <c r="U211" s="176"/>
      <c r="V211" s="176"/>
      <c r="W211" s="176"/>
      <c r="X211" s="176"/>
      <c r="Y211" s="176"/>
      <c r="Z211" s="176"/>
      <c r="AA211" s="176"/>
      <c r="AB211" s="176"/>
      <c r="AC211" s="176"/>
      <c r="AD211" s="176"/>
      <c r="AE211" s="176"/>
      <c r="AF211" s="176"/>
      <c r="AG211" s="176"/>
      <c r="AH211" s="176"/>
      <c r="AI211" s="176"/>
      <c r="AJ211" s="176"/>
      <c r="AK211" s="176"/>
      <c r="AL211" s="176"/>
      <c r="AM211" s="176"/>
      <c r="AN211" s="176"/>
      <c r="AO211" s="176"/>
      <c r="AP211" s="176"/>
      <c r="AQ211" s="176"/>
      <c r="AR211" s="176"/>
      <c r="AS211" s="176"/>
      <c r="AT211" s="176"/>
      <c r="AU211" s="176"/>
      <c r="AV211" s="176"/>
      <c r="AW211" s="176"/>
      <c r="AX211" s="176"/>
      <c r="AY211" s="176"/>
      <c r="AZ211" s="176"/>
      <c r="BA211" s="176"/>
      <c r="BB211" s="176"/>
      <c r="BC211" s="176"/>
      <c r="BD211" s="176"/>
      <c r="BE211" s="176"/>
      <c r="BF211" s="176"/>
      <c r="BG211" s="176"/>
      <c r="BH211" s="176"/>
      <c r="BI211" s="176"/>
      <c r="BJ211" s="176"/>
      <c r="BK211" s="176"/>
      <c r="BL211" s="176"/>
      <c r="BM211" s="176"/>
      <c r="BN211" s="176"/>
      <c r="BO211" s="176"/>
      <c r="BP211" s="176"/>
      <c r="BQ211" s="176"/>
      <c r="BR211" s="176"/>
      <c r="BS211" s="176"/>
      <c r="BT211" s="176"/>
      <c r="BU211" s="176"/>
      <c r="BV211" s="176"/>
      <c r="BW211" s="176"/>
      <c r="BX211" s="176"/>
      <c r="BY211" s="176"/>
      <c r="BZ211" s="176"/>
      <c r="CA211" s="176"/>
      <c r="CB211" s="176"/>
      <c r="CC211" s="176"/>
      <c r="CD211" s="176"/>
      <c r="CE211" s="176"/>
      <c r="CF211" s="176"/>
      <c r="CG211" s="176"/>
      <c r="CH211" s="176"/>
      <c r="CI211" s="176"/>
      <c r="CJ211" s="176">
        <v>-921474456.86804295</v>
      </c>
    </row>
    <row r="212" spans="4:138">
      <c r="D212" s="175" t="s">
        <v>882</v>
      </c>
      <c r="E212" s="178" t="s">
        <v>902</v>
      </c>
      <c r="F212" s="178" t="s">
        <v>210</v>
      </c>
      <c r="G212" s="178">
        <v>-657049188.76999998</v>
      </c>
      <c r="H212" s="178">
        <v>-1794614.3</v>
      </c>
      <c r="I212" s="178"/>
      <c r="J212" s="178">
        <v>-100142391.743406</v>
      </c>
      <c r="K212" s="178"/>
      <c r="L212" s="178"/>
      <c r="M212" s="178">
        <v>-116061950.70999999</v>
      </c>
      <c r="N212" s="178">
        <v>-46426311.344636999</v>
      </c>
      <c r="O212" s="178">
        <v>-921474456.86804295</v>
      </c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  <c r="BQ212" s="178"/>
      <c r="BR212" s="178"/>
      <c r="BS212" s="178"/>
      <c r="BT212" s="178"/>
      <c r="BU212" s="178"/>
      <c r="BV212" s="178"/>
      <c r="BW212" s="178"/>
      <c r="BX212" s="178"/>
      <c r="BY212" s="178"/>
      <c r="BZ212" s="178"/>
      <c r="CA212" s="178"/>
      <c r="CB212" s="178"/>
      <c r="CC212" s="178"/>
      <c r="CD212" s="178"/>
      <c r="CE212" s="178"/>
      <c r="CF212" s="178"/>
      <c r="CG212" s="178"/>
      <c r="CH212" s="178"/>
      <c r="CI212" s="178"/>
      <c r="CJ212" s="178">
        <v>-921474456.86804295</v>
      </c>
    </row>
    <row r="213" spans="4:138">
      <c r="D213" s="175" t="s">
        <v>885</v>
      </c>
      <c r="E213" s="176" t="s">
        <v>904</v>
      </c>
      <c r="F213" s="176" t="s">
        <v>905</v>
      </c>
      <c r="G213" s="176">
        <v>-25267068</v>
      </c>
      <c r="H213" s="176"/>
      <c r="I213" s="176"/>
      <c r="J213" s="176"/>
      <c r="K213" s="176"/>
      <c r="L213" s="176"/>
      <c r="M213" s="176">
        <v>-3637328</v>
      </c>
      <c r="N213" s="176"/>
      <c r="O213" s="176">
        <v>-28904396</v>
      </c>
      <c r="P213" s="176"/>
      <c r="Q213" s="176"/>
      <c r="R213" s="176"/>
      <c r="S213" s="176"/>
      <c r="T213" s="176"/>
      <c r="U213" s="176"/>
      <c r="V213" s="176"/>
      <c r="W213" s="176"/>
      <c r="X213" s="176"/>
      <c r="Y213" s="176"/>
      <c r="Z213" s="176"/>
      <c r="AA213" s="176"/>
      <c r="AB213" s="176"/>
      <c r="AC213" s="176"/>
      <c r="AD213" s="176"/>
      <c r="AE213" s="176"/>
      <c r="AF213" s="176"/>
      <c r="AG213" s="176"/>
      <c r="AH213" s="176"/>
      <c r="AI213" s="176"/>
      <c r="AJ213" s="176"/>
      <c r="AK213" s="176"/>
      <c r="AL213" s="176"/>
      <c r="AM213" s="176"/>
      <c r="AN213" s="176"/>
      <c r="AO213" s="176"/>
      <c r="AP213" s="176"/>
      <c r="AQ213" s="176"/>
      <c r="AR213" s="176"/>
      <c r="AS213" s="176"/>
      <c r="AT213" s="176"/>
      <c r="AU213" s="176"/>
      <c r="AV213" s="176"/>
      <c r="AW213" s="176"/>
      <c r="AX213" s="176"/>
      <c r="AY213" s="176"/>
      <c r="AZ213" s="176"/>
      <c r="BA213" s="176"/>
      <c r="BB213" s="176"/>
      <c r="BC213" s="176"/>
      <c r="BD213" s="176"/>
      <c r="BE213" s="176"/>
      <c r="BF213" s="176"/>
      <c r="BG213" s="176"/>
      <c r="BH213" s="176"/>
      <c r="BI213" s="176"/>
      <c r="BJ213" s="176"/>
      <c r="BK213" s="176"/>
      <c r="BL213" s="176"/>
      <c r="BM213" s="176"/>
      <c r="BN213" s="176"/>
      <c r="BO213" s="176"/>
      <c r="BP213" s="176"/>
      <c r="BQ213" s="176"/>
      <c r="BR213" s="176"/>
      <c r="BS213" s="176"/>
      <c r="BT213" s="176"/>
      <c r="BU213" s="176"/>
      <c r="BV213" s="176"/>
      <c r="BW213" s="176"/>
      <c r="BX213" s="176"/>
      <c r="BY213" s="176"/>
      <c r="BZ213" s="176"/>
      <c r="CA213" s="176"/>
      <c r="CB213" s="176"/>
      <c r="CC213" s="176"/>
      <c r="CD213" s="176"/>
      <c r="CE213" s="176"/>
      <c r="CF213" s="176"/>
      <c r="CG213" s="176"/>
      <c r="CH213" s="176"/>
      <c r="CI213" s="176"/>
      <c r="CJ213" s="176">
        <v>-28904396</v>
      </c>
    </row>
    <row r="214" spans="4:138">
      <c r="D214" s="175" t="s">
        <v>891</v>
      </c>
      <c r="E214" s="191" t="s">
        <v>907</v>
      </c>
      <c r="F214" s="191" t="s">
        <v>908</v>
      </c>
      <c r="G214" s="191">
        <v>-25267068</v>
      </c>
      <c r="H214" s="191"/>
      <c r="I214" s="191"/>
      <c r="J214" s="191"/>
      <c r="K214" s="191"/>
      <c r="L214" s="191"/>
      <c r="M214" s="191">
        <v>-3637328</v>
      </c>
      <c r="N214" s="191"/>
      <c r="O214" s="191">
        <v>-28904396</v>
      </c>
      <c r="P214" s="191"/>
      <c r="Q214" s="191"/>
      <c r="R214" s="191"/>
      <c r="S214" s="191"/>
      <c r="T214" s="191"/>
      <c r="U214" s="191"/>
      <c r="V214" s="191"/>
      <c r="W214" s="191"/>
      <c r="X214" s="191"/>
      <c r="Y214" s="191"/>
      <c r="Z214" s="191"/>
      <c r="AA214" s="191"/>
      <c r="AB214" s="191"/>
      <c r="AC214" s="191"/>
      <c r="AD214" s="191"/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91"/>
      <c r="AS214" s="191"/>
      <c r="AT214" s="191"/>
      <c r="AU214" s="191"/>
      <c r="AV214" s="191"/>
      <c r="AW214" s="191"/>
      <c r="AX214" s="191"/>
      <c r="AY214" s="191"/>
      <c r="AZ214" s="191"/>
      <c r="BA214" s="191"/>
      <c r="BB214" s="191"/>
      <c r="BC214" s="191"/>
      <c r="BD214" s="191"/>
      <c r="BE214" s="191"/>
      <c r="BF214" s="191"/>
      <c r="BG214" s="191"/>
      <c r="BH214" s="191"/>
      <c r="BI214" s="191"/>
      <c r="BJ214" s="191"/>
      <c r="BK214" s="191"/>
      <c r="BL214" s="191"/>
      <c r="BM214" s="191"/>
      <c r="BN214" s="191"/>
      <c r="BO214" s="191"/>
      <c r="BP214" s="191"/>
      <c r="BQ214" s="191"/>
      <c r="BR214" s="191"/>
      <c r="BS214" s="191"/>
      <c r="BT214" s="191"/>
      <c r="BU214" s="191"/>
      <c r="BV214" s="191"/>
      <c r="BW214" s="191"/>
      <c r="BX214" s="191"/>
      <c r="BY214" s="191"/>
      <c r="BZ214" s="191"/>
      <c r="CA214" s="191"/>
      <c r="CB214" s="191"/>
      <c r="CC214" s="191"/>
      <c r="CD214" s="191"/>
      <c r="CE214" s="191"/>
      <c r="CF214" s="191"/>
      <c r="CG214" s="191"/>
      <c r="CH214" s="191"/>
      <c r="CI214" s="191"/>
      <c r="CJ214" s="191">
        <v>-28904396</v>
      </c>
    </row>
    <row r="215" spans="4:138">
      <c r="D215" s="175" t="s">
        <v>893</v>
      </c>
      <c r="E215" s="176" t="s">
        <v>910</v>
      </c>
      <c r="F215" s="176" t="s">
        <v>911</v>
      </c>
      <c r="G215" s="176"/>
      <c r="H215" s="176"/>
      <c r="I215" s="176">
        <v>-1211744811.2292097</v>
      </c>
      <c r="J215" s="176"/>
      <c r="K215" s="176"/>
      <c r="L215" s="176"/>
      <c r="M215" s="176"/>
      <c r="N215" s="176"/>
      <c r="O215" s="176">
        <v>-1211744811.2292097</v>
      </c>
      <c r="P215" s="176"/>
      <c r="Q215" s="176"/>
      <c r="R215" s="176"/>
      <c r="S215" s="176"/>
      <c r="T215" s="176"/>
      <c r="U215" s="176"/>
      <c r="V215" s="176"/>
      <c r="W215" s="176"/>
      <c r="X215" s="176"/>
      <c r="Y215" s="176"/>
      <c r="Z215" s="176"/>
      <c r="AA215" s="176"/>
      <c r="AB215" s="176"/>
      <c r="AC215" s="176"/>
      <c r="AD215" s="176"/>
      <c r="AE215" s="176"/>
      <c r="AF215" s="176"/>
      <c r="AG215" s="176"/>
      <c r="AH215" s="176"/>
      <c r="AI215" s="176"/>
      <c r="AJ215" s="176"/>
      <c r="AK215" s="176"/>
      <c r="AL215" s="176"/>
      <c r="AM215" s="176"/>
      <c r="AN215" s="176"/>
      <c r="AO215" s="176"/>
      <c r="AP215" s="176"/>
      <c r="AQ215" s="176"/>
      <c r="AR215" s="176"/>
      <c r="AS215" s="176"/>
      <c r="AT215" s="176"/>
      <c r="AU215" s="176"/>
      <c r="AV215" s="176"/>
      <c r="AW215" s="176"/>
      <c r="AX215" s="176"/>
      <c r="AY215" s="176"/>
      <c r="AZ215" s="176"/>
      <c r="BA215" s="176"/>
      <c r="BB215" s="176"/>
      <c r="BC215" s="176"/>
      <c r="BD215" s="176"/>
      <c r="BE215" s="176"/>
      <c r="BF215" s="176"/>
      <c r="BG215" s="176"/>
      <c r="BH215" s="176"/>
      <c r="BI215" s="176"/>
      <c r="BJ215" s="176"/>
      <c r="BK215" s="176"/>
      <c r="BL215" s="176"/>
      <c r="BM215" s="176"/>
      <c r="BN215" s="176"/>
      <c r="BO215" s="176"/>
      <c r="BP215" s="176"/>
      <c r="BQ215" s="176"/>
      <c r="BR215" s="176"/>
      <c r="BS215" s="176"/>
      <c r="BT215" s="176"/>
      <c r="BU215" s="176"/>
      <c r="BV215" s="176"/>
      <c r="BW215" s="176"/>
      <c r="BX215" s="176"/>
      <c r="BY215" s="176"/>
      <c r="BZ215" s="176"/>
      <c r="CA215" s="176"/>
      <c r="CB215" s="176"/>
      <c r="CC215" s="176"/>
      <c r="CD215" s="176"/>
      <c r="CE215" s="176"/>
      <c r="CF215" s="176"/>
      <c r="CG215" s="176"/>
      <c r="CH215" s="176"/>
      <c r="CI215" s="176"/>
      <c r="CJ215" s="176">
        <v>-1211744811.2292097</v>
      </c>
    </row>
    <row r="216" spans="4:138">
      <c r="D216" s="175" t="s">
        <v>896</v>
      </c>
      <c r="E216" s="191" t="s">
        <v>913</v>
      </c>
      <c r="F216" s="191" t="s">
        <v>914</v>
      </c>
      <c r="G216" s="191"/>
      <c r="H216" s="191"/>
      <c r="I216" s="191">
        <v>-1211744811.2292097</v>
      </c>
      <c r="J216" s="191"/>
      <c r="K216" s="191"/>
      <c r="L216" s="191"/>
      <c r="M216" s="191"/>
      <c r="N216" s="191"/>
      <c r="O216" s="191">
        <v>-1211744811.2292097</v>
      </c>
      <c r="P216" s="191"/>
      <c r="Q216" s="191"/>
      <c r="R216" s="191"/>
      <c r="S216" s="191"/>
      <c r="T216" s="191"/>
      <c r="U216" s="191"/>
      <c r="V216" s="191"/>
      <c r="W216" s="191"/>
      <c r="X216" s="191"/>
      <c r="Y216" s="191"/>
      <c r="Z216" s="191"/>
      <c r="AA216" s="191"/>
      <c r="AB216" s="191"/>
      <c r="AC216" s="191"/>
      <c r="AD216" s="191"/>
      <c r="AE216" s="191"/>
      <c r="AF216" s="191"/>
      <c r="AG216" s="191"/>
      <c r="AH216" s="191"/>
      <c r="AI216" s="191"/>
      <c r="AJ216" s="191"/>
      <c r="AK216" s="191"/>
      <c r="AL216" s="191"/>
      <c r="AM216" s="191"/>
      <c r="AN216" s="191"/>
      <c r="AO216" s="191"/>
      <c r="AP216" s="191"/>
      <c r="AQ216" s="191"/>
      <c r="AR216" s="191"/>
      <c r="AS216" s="191"/>
      <c r="AT216" s="191"/>
      <c r="AU216" s="191"/>
      <c r="AV216" s="191"/>
      <c r="AW216" s="191"/>
      <c r="AX216" s="191"/>
      <c r="AY216" s="191"/>
      <c r="AZ216" s="191"/>
      <c r="BA216" s="191"/>
      <c r="BB216" s="191"/>
      <c r="BC216" s="191"/>
      <c r="BD216" s="191"/>
      <c r="BE216" s="191"/>
      <c r="BF216" s="191"/>
      <c r="BG216" s="191"/>
      <c r="BH216" s="191"/>
      <c r="BI216" s="191"/>
      <c r="BJ216" s="191"/>
      <c r="BK216" s="191"/>
      <c r="BL216" s="191"/>
      <c r="BM216" s="191"/>
      <c r="BN216" s="191"/>
      <c r="BO216" s="191"/>
      <c r="BP216" s="191"/>
      <c r="BQ216" s="191"/>
      <c r="BR216" s="191"/>
      <c r="BS216" s="191"/>
      <c r="BT216" s="191"/>
      <c r="BU216" s="191"/>
      <c r="BV216" s="191"/>
      <c r="BW216" s="191"/>
      <c r="BX216" s="191"/>
      <c r="BY216" s="191"/>
      <c r="BZ216" s="191"/>
      <c r="CA216" s="191"/>
      <c r="CB216" s="191"/>
      <c r="CC216" s="191"/>
      <c r="CD216" s="191"/>
      <c r="CE216" s="191"/>
      <c r="CF216" s="191"/>
      <c r="CG216" s="191"/>
      <c r="CH216" s="191"/>
      <c r="CI216" s="191"/>
      <c r="CJ216" s="191">
        <v>-1211744811.2292097</v>
      </c>
    </row>
    <row r="217" spans="4:138">
      <c r="D217" s="175" t="s">
        <v>899</v>
      </c>
      <c r="E217" s="176" t="s">
        <v>916</v>
      </c>
      <c r="F217" s="176" t="s">
        <v>917</v>
      </c>
      <c r="G217" s="176">
        <v>-3762353.44</v>
      </c>
      <c r="H217" s="176"/>
      <c r="I217" s="176"/>
      <c r="J217" s="176">
        <v>-36026076.9485958</v>
      </c>
      <c r="K217" s="176"/>
      <c r="L217" s="176">
        <v>-13129455.707975</v>
      </c>
      <c r="M217" s="176">
        <v>-99718.02</v>
      </c>
      <c r="N217" s="176"/>
      <c r="O217" s="176">
        <v>-53017604.116570801</v>
      </c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176"/>
      <c r="AU217" s="176"/>
      <c r="AV217" s="176"/>
      <c r="AW217" s="176"/>
      <c r="AX217" s="176"/>
      <c r="AY217" s="176"/>
      <c r="AZ217" s="176"/>
      <c r="BA217" s="176"/>
      <c r="BB217" s="176"/>
      <c r="BC217" s="176"/>
      <c r="BD217" s="176"/>
      <c r="BE217" s="176"/>
      <c r="BF217" s="176"/>
      <c r="BG217" s="176"/>
      <c r="BH217" s="176"/>
      <c r="BI217" s="176"/>
      <c r="BJ217" s="176"/>
      <c r="BK217" s="176"/>
      <c r="BL217" s="176"/>
      <c r="BM217" s="176"/>
      <c r="BN217" s="176"/>
      <c r="BO217" s="176"/>
      <c r="BP217" s="176"/>
      <c r="BQ217" s="176"/>
      <c r="BR217" s="176"/>
      <c r="BS217" s="176"/>
      <c r="BT217" s="176"/>
      <c r="BU217" s="176"/>
      <c r="BV217" s="176"/>
      <c r="BW217" s="176"/>
      <c r="BX217" s="176"/>
      <c r="BY217" s="176"/>
      <c r="BZ217" s="176"/>
      <c r="CA217" s="176"/>
      <c r="CB217" s="176"/>
      <c r="CC217" s="176"/>
      <c r="CD217" s="176"/>
      <c r="CE217" s="176"/>
      <c r="CF217" s="176"/>
      <c r="CG217" s="176"/>
      <c r="CH217" s="176"/>
      <c r="CI217" s="176"/>
      <c r="CJ217" s="176">
        <v>-53017604.116570801</v>
      </c>
      <c r="EH217">
        <v>3570.6</v>
      </c>
    </row>
    <row r="218" spans="4:138">
      <c r="D218" s="175" t="s">
        <v>901</v>
      </c>
      <c r="E218" s="191" t="s">
        <v>919</v>
      </c>
      <c r="F218" s="191" t="s">
        <v>920</v>
      </c>
      <c r="G218" s="191">
        <v>-3762353.44</v>
      </c>
      <c r="H218" s="191"/>
      <c r="I218" s="191"/>
      <c r="J218" s="191">
        <v>-36026076.9485958</v>
      </c>
      <c r="K218" s="191"/>
      <c r="L218" s="191">
        <v>-13129455.707975</v>
      </c>
      <c r="M218" s="191">
        <v>-99718.02</v>
      </c>
      <c r="N218" s="191"/>
      <c r="O218" s="191">
        <v>-53017604.116570801</v>
      </c>
      <c r="P218" s="191"/>
      <c r="Q218" s="191"/>
      <c r="R218" s="191"/>
      <c r="S218" s="191"/>
      <c r="T218" s="191"/>
      <c r="U218" s="191"/>
      <c r="V218" s="191"/>
      <c r="W218" s="191"/>
      <c r="X218" s="191"/>
      <c r="Y218" s="191"/>
      <c r="Z218" s="191"/>
      <c r="AA218" s="191"/>
      <c r="AB218" s="191"/>
      <c r="AC218" s="191"/>
      <c r="AD218" s="191"/>
      <c r="AE218" s="191"/>
      <c r="AF218" s="191"/>
      <c r="AG218" s="191"/>
      <c r="AH218" s="191"/>
      <c r="AI218" s="191"/>
      <c r="AJ218" s="191"/>
      <c r="AK218" s="191"/>
      <c r="AL218" s="191"/>
      <c r="AM218" s="191"/>
      <c r="AN218" s="191"/>
      <c r="AO218" s="191"/>
      <c r="AP218" s="191"/>
      <c r="AQ218" s="191"/>
      <c r="AR218" s="191"/>
      <c r="AS218" s="191"/>
      <c r="AT218" s="191"/>
      <c r="AU218" s="191"/>
      <c r="AV218" s="191"/>
      <c r="AW218" s="191"/>
      <c r="AX218" s="191"/>
      <c r="AY218" s="191"/>
      <c r="AZ218" s="191"/>
      <c r="BA218" s="191"/>
      <c r="BB218" s="191"/>
      <c r="BC218" s="191"/>
      <c r="BD218" s="191"/>
      <c r="BE218" s="191"/>
      <c r="BF218" s="191"/>
      <c r="BG218" s="191"/>
      <c r="BH218" s="191"/>
      <c r="BI218" s="191"/>
      <c r="BJ218" s="191"/>
      <c r="BK218" s="191"/>
      <c r="BL218" s="191"/>
      <c r="BM218" s="191"/>
      <c r="BN218" s="191"/>
      <c r="BO218" s="191"/>
      <c r="BP218" s="191"/>
      <c r="BQ218" s="191"/>
      <c r="BR218" s="191"/>
      <c r="BS218" s="191"/>
      <c r="BT218" s="191"/>
      <c r="BU218" s="191"/>
      <c r="BV218" s="191"/>
      <c r="BW218" s="191"/>
      <c r="BX218" s="191"/>
      <c r="BY218" s="191"/>
      <c r="BZ218" s="191"/>
      <c r="CA218" s="191"/>
      <c r="CB218" s="191"/>
      <c r="CC218" s="191"/>
      <c r="CD218" s="191"/>
      <c r="CE218" s="191"/>
      <c r="CF218" s="191"/>
      <c r="CG218" s="191"/>
      <c r="CH218" s="191"/>
      <c r="CI218" s="191"/>
      <c r="CJ218" s="191">
        <v>-53017604.116570801</v>
      </c>
    </row>
    <row r="219" spans="4:138">
      <c r="D219" s="175" t="s">
        <v>903</v>
      </c>
      <c r="E219" s="176" t="s">
        <v>922</v>
      </c>
      <c r="F219" s="176" t="s">
        <v>923</v>
      </c>
      <c r="G219" s="176"/>
      <c r="H219" s="176"/>
      <c r="I219" s="176"/>
      <c r="J219" s="176">
        <v>-44891129.196078002</v>
      </c>
      <c r="K219" s="176"/>
      <c r="L219" s="176"/>
      <c r="M219" s="176"/>
      <c r="N219" s="176"/>
      <c r="O219" s="176">
        <v>-44891129.196078002</v>
      </c>
      <c r="P219" s="176"/>
      <c r="Q219" s="176"/>
      <c r="R219" s="176"/>
      <c r="S219" s="176"/>
      <c r="T219" s="176"/>
      <c r="U219" s="176"/>
      <c r="V219" s="176"/>
      <c r="W219" s="176"/>
      <c r="X219" s="176"/>
      <c r="Y219" s="176"/>
      <c r="Z219" s="176"/>
      <c r="AA219" s="176"/>
      <c r="AB219" s="176"/>
      <c r="AC219" s="176"/>
      <c r="AD219" s="176"/>
      <c r="AE219" s="176"/>
      <c r="AF219" s="176"/>
      <c r="AG219" s="176"/>
      <c r="AH219" s="176"/>
      <c r="AI219" s="176"/>
      <c r="AJ219" s="176"/>
      <c r="AK219" s="176"/>
      <c r="AL219" s="176"/>
      <c r="AM219" s="176"/>
      <c r="AN219" s="176"/>
      <c r="AO219" s="176"/>
      <c r="AP219" s="176"/>
      <c r="AQ219" s="176"/>
      <c r="AR219" s="176"/>
      <c r="AS219" s="176"/>
      <c r="AT219" s="176"/>
      <c r="AU219" s="176"/>
      <c r="AV219" s="176"/>
      <c r="AW219" s="176"/>
      <c r="AX219" s="176"/>
      <c r="AY219" s="176"/>
      <c r="AZ219" s="176"/>
      <c r="BA219" s="176"/>
      <c r="BB219" s="176"/>
      <c r="BC219" s="176"/>
      <c r="BD219" s="176"/>
      <c r="BE219" s="176"/>
      <c r="BF219" s="176"/>
      <c r="BG219" s="176"/>
      <c r="BH219" s="176"/>
      <c r="BI219" s="176"/>
      <c r="BJ219" s="176"/>
      <c r="BK219" s="176"/>
      <c r="BL219" s="176"/>
      <c r="BM219" s="176"/>
      <c r="BN219" s="176"/>
      <c r="BO219" s="176"/>
      <c r="BP219" s="176"/>
      <c r="BQ219" s="176"/>
      <c r="BR219" s="176"/>
      <c r="BS219" s="176"/>
      <c r="BT219" s="176"/>
      <c r="BU219" s="176"/>
      <c r="BV219" s="176"/>
      <c r="BW219" s="176"/>
      <c r="BX219" s="176"/>
      <c r="BY219" s="176"/>
      <c r="BZ219" s="176"/>
      <c r="CA219" s="176"/>
      <c r="CB219" s="176"/>
      <c r="CC219" s="176"/>
      <c r="CD219" s="176"/>
      <c r="CE219" s="176"/>
      <c r="CF219" s="176"/>
      <c r="CG219" s="176"/>
      <c r="CH219" s="176"/>
      <c r="CI219" s="176"/>
      <c r="CJ219" s="176">
        <v>-44891129.196078002</v>
      </c>
    </row>
    <row r="220" spans="4:138">
      <c r="D220" s="175" t="s">
        <v>906</v>
      </c>
      <c r="E220" s="191" t="s">
        <v>925</v>
      </c>
      <c r="F220" s="191" t="s">
        <v>923</v>
      </c>
      <c r="G220" s="191"/>
      <c r="H220" s="191"/>
      <c r="I220" s="191"/>
      <c r="J220" s="191">
        <v>-44891129.196078002</v>
      </c>
      <c r="K220" s="191"/>
      <c r="L220" s="191"/>
      <c r="M220" s="191"/>
      <c r="N220" s="191"/>
      <c r="O220" s="191">
        <v>-44891129.196078002</v>
      </c>
      <c r="P220" s="191"/>
      <c r="Q220" s="191"/>
      <c r="R220" s="191"/>
      <c r="S220" s="191"/>
      <c r="T220" s="191"/>
      <c r="U220" s="191"/>
      <c r="V220" s="191"/>
      <c r="W220" s="191"/>
      <c r="X220" s="191"/>
      <c r="Y220" s="191"/>
      <c r="Z220" s="191"/>
      <c r="AA220" s="191"/>
      <c r="AB220" s="191"/>
      <c r="AC220" s="191"/>
      <c r="AD220" s="191"/>
      <c r="AE220" s="191"/>
      <c r="AF220" s="191"/>
      <c r="AG220" s="191"/>
      <c r="AH220" s="191"/>
      <c r="AI220" s="191"/>
      <c r="AJ220" s="191"/>
      <c r="AK220" s="191"/>
      <c r="AL220" s="191"/>
      <c r="AM220" s="191"/>
      <c r="AN220" s="191"/>
      <c r="AO220" s="191"/>
      <c r="AP220" s="191"/>
      <c r="AQ220" s="191"/>
      <c r="AR220" s="191"/>
      <c r="AS220" s="191"/>
      <c r="AT220" s="191"/>
      <c r="AU220" s="191"/>
      <c r="AV220" s="191"/>
      <c r="AW220" s="191"/>
      <c r="AX220" s="191"/>
      <c r="AY220" s="191"/>
      <c r="AZ220" s="191"/>
      <c r="BA220" s="191"/>
      <c r="BB220" s="191"/>
      <c r="BC220" s="191"/>
      <c r="BD220" s="191"/>
      <c r="BE220" s="191"/>
      <c r="BF220" s="191"/>
      <c r="BG220" s="191"/>
      <c r="BH220" s="191"/>
      <c r="BI220" s="191"/>
      <c r="BJ220" s="191"/>
      <c r="BK220" s="191"/>
      <c r="BL220" s="191"/>
      <c r="BM220" s="191"/>
      <c r="BN220" s="191"/>
      <c r="BO220" s="191"/>
      <c r="BP220" s="191"/>
      <c r="BQ220" s="191"/>
      <c r="BR220" s="191"/>
      <c r="BS220" s="191"/>
      <c r="BT220" s="191"/>
      <c r="BU220" s="191"/>
      <c r="BV220" s="191"/>
      <c r="BW220" s="191"/>
      <c r="BX220" s="191"/>
      <c r="BY220" s="191"/>
      <c r="BZ220" s="191"/>
      <c r="CA220" s="191"/>
      <c r="CB220" s="191"/>
      <c r="CC220" s="191"/>
      <c r="CD220" s="191"/>
      <c r="CE220" s="191"/>
      <c r="CF220" s="191"/>
      <c r="CG220" s="191"/>
      <c r="CH220" s="191"/>
      <c r="CI220" s="191"/>
      <c r="CJ220" s="191">
        <v>-44891129.196078002</v>
      </c>
    </row>
    <row r="221" spans="4:138">
      <c r="D221" s="175" t="s">
        <v>909</v>
      </c>
      <c r="E221" s="178" t="s">
        <v>927</v>
      </c>
      <c r="F221" s="178" t="s">
        <v>196</v>
      </c>
      <c r="G221" s="178">
        <v>-29029421.440000001</v>
      </c>
      <c r="H221" s="178"/>
      <c r="I221" s="178">
        <v>-1211744811.2292097</v>
      </c>
      <c r="J221" s="178">
        <v>-80917206.144673795</v>
      </c>
      <c r="K221" s="178"/>
      <c r="L221" s="178">
        <v>-13129455.707975</v>
      </c>
      <c r="M221" s="178">
        <v>-3737046.02</v>
      </c>
      <c r="N221" s="178"/>
      <c r="O221" s="178">
        <v>-1338557940.5418584</v>
      </c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8"/>
      <c r="CD221" s="178"/>
      <c r="CE221" s="178"/>
      <c r="CF221" s="178"/>
      <c r="CG221" s="178"/>
      <c r="CH221" s="178"/>
      <c r="CI221" s="178"/>
      <c r="CJ221" s="178">
        <v>-1338557940.5418584</v>
      </c>
    </row>
    <row r="222" spans="4:138">
      <c r="D222" s="175" t="s">
        <v>912</v>
      </c>
      <c r="E222" s="176" t="s">
        <v>932</v>
      </c>
      <c r="F222" s="176" t="s">
        <v>933</v>
      </c>
      <c r="G222" s="176"/>
      <c r="H222" s="176"/>
      <c r="I222" s="176"/>
      <c r="J222" s="176"/>
      <c r="K222" s="176"/>
      <c r="L222" s="176"/>
      <c r="M222" s="176"/>
      <c r="N222" s="176"/>
      <c r="O222" s="176"/>
      <c r="P222" s="176"/>
      <c r="Q222" s="176"/>
      <c r="R222" s="176"/>
      <c r="S222" s="176"/>
      <c r="T222" s="176"/>
      <c r="U222" s="176"/>
      <c r="V222" s="176"/>
      <c r="W222" s="176"/>
      <c r="X222" s="176"/>
      <c r="Y222" s="176"/>
      <c r="Z222" s="176"/>
      <c r="AA222" s="176"/>
      <c r="AB222" s="176"/>
      <c r="AC222" s="176"/>
      <c r="AD222" s="176"/>
      <c r="AE222" s="176"/>
      <c r="AF222" s="176"/>
      <c r="AG222" s="176"/>
      <c r="AH222" s="176"/>
      <c r="AI222" s="176"/>
      <c r="AJ222" s="176"/>
      <c r="AK222" s="176"/>
      <c r="AL222" s="176"/>
      <c r="AM222" s="176"/>
      <c r="AN222" s="176"/>
      <c r="AO222" s="176"/>
      <c r="AP222" s="176"/>
      <c r="AQ222" s="176"/>
      <c r="AR222" s="176"/>
      <c r="AS222" s="176"/>
      <c r="AT222" s="176"/>
      <c r="AU222" s="176"/>
      <c r="AV222" s="176"/>
      <c r="AW222" s="176"/>
      <c r="AX222" s="176"/>
      <c r="AY222" s="176"/>
      <c r="AZ222" s="176"/>
      <c r="BA222" s="176"/>
      <c r="BB222" s="176"/>
      <c r="BC222" s="176"/>
      <c r="BD222" s="176"/>
      <c r="BE222" s="176"/>
      <c r="BF222" s="176"/>
      <c r="BG222" s="176"/>
      <c r="BH222" s="176"/>
      <c r="BI222" s="176"/>
      <c r="BJ222" s="176"/>
      <c r="BK222" s="176"/>
      <c r="BL222" s="176"/>
      <c r="BM222" s="176"/>
      <c r="BN222" s="176"/>
      <c r="BO222" s="176"/>
      <c r="BP222" s="176"/>
      <c r="BQ222" s="176"/>
      <c r="BR222" s="176"/>
      <c r="BS222" s="176"/>
      <c r="BT222" s="176"/>
      <c r="BU222" s="176"/>
      <c r="BV222" s="176"/>
      <c r="BW222" s="176"/>
      <c r="BX222" s="176"/>
      <c r="BY222" s="176"/>
      <c r="BZ222" s="176"/>
      <c r="CA222" s="176"/>
      <c r="CB222" s="176"/>
      <c r="CC222" s="176"/>
      <c r="CD222" s="176"/>
      <c r="CE222" s="176"/>
      <c r="CF222" s="176"/>
      <c r="CG222" s="176"/>
      <c r="CH222" s="176"/>
      <c r="CI222" s="176">
        <v>-54143461.484154299</v>
      </c>
      <c r="CJ222" s="176">
        <v>-54143461.484154299</v>
      </c>
    </row>
    <row r="223" spans="4:138">
      <c r="D223" s="175" t="s">
        <v>918</v>
      </c>
      <c r="E223" s="178" t="s">
        <v>941</v>
      </c>
      <c r="F223" s="178" t="s">
        <v>942</v>
      </c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>
        <v>-54143461.484154299</v>
      </c>
      <c r="CJ223" s="178">
        <v>-54143461.484154299</v>
      </c>
      <c r="EH223">
        <v>1157864.8999999999</v>
      </c>
    </row>
    <row r="224" spans="4:138">
      <c r="D224" s="175" t="s">
        <v>921</v>
      </c>
      <c r="E224" s="180" t="s">
        <v>944</v>
      </c>
      <c r="F224" s="180" t="s">
        <v>945</v>
      </c>
      <c r="G224" s="180">
        <v>-31760861320.5</v>
      </c>
      <c r="H224" s="180">
        <v>-352683838.19999999</v>
      </c>
      <c r="I224" s="180">
        <v>-1290699959.0050693</v>
      </c>
      <c r="J224" s="180">
        <v>-7673090150.4329424</v>
      </c>
      <c r="K224" s="180">
        <v>-30798.76</v>
      </c>
      <c r="L224" s="180">
        <v>-752641228.54058778</v>
      </c>
      <c r="M224" s="180">
        <v>-742091614.95000005</v>
      </c>
      <c r="N224" s="180">
        <v>-1564078076.8102396</v>
      </c>
      <c r="O224" s="180">
        <v>-44136176987.198837</v>
      </c>
      <c r="P224" s="180"/>
      <c r="Q224" s="180"/>
      <c r="R224" s="180">
        <v>121635662.9677213</v>
      </c>
      <c r="S224" s="180">
        <v>897650.75</v>
      </c>
      <c r="T224" s="180"/>
      <c r="U224" s="180">
        <v>54907791.484154299</v>
      </c>
      <c r="V224" s="180"/>
      <c r="W224" s="180"/>
      <c r="X224" s="180"/>
      <c r="Y224" s="180"/>
      <c r="Z224" s="180"/>
      <c r="AA224" s="180"/>
      <c r="AB224" s="180"/>
      <c r="AC224" s="180"/>
      <c r="AD224" s="180"/>
      <c r="AE224" s="180"/>
      <c r="AF224" s="180"/>
      <c r="AG224" s="180"/>
      <c r="AH224" s="180"/>
      <c r="AI224" s="180"/>
      <c r="AJ224" s="180"/>
      <c r="AK224" s="180"/>
      <c r="AL224" s="180"/>
      <c r="AM224" s="180"/>
      <c r="AN224" s="180"/>
      <c r="AO224" s="180"/>
      <c r="AP224" s="180"/>
      <c r="AQ224" s="180"/>
      <c r="AR224" s="180"/>
      <c r="AS224" s="180"/>
      <c r="AT224" s="180"/>
      <c r="AU224" s="180"/>
      <c r="AV224" s="180"/>
      <c r="AW224" s="180"/>
      <c r="AX224" s="180">
        <v>464475611.87704772</v>
      </c>
      <c r="AY224" s="180"/>
      <c r="AZ224" s="180"/>
      <c r="BA224" s="180"/>
      <c r="BB224" s="180"/>
      <c r="BC224" s="180"/>
      <c r="BD224" s="180">
        <v>641916717.07892334</v>
      </c>
      <c r="BE224" s="180"/>
      <c r="BF224" s="180">
        <v>1884544.35</v>
      </c>
      <c r="BG224" s="180">
        <v>1884544.35</v>
      </c>
      <c r="BH224" s="180"/>
      <c r="BI224" s="180"/>
      <c r="BJ224" s="180"/>
      <c r="BK224" s="180"/>
      <c r="BL224" s="180"/>
      <c r="BM224" s="180"/>
      <c r="BN224" s="180"/>
      <c r="BO224" s="180"/>
      <c r="BP224" s="180"/>
      <c r="BQ224" s="180"/>
      <c r="BR224" s="180"/>
      <c r="BS224" s="180"/>
      <c r="BT224" s="180"/>
      <c r="BU224" s="180"/>
      <c r="BV224" s="180"/>
      <c r="BW224" s="180"/>
      <c r="BX224" s="180"/>
      <c r="BY224" s="180"/>
      <c r="BZ224" s="180"/>
      <c r="CA224" s="180">
        <v>643801261.42892325</v>
      </c>
      <c r="CB224" s="180"/>
      <c r="CC224" s="180"/>
      <c r="CD224" s="180"/>
      <c r="CE224" s="180"/>
      <c r="CF224" s="180">
        <v>643801261.42892325</v>
      </c>
      <c r="CG224" s="180"/>
      <c r="CH224" s="180"/>
      <c r="CI224" s="180">
        <v>-54143461.484154299</v>
      </c>
      <c r="CJ224" s="180">
        <v>-43546519187.254066</v>
      </c>
      <c r="EH224">
        <v>1678291.54</v>
      </c>
    </row>
    <row r="225" spans="4:88">
      <c r="D225" s="175" t="s">
        <v>2213</v>
      </c>
      <c r="E225" s="176" t="s">
        <v>1778</v>
      </c>
      <c r="F225" s="176" t="s">
        <v>1779</v>
      </c>
      <c r="G225" s="176"/>
      <c r="H225" s="176"/>
      <c r="I225" s="176">
        <v>-3172670288.8268433</v>
      </c>
      <c r="J225" s="176"/>
      <c r="K225" s="176"/>
      <c r="L225" s="176"/>
      <c r="M225" s="176"/>
      <c r="N225" s="176"/>
      <c r="O225" s="176">
        <v>-3172670288.8268433</v>
      </c>
      <c r="P225" s="176"/>
      <c r="Q225" s="176"/>
      <c r="R225" s="176"/>
      <c r="S225" s="176"/>
      <c r="T225" s="176">
        <v>3172670288.8268433</v>
      </c>
      <c r="U225" s="176"/>
      <c r="V225" s="176"/>
      <c r="W225" s="176"/>
      <c r="X225" s="176"/>
      <c r="Y225" s="176"/>
      <c r="Z225" s="176"/>
      <c r="AA225" s="176"/>
      <c r="AB225" s="176"/>
      <c r="AC225" s="176"/>
      <c r="AD225" s="176"/>
      <c r="AE225" s="176"/>
      <c r="AF225" s="176"/>
      <c r="AG225" s="176"/>
      <c r="AH225" s="176"/>
      <c r="AI225" s="176"/>
      <c r="AJ225" s="176"/>
      <c r="AK225" s="176"/>
      <c r="AL225" s="176"/>
      <c r="AM225" s="176"/>
      <c r="AN225" s="176"/>
      <c r="AO225" s="176"/>
      <c r="AP225" s="176"/>
      <c r="AQ225" s="176"/>
      <c r="AR225" s="176"/>
      <c r="AS225" s="176"/>
      <c r="AT225" s="176"/>
      <c r="AU225" s="176"/>
      <c r="AV225" s="176"/>
      <c r="AW225" s="176"/>
      <c r="AX225" s="176"/>
      <c r="AY225" s="176"/>
      <c r="AZ225" s="176"/>
      <c r="BA225" s="176"/>
      <c r="BB225" s="176"/>
      <c r="BC225" s="176"/>
      <c r="BD225" s="176">
        <v>3172670288.8268433</v>
      </c>
      <c r="BE225" s="176"/>
      <c r="BF225" s="176"/>
      <c r="BG225" s="176"/>
      <c r="BH225" s="176"/>
      <c r="BI225" s="176"/>
      <c r="BJ225" s="176"/>
      <c r="BK225" s="176"/>
      <c r="BL225" s="176"/>
      <c r="BM225" s="176"/>
      <c r="BN225" s="176"/>
      <c r="BO225" s="176"/>
      <c r="BP225" s="176"/>
      <c r="BQ225" s="176"/>
      <c r="BR225" s="176"/>
      <c r="BS225" s="176"/>
      <c r="BT225" s="176"/>
      <c r="BU225" s="176"/>
      <c r="BV225" s="176"/>
      <c r="BW225" s="176"/>
      <c r="BX225" s="176"/>
      <c r="BY225" s="176"/>
      <c r="BZ225" s="176"/>
      <c r="CA225" s="176">
        <v>3172670288.8268433</v>
      </c>
      <c r="CB225" s="176"/>
      <c r="CC225" s="176"/>
      <c r="CD225" s="176"/>
      <c r="CE225" s="176"/>
      <c r="CF225" s="176">
        <v>3172670288.8268433</v>
      </c>
      <c r="CG225" s="176"/>
      <c r="CH225" s="176"/>
      <c r="CI225" s="176"/>
      <c r="CJ225" s="176">
        <v>0</v>
      </c>
    </row>
    <row r="226" spans="4:88">
      <c r="D226" s="175" t="s">
        <v>924</v>
      </c>
      <c r="E226" s="176" t="s">
        <v>947</v>
      </c>
      <c r="F226" s="176" t="s">
        <v>948</v>
      </c>
      <c r="G226" s="176"/>
      <c r="H226" s="176"/>
      <c r="I226" s="176"/>
      <c r="J226" s="176">
        <v>-5680181023.4668055</v>
      </c>
      <c r="K226" s="176"/>
      <c r="L226" s="176">
        <v>-577777700</v>
      </c>
      <c r="M226" s="176"/>
      <c r="N226" s="176"/>
      <c r="O226" s="176">
        <v>-6257958723.4668055</v>
      </c>
      <c r="P226" s="176"/>
      <c r="Q226" s="176"/>
      <c r="R226" s="176"/>
      <c r="S226" s="176"/>
      <c r="T226" s="176"/>
      <c r="U226" s="176"/>
      <c r="V226" s="176"/>
      <c r="W226" s="176"/>
      <c r="X226" s="176"/>
      <c r="Y226" s="176"/>
      <c r="Z226" s="176"/>
      <c r="AA226" s="176"/>
      <c r="AB226" s="176"/>
      <c r="AC226" s="176"/>
      <c r="AD226" s="176"/>
      <c r="AE226" s="176"/>
      <c r="AF226" s="176"/>
      <c r="AG226" s="176"/>
      <c r="AH226" s="176"/>
      <c r="AI226" s="176"/>
      <c r="AJ226" s="176"/>
      <c r="AK226" s="176"/>
      <c r="AL226" s="176"/>
      <c r="AM226" s="176"/>
      <c r="AN226" s="176"/>
      <c r="AO226" s="176"/>
      <c r="AP226" s="176"/>
      <c r="AQ226" s="176"/>
      <c r="AR226" s="176"/>
      <c r="AS226" s="176"/>
      <c r="AT226" s="176"/>
      <c r="AU226" s="176"/>
      <c r="AV226" s="176"/>
      <c r="AW226" s="176"/>
      <c r="AX226" s="176"/>
      <c r="AY226" s="176"/>
      <c r="AZ226" s="176"/>
      <c r="BA226" s="176"/>
      <c r="BB226" s="176"/>
      <c r="BC226" s="176"/>
      <c r="BD226" s="176"/>
      <c r="BE226" s="176"/>
      <c r="BF226" s="176"/>
      <c r="BG226" s="176"/>
      <c r="BH226" s="176"/>
      <c r="BI226" s="176"/>
      <c r="BJ226" s="176"/>
      <c r="BK226" s="176"/>
      <c r="BL226" s="176"/>
      <c r="BM226" s="176"/>
      <c r="BN226" s="176"/>
      <c r="BO226" s="176"/>
      <c r="BP226" s="176"/>
      <c r="BQ226" s="176"/>
      <c r="BR226" s="176"/>
      <c r="BS226" s="176"/>
      <c r="BT226" s="176"/>
      <c r="BU226" s="176"/>
      <c r="BV226" s="176"/>
      <c r="BW226" s="176"/>
      <c r="BX226" s="176"/>
      <c r="BY226" s="176"/>
      <c r="BZ226" s="176"/>
      <c r="CA226" s="176"/>
      <c r="CB226" s="176"/>
      <c r="CC226" s="176"/>
      <c r="CD226" s="176"/>
      <c r="CE226" s="176"/>
      <c r="CF226" s="176"/>
      <c r="CG226" s="176"/>
      <c r="CH226" s="176"/>
      <c r="CI226" s="176"/>
      <c r="CJ226" s="176">
        <v>-6257958723.4668055</v>
      </c>
    </row>
    <row r="227" spans="4:88">
      <c r="D227" s="175" t="s">
        <v>926</v>
      </c>
      <c r="E227" s="178" t="s">
        <v>950</v>
      </c>
      <c r="F227" s="178" t="s">
        <v>951</v>
      </c>
      <c r="G227" s="178"/>
      <c r="H227" s="178"/>
      <c r="I227" s="178">
        <v>-3172670288.8268433</v>
      </c>
      <c r="J227" s="178">
        <v>-5680181023.4668055</v>
      </c>
      <c r="K227" s="178"/>
      <c r="L227" s="178">
        <v>-577777700</v>
      </c>
      <c r="M227" s="178"/>
      <c r="N227" s="178"/>
      <c r="O227" s="178">
        <v>-9430629012.2936497</v>
      </c>
      <c r="P227" s="178"/>
      <c r="Q227" s="178"/>
      <c r="R227" s="178"/>
      <c r="S227" s="178"/>
      <c r="T227" s="178">
        <v>3172670288.8268433</v>
      </c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>
        <v>3172670288.8268433</v>
      </c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>
        <v>3172670288.8268433</v>
      </c>
      <c r="CB227" s="178"/>
      <c r="CC227" s="178"/>
      <c r="CD227" s="178"/>
      <c r="CE227" s="178"/>
      <c r="CF227" s="178">
        <v>3172670288.8268433</v>
      </c>
      <c r="CG227" s="178"/>
      <c r="CH227" s="178"/>
      <c r="CI227" s="178"/>
      <c r="CJ227" s="178">
        <v>-6257958723.4668055</v>
      </c>
    </row>
    <row r="228" spans="4:88">
      <c r="D228" s="175" t="s">
        <v>928</v>
      </c>
      <c r="E228" s="176" t="s">
        <v>953</v>
      </c>
      <c r="F228" s="176" t="s">
        <v>954</v>
      </c>
      <c r="G228" s="176">
        <v>-870127244.88</v>
      </c>
      <c r="H228" s="176">
        <v>-18835200.100000001</v>
      </c>
      <c r="I228" s="176"/>
      <c r="J228" s="176">
        <v>-7460290.6760687996</v>
      </c>
      <c r="K228" s="176"/>
      <c r="L228" s="176">
        <v>-411921483.88715649</v>
      </c>
      <c r="M228" s="176">
        <v>-16055637.65</v>
      </c>
      <c r="N228" s="176">
        <v>-1976624.7479999999</v>
      </c>
      <c r="O228" s="176">
        <v>-1326376481.9412253</v>
      </c>
      <c r="P228" s="176"/>
      <c r="Q228" s="176"/>
      <c r="R228" s="176"/>
      <c r="S228" s="176"/>
      <c r="T228" s="176"/>
      <c r="U228" s="176"/>
      <c r="V228" s="176"/>
      <c r="W228" s="176"/>
      <c r="X228" s="176"/>
      <c r="Y228" s="176"/>
      <c r="Z228" s="176"/>
      <c r="AA228" s="176"/>
      <c r="AB228" s="176"/>
      <c r="AC228" s="176"/>
      <c r="AD228" s="176"/>
      <c r="AE228" s="176"/>
      <c r="AF228" s="176"/>
      <c r="AG228" s="176"/>
      <c r="AH228" s="176"/>
      <c r="AI228" s="176"/>
      <c r="AJ228" s="176"/>
      <c r="AK228" s="176"/>
      <c r="AL228" s="176"/>
      <c r="AM228" s="176"/>
      <c r="AN228" s="176"/>
      <c r="AO228" s="176"/>
      <c r="AP228" s="176"/>
      <c r="AQ228" s="176"/>
      <c r="AR228" s="176"/>
      <c r="AS228" s="176"/>
      <c r="AT228" s="176"/>
      <c r="AU228" s="176"/>
      <c r="AV228" s="176"/>
      <c r="AW228" s="176"/>
      <c r="AX228" s="176"/>
      <c r="AY228" s="176"/>
      <c r="AZ228" s="176"/>
      <c r="BA228" s="176"/>
      <c r="BB228" s="176"/>
      <c r="BC228" s="176"/>
      <c r="BD228" s="176"/>
      <c r="BE228" s="176"/>
      <c r="BF228" s="176">
        <v>17772200.02</v>
      </c>
      <c r="BG228" s="176">
        <v>17772200.02</v>
      </c>
      <c r="BH228" s="176"/>
      <c r="BI228" s="176"/>
      <c r="BJ228" s="176"/>
      <c r="BK228" s="176"/>
      <c r="BL228" s="176"/>
      <c r="BM228" s="176"/>
      <c r="BN228" s="176"/>
      <c r="BO228" s="176"/>
      <c r="BP228" s="176"/>
      <c r="BQ228" s="176"/>
      <c r="BR228" s="176"/>
      <c r="BS228" s="176"/>
      <c r="BT228" s="176"/>
      <c r="BU228" s="176"/>
      <c r="BV228" s="176"/>
      <c r="BW228" s="176"/>
      <c r="BX228" s="176"/>
      <c r="BY228" s="176"/>
      <c r="BZ228" s="176"/>
      <c r="CA228" s="176">
        <v>17772200.02</v>
      </c>
      <c r="CB228" s="176"/>
      <c r="CC228" s="176"/>
      <c r="CD228" s="176"/>
      <c r="CE228" s="176"/>
      <c r="CF228" s="176">
        <v>17772200.02</v>
      </c>
      <c r="CG228" s="176"/>
      <c r="CH228" s="176"/>
      <c r="CI228" s="176"/>
      <c r="CJ228" s="176">
        <v>-1308604281.9212253</v>
      </c>
    </row>
    <row r="229" spans="4:88">
      <c r="D229" s="175" t="s">
        <v>931</v>
      </c>
      <c r="E229" s="176" t="s">
        <v>956</v>
      </c>
      <c r="F229" s="176" t="s">
        <v>957</v>
      </c>
      <c r="G229" s="176">
        <v>347736003.48000002</v>
      </c>
      <c r="H229" s="176">
        <v>7956427.71</v>
      </c>
      <c r="I229" s="176"/>
      <c r="J229" s="176"/>
      <c r="K229" s="176"/>
      <c r="L229" s="176">
        <v>302703495.45207101</v>
      </c>
      <c r="M229" s="176">
        <v>381579.6</v>
      </c>
      <c r="N229" s="176">
        <v>72348.266357999993</v>
      </c>
      <c r="O229" s="176">
        <v>658849854.50842905</v>
      </c>
      <c r="P229" s="176"/>
      <c r="Q229" s="176"/>
      <c r="R229" s="176"/>
      <c r="S229" s="176"/>
      <c r="T229" s="176"/>
      <c r="U229" s="176"/>
      <c r="V229" s="176"/>
      <c r="W229" s="176"/>
      <c r="X229" s="176"/>
      <c r="Y229" s="176"/>
      <c r="Z229" s="176"/>
      <c r="AA229" s="176"/>
      <c r="AB229" s="176"/>
      <c r="AC229" s="176"/>
      <c r="AD229" s="176"/>
      <c r="AE229" s="176"/>
      <c r="AF229" s="176"/>
      <c r="AG229" s="176"/>
      <c r="AH229" s="176"/>
      <c r="AI229" s="176"/>
      <c r="AJ229" s="176"/>
      <c r="AK229" s="176"/>
      <c r="AL229" s="176"/>
      <c r="AM229" s="176"/>
      <c r="AN229" s="176"/>
      <c r="AO229" s="176"/>
      <c r="AP229" s="176"/>
      <c r="AQ229" s="176"/>
      <c r="AR229" s="176"/>
      <c r="AS229" s="176"/>
      <c r="AT229" s="176"/>
      <c r="AU229" s="176"/>
      <c r="AV229" s="176"/>
      <c r="AW229" s="176"/>
      <c r="AX229" s="176"/>
      <c r="AY229" s="176"/>
      <c r="AZ229" s="176"/>
      <c r="BA229" s="176"/>
      <c r="BB229" s="176"/>
      <c r="BC229" s="176"/>
      <c r="BD229" s="176"/>
      <c r="BE229" s="176"/>
      <c r="BF229" s="176">
        <v>-7874534.2000000002</v>
      </c>
      <c r="BG229" s="176">
        <v>-7874534.2000000002</v>
      </c>
      <c r="BH229" s="176"/>
      <c r="BI229" s="176"/>
      <c r="BJ229" s="176"/>
      <c r="BK229" s="176"/>
      <c r="BL229" s="176"/>
      <c r="BM229" s="176"/>
      <c r="BN229" s="176"/>
      <c r="BO229" s="176"/>
      <c r="BP229" s="176"/>
      <c r="BQ229" s="176"/>
      <c r="BR229" s="176"/>
      <c r="BS229" s="176"/>
      <c r="BT229" s="176"/>
      <c r="BU229" s="176"/>
      <c r="BV229" s="176"/>
      <c r="BW229" s="176"/>
      <c r="BX229" s="176"/>
      <c r="BY229" s="176"/>
      <c r="BZ229" s="176"/>
      <c r="CA229" s="176">
        <v>-7874534.2000000002</v>
      </c>
      <c r="CB229" s="176"/>
      <c r="CC229" s="176"/>
      <c r="CD229" s="176"/>
      <c r="CE229" s="176"/>
      <c r="CF229" s="176">
        <v>-7874534.2000000002</v>
      </c>
      <c r="CG229" s="176"/>
      <c r="CH229" s="176"/>
      <c r="CI229" s="176"/>
      <c r="CJ229" s="176">
        <v>650975320.308429</v>
      </c>
    </row>
    <row r="230" spans="4:88">
      <c r="D230" s="175" t="s">
        <v>934</v>
      </c>
      <c r="E230" s="178" t="s">
        <v>959</v>
      </c>
      <c r="F230" s="178" t="s">
        <v>205</v>
      </c>
      <c r="G230" s="178">
        <v>-522391241.39999998</v>
      </c>
      <c r="H230" s="178">
        <v>-10878772.390000001</v>
      </c>
      <c r="I230" s="178"/>
      <c r="J230" s="178">
        <v>-7460290.6760687996</v>
      </c>
      <c r="K230" s="178"/>
      <c r="L230" s="178">
        <v>-109217988.43508551</v>
      </c>
      <c r="M230" s="178">
        <v>-15674058.050000001</v>
      </c>
      <c r="N230" s="178">
        <v>-1904276.4816419999</v>
      </c>
      <c r="O230" s="178">
        <v>-667526627.43279636</v>
      </c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>
        <v>9897665.8200000003</v>
      </c>
      <c r="BG230" s="178">
        <v>9897665.8200000003</v>
      </c>
      <c r="BH230" s="178"/>
      <c r="BI230" s="178"/>
      <c r="BJ230" s="178"/>
      <c r="BK230" s="178"/>
      <c r="BL230" s="178"/>
      <c r="BM230" s="178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178"/>
      <c r="BZ230" s="178"/>
      <c r="CA230" s="178">
        <v>9897665.8200000003</v>
      </c>
      <c r="CB230" s="178"/>
      <c r="CC230" s="178"/>
      <c r="CD230" s="178"/>
      <c r="CE230" s="178"/>
      <c r="CF230" s="178">
        <v>9897665.8200000003</v>
      </c>
      <c r="CG230" s="178"/>
      <c r="CH230" s="178"/>
      <c r="CI230" s="178"/>
      <c r="CJ230" s="178">
        <v>-657628961.61279631</v>
      </c>
    </row>
    <row r="231" spans="4:88">
      <c r="D231" s="175" t="s">
        <v>937</v>
      </c>
      <c r="E231" s="176" t="s">
        <v>961</v>
      </c>
      <c r="F231" s="176" t="s">
        <v>962</v>
      </c>
      <c r="G231" s="176"/>
      <c r="H231" s="176"/>
      <c r="I231" s="176"/>
      <c r="J231" s="176"/>
      <c r="K231" s="176"/>
      <c r="L231" s="176"/>
      <c r="M231" s="176">
        <v>-794661.55</v>
      </c>
      <c r="N231" s="176"/>
      <c r="O231" s="176">
        <v>-794661.55</v>
      </c>
      <c r="P231" s="176"/>
      <c r="Q231" s="176"/>
      <c r="R231" s="176"/>
      <c r="S231" s="176"/>
      <c r="T231" s="176"/>
      <c r="U231" s="176"/>
      <c r="V231" s="176"/>
      <c r="W231" s="176"/>
      <c r="X231" s="176"/>
      <c r="Y231" s="176"/>
      <c r="Z231" s="176"/>
      <c r="AA231" s="176"/>
      <c r="AB231" s="176"/>
      <c r="AC231" s="176"/>
      <c r="AD231" s="176"/>
      <c r="AE231" s="176"/>
      <c r="AF231" s="176"/>
      <c r="AG231" s="176"/>
      <c r="AH231" s="176"/>
      <c r="AI231" s="176"/>
      <c r="AJ231" s="176"/>
      <c r="AK231" s="176"/>
      <c r="AL231" s="176"/>
      <c r="AM231" s="176"/>
      <c r="AN231" s="176"/>
      <c r="AO231" s="176"/>
      <c r="AP231" s="176"/>
      <c r="AQ231" s="176"/>
      <c r="AR231" s="176"/>
      <c r="AS231" s="176"/>
      <c r="AT231" s="176"/>
      <c r="AU231" s="176"/>
      <c r="AV231" s="176"/>
      <c r="AW231" s="176"/>
      <c r="AX231" s="176"/>
      <c r="AY231" s="176"/>
      <c r="AZ231" s="176"/>
      <c r="BA231" s="176"/>
      <c r="BB231" s="176"/>
      <c r="BC231" s="176"/>
      <c r="BD231" s="176"/>
      <c r="BE231" s="176"/>
      <c r="BF231" s="176"/>
      <c r="BG231" s="176"/>
      <c r="BH231" s="176"/>
      <c r="BI231" s="176"/>
      <c r="BJ231" s="176"/>
      <c r="BK231" s="176"/>
      <c r="BL231" s="176"/>
      <c r="BM231" s="176"/>
      <c r="BN231" s="176"/>
      <c r="BO231" s="176"/>
      <c r="BP231" s="176"/>
      <c r="BQ231" s="176"/>
      <c r="BR231" s="176"/>
      <c r="BS231" s="176"/>
      <c r="BT231" s="176"/>
      <c r="BU231" s="176"/>
      <c r="BV231" s="176"/>
      <c r="BW231" s="176"/>
      <c r="BX231" s="176"/>
      <c r="BY231" s="176"/>
      <c r="BZ231" s="176"/>
      <c r="CA231" s="176"/>
      <c r="CB231" s="176"/>
      <c r="CC231" s="176"/>
      <c r="CD231" s="176"/>
      <c r="CE231" s="176"/>
      <c r="CF231" s="176"/>
      <c r="CG231" s="176"/>
      <c r="CH231" s="176"/>
      <c r="CI231" s="176"/>
      <c r="CJ231" s="176">
        <v>-794661.55</v>
      </c>
    </row>
    <row r="232" spans="4:88">
      <c r="D232" s="175" t="s">
        <v>940</v>
      </c>
      <c r="E232" s="176" t="s">
        <v>964</v>
      </c>
      <c r="F232" s="176" t="s">
        <v>965</v>
      </c>
      <c r="G232" s="176">
        <v>-5604853.7599999998</v>
      </c>
      <c r="H232" s="176"/>
      <c r="I232" s="176"/>
      <c r="J232" s="176"/>
      <c r="K232" s="176"/>
      <c r="L232" s="176">
        <v>-1896184.5179625</v>
      </c>
      <c r="M232" s="176">
        <v>-626607.37</v>
      </c>
      <c r="N232" s="176"/>
      <c r="O232" s="176">
        <v>-8127645.6479625003</v>
      </c>
      <c r="P232" s="176"/>
      <c r="Q232" s="176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6"/>
      <c r="AQ232" s="176"/>
      <c r="AR232" s="176"/>
      <c r="AS232" s="176"/>
      <c r="AT232" s="176"/>
      <c r="AU232" s="176"/>
      <c r="AV232" s="176"/>
      <c r="AW232" s="176"/>
      <c r="AX232" s="176"/>
      <c r="AY232" s="176"/>
      <c r="AZ232" s="176"/>
      <c r="BA232" s="176"/>
      <c r="BB232" s="176"/>
      <c r="BC232" s="176"/>
      <c r="BD232" s="176"/>
      <c r="BE232" s="176"/>
      <c r="BF232" s="176"/>
      <c r="BG232" s="176"/>
      <c r="BH232" s="176"/>
      <c r="BI232" s="176"/>
      <c r="BJ232" s="176"/>
      <c r="BK232" s="176"/>
      <c r="BL232" s="176"/>
      <c r="BM232" s="176"/>
      <c r="BN232" s="176"/>
      <c r="BO232" s="176"/>
      <c r="BP232" s="176"/>
      <c r="BQ232" s="176"/>
      <c r="BR232" s="176"/>
      <c r="BS232" s="176"/>
      <c r="BT232" s="176"/>
      <c r="BU232" s="176"/>
      <c r="BV232" s="176"/>
      <c r="BW232" s="176"/>
      <c r="BX232" s="176"/>
      <c r="BY232" s="176"/>
      <c r="BZ232" s="176"/>
      <c r="CA232" s="176"/>
      <c r="CB232" s="176"/>
      <c r="CC232" s="176"/>
      <c r="CD232" s="176"/>
      <c r="CE232" s="176"/>
      <c r="CF232" s="176"/>
      <c r="CG232" s="176"/>
      <c r="CH232" s="176"/>
      <c r="CI232" s="176"/>
      <c r="CJ232" s="176">
        <v>-8127645.6479625003</v>
      </c>
    </row>
    <row r="233" spans="4:88">
      <c r="D233" s="175" t="s">
        <v>943</v>
      </c>
      <c r="E233" s="191" t="s">
        <v>967</v>
      </c>
      <c r="F233" s="191" t="s">
        <v>968</v>
      </c>
      <c r="G233" s="191">
        <v>-5604853.7599999998</v>
      </c>
      <c r="H233" s="191"/>
      <c r="I233" s="191"/>
      <c r="J233" s="191"/>
      <c r="K233" s="191"/>
      <c r="L233" s="191">
        <v>-1896184.5179625</v>
      </c>
      <c r="M233" s="191">
        <v>-1421268.92</v>
      </c>
      <c r="N233" s="191"/>
      <c r="O233" s="191">
        <v>-8922307.1979625002</v>
      </c>
      <c r="P233" s="191"/>
      <c r="Q233" s="191"/>
      <c r="R233" s="191"/>
      <c r="S233" s="191"/>
      <c r="T233" s="191"/>
      <c r="U233" s="191"/>
      <c r="V233" s="191"/>
      <c r="W233" s="191"/>
      <c r="X233" s="191"/>
      <c r="Y233" s="191"/>
      <c r="Z233" s="191"/>
      <c r="AA233" s="191"/>
      <c r="AB233" s="191"/>
      <c r="AC233" s="191"/>
      <c r="AD233" s="191"/>
      <c r="AE233" s="191"/>
      <c r="AF233" s="191"/>
      <c r="AG233" s="191"/>
      <c r="AH233" s="191"/>
      <c r="AI233" s="191"/>
      <c r="AJ233" s="191"/>
      <c r="AK233" s="191"/>
      <c r="AL233" s="191"/>
      <c r="AM233" s="191"/>
      <c r="AN233" s="191"/>
      <c r="AO233" s="191"/>
      <c r="AP233" s="191"/>
      <c r="AQ233" s="191"/>
      <c r="AR233" s="191"/>
      <c r="AS233" s="191"/>
      <c r="AT233" s="191"/>
      <c r="AU233" s="191"/>
      <c r="AV233" s="191"/>
      <c r="AW233" s="191"/>
      <c r="AX233" s="191"/>
      <c r="AY233" s="191"/>
      <c r="AZ233" s="191"/>
      <c r="BA233" s="191"/>
      <c r="BB233" s="191"/>
      <c r="BC233" s="191"/>
      <c r="BD233" s="191"/>
      <c r="BE233" s="191"/>
      <c r="BF233" s="191"/>
      <c r="BG233" s="191"/>
      <c r="BH233" s="191"/>
      <c r="BI233" s="191"/>
      <c r="BJ233" s="191"/>
      <c r="BK233" s="191"/>
      <c r="BL233" s="191"/>
      <c r="BM233" s="191"/>
      <c r="BN233" s="191"/>
      <c r="BO233" s="191"/>
      <c r="BP233" s="191"/>
      <c r="BQ233" s="191"/>
      <c r="BR233" s="191"/>
      <c r="BS233" s="191"/>
      <c r="BT233" s="191"/>
      <c r="BU233" s="191"/>
      <c r="BV233" s="191"/>
      <c r="BW233" s="191"/>
      <c r="BX233" s="191"/>
      <c r="BY233" s="191"/>
      <c r="BZ233" s="191"/>
      <c r="CA233" s="191"/>
      <c r="CB233" s="191"/>
      <c r="CC233" s="191"/>
      <c r="CD233" s="191"/>
      <c r="CE233" s="191"/>
      <c r="CF233" s="191"/>
      <c r="CG233" s="191"/>
      <c r="CH233" s="191"/>
      <c r="CI233" s="191"/>
      <c r="CJ233" s="191">
        <v>-8922307.1979625002</v>
      </c>
    </row>
    <row r="234" spans="4:88">
      <c r="D234" s="175" t="s">
        <v>946</v>
      </c>
      <c r="E234" s="178" t="s">
        <v>970</v>
      </c>
      <c r="F234" s="178" t="s">
        <v>971</v>
      </c>
      <c r="G234" s="178">
        <v>-5604853.7599999998</v>
      </c>
      <c r="H234" s="178"/>
      <c r="I234" s="178"/>
      <c r="J234" s="178"/>
      <c r="K234" s="178"/>
      <c r="L234" s="178">
        <v>-1896184.5179625</v>
      </c>
      <c r="M234" s="178">
        <v>-1421268.92</v>
      </c>
      <c r="N234" s="178"/>
      <c r="O234" s="178">
        <v>-8922307.1979625002</v>
      </c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  <c r="BQ234" s="178"/>
      <c r="BR234" s="178"/>
      <c r="BS234" s="178"/>
      <c r="BT234" s="178"/>
      <c r="BU234" s="178"/>
      <c r="BV234" s="178"/>
      <c r="BW234" s="178"/>
      <c r="BX234" s="178"/>
      <c r="BY234" s="178"/>
      <c r="BZ234" s="178"/>
      <c r="CA234" s="178"/>
      <c r="CB234" s="178"/>
      <c r="CC234" s="178"/>
      <c r="CD234" s="178"/>
      <c r="CE234" s="178"/>
      <c r="CF234" s="178"/>
      <c r="CG234" s="178"/>
      <c r="CH234" s="178"/>
      <c r="CI234" s="178"/>
      <c r="CJ234" s="178">
        <v>-8922307.1979625002</v>
      </c>
    </row>
    <row r="235" spans="4:88">
      <c r="D235" s="175" t="s">
        <v>949</v>
      </c>
      <c r="E235" s="176" t="s">
        <v>1813</v>
      </c>
      <c r="F235" s="176" t="s">
        <v>736</v>
      </c>
      <c r="G235" s="176"/>
      <c r="H235" s="176"/>
      <c r="I235" s="176"/>
      <c r="J235" s="176">
        <v>16220.445448799999</v>
      </c>
      <c r="K235" s="176"/>
      <c r="L235" s="176"/>
      <c r="M235" s="176"/>
      <c r="N235" s="176"/>
      <c r="O235" s="176">
        <v>16220.445448799999</v>
      </c>
      <c r="P235" s="176"/>
      <c r="Q235" s="176"/>
      <c r="R235" s="176"/>
      <c r="S235" s="176"/>
      <c r="T235" s="176"/>
      <c r="U235" s="176"/>
      <c r="V235" s="176"/>
      <c r="W235" s="176"/>
      <c r="X235" s="176"/>
      <c r="Y235" s="176"/>
      <c r="Z235" s="176"/>
      <c r="AA235" s="176"/>
      <c r="AB235" s="176"/>
      <c r="AC235" s="176"/>
      <c r="AD235" s="176"/>
      <c r="AE235" s="176"/>
      <c r="AF235" s="176"/>
      <c r="AG235" s="176"/>
      <c r="AH235" s="176"/>
      <c r="AI235" s="176"/>
      <c r="AJ235" s="176"/>
      <c r="AK235" s="176"/>
      <c r="AL235" s="176"/>
      <c r="AM235" s="176"/>
      <c r="AN235" s="176"/>
      <c r="AO235" s="176"/>
      <c r="AP235" s="176"/>
      <c r="AQ235" s="176"/>
      <c r="AR235" s="176"/>
      <c r="AS235" s="176"/>
      <c r="AT235" s="176"/>
      <c r="AU235" s="176"/>
      <c r="AV235" s="176"/>
      <c r="AW235" s="176"/>
      <c r="AX235" s="176"/>
      <c r="AY235" s="176"/>
      <c r="AZ235" s="176"/>
      <c r="BA235" s="176"/>
      <c r="BB235" s="176"/>
      <c r="BC235" s="176"/>
      <c r="BD235" s="176"/>
      <c r="BE235" s="176"/>
      <c r="BF235" s="176"/>
      <c r="BG235" s="176"/>
      <c r="BH235" s="176"/>
      <c r="BI235" s="176"/>
      <c r="BJ235" s="176"/>
      <c r="BK235" s="176"/>
      <c r="BL235" s="176"/>
      <c r="BM235" s="176"/>
      <c r="BN235" s="176"/>
      <c r="BO235" s="176"/>
      <c r="BP235" s="176"/>
      <c r="BQ235" s="176"/>
      <c r="BR235" s="176"/>
      <c r="BS235" s="176"/>
      <c r="BT235" s="176"/>
      <c r="BU235" s="176"/>
      <c r="BV235" s="176"/>
      <c r="BW235" s="176"/>
      <c r="BX235" s="176"/>
      <c r="BY235" s="176"/>
      <c r="BZ235" s="176"/>
      <c r="CA235" s="176"/>
      <c r="CB235" s="176"/>
      <c r="CC235" s="176"/>
      <c r="CD235" s="176"/>
      <c r="CE235" s="176"/>
      <c r="CF235" s="176"/>
      <c r="CG235" s="176"/>
      <c r="CH235" s="176"/>
      <c r="CI235" s="176"/>
      <c r="CJ235" s="176">
        <v>16220.445448799999</v>
      </c>
    </row>
    <row r="236" spans="4:88">
      <c r="D236" s="175" t="s">
        <v>955</v>
      </c>
      <c r="E236" s="176" t="s">
        <v>973</v>
      </c>
      <c r="F236" s="176" t="s">
        <v>974</v>
      </c>
      <c r="G236" s="176">
        <v>-2086399.75</v>
      </c>
      <c r="H236" s="176"/>
      <c r="I236" s="176"/>
      <c r="J236" s="176"/>
      <c r="K236" s="176"/>
      <c r="L236" s="176"/>
      <c r="M236" s="176"/>
      <c r="N236" s="176"/>
      <c r="O236" s="176">
        <v>-2086399.75</v>
      </c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176"/>
      <c r="CF236" s="176"/>
      <c r="CG236" s="176"/>
      <c r="CH236" s="176"/>
      <c r="CI236" s="176"/>
      <c r="CJ236" s="176">
        <v>-2086399.75</v>
      </c>
    </row>
    <row r="237" spans="4:88">
      <c r="D237" s="175" t="s">
        <v>958</v>
      </c>
      <c r="E237" s="176" t="s">
        <v>976</v>
      </c>
      <c r="F237" s="176" t="s">
        <v>977</v>
      </c>
      <c r="G237" s="176">
        <v>-51482249.060000002</v>
      </c>
      <c r="H237" s="176"/>
      <c r="I237" s="176"/>
      <c r="J237" s="176"/>
      <c r="K237" s="176"/>
      <c r="L237" s="176"/>
      <c r="M237" s="176"/>
      <c r="N237" s="176"/>
      <c r="O237" s="176">
        <v>-51482249.060000002</v>
      </c>
      <c r="P237" s="176"/>
      <c r="Q237" s="176"/>
      <c r="R237" s="176"/>
      <c r="S237" s="176"/>
      <c r="T237" s="176"/>
      <c r="U237" s="176"/>
      <c r="V237" s="176"/>
      <c r="W237" s="176"/>
      <c r="X237" s="176"/>
      <c r="Y237" s="176"/>
      <c r="Z237" s="176"/>
      <c r="AA237" s="176"/>
      <c r="AB237" s="176"/>
      <c r="AC237" s="176"/>
      <c r="AD237" s="176"/>
      <c r="AE237" s="176"/>
      <c r="AF237" s="176"/>
      <c r="AG237" s="176"/>
      <c r="AH237" s="176"/>
      <c r="AI237" s="176"/>
      <c r="AJ237" s="176"/>
      <c r="AK237" s="176"/>
      <c r="AL237" s="176"/>
      <c r="AM237" s="176"/>
      <c r="AN237" s="176"/>
      <c r="AO237" s="176"/>
      <c r="AP237" s="176"/>
      <c r="AQ237" s="176"/>
      <c r="AR237" s="176"/>
      <c r="AS237" s="176"/>
      <c r="AT237" s="176"/>
      <c r="AU237" s="176"/>
      <c r="AV237" s="176"/>
      <c r="AW237" s="176"/>
      <c r="AX237" s="176"/>
      <c r="AY237" s="176"/>
      <c r="AZ237" s="176"/>
      <c r="BA237" s="176"/>
      <c r="BB237" s="176"/>
      <c r="BC237" s="176"/>
      <c r="BD237" s="176"/>
      <c r="BE237" s="176"/>
      <c r="BF237" s="176"/>
      <c r="BG237" s="176"/>
      <c r="BH237" s="176"/>
      <c r="BI237" s="176"/>
      <c r="BJ237" s="176"/>
      <c r="BK237" s="176"/>
      <c r="BL237" s="176"/>
      <c r="BM237" s="176"/>
      <c r="BN237" s="176"/>
      <c r="BO237" s="176"/>
      <c r="BP237" s="176"/>
      <c r="BQ237" s="176"/>
      <c r="BR237" s="176"/>
      <c r="BS237" s="176"/>
      <c r="BT237" s="176"/>
      <c r="BU237" s="176"/>
      <c r="BV237" s="176"/>
      <c r="BW237" s="176"/>
      <c r="BX237" s="176"/>
      <c r="BY237" s="176"/>
      <c r="BZ237" s="176"/>
      <c r="CA237" s="176"/>
      <c r="CB237" s="176"/>
      <c r="CC237" s="176"/>
      <c r="CD237" s="176"/>
      <c r="CE237" s="176"/>
      <c r="CF237" s="176"/>
      <c r="CG237" s="176"/>
      <c r="CH237" s="176"/>
      <c r="CI237" s="176"/>
      <c r="CJ237" s="176">
        <v>-51482249.060000002</v>
      </c>
    </row>
    <row r="238" spans="4:88">
      <c r="D238" s="175" t="s">
        <v>960</v>
      </c>
      <c r="E238" s="176" t="s">
        <v>979</v>
      </c>
      <c r="F238" s="176" t="s">
        <v>742</v>
      </c>
      <c r="G238" s="176"/>
      <c r="H238" s="176"/>
      <c r="I238" s="176"/>
      <c r="J238" s="176">
        <v>-926495044.2984792</v>
      </c>
      <c r="K238" s="176"/>
      <c r="L238" s="176"/>
      <c r="M238" s="176">
        <v>-44600765.719999999</v>
      </c>
      <c r="N238" s="176"/>
      <c r="O238" s="176">
        <v>-971095810.01847923</v>
      </c>
      <c r="P238" s="176"/>
      <c r="Q238" s="176"/>
      <c r="R238" s="176"/>
      <c r="S238" s="176"/>
      <c r="T238" s="176"/>
      <c r="U238" s="176"/>
      <c r="V238" s="176"/>
      <c r="W238" s="176"/>
      <c r="X238" s="176"/>
      <c r="Y238" s="176"/>
      <c r="Z238" s="176"/>
      <c r="AA238" s="176"/>
      <c r="AB238" s="176"/>
      <c r="AC238" s="176"/>
      <c r="AD238" s="176"/>
      <c r="AE238" s="176"/>
      <c r="AF238" s="176"/>
      <c r="AG238" s="176"/>
      <c r="AH238" s="176"/>
      <c r="AI238" s="176"/>
      <c r="AJ238" s="176"/>
      <c r="AK238" s="176"/>
      <c r="AL238" s="176"/>
      <c r="AM238" s="176"/>
      <c r="AN238" s="176"/>
      <c r="AO238" s="176"/>
      <c r="AP238" s="176"/>
      <c r="AQ238" s="176"/>
      <c r="AR238" s="176"/>
      <c r="AS238" s="176"/>
      <c r="AT238" s="176"/>
      <c r="AU238" s="176"/>
      <c r="AV238" s="176"/>
      <c r="AW238" s="176"/>
      <c r="AX238" s="176"/>
      <c r="AY238" s="176"/>
      <c r="AZ238" s="176"/>
      <c r="BA238" s="176"/>
      <c r="BB238" s="176"/>
      <c r="BC238" s="176"/>
      <c r="BD238" s="176"/>
      <c r="BE238" s="176"/>
      <c r="BF238" s="176"/>
      <c r="BG238" s="176"/>
      <c r="BH238" s="176"/>
      <c r="BI238" s="176"/>
      <c r="BJ238" s="176"/>
      <c r="BK238" s="176"/>
      <c r="BL238" s="176"/>
      <c r="BM238" s="176"/>
      <c r="BN238" s="176"/>
      <c r="BO238" s="176"/>
      <c r="BP238" s="176"/>
      <c r="BQ238" s="176">
        <v>23092641.478502199</v>
      </c>
      <c r="BR238" s="176"/>
      <c r="BS238" s="176"/>
      <c r="BT238" s="176"/>
      <c r="BU238" s="176"/>
      <c r="BV238" s="176">
        <v>23092641.478502199</v>
      </c>
      <c r="BW238" s="176"/>
      <c r="BX238" s="176">
        <v>75679243.7340554</v>
      </c>
      <c r="BY238" s="176">
        <v>75679243.7340554</v>
      </c>
      <c r="BZ238" s="176"/>
      <c r="CA238" s="176">
        <v>98771885.212557599</v>
      </c>
      <c r="CB238" s="176"/>
      <c r="CC238" s="176"/>
      <c r="CD238" s="176"/>
      <c r="CE238" s="176"/>
      <c r="CF238" s="176">
        <v>98771885.212557599</v>
      </c>
      <c r="CG238" s="176"/>
      <c r="CH238" s="176"/>
      <c r="CI238" s="176"/>
      <c r="CJ238" s="176">
        <v>-872323924.80592155</v>
      </c>
    </row>
    <row r="239" spans="4:88">
      <c r="D239" s="175" t="s">
        <v>963</v>
      </c>
      <c r="E239" s="176" t="s">
        <v>981</v>
      </c>
      <c r="F239" s="176" t="s">
        <v>982</v>
      </c>
      <c r="G239" s="176"/>
      <c r="H239" s="176"/>
      <c r="I239" s="176"/>
      <c r="J239" s="176">
        <v>-174988.591074</v>
      </c>
      <c r="K239" s="176"/>
      <c r="L239" s="176"/>
      <c r="M239" s="176"/>
      <c r="N239" s="176"/>
      <c r="O239" s="176">
        <v>-174988.591074</v>
      </c>
      <c r="P239" s="176"/>
      <c r="Q239" s="176"/>
      <c r="R239" s="176"/>
      <c r="S239" s="176"/>
      <c r="T239" s="176"/>
      <c r="U239" s="176"/>
      <c r="V239" s="176"/>
      <c r="W239" s="176"/>
      <c r="X239" s="176"/>
      <c r="Y239" s="176"/>
      <c r="Z239" s="176"/>
      <c r="AA239" s="176"/>
      <c r="AB239" s="176"/>
      <c r="AC239" s="176"/>
      <c r="AD239" s="176"/>
      <c r="AE239" s="176"/>
      <c r="AF239" s="176"/>
      <c r="AG239" s="176"/>
      <c r="AH239" s="176"/>
      <c r="AI239" s="176"/>
      <c r="AJ239" s="176"/>
      <c r="AK239" s="176"/>
      <c r="AL239" s="176"/>
      <c r="AM239" s="176"/>
      <c r="AN239" s="176"/>
      <c r="AO239" s="176"/>
      <c r="AP239" s="176"/>
      <c r="AQ239" s="176"/>
      <c r="AR239" s="176"/>
      <c r="AS239" s="176"/>
      <c r="AT239" s="176"/>
      <c r="AU239" s="176"/>
      <c r="AV239" s="176"/>
      <c r="AW239" s="176"/>
      <c r="AX239" s="176"/>
      <c r="AY239" s="176"/>
      <c r="AZ239" s="176"/>
      <c r="BA239" s="176"/>
      <c r="BB239" s="176"/>
      <c r="BC239" s="176"/>
      <c r="BD239" s="176"/>
      <c r="BE239" s="176"/>
      <c r="BF239" s="176"/>
      <c r="BG239" s="176"/>
      <c r="BH239" s="176"/>
      <c r="BI239" s="176"/>
      <c r="BJ239" s="176"/>
      <c r="BK239" s="176"/>
      <c r="BL239" s="176"/>
      <c r="BM239" s="176"/>
      <c r="BN239" s="176"/>
      <c r="BO239" s="176"/>
      <c r="BP239" s="176"/>
      <c r="BQ239" s="176"/>
      <c r="BR239" s="176"/>
      <c r="BS239" s="176"/>
      <c r="BT239" s="176"/>
      <c r="BU239" s="176"/>
      <c r="BV239" s="176"/>
      <c r="BW239" s="176"/>
      <c r="BX239" s="176"/>
      <c r="BY239" s="176"/>
      <c r="BZ239" s="176"/>
      <c r="CA239" s="176"/>
      <c r="CB239" s="176"/>
      <c r="CC239" s="176"/>
      <c r="CD239" s="176"/>
      <c r="CE239" s="176"/>
      <c r="CF239" s="176"/>
      <c r="CG239" s="176"/>
      <c r="CH239" s="176"/>
      <c r="CI239" s="176"/>
      <c r="CJ239" s="176">
        <v>-174988.591074</v>
      </c>
    </row>
    <row r="240" spans="4:88">
      <c r="D240" s="175" t="s">
        <v>966</v>
      </c>
      <c r="E240" s="176" t="s">
        <v>984</v>
      </c>
      <c r="F240" s="176" t="s">
        <v>754</v>
      </c>
      <c r="G240" s="176">
        <v>-370465.05</v>
      </c>
      <c r="H240" s="176"/>
      <c r="I240" s="176"/>
      <c r="J240" s="176"/>
      <c r="K240" s="176"/>
      <c r="L240" s="176"/>
      <c r="M240" s="176">
        <v>-38361.42</v>
      </c>
      <c r="N240" s="176"/>
      <c r="O240" s="176">
        <v>-408826.47</v>
      </c>
      <c r="P240" s="176"/>
      <c r="Q240" s="176"/>
      <c r="R240" s="176"/>
      <c r="S240" s="176"/>
      <c r="T240" s="176"/>
      <c r="U240" s="176"/>
      <c r="V240" s="176"/>
      <c r="W240" s="176"/>
      <c r="X240" s="176"/>
      <c r="Y240" s="176"/>
      <c r="Z240" s="176"/>
      <c r="AA240" s="176"/>
      <c r="AB240" s="176"/>
      <c r="AC240" s="176"/>
      <c r="AD240" s="176"/>
      <c r="AE240" s="176"/>
      <c r="AF240" s="176"/>
      <c r="AG240" s="176"/>
      <c r="AH240" s="176"/>
      <c r="AI240" s="176"/>
      <c r="AJ240" s="176"/>
      <c r="AK240" s="176"/>
      <c r="AL240" s="176"/>
      <c r="AM240" s="176"/>
      <c r="AN240" s="176"/>
      <c r="AO240" s="176"/>
      <c r="AP240" s="176"/>
      <c r="AQ240" s="176"/>
      <c r="AR240" s="176"/>
      <c r="AS240" s="176"/>
      <c r="AT240" s="176"/>
      <c r="AU240" s="176"/>
      <c r="AV240" s="176"/>
      <c r="AW240" s="176"/>
      <c r="AX240" s="176"/>
      <c r="AY240" s="176"/>
      <c r="AZ240" s="176"/>
      <c r="BA240" s="176"/>
      <c r="BB240" s="176"/>
      <c r="BC240" s="176"/>
      <c r="BD240" s="176"/>
      <c r="BE240" s="176"/>
      <c r="BF240" s="176"/>
      <c r="BG240" s="176"/>
      <c r="BH240" s="176"/>
      <c r="BI240" s="176"/>
      <c r="BJ240" s="176"/>
      <c r="BK240" s="176"/>
      <c r="BL240" s="176"/>
      <c r="BM240" s="176"/>
      <c r="BN240" s="176"/>
      <c r="BO240" s="176"/>
      <c r="BP240" s="176"/>
      <c r="BQ240" s="176"/>
      <c r="BR240" s="176"/>
      <c r="BS240" s="176"/>
      <c r="BT240" s="176"/>
      <c r="BU240" s="176"/>
      <c r="BV240" s="176"/>
      <c r="BW240" s="176"/>
      <c r="BX240" s="176"/>
      <c r="BY240" s="176"/>
      <c r="BZ240" s="176"/>
      <c r="CA240" s="176"/>
      <c r="CB240" s="176"/>
      <c r="CC240" s="176"/>
      <c r="CD240" s="176"/>
      <c r="CE240" s="176"/>
      <c r="CF240" s="176"/>
      <c r="CG240" s="176"/>
      <c r="CH240" s="176"/>
      <c r="CI240" s="176"/>
      <c r="CJ240" s="176">
        <v>-408826.47</v>
      </c>
    </row>
    <row r="241" spans="4:88">
      <c r="D241" s="175" t="s">
        <v>969</v>
      </c>
      <c r="E241" s="176" t="s">
        <v>986</v>
      </c>
      <c r="F241" s="176" t="s">
        <v>760</v>
      </c>
      <c r="G241" s="176">
        <v>-222354858.94</v>
      </c>
      <c r="H241" s="176"/>
      <c r="I241" s="176"/>
      <c r="J241" s="176">
        <v>148265991.38387039</v>
      </c>
      <c r="K241" s="176"/>
      <c r="L241" s="176"/>
      <c r="M241" s="176"/>
      <c r="N241" s="176"/>
      <c r="O241" s="176">
        <v>-74088867.556129605</v>
      </c>
      <c r="P241" s="176"/>
      <c r="Q241" s="176"/>
      <c r="R241" s="176"/>
      <c r="S241" s="176"/>
      <c r="T241" s="176"/>
      <c r="U241" s="176"/>
      <c r="V241" s="176"/>
      <c r="W241" s="176"/>
      <c r="X241" s="176"/>
      <c r="Y241" s="176"/>
      <c r="Z241" s="176"/>
      <c r="AA241" s="176"/>
      <c r="AB241" s="176"/>
      <c r="AC241" s="176"/>
      <c r="AD241" s="176"/>
      <c r="AE241" s="176"/>
      <c r="AF241" s="176"/>
      <c r="AG241" s="176"/>
      <c r="AH241" s="176"/>
      <c r="AI241" s="176"/>
      <c r="AJ241" s="176"/>
      <c r="AK241" s="176"/>
      <c r="AL241" s="176"/>
      <c r="AM241" s="176"/>
      <c r="AN241" s="176"/>
      <c r="AO241" s="176"/>
      <c r="AP241" s="176"/>
      <c r="AQ241" s="176"/>
      <c r="AR241" s="176"/>
      <c r="AS241" s="176"/>
      <c r="AT241" s="176"/>
      <c r="AU241" s="176"/>
      <c r="AV241" s="176"/>
      <c r="AW241" s="176"/>
      <c r="AX241" s="176"/>
      <c r="AY241" s="176"/>
      <c r="AZ241" s="176"/>
      <c r="BA241" s="176"/>
      <c r="BB241" s="176"/>
      <c r="BC241" s="176"/>
      <c r="BD241" s="176"/>
      <c r="BE241" s="176"/>
      <c r="BF241" s="176"/>
      <c r="BG241" s="176"/>
      <c r="BH241" s="176"/>
      <c r="BI241" s="176"/>
      <c r="BJ241" s="176"/>
      <c r="BK241" s="176"/>
      <c r="BL241" s="176"/>
      <c r="BM241" s="176"/>
      <c r="BN241" s="176"/>
      <c r="BO241" s="176"/>
      <c r="BP241" s="176"/>
      <c r="BQ241" s="176"/>
      <c r="BR241" s="176"/>
      <c r="BS241" s="176"/>
      <c r="BT241" s="176"/>
      <c r="BU241" s="176"/>
      <c r="BV241" s="176"/>
      <c r="BW241" s="176"/>
      <c r="BX241" s="176"/>
      <c r="BY241" s="176"/>
      <c r="BZ241" s="176"/>
      <c r="CA241" s="176"/>
      <c r="CB241" s="176">
        <v>-1561515912.8800001</v>
      </c>
      <c r="CC241" s="176"/>
      <c r="CD241" s="176">
        <v>-1561515912.8800001</v>
      </c>
      <c r="CE241" s="176">
        <v>-1561515912.8800001</v>
      </c>
      <c r="CF241" s="176">
        <v>-1561515912.8800001</v>
      </c>
      <c r="CG241" s="176"/>
      <c r="CH241" s="176"/>
      <c r="CI241" s="176"/>
      <c r="CJ241" s="176">
        <v>-1635604780.4361296</v>
      </c>
    </row>
    <row r="242" spans="4:88">
      <c r="D242" s="175" t="s">
        <v>972</v>
      </c>
      <c r="E242" s="176" t="s">
        <v>988</v>
      </c>
      <c r="F242" s="176" t="s">
        <v>989</v>
      </c>
      <c r="G242" s="176">
        <v>179619814.5</v>
      </c>
      <c r="H242" s="176"/>
      <c r="I242" s="176"/>
      <c r="J242" s="176"/>
      <c r="K242" s="176"/>
      <c r="L242" s="176"/>
      <c r="M242" s="176">
        <v>30647246.140000001</v>
      </c>
      <c r="N242" s="176"/>
      <c r="O242" s="176">
        <v>210267060.63999999</v>
      </c>
      <c r="P242" s="176"/>
      <c r="Q242" s="176"/>
      <c r="R242" s="176"/>
      <c r="S242" s="176"/>
      <c r="T242" s="176"/>
      <c r="U242" s="176"/>
      <c r="V242" s="176"/>
      <c r="W242" s="176"/>
      <c r="X242" s="176"/>
      <c r="Y242" s="176"/>
      <c r="Z242" s="176"/>
      <c r="AA242" s="176"/>
      <c r="AB242" s="176"/>
      <c r="AC242" s="176"/>
      <c r="AD242" s="176"/>
      <c r="AE242" s="176"/>
      <c r="AF242" s="176"/>
      <c r="AG242" s="176"/>
      <c r="AH242" s="176"/>
      <c r="AI242" s="176"/>
      <c r="AJ242" s="176"/>
      <c r="AK242" s="176"/>
      <c r="AL242" s="176"/>
      <c r="AM242" s="176"/>
      <c r="AN242" s="176"/>
      <c r="AO242" s="176"/>
      <c r="AP242" s="176"/>
      <c r="AQ242" s="176"/>
      <c r="AR242" s="176"/>
      <c r="AS242" s="176"/>
      <c r="AT242" s="176"/>
      <c r="AU242" s="176"/>
      <c r="AV242" s="176"/>
      <c r="AW242" s="176"/>
      <c r="AX242" s="176"/>
      <c r="AY242" s="176"/>
      <c r="AZ242" s="176"/>
      <c r="BA242" s="176"/>
      <c r="BB242" s="176"/>
      <c r="BC242" s="176"/>
      <c r="BD242" s="176"/>
      <c r="BE242" s="176"/>
      <c r="BF242" s="176"/>
      <c r="BG242" s="176"/>
      <c r="BH242" s="176"/>
      <c r="BI242" s="176"/>
      <c r="BJ242" s="176"/>
      <c r="BK242" s="176"/>
      <c r="BL242" s="176"/>
      <c r="BM242" s="176"/>
      <c r="BN242" s="176"/>
      <c r="BO242" s="176"/>
      <c r="BP242" s="176"/>
      <c r="BQ242" s="176"/>
      <c r="BR242" s="176"/>
      <c r="BS242" s="176"/>
      <c r="BT242" s="176"/>
      <c r="BU242" s="176"/>
      <c r="BV242" s="176"/>
      <c r="BW242" s="176"/>
      <c r="BX242" s="176"/>
      <c r="BY242" s="176"/>
      <c r="BZ242" s="176"/>
      <c r="CA242" s="176"/>
      <c r="CB242" s="176"/>
      <c r="CC242" s="176"/>
      <c r="CD242" s="176"/>
      <c r="CE242" s="176"/>
      <c r="CF242" s="176"/>
      <c r="CG242" s="176"/>
      <c r="CH242" s="176"/>
      <c r="CI242" s="176"/>
      <c r="CJ242" s="176">
        <v>210267060.63999999</v>
      </c>
    </row>
    <row r="243" spans="4:88">
      <c r="D243" s="175" t="s">
        <v>975</v>
      </c>
      <c r="E243" s="178" t="s">
        <v>994</v>
      </c>
      <c r="F243" s="178" t="s">
        <v>217</v>
      </c>
      <c r="G243" s="178">
        <v>-96674158.299999997</v>
      </c>
      <c r="H243" s="178"/>
      <c r="I243" s="178"/>
      <c r="J243" s="178">
        <v>-778387821.06023395</v>
      </c>
      <c r="K243" s="178"/>
      <c r="L243" s="178"/>
      <c r="M243" s="178">
        <v>-13991881</v>
      </c>
      <c r="N243" s="178"/>
      <c r="O243" s="178">
        <v>-889053860.36023402</v>
      </c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78"/>
      <c r="BO243" s="178"/>
      <c r="BP243" s="178"/>
      <c r="BQ243" s="178">
        <v>23092641.478502199</v>
      </c>
      <c r="BR243" s="178"/>
      <c r="BS243" s="178"/>
      <c r="BT243" s="178"/>
      <c r="BU243" s="178"/>
      <c r="BV243" s="178">
        <v>23092641.478502199</v>
      </c>
      <c r="BW243" s="178"/>
      <c r="BX243" s="178">
        <v>75679243.7340554</v>
      </c>
      <c r="BY243" s="178">
        <v>75679243.7340554</v>
      </c>
      <c r="BZ243" s="178"/>
      <c r="CA243" s="178">
        <v>98771885.212557599</v>
      </c>
      <c r="CB243" s="178">
        <v>-1561515912.8800001</v>
      </c>
      <c r="CC243" s="178"/>
      <c r="CD243" s="178">
        <v>-1561515912.8800001</v>
      </c>
      <c r="CE243" s="178">
        <v>-1561515912.8800001</v>
      </c>
      <c r="CF243" s="178">
        <v>-1462744027.6674423</v>
      </c>
      <c r="CG243" s="178"/>
      <c r="CH243" s="178"/>
      <c r="CI243" s="178"/>
      <c r="CJ243" s="178">
        <v>-2351797888.0276766</v>
      </c>
    </row>
    <row r="244" spans="4:88">
      <c r="D244" s="175" t="s">
        <v>978</v>
      </c>
      <c r="E244" s="176" t="s">
        <v>996</v>
      </c>
      <c r="F244" s="176" t="s">
        <v>997</v>
      </c>
      <c r="G244" s="176">
        <v>-637165144.17999995</v>
      </c>
      <c r="H244" s="176"/>
      <c r="I244" s="176"/>
      <c r="J244" s="176"/>
      <c r="K244" s="176"/>
      <c r="L244" s="176">
        <v>-117809983.6672395</v>
      </c>
      <c r="M244" s="176">
        <v>-108082141.62</v>
      </c>
      <c r="N244" s="176"/>
      <c r="O244" s="176">
        <v>-863057269.4672395</v>
      </c>
      <c r="P244" s="176"/>
      <c r="Q244" s="176"/>
      <c r="R244" s="176"/>
      <c r="S244" s="176"/>
      <c r="T244" s="176"/>
      <c r="U244" s="176"/>
      <c r="V244" s="176"/>
      <c r="W244" s="176"/>
      <c r="X244" s="176"/>
      <c r="Y244" s="176"/>
      <c r="Z244" s="176"/>
      <c r="AA244" s="176"/>
      <c r="AB244" s="176"/>
      <c r="AC244" s="176"/>
      <c r="AD244" s="176"/>
      <c r="AE244" s="176"/>
      <c r="AF244" s="176"/>
      <c r="AG244" s="176"/>
      <c r="AH244" s="176"/>
      <c r="AI244" s="176"/>
      <c r="AJ244" s="176"/>
      <c r="AK244" s="176"/>
      <c r="AL244" s="176"/>
      <c r="AM244" s="176"/>
      <c r="AN244" s="176"/>
      <c r="AO244" s="176"/>
      <c r="AP244" s="176"/>
      <c r="AQ244" s="176"/>
      <c r="AR244" s="176"/>
      <c r="AS244" s="176"/>
      <c r="AT244" s="176"/>
      <c r="AU244" s="176"/>
      <c r="AV244" s="176"/>
      <c r="AW244" s="176"/>
      <c r="AX244" s="176"/>
      <c r="AY244" s="176"/>
      <c r="AZ244" s="176"/>
      <c r="BA244" s="176"/>
      <c r="BB244" s="176"/>
      <c r="BC244" s="176"/>
      <c r="BD244" s="176"/>
      <c r="BE244" s="176"/>
      <c r="BF244" s="176"/>
      <c r="BG244" s="176"/>
      <c r="BH244" s="176"/>
      <c r="BI244" s="176"/>
      <c r="BJ244" s="176"/>
      <c r="BK244" s="176"/>
      <c r="BL244" s="176"/>
      <c r="BM244" s="176"/>
      <c r="BN244" s="176"/>
      <c r="BO244" s="176"/>
      <c r="BP244" s="176"/>
      <c r="BQ244" s="176"/>
      <c r="BR244" s="176"/>
      <c r="BS244" s="176"/>
      <c r="BT244" s="176"/>
      <c r="BU244" s="176"/>
      <c r="BV244" s="176"/>
      <c r="BW244" s="176"/>
      <c r="BX244" s="176"/>
      <c r="BY244" s="176"/>
      <c r="BZ244" s="176"/>
      <c r="CA244" s="176"/>
      <c r="CB244" s="176"/>
      <c r="CC244" s="176"/>
      <c r="CD244" s="176"/>
      <c r="CE244" s="176"/>
      <c r="CF244" s="176"/>
      <c r="CG244" s="176"/>
      <c r="CH244" s="176"/>
      <c r="CI244" s="176"/>
      <c r="CJ244" s="176">
        <v>-863057269.4672395</v>
      </c>
    </row>
    <row r="245" spans="4:88">
      <c r="D245" s="175" t="s">
        <v>980</v>
      </c>
      <c r="E245" s="176" t="s">
        <v>999</v>
      </c>
      <c r="F245" s="176" t="s">
        <v>1000</v>
      </c>
      <c r="G245" s="176">
        <v>-25418824.120000001</v>
      </c>
      <c r="H245" s="176"/>
      <c r="I245" s="176"/>
      <c r="J245" s="176"/>
      <c r="K245" s="176"/>
      <c r="L245" s="176"/>
      <c r="M245" s="176">
        <v>-6303719.4299999997</v>
      </c>
      <c r="N245" s="176"/>
      <c r="O245" s="176">
        <v>-31722543.550000001</v>
      </c>
      <c r="P245" s="176"/>
      <c r="Q245" s="176"/>
      <c r="R245" s="176"/>
      <c r="S245" s="176"/>
      <c r="T245" s="176"/>
      <c r="U245" s="176"/>
      <c r="V245" s="176"/>
      <c r="W245" s="176"/>
      <c r="X245" s="176"/>
      <c r="Y245" s="176"/>
      <c r="Z245" s="176"/>
      <c r="AA245" s="176"/>
      <c r="AB245" s="176"/>
      <c r="AC245" s="176"/>
      <c r="AD245" s="176"/>
      <c r="AE245" s="176"/>
      <c r="AF245" s="176"/>
      <c r="AG245" s="176"/>
      <c r="AH245" s="176"/>
      <c r="AI245" s="176"/>
      <c r="AJ245" s="176"/>
      <c r="AK245" s="176"/>
      <c r="AL245" s="176"/>
      <c r="AM245" s="176"/>
      <c r="AN245" s="176"/>
      <c r="AO245" s="176"/>
      <c r="AP245" s="176"/>
      <c r="AQ245" s="176"/>
      <c r="AR245" s="176"/>
      <c r="AS245" s="176"/>
      <c r="AT245" s="176"/>
      <c r="AU245" s="176"/>
      <c r="AV245" s="176"/>
      <c r="AW245" s="176"/>
      <c r="AX245" s="176"/>
      <c r="AY245" s="176"/>
      <c r="AZ245" s="176"/>
      <c r="BA245" s="176"/>
      <c r="BB245" s="176"/>
      <c r="BC245" s="176"/>
      <c r="BD245" s="176"/>
      <c r="BE245" s="176"/>
      <c r="BF245" s="176"/>
      <c r="BG245" s="176"/>
      <c r="BH245" s="176"/>
      <c r="BI245" s="176"/>
      <c r="BJ245" s="176"/>
      <c r="BK245" s="176"/>
      <c r="BL245" s="176"/>
      <c r="BM245" s="176"/>
      <c r="BN245" s="176"/>
      <c r="BO245" s="176"/>
      <c r="BP245" s="176"/>
      <c r="BQ245" s="176"/>
      <c r="BR245" s="176"/>
      <c r="BS245" s="176"/>
      <c r="BT245" s="176"/>
      <c r="BU245" s="176"/>
      <c r="BV245" s="176"/>
      <c r="BW245" s="176"/>
      <c r="BX245" s="176"/>
      <c r="BY245" s="176"/>
      <c r="BZ245" s="176"/>
      <c r="CA245" s="176"/>
      <c r="CB245" s="176"/>
      <c r="CC245" s="176"/>
      <c r="CD245" s="176"/>
      <c r="CE245" s="176"/>
      <c r="CF245" s="176"/>
      <c r="CG245" s="176"/>
      <c r="CH245" s="176"/>
      <c r="CI245" s="176"/>
      <c r="CJ245" s="176">
        <v>-31722543.550000001</v>
      </c>
    </row>
    <row r="246" spans="4:88">
      <c r="D246" s="175" t="s">
        <v>983</v>
      </c>
      <c r="E246" s="176" t="s">
        <v>1002</v>
      </c>
      <c r="F246" s="176" t="s">
        <v>1003</v>
      </c>
      <c r="G246" s="176"/>
      <c r="H246" s="176"/>
      <c r="I246" s="176"/>
      <c r="J246" s="176">
        <v>-697146148.94898117</v>
      </c>
      <c r="K246" s="176"/>
      <c r="L246" s="176"/>
      <c r="M246" s="176"/>
      <c r="N246" s="176"/>
      <c r="O246" s="176">
        <v>-697146148.94898117</v>
      </c>
      <c r="P246" s="176"/>
      <c r="Q246" s="176"/>
      <c r="R246" s="176"/>
      <c r="S246" s="176"/>
      <c r="T246" s="176"/>
      <c r="U246" s="176"/>
      <c r="V246" s="176"/>
      <c r="W246" s="176"/>
      <c r="X246" s="176"/>
      <c r="Y246" s="176"/>
      <c r="Z246" s="176"/>
      <c r="AA246" s="176"/>
      <c r="AB246" s="176"/>
      <c r="AC246" s="176"/>
      <c r="AD246" s="176"/>
      <c r="AE246" s="176"/>
      <c r="AF246" s="176"/>
      <c r="AG246" s="176"/>
      <c r="AH246" s="176"/>
      <c r="AI246" s="176"/>
      <c r="AJ246" s="176"/>
      <c r="AK246" s="176"/>
      <c r="AL246" s="176"/>
      <c r="AM246" s="176"/>
      <c r="AN246" s="176"/>
      <c r="AO246" s="176"/>
      <c r="AP246" s="176"/>
      <c r="AQ246" s="176"/>
      <c r="AR246" s="176"/>
      <c r="AS246" s="176"/>
      <c r="AT246" s="176"/>
      <c r="AU246" s="176"/>
      <c r="AV246" s="176"/>
      <c r="AW246" s="176"/>
      <c r="AX246" s="176"/>
      <c r="AY246" s="176"/>
      <c r="AZ246" s="176"/>
      <c r="BA246" s="176"/>
      <c r="BB246" s="176"/>
      <c r="BC246" s="176"/>
      <c r="BD246" s="176"/>
      <c r="BE246" s="176"/>
      <c r="BF246" s="176"/>
      <c r="BG246" s="176"/>
      <c r="BH246" s="176"/>
      <c r="BI246" s="176"/>
      <c r="BJ246" s="176"/>
      <c r="BK246" s="176"/>
      <c r="BL246" s="176"/>
      <c r="BM246" s="176"/>
      <c r="BN246" s="176"/>
      <c r="BO246" s="176"/>
      <c r="BP246" s="176"/>
      <c r="BQ246" s="176"/>
      <c r="BR246" s="176"/>
      <c r="BS246" s="176"/>
      <c r="BT246" s="176"/>
      <c r="BU246" s="176"/>
      <c r="BV246" s="176"/>
      <c r="BW246" s="176"/>
      <c r="BX246" s="176"/>
      <c r="BY246" s="176"/>
      <c r="BZ246" s="176"/>
      <c r="CA246" s="176"/>
      <c r="CB246" s="176"/>
      <c r="CC246" s="176"/>
      <c r="CD246" s="176"/>
      <c r="CE246" s="176"/>
      <c r="CF246" s="176"/>
      <c r="CG246" s="176"/>
      <c r="CH246" s="176"/>
      <c r="CI246" s="176"/>
      <c r="CJ246" s="176">
        <v>-697146148.94898117</v>
      </c>
    </row>
    <row r="247" spans="4:88">
      <c r="D247" s="175" t="s">
        <v>985</v>
      </c>
      <c r="E247" s="178" t="s">
        <v>1005</v>
      </c>
      <c r="F247" s="178" t="s">
        <v>1006</v>
      </c>
      <c r="G247" s="178">
        <v>-662583968.29999995</v>
      </c>
      <c r="H247" s="178"/>
      <c r="I247" s="178"/>
      <c r="J247" s="178">
        <v>-697146148.94898117</v>
      </c>
      <c r="K247" s="178"/>
      <c r="L247" s="178">
        <v>-117809983.6672395</v>
      </c>
      <c r="M247" s="178">
        <v>-114385861.05</v>
      </c>
      <c r="N247" s="178"/>
      <c r="O247" s="178">
        <v>-1591925961.9662209</v>
      </c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8"/>
      <c r="CD247" s="178"/>
      <c r="CE247" s="178"/>
      <c r="CF247" s="178"/>
      <c r="CG247" s="178"/>
      <c r="CH247" s="178"/>
      <c r="CI247" s="178"/>
      <c r="CJ247" s="178">
        <v>-1591925961.9662209</v>
      </c>
    </row>
    <row r="248" spans="4:88">
      <c r="D248" s="175" t="s">
        <v>987</v>
      </c>
      <c r="E248" s="176" t="s">
        <v>1008</v>
      </c>
      <c r="F248" s="176" t="s">
        <v>1009</v>
      </c>
      <c r="G248" s="176">
        <v>-1442428.11</v>
      </c>
      <c r="H248" s="176"/>
      <c r="I248" s="176"/>
      <c r="J248" s="176">
        <v>-135227949.747219</v>
      </c>
      <c r="K248" s="176"/>
      <c r="L248" s="176"/>
      <c r="M248" s="176"/>
      <c r="N248" s="176"/>
      <c r="O248" s="176">
        <v>-136670377.85721901</v>
      </c>
      <c r="P248" s="176"/>
      <c r="Q248" s="176"/>
      <c r="R248" s="176"/>
      <c r="S248" s="176"/>
      <c r="T248" s="176"/>
      <c r="U248" s="176"/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/>
      <c r="AW248" s="176"/>
      <c r="AX248" s="176"/>
      <c r="AY248" s="176"/>
      <c r="AZ248" s="176"/>
      <c r="BA248" s="176"/>
      <c r="BB248" s="176"/>
      <c r="BC248" s="176"/>
      <c r="BD248" s="176"/>
      <c r="BE248" s="176"/>
      <c r="BF248" s="176"/>
      <c r="BG248" s="176"/>
      <c r="BH248" s="176"/>
      <c r="BI248" s="176"/>
      <c r="BJ248" s="176"/>
      <c r="BK248" s="176"/>
      <c r="BL248" s="176"/>
      <c r="BM248" s="176"/>
      <c r="BN248" s="176"/>
      <c r="BO248" s="176"/>
      <c r="BP248" s="176"/>
      <c r="BQ248" s="176"/>
      <c r="BR248" s="176"/>
      <c r="BS248" s="176"/>
      <c r="BT248" s="176"/>
      <c r="BU248" s="176"/>
      <c r="BV248" s="176"/>
      <c r="BW248" s="176"/>
      <c r="BX248" s="176"/>
      <c r="BY248" s="176"/>
      <c r="BZ248" s="176"/>
      <c r="CA248" s="176"/>
      <c r="CB248" s="176"/>
      <c r="CC248" s="176"/>
      <c r="CD248" s="176"/>
      <c r="CE248" s="176"/>
      <c r="CF248" s="176"/>
      <c r="CG248" s="176"/>
      <c r="CH248" s="176"/>
      <c r="CI248" s="176"/>
      <c r="CJ248" s="176">
        <v>-136670377.85721901</v>
      </c>
    </row>
    <row r="249" spans="4:88">
      <c r="D249" s="175" t="s">
        <v>990</v>
      </c>
      <c r="E249" s="191" t="s">
        <v>1011</v>
      </c>
      <c r="F249" s="191" t="s">
        <v>1012</v>
      </c>
      <c r="G249" s="191">
        <v>-1442428.11</v>
      </c>
      <c r="H249" s="191"/>
      <c r="I249" s="191"/>
      <c r="J249" s="191">
        <v>-135227949.747219</v>
      </c>
      <c r="K249" s="191"/>
      <c r="L249" s="191"/>
      <c r="M249" s="191"/>
      <c r="N249" s="191"/>
      <c r="O249" s="191">
        <v>-136670377.85721901</v>
      </c>
      <c r="P249" s="191"/>
      <c r="Q249" s="191"/>
      <c r="R249" s="191"/>
      <c r="S249" s="191"/>
      <c r="T249" s="191"/>
      <c r="U249" s="191"/>
      <c r="V249" s="191"/>
      <c r="W249" s="191"/>
      <c r="X249" s="191"/>
      <c r="Y249" s="191"/>
      <c r="Z249" s="191"/>
      <c r="AA249" s="191"/>
      <c r="AB249" s="191"/>
      <c r="AC249" s="191"/>
      <c r="AD249" s="191"/>
      <c r="AE249" s="191"/>
      <c r="AF249" s="191"/>
      <c r="AG249" s="191"/>
      <c r="AH249" s="191"/>
      <c r="AI249" s="191"/>
      <c r="AJ249" s="191"/>
      <c r="AK249" s="191"/>
      <c r="AL249" s="191"/>
      <c r="AM249" s="191"/>
      <c r="AN249" s="191"/>
      <c r="AO249" s="191"/>
      <c r="AP249" s="191"/>
      <c r="AQ249" s="191"/>
      <c r="AR249" s="191"/>
      <c r="AS249" s="191"/>
      <c r="AT249" s="191"/>
      <c r="AU249" s="191"/>
      <c r="AV249" s="191"/>
      <c r="AW249" s="191"/>
      <c r="AX249" s="191"/>
      <c r="AY249" s="191"/>
      <c r="AZ249" s="191"/>
      <c r="BA249" s="191"/>
      <c r="BB249" s="191"/>
      <c r="BC249" s="191"/>
      <c r="BD249" s="191"/>
      <c r="BE249" s="191"/>
      <c r="BF249" s="191"/>
      <c r="BG249" s="191"/>
      <c r="BH249" s="191"/>
      <c r="BI249" s="191"/>
      <c r="BJ249" s="191"/>
      <c r="BK249" s="191"/>
      <c r="BL249" s="191"/>
      <c r="BM249" s="191"/>
      <c r="BN249" s="191"/>
      <c r="BO249" s="191"/>
      <c r="BP249" s="191"/>
      <c r="BQ249" s="191"/>
      <c r="BR249" s="191"/>
      <c r="BS249" s="191"/>
      <c r="BT249" s="191"/>
      <c r="BU249" s="191"/>
      <c r="BV249" s="191"/>
      <c r="BW249" s="191"/>
      <c r="BX249" s="191"/>
      <c r="BY249" s="191"/>
      <c r="BZ249" s="191"/>
      <c r="CA249" s="191"/>
      <c r="CB249" s="191"/>
      <c r="CC249" s="191"/>
      <c r="CD249" s="191"/>
      <c r="CE249" s="191"/>
      <c r="CF249" s="191"/>
      <c r="CG249" s="191"/>
      <c r="CH249" s="191"/>
      <c r="CI249" s="191"/>
      <c r="CJ249" s="191">
        <v>-136670377.85721901</v>
      </c>
    </row>
    <row r="250" spans="4:88">
      <c r="D250" s="175" t="s">
        <v>993</v>
      </c>
      <c r="E250" s="176" t="s">
        <v>1014</v>
      </c>
      <c r="F250" s="176" t="s">
        <v>1015</v>
      </c>
      <c r="G250" s="176"/>
      <c r="H250" s="176"/>
      <c r="I250" s="176">
        <v>-1102961143.3603249</v>
      </c>
      <c r="J250" s="176"/>
      <c r="K250" s="176"/>
      <c r="L250" s="176"/>
      <c r="M250" s="176"/>
      <c r="N250" s="176"/>
      <c r="O250" s="176">
        <v>-1102961143.3603249</v>
      </c>
      <c r="P250" s="176"/>
      <c r="Q250" s="176"/>
      <c r="R250" s="176"/>
      <c r="S250" s="176"/>
      <c r="T250" s="176"/>
      <c r="U250" s="176"/>
      <c r="V250" s="176"/>
      <c r="W250" s="176"/>
      <c r="X250" s="176"/>
      <c r="Y250" s="176"/>
      <c r="Z250" s="176"/>
      <c r="AA250" s="176"/>
      <c r="AB250" s="176"/>
      <c r="AC250" s="176"/>
      <c r="AD250" s="176"/>
      <c r="AE250" s="176"/>
      <c r="AF250" s="176"/>
      <c r="AG250" s="176"/>
      <c r="AH250" s="176"/>
      <c r="AI250" s="176"/>
      <c r="AJ250" s="176"/>
      <c r="AK250" s="176"/>
      <c r="AL250" s="176"/>
      <c r="AM250" s="176"/>
      <c r="AN250" s="176"/>
      <c r="AO250" s="176"/>
      <c r="AP250" s="176"/>
      <c r="AQ250" s="176"/>
      <c r="AR250" s="176"/>
      <c r="AS250" s="176"/>
      <c r="AT250" s="176"/>
      <c r="AU250" s="176"/>
      <c r="AV250" s="176"/>
      <c r="AW250" s="176"/>
      <c r="AX250" s="176"/>
      <c r="AY250" s="176"/>
      <c r="AZ250" s="176"/>
      <c r="BA250" s="176"/>
      <c r="BB250" s="176"/>
      <c r="BC250" s="176"/>
      <c r="BD250" s="176"/>
      <c r="BE250" s="176"/>
      <c r="BF250" s="176"/>
      <c r="BG250" s="176"/>
      <c r="BH250" s="176"/>
      <c r="BI250" s="176"/>
      <c r="BJ250" s="176"/>
      <c r="BK250" s="176"/>
      <c r="BL250" s="176"/>
      <c r="BM250" s="176"/>
      <c r="BN250" s="176"/>
      <c r="BO250" s="176"/>
      <c r="BP250" s="176"/>
      <c r="BQ250" s="176"/>
      <c r="BR250" s="176"/>
      <c r="BS250" s="176"/>
      <c r="BT250" s="176"/>
      <c r="BU250" s="176"/>
      <c r="BV250" s="176"/>
      <c r="BW250" s="176"/>
      <c r="BX250" s="176"/>
      <c r="BY250" s="176"/>
      <c r="BZ250" s="176"/>
      <c r="CA250" s="176"/>
      <c r="CB250" s="176"/>
      <c r="CC250" s="176"/>
      <c r="CD250" s="176"/>
      <c r="CE250" s="176"/>
      <c r="CF250" s="176"/>
      <c r="CG250" s="176"/>
      <c r="CH250" s="176"/>
      <c r="CI250" s="176"/>
      <c r="CJ250" s="176">
        <v>-1102961143.3603249</v>
      </c>
    </row>
    <row r="251" spans="4:88">
      <c r="D251" s="175" t="s">
        <v>995</v>
      </c>
      <c r="E251" s="191" t="s">
        <v>1017</v>
      </c>
      <c r="F251" s="191" t="s">
        <v>1018</v>
      </c>
      <c r="G251" s="191"/>
      <c r="H251" s="191"/>
      <c r="I251" s="191">
        <v>-1102961143.3603249</v>
      </c>
      <c r="J251" s="191"/>
      <c r="K251" s="191"/>
      <c r="L251" s="191"/>
      <c r="M251" s="191"/>
      <c r="N251" s="191"/>
      <c r="O251" s="191">
        <v>-1102961143.3603249</v>
      </c>
      <c r="P251" s="191"/>
      <c r="Q251" s="191"/>
      <c r="R251" s="191"/>
      <c r="S251" s="191"/>
      <c r="T251" s="191"/>
      <c r="U251" s="191"/>
      <c r="V251" s="191"/>
      <c r="W251" s="191"/>
      <c r="X251" s="191"/>
      <c r="Y251" s="191"/>
      <c r="Z251" s="191"/>
      <c r="AA251" s="191"/>
      <c r="AB251" s="191"/>
      <c r="AC251" s="191"/>
      <c r="AD251" s="191"/>
      <c r="AE251" s="191"/>
      <c r="AF251" s="191"/>
      <c r="AG251" s="191"/>
      <c r="AH251" s="191"/>
      <c r="AI251" s="191"/>
      <c r="AJ251" s="191"/>
      <c r="AK251" s="191"/>
      <c r="AL251" s="191"/>
      <c r="AM251" s="191"/>
      <c r="AN251" s="191"/>
      <c r="AO251" s="191"/>
      <c r="AP251" s="191"/>
      <c r="AQ251" s="191"/>
      <c r="AR251" s="191"/>
      <c r="AS251" s="191"/>
      <c r="AT251" s="191"/>
      <c r="AU251" s="191"/>
      <c r="AV251" s="191"/>
      <c r="AW251" s="191"/>
      <c r="AX251" s="191"/>
      <c r="AY251" s="191"/>
      <c r="AZ251" s="191"/>
      <c r="BA251" s="191"/>
      <c r="BB251" s="191"/>
      <c r="BC251" s="191"/>
      <c r="BD251" s="191"/>
      <c r="BE251" s="191"/>
      <c r="BF251" s="191"/>
      <c r="BG251" s="191"/>
      <c r="BH251" s="191"/>
      <c r="BI251" s="191"/>
      <c r="BJ251" s="191"/>
      <c r="BK251" s="191"/>
      <c r="BL251" s="191"/>
      <c r="BM251" s="191"/>
      <c r="BN251" s="191"/>
      <c r="BO251" s="191"/>
      <c r="BP251" s="191"/>
      <c r="BQ251" s="191"/>
      <c r="BR251" s="191"/>
      <c r="BS251" s="191"/>
      <c r="BT251" s="191"/>
      <c r="BU251" s="191"/>
      <c r="BV251" s="191"/>
      <c r="BW251" s="191"/>
      <c r="BX251" s="191"/>
      <c r="BY251" s="191"/>
      <c r="BZ251" s="191"/>
      <c r="CA251" s="191"/>
      <c r="CB251" s="191"/>
      <c r="CC251" s="191"/>
      <c r="CD251" s="191"/>
      <c r="CE251" s="191"/>
      <c r="CF251" s="191"/>
      <c r="CG251" s="191"/>
      <c r="CH251" s="191"/>
      <c r="CI251" s="191"/>
      <c r="CJ251" s="191">
        <v>-1102961143.3603249</v>
      </c>
    </row>
    <row r="252" spans="4:88">
      <c r="D252" s="175" t="s">
        <v>998</v>
      </c>
      <c r="E252" s="178" t="s">
        <v>1020</v>
      </c>
      <c r="F252" s="178" t="s">
        <v>214</v>
      </c>
      <c r="G252" s="178">
        <v>-1442428.11</v>
      </c>
      <c r="H252" s="178"/>
      <c r="I252" s="178">
        <v>-1102961143.3603249</v>
      </c>
      <c r="J252" s="178">
        <v>-135227949.747219</v>
      </c>
      <c r="K252" s="178"/>
      <c r="L252" s="178"/>
      <c r="M252" s="178"/>
      <c r="N252" s="178"/>
      <c r="O252" s="178">
        <v>-1239631521.2175436</v>
      </c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8"/>
      <c r="CD252" s="178"/>
      <c r="CE252" s="178"/>
      <c r="CF252" s="178"/>
      <c r="CG252" s="178"/>
      <c r="CH252" s="178"/>
      <c r="CI252" s="178"/>
      <c r="CJ252" s="178">
        <v>-1239631521.2175436</v>
      </c>
    </row>
    <row r="253" spans="4:88">
      <c r="D253" s="175" t="s">
        <v>2214</v>
      </c>
      <c r="E253" s="176" t="s">
        <v>1837</v>
      </c>
      <c r="F253" s="176" t="s">
        <v>1838</v>
      </c>
      <c r="G253" s="176"/>
      <c r="H253" s="176"/>
      <c r="I253" s="176"/>
      <c r="J253" s="176"/>
      <c r="K253" s="176"/>
      <c r="L253" s="176"/>
      <c r="M253" s="176"/>
      <c r="N253" s="176"/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76"/>
      <c r="Z253" s="176"/>
      <c r="AA253" s="176"/>
      <c r="AB253" s="176"/>
      <c r="AC253" s="176"/>
      <c r="AD253" s="176"/>
      <c r="AE253" s="176"/>
      <c r="AF253" s="176"/>
      <c r="AG253" s="176"/>
      <c r="AH253" s="176"/>
      <c r="AI253" s="176"/>
      <c r="AJ253" s="176"/>
      <c r="AK253" s="176"/>
      <c r="AL253" s="176"/>
      <c r="AM253" s="176"/>
      <c r="AN253" s="176"/>
      <c r="AO253" s="176"/>
      <c r="AP253" s="176"/>
      <c r="AQ253" s="176"/>
      <c r="AR253" s="176"/>
      <c r="AS253" s="176"/>
      <c r="AT253" s="176"/>
      <c r="AU253" s="176"/>
      <c r="AV253" s="176"/>
      <c r="AW253" s="176"/>
      <c r="AX253" s="176"/>
      <c r="AY253" s="176"/>
      <c r="AZ253" s="176"/>
      <c r="BA253" s="176"/>
      <c r="BB253" s="176"/>
      <c r="BC253" s="176"/>
      <c r="BD253" s="176"/>
      <c r="BE253" s="176"/>
      <c r="BF253" s="176"/>
      <c r="BG253" s="176"/>
      <c r="BH253" s="176"/>
      <c r="BI253" s="176"/>
      <c r="BJ253" s="176"/>
      <c r="BK253" s="176"/>
      <c r="BL253" s="176"/>
      <c r="BM253" s="176"/>
      <c r="BN253" s="176"/>
      <c r="BO253" s="176"/>
      <c r="BP253" s="176"/>
      <c r="BQ253" s="176"/>
      <c r="BR253" s="176"/>
      <c r="BS253" s="176"/>
      <c r="BT253" s="176"/>
      <c r="BU253" s="176"/>
      <c r="BV253" s="176"/>
      <c r="BW253" s="176"/>
      <c r="BX253" s="176"/>
      <c r="BY253" s="176"/>
      <c r="BZ253" s="176"/>
      <c r="CA253" s="176"/>
      <c r="CB253" s="176"/>
      <c r="CC253" s="176"/>
      <c r="CD253" s="176"/>
      <c r="CE253" s="176"/>
      <c r="CF253" s="176"/>
      <c r="CG253" s="176"/>
      <c r="CH253" s="176"/>
      <c r="CI253" s="176">
        <v>-3172670288.8268433</v>
      </c>
      <c r="CJ253" s="176">
        <v>-3172670288.8268433</v>
      </c>
    </row>
    <row r="254" spans="4:88">
      <c r="D254" s="175" t="s">
        <v>2215</v>
      </c>
      <c r="E254" s="178" t="s">
        <v>1839</v>
      </c>
      <c r="F254" s="178" t="s">
        <v>1840</v>
      </c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  <c r="BF254" s="178"/>
      <c r="BG254" s="178"/>
      <c r="BH254" s="178"/>
      <c r="BI254" s="178"/>
      <c r="BJ254" s="178"/>
      <c r="BK254" s="178"/>
      <c r="BL254" s="178"/>
      <c r="BM254" s="178"/>
      <c r="BN254" s="178"/>
      <c r="BO254" s="178"/>
      <c r="BP254" s="178"/>
      <c r="BQ254" s="178"/>
      <c r="BR254" s="178"/>
      <c r="BS254" s="178"/>
      <c r="BT254" s="178"/>
      <c r="BU254" s="178"/>
      <c r="BV254" s="178"/>
      <c r="BW254" s="178"/>
      <c r="BX254" s="178"/>
      <c r="BY254" s="178"/>
      <c r="BZ254" s="178"/>
      <c r="CA254" s="178"/>
      <c r="CB254" s="178"/>
      <c r="CC254" s="178"/>
      <c r="CD254" s="178"/>
      <c r="CE254" s="178"/>
      <c r="CF254" s="178"/>
      <c r="CG254" s="178"/>
      <c r="CH254" s="178"/>
      <c r="CI254" s="178">
        <v>-3172670288.8268433</v>
      </c>
      <c r="CJ254" s="178">
        <v>-3172670288.8268433</v>
      </c>
    </row>
    <row r="255" spans="4:88">
      <c r="D255" s="175" t="s">
        <v>1001</v>
      </c>
      <c r="E255" s="180" t="s">
        <v>1022</v>
      </c>
      <c r="F255" s="180" t="s">
        <v>1023</v>
      </c>
      <c r="G255" s="180">
        <v>-1288696649.8699999</v>
      </c>
      <c r="H255" s="180">
        <v>-10878772.390000001</v>
      </c>
      <c r="I255" s="180">
        <v>-4275631432.1871681</v>
      </c>
      <c r="J255" s="180">
        <v>-7298403233.8993092</v>
      </c>
      <c r="K255" s="180"/>
      <c r="L255" s="180">
        <v>-806701856.62028754</v>
      </c>
      <c r="M255" s="180">
        <v>-145473069.02000001</v>
      </c>
      <c r="N255" s="180">
        <v>-1904276.4816419999</v>
      </c>
      <c r="O255" s="180">
        <v>-13827689290.468407</v>
      </c>
      <c r="P255" s="180"/>
      <c r="Q255" s="180"/>
      <c r="R255" s="180"/>
      <c r="S255" s="180"/>
      <c r="T255" s="180">
        <v>3172670288.8268433</v>
      </c>
      <c r="U255" s="180"/>
      <c r="V255" s="180"/>
      <c r="W255" s="180"/>
      <c r="X255" s="180"/>
      <c r="Y255" s="180"/>
      <c r="Z255" s="180"/>
      <c r="AA255" s="180"/>
      <c r="AB255" s="180"/>
      <c r="AC255" s="180"/>
      <c r="AD255" s="180"/>
      <c r="AE255" s="180"/>
      <c r="AF255" s="180"/>
      <c r="AG255" s="180"/>
      <c r="AH255" s="180"/>
      <c r="AI255" s="180"/>
      <c r="AJ255" s="180"/>
      <c r="AK255" s="180"/>
      <c r="AL255" s="180"/>
      <c r="AM255" s="180"/>
      <c r="AN255" s="180"/>
      <c r="AO255" s="180"/>
      <c r="AP255" s="180"/>
      <c r="AQ255" s="180"/>
      <c r="AR255" s="180"/>
      <c r="AS255" s="180"/>
      <c r="AT255" s="180"/>
      <c r="AU255" s="180"/>
      <c r="AV255" s="180"/>
      <c r="AW255" s="180"/>
      <c r="AX255" s="180"/>
      <c r="AY255" s="180"/>
      <c r="AZ255" s="180"/>
      <c r="BA255" s="180"/>
      <c r="BB255" s="180"/>
      <c r="BC255" s="180"/>
      <c r="BD255" s="180">
        <v>3172670288.8268433</v>
      </c>
      <c r="BE255" s="180"/>
      <c r="BF255" s="180">
        <v>9897665.8200000003</v>
      </c>
      <c r="BG255" s="180">
        <v>9897665.8200000003</v>
      </c>
      <c r="BH255" s="180"/>
      <c r="BI255" s="180"/>
      <c r="BJ255" s="180"/>
      <c r="BK255" s="180"/>
      <c r="BL255" s="180"/>
      <c r="BM255" s="180"/>
      <c r="BN255" s="180"/>
      <c r="BO255" s="180"/>
      <c r="BP255" s="180"/>
      <c r="BQ255" s="180">
        <v>23092641.478502199</v>
      </c>
      <c r="BR255" s="180"/>
      <c r="BS255" s="180"/>
      <c r="BT255" s="180"/>
      <c r="BU255" s="180"/>
      <c r="BV255" s="180">
        <v>23092641.478502199</v>
      </c>
      <c r="BW255" s="180"/>
      <c r="BX255" s="180">
        <v>75679243.7340554</v>
      </c>
      <c r="BY255" s="180">
        <v>75679243.7340554</v>
      </c>
      <c r="BZ255" s="180"/>
      <c r="CA255" s="180">
        <v>3281339839.8594007</v>
      </c>
      <c r="CB255" s="180">
        <v>-1561515912.8800001</v>
      </c>
      <c r="CC255" s="180"/>
      <c r="CD255" s="180">
        <v>-1561515912.8800001</v>
      </c>
      <c r="CE255" s="180">
        <v>-1561515912.8800001</v>
      </c>
      <c r="CF255" s="180">
        <v>1719823926.9794011</v>
      </c>
      <c r="CG255" s="180"/>
      <c r="CH255" s="180"/>
      <c r="CI255" s="180">
        <v>-3172670288.8268433</v>
      </c>
      <c r="CJ255" s="180">
        <v>-15280535652.315849</v>
      </c>
    </row>
    <row r="256" spans="4:88">
      <c r="D256" s="175" t="s">
        <v>1004</v>
      </c>
      <c r="E256" s="187" t="s">
        <v>1025</v>
      </c>
      <c r="F256" s="187" t="s">
        <v>1026</v>
      </c>
      <c r="G256" s="187">
        <v>-33049557970.369995</v>
      </c>
      <c r="H256" s="187">
        <v>-363562610.58999997</v>
      </c>
      <c r="I256" s="187">
        <v>-5566331391.1922379</v>
      </c>
      <c r="J256" s="187">
        <v>-14971493384.332249</v>
      </c>
      <c r="K256" s="187">
        <v>-30798.76</v>
      </c>
      <c r="L256" s="187">
        <v>-1559343085.1608751</v>
      </c>
      <c r="M256" s="187">
        <v>-887564683.97000003</v>
      </c>
      <c r="N256" s="187">
        <v>-1565982353.2918816</v>
      </c>
      <c r="O256" s="187">
        <v>-57963866277.667236</v>
      </c>
      <c r="P256" s="187"/>
      <c r="Q256" s="187"/>
      <c r="R256" s="187">
        <v>121635662.9677213</v>
      </c>
      <c r="S256" s="187">
        <v>897650.75</v>
      </c>
      <c r="T256" s="187">
        <v>3172670288.8268433</v>
      </c>
      <c r="U256" s="187">
        <v>54907791.484154299</v>
      </c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>
        <v>464475611.87704772</v>
      </c>
      <c r="AY256" s="187"/>
      <c r="AZ256" s="187"/>
      <c r="BA256" s="187"/>
      <c r="BB256" s="187"/>
      <c r="BC256" s="187"/>
      <c r="BD256" s="187">
        <v>3814587005.9057665</v>
      </c>
      <c r="BE256" s="187"/>
      <c r="BF256" s="187">
        <v>11782210.17</v>
      </c>
      <c r="BG256" s="187">
        <v>11782210.17</v>
      </c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>
        <v>23092641.478502199</v>
      </c>
      <c r="BR256" s="187"/>
      <c r="BS256" s="187"/>
      <c r="BT256" s="187"/>
      <c r="BU256" s="187"/>
      <c r="BV256" s="187">
        <v>23092641.478502199</v>
      </c>
      <c r="BW256" s="187"/>
      <c r="BX256" s="187">
        <v>75679243.7340554</v>
      </c>
      <c r="BY256" s="187">
        <v>75679243.7340554</v>
      </c>
      <c r="BZ256" s="187"/>
      <c r="CA256" s="187">
        <v>3925141101.2883239</v>
      </c>
      <c r="CB256" s="187">
        <v>-1561515912.8800001</v>
      </c>
      <c r="CC256" s="187"/>
      <c r="CD256" s="187">
        <v>-1561515912.8800001</v>
      </c>
      <c r="CE256" s="187">
        <v>-1561515912.8800001</v>
      </c>
      <c r="CF256" s="187">
        <v>2363625188.4083242</v>
      </c>
      <c r="CG256" s="187"/>
      <c r="CH256" s="187"/>
      <c r="CI256" s="187">
        <v>-3226813750.3109975</v>
      </c>
      <c r="CJ256" s="187">
        <v>-58827054839.569923</v>
      </c>
    </row>
    <row r="257" spans="4:88">
      <c r="D257" s="175" t="s">
        <v>1013</v>
      </c>
      <c r="E257" s="176" t="s">
        <v>1032</v>
      </c>
      <c r="F257" s="176" t="s">
        <v>149</v>
      </c>
      <c r="G257" s="176">
        <v>-3450000000</v>
      </c>
      <c r="H257" s="176">
        <v>-890000000</v>
      </c>
      <c r="I257" s="176">
        <v>-21735991497.939995</v>
      </c>
      <c r="J257" s="176">
        <v>-2712544855.1300001</v>
      </c>
      <c r="K257" s="176">
        <v>-1000000</v>
      </c>
      <c r="L257" s="176">
        <v>-4327981645</v>
      </c>
      <c r="M257" s="176">
        <v>-3582537210</v>
      </c>
      <c r="N257" s="176">
        <v>-6069471142.8599997</v>
      </c>
      <c r="O257" s="176">
        <v>-42769526350.93</v>
      </c>
      <c r="P257" s="176"/>
      <c r="Q257" s="176"/>
      <c r="R257" s="176"/>
      <c r="S257" s="176"/>
      <c r="T257" s="176"/>
      <c r="U257" s="176"/>
      <c r="V257" s="176"/>
      <c r="W257" s="176"/>
      <c r="X257" s="176"/>
      <c r="Y257" s="176"/>
      <c r="Z257" s="176"/>
      <c r="AA257" s="176"/>
      <c r="AB257" s="176"/>
      <c r="AC257" s="176"/>
      <c r="AD257" s="176"/>
      <c r="AE257" s="176"/>
      <c r="AF257" s="176"/>
      <c r="AG257" s="176"/>
      <c r="AH257" s="176"/>
      <c r="AI257" s="176"/>
      <c r="AJ257" s="176"/>
      <c r="AK257" s="176"/>
      <c r="AL257" s="176"/>
      <c r="AM257" s="176"/>
      <c r="AN257" s="176"/>
      <c r="AO257" s="176"/>
      <c r="AP257" s="176"/>
      <c r="AQ257" s="176"/>
      <c r="AR257" s="176"/>
      <c r="AS257" s="176"/>
      <c r="AT257" s="176"/>
      <c r="AU257" s="176"/>
      <c r="AV257" s="176"/>
      <c r="AW257" s="176"/>
      <c r="AX257" s="176"/>
      <c r="AY257" s="176"/>
      <c r="AZ257" s="176"/>
      <c r="BA257" s="176"/>
      <c r="BB257" s="176"/>
      <c r="BC257" s="176"/>
      <c r="BD257" s="176"/>
      <c r="BE257" s="176"/>
      <c r="BF257" s="176"/>
      <c r="BG257" s="176"/>
      <c r="BH257" s="176"/>
      <c r="BI257" s="176"/>
      <c r="BJ257" s="176"/>
      <c r="BK257" s="176"/>
      <c r="BL257" s="176"/>
      <c r="BM257" s="176"/>
      <c r="BN257" s="176"/>
      <c r="BO257" s="176"/>
      <c r="BP257" s="176"/>
      <c r="BQ257" s="176">
        <v>20161444.939994998</v>
      </c>
      <c r="BR257" s="176"/>
      <c r="BS257" s="176"/>
      <c r="BT257" s="176"/>
      <c r="BU257" s="176"/>
      <c r="BV257" s="176">
        <v>20161444.939994998</v>
      </c>
      <c r="BW257" s="176"/>
      <c r="BX257" s="176"/>
      <c r="BY257" s="176"/>
      <c r="BZ257" s="176"/>
      <c r="CA257" s="176">
        <v>20161444.939994998</v>
      </c>
      <c r="CB257" s="176">
        <v>30498846051.419998</v>
      </c>
      <c r="CC257" s="176"/>
      <c r="CD257" s="176">
        <v>30498846051.419998</v>
      </c>
      <c r="CE257" s="176">
        <v>30498846051.419998</v>
      </c>
      <c r="CF257" s="176">
        <v>30519007496.359993</v>
      </c>
      <c r="CG257" s="176"/>
      <c r="CH257" s="176"/>
      <c r="CI257" s="176"/>
      <c r="CJ257" s="176">
        <v>-12250518854.57</v>
      </c>
    </row>
    <row r="258" spans="4:88">
      <c r="D258" s="175" t="s">
        <v>1016</v>
      </c>
      <c r="E258" s="178" t="s">
        <v>1034</v>
      </c>
      <c r="F258" s="178" t="s">
        <v>149</v>
      </c>
      <c r="G258" s="178">
        <v>-3450000000</v>
      </c>
      <c r="H258" s="178">
        <v>-890000000</v>
      </c>
      <c r="I258" s="178">
        <v>-21735991497.939995</v>
      </c>
      <c r="J258" s="178">
        <v>-2712544855.1300001</v>
      </c>
      <c r="K258" s="178">
        <v>-1000000</v>
      </c>
      <c r="L258" s="178">
        <v>-4327981645</v>
      </c>
      <c r="M258" s="178">
        <v>-3582537210</v>
      </c>
      <c r="N258" s="178">
        <v>-6069471142.8599997</v>
      </c>
      <c r="O258" s="178">
        <v>-42769526350.93</v>
      </c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  <c r="BF258" s="178"/>
      <c r="BG258" s="178"/>
      <c r="BH258" s="178"/>
      <c r="BI258" s="178"/>
      <c r="BJ258" s="178"/>
      <c r="BK258" s="178"/>
      <c r="BL258" s="178"/>
      <c r="BM258" s="178"/>
      <c r="BN258" s="178"/>
      <c r="BO258" s="178"/>
      <c r="BP258" s="178"/>
      <c r="BQ258" s="178">
        <v>20161444.939994998</v>
      </c>
      <c r="BR258" s="178"/>
      <c r="BS258" s="178"/>
      <c r="BT258" s="178"/>
      <c r="BU258" s="178"/>
      <c r="BV258" s="178">
        <v>20161444.939994998</v>
      </c>
      <c r="BW258" s="178"/>
      <c r="BX258" s="178"/>
      <c r="BY258" s="178"/>
      <c r="BZ258" s="178"/>
      <c r="CA258" s="178">
        <v>20161444.939994998</v>
      </c>
      <c r="CB258" s="178">
        <v>30498846051.419998</v>
      </c>
      <c r="CC258" s="178"/>
      <c r="CD258" s="178">
        <v>30498846051.419998</v>
      </c>
      <c r="CE258" s="178">
        <v>30498846051.419998</v>
      </c>
      <c r="CF258" s="178">
        <v>30519007496.359993</v>
      </c>
      <c r="CG258" s="178"/>
      <c r="CH258" s="178"/>
      <c r="CI258" s="178"/>
      <c r="CJ258" s="178">
        <v>-12250518854.57</v>
      </c>
    </row>
    <row r="259" spans="4:88">
      <c r="D259" s="175" t="s">
        <v>1024</v>
      </c>
      <c r="E259" s="176" t="s">
        <v>1040</v>
      </c>
      <c r="F259" s="176" t="s">
        <v>151</v>
      </c>
      <c r="G259" s="176"/>
      <c r="H259" s="176"/>
      <c r="I259" s="176"/>
      <c r="J259" s="176">
        <v>-7795857.5</v>
      </c>
      <c r="K259" s="176"/>
      <c r="L259" s="176">
        <v>-1253338147</v>
      </c>
      <c r="M259" s="176">
        <v>-355000000</v>
      </c>
      <c r="N259" s="176"/>
      <c r="O259" s="176">
        <v>-1616134004.5</v>
      </c>
      <c r="P259" s="176"/>
      <c r="Q259" s="176"/>
      <c r="R259" s="176"/>
      <c r="S259" s="176"/>
      <c r="T259" s="176"/>
      <c r="U259" s="176"/>
      <c r="V259" s="176"/>
      <c r="W259" s="176"/>
      <c r="X259" s="176"/>
      <c r="Y259" s="176"/>
      <c r="Z259" s="176"/>
      <c r="AA259" s="176"/>
      <c r="AB259" s="176"/>
      <c r="AC259" s="176"/>
      <c r="AD259" s="176"/>
      <c r="AE259" s="176"/>
      <c r="AF259" s="176"/>
      <c r="AG259" s="176"/>
      <c r="AH259" s="176"/>
      <c r="AI259" s="176"/>
      <c r="AJ259" s="176"/>
      <c r="AK259" s="176"/>
      <c r="AL259" s="176"/>
      <c r="AM259" s="176"/>
      <c r="AN259" s="176"/>
      <c r="AO259" s="176"/>
      <c r="AP259" s="176"/>
      <c r="AQ259" s="176"/>
      <c r="AR259" s="176"/>
      <c r="AS259" s="176"/>
      <c r="AT259" s="176"/>
      <c r="AU259" s="176"/>
      <c r="AV259" s="176"/>
      <c r="AW259" s="176"/>
      <c r="AX259" s="176"/>
      <c r="AY259" s="176"/>
      <c r="AZ259" s="176"/>
      <c r="BA259" s="176"/>
      <c r="BB259" s="176"/>
      <c r="BC259" s="176"/>
      <c r="BD259" s="176"/>
      <c r="BE259" s="176"/>
      <c r="BF259" s="176"/>
      <c r="BG259" s="176"/>
      <c r="BH259" s="176"/>
      <c r="BI259" s="176"/>
      <c r="BJ259" s="176"/>
      <c r="BK259" s="176"/>
      <c r="BL259" s="176"/>
      <c r="BM259" s="176"/>
      <c r="BN259" s="176"/>
      <c r="BO259" s="176"/>
      <c r="BP259" s="176"/>
      <c r="BQ259" s="176"/>
      <c r="BR259" s="176"/>
      <c r="BS259" s="176"/>
      <c r="BT259" s="176"/>
      <c r="BU259" s="176"/>
      <c r="BV259" s="176"/>
      <c r="BW259" s="176"/>
      <c r="BX259" s="176"/>
      <c r="BY259" s="176"/>
      <c r="BZ259" s="176"/>
      <c r="CA259" s="176"/>
      <c r="CB259" s="176">
        <v>-1571039599.8599999</v>
      </c>
      <c r="CC259" s="176"/>
      <c r="CD259" s="176">
        <v>-1571039599.8599999</v>
      </c>
      <c r="CE259" s="176">
        <v>-1571039599.8599999</v>
      </c>
      <c r="CF259" s="176">
        <v>-1571039599.8599999</v>
      </c>
      <c r="CG259" s="176"/>
      <c r="CH259" s="176"/>
      <c r="CI259" s="176"/>
      <c r="CJ259" s="176">
        <v>-3187173604.3600001</v>
      </c>
    </row>
    <row r="260" spans="4:88">
      <c r="D260" s="175" t="s">
        <v>1027</v>
      </c>
      <c r="E260" s="178" t="s">
        <v>1042</v>
      </c>
      <c r="F260" s="178" t="s">
        <v>151</v>
      </c>
      <c r="G260" s="178"/>
      <c r="H260" s="178"/>
      <c r="I260" s="178"/>
      <c r="J260" s="178">
        <v>-7795857.5</v>
      </c>
      <c r="K260" s="178"/>
      <c r="L260" s="178">
        <v>-1253338147</v>
      </c>
      <c r="M260" s="178">
        <v>-355000000</v>
      </c>
      <c r="N260" s="178"/>
      <c r="O260" s="178">
        <v>-1616134004.5</v>
      </c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>
        <v>-1571039599.8599999</v>
      </c>
      <c r="CC260" s="178"/>
      <c r="CD260" s="178">
        <v>-1571039599.8599999</v>
      </c>
      <c r="CE260" s="178">
        <v>-1571039599.8599999</v>
      </c>
      <c r="CF260" s="178">
        <v>-1571039599.8599999</v>
      </c>
      <c r="CG260" s="178"/>
      <c r="CH260" s="178"/>
      <c r="CI260" s="178"/>
      <c r="CJ260" s="178">
        <v>-3187173604.3600001</v>
      </c>
    </row>
    <row r="261" spans="4:88">
      <c r="D261" s="175" t="s">
        <v>1029</v>
      </c>
      <c r="E261" s="176" t="s">
        <v>1048</v>
      </c>
      <c r="F261" s="176" t="s">
        <v>157</v>
      </c>
      <c r="G261" s="176">
        <v>-345000000</v>
      </c>
      <c r="H261" s="176"/>
      <c r="I261" s="176"/>
      <c r="J261" s="176"/>
      <c r="K261" s="176"/>
      <c r="L261" s="176"/>
      <c r="M261" s="176">
        <v>-322203140.97000003</v>
      </c>
      <c r="N261" s="176"/>
      <c r="O261" s="176">
        <v>-667203140.97000003</v>
      </c>
      <c r="P261" s="176"/>
      <c r="Q261" s="176"/>
      <c r="R261" s="176"/>
      <c r="S261" s="176"/>
      <c r="T261" s="176"/>
      <c r="U261" s="176"/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176"/>
      <c r="AU261" s="176"/>
      <c r="AV261" s="176"/>
      <c r="AW261" s="176"/>
      <c r="AX261" s="176"/>
      <c r="AY261" s="176"/>
      <c r="AZ261" s="176"/>
      <c r="BA261" s="176"/>
      <c r="BB261" s="176"/>
      <c r="BC261" s="176"/>
      <c r="BD261" s="176"/>
      <c r="BE261" s="176"/>
      <c r="BF261" s="176"/>
      <c r="BG261" s="176"/>
      <c r="BH261" s="176"/>
      <c r="BI261" s="176"/>
      <c r="BJ261" s="176"/>
      <c r="BK261" s="176"/>
      <c r="BL261" s="176"/>
      <c r="BM261" s="176"/>
      <c r="BN261" s="176"/>
      <c r="BO261" s="176"/>
      <c r="BP261" s="176"/>
      <c r="BQ261" s="176"/>
      <c r="BR261" s="176"/>
      <c r="BS261" s="176"/>
      <c r="BT261" s="176"/>
      <c r="BU261" s="176"/>
      <c r="BV261" s="176"/>
      <c r="BW261" s="176"/>
      <c r="BX261" s="176"/>
      <c r="BY261" s="176"/>
      <c r="BZ261" s="176"/>
      <c r="CA261" s="176"/>
      <c r="CB261" s="176">
        <v>3065160</v>
      </c>
      <c r="CC261" s="176"/>
      <c r="CD261" s="176">
        <v>3065160</v>
      </c>
      <c r="CE261" s="176">
        <v>3065160</v>
      </c>
      <c r="CF261" s="176">
        <v>3065160</v>
      </c>
      <c r="CG261" s="176"/>
      <c r="CH261" s="176"/>
      <c r="CI261" s="176"/>
      <c r="CJ261" s="176">
        <v>-664137980.97000003</v>
      </c>
    </row>
    <row r="262" spans="4:88">
      <c r="D262" s="175" t="s">
        <v>1031</v>
      </c>
      <c r="E262" s="178" t="s">
        <v>1050</v>
      </c>
      <c r="F262" s="178" t="s">
        <v>157</v>
      </c>
      <c r="G262" s="178">
        <v>-345000000</v>
      </c>
      <c r="H262" s="178"/>
      <c r="I262" s="178"/>
      <c r="J262" s="178"/>
      <c r="K262" s="178"/>
      <c r="L262" s="178"/>
      <c r="M262" s="178">
        <v>-322203140.97000003</v>
      </c>
      <c r="N262" s="178"/>
      <c r="O262" s="178">
        <v>-667203140.97000003</v>
      </c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>
        <v>3065160</v>
      </c>
      <c r="CC262" s="178"/>
      <c r="CD262" s="178">
        <v>3065160</v>
      </c>
      <c r="CE262" s="178">
        <v>3065160</v>
      </c>
      <c r="CF262" s="178">
        <v>3065160</v>
      </c>
      <c r="CG262" s="178"/>
      <c r="CH262" s="178"/>
      <c r="CI262" s="178"/>
      <c r="CJ262" s="178">
        <v>-664137980.97000003</v>
      </c>
    </row>
    <row r="263" spans="4:88">
      <c r="D263" s="175" t="s">
        <v>2216</v>
      </c>
      <c r="E263" s="176" t="s">
        <v>1852</v>
      </c>
      <c r="F263" s="176" t="s">
        <v>1853</v>
      </c>
      <c r="G263" s="176"/>
      <c r="H263" s="176"/>
      <c r="I263" s="176"/>
      <c r="J263" s="176">
        <v>-3065160</v>
      </c>
      <c r="K263" s="176"/>
      <c r="L263" s="176"/>
      <c r="M263" s="176"/>
      <c r="N263" s="176"/>
      <c r="O263" s="176">
        <v>-3065160</v>
      </c>
      <c r="P263" s="176"/>
      <c r="Q263" s="176"/>
      <c r="R263" s="176"/>
      <c r="S263" s="176"/>
      <c r="T263" s="176"/>
      <c r="U263" s="176"/>
      <c r="V263" s="176"/>
      <c r="W263" s="176"/>
      <c r="X263" s="176"/>
      <c r="Y263" s="176"/>
      <c r="Z263" s="176"/>
      <c r="AA263" s="176"/>
      <c r="AB263" s="176"/>
      <c r="AC263" s="176"/>
      <c r="AD263" s="176"/>
      <c r="AE263" s="176"/>
      <c r="AF263" s="176"/>
      <c r="AG263" s="176"/>
      <c r="AH263" s="176"/>
      <c r="AI263" s="176"/>
      <c r="AJ263" s="176"/>
      <c r="AK263" s="176"/>
      <c r="AL263" s="176"/>
      <c r="AM263" s="176"/>
      <c r="AN263" s="176"/>
      <c r="AO263" s="176"/>
      <c r="AP263" s="176"/>
      <c r="AQ263" s="176"/>
      <c r="AR263" s="176"/>
      <c r="AS263" s="176"/>
      <c r="AT263" s="176"/>
      <c r="AU263" s="176"/>
      <c r="AV263" s="176"/>
      <c r="AW263" s="176"/>
      <c r="AX263" s="176"/>
      <c r="AY263" s="176"/>
      <c r="AZ263" s="176"/>
      <c r="BA263" s="176"/>
      <c r="BB263" s="176"/>
      <c r="BC263" s="176"/>
      <c r="BD263" s="176"/>
      <c r="BE263" s="176"/>
      <c r="BF263" s="176"/>
      <c r="BG263" s="176"/>
      <c r="BH263" s="176"/>
      <c r="BI263" s="176"/>
      <c r="BJ263" s="176"/>
      <c r="BK263" s="176"/>
      <c r="BL263" s="176"/>
      <c r="BM263" s="176"/>
      <c r="BN263" s="176"/>
      <c r="BO263" s="176"/>
      <c r="BP263" s="176"/>
      <c r="BQ263" s="176"/>
      <c r="BR263" s="176"/>
      <c r="BS263" s="176"/>
      <c r="BT263" s="176"/>
      <c r="BU263" s="176"/>
      <c r="BV263" s="176"/>
      <c r="BW263" s="176"/>
      <c r="BX263" s="176"/>
      <c r="BY263" s="176"/>
      <c r="BZ263" s="176"/>
      <c r="CA263" s="176"/>
      <c r="CB263" s="176"/>
      <c r="CC263" s="176"/>
      <c r="CD263" s="176"/>
      <c r="CE263" s="176"/>
      <c r="CF263" s="176"/>
      <c r="CG263" s="176"/>
      <c r="CH263" s="176"/>
      <c r="CI263" s="176"/>
      <c r="CJ263" s="176">
        <v>-3065160</v>
      </c>
    </row>
    <row r="264" spans="4:88">
      <c r="D264" s="175" t="s">
        <v>2217</v>
      </c>
      <c r="E264" s="178" t="s">
        <v>1854</v>
      </c>
      <c r="F264" s="178" t="s">
        <v>1853</v>
      </c>
      <c r="G264" s="178"/>
      <c r="H264" s="178"/>
      <c r="I264" s="178"/>
      <c r="J264" s="178">
        <v>-3065160</v>
      </c>
      <c r="K264" s="178"/>
      <c r="L264" s="178"/>
      <c r="M264" s="178"/>
      <c r="N264" s="178"/>
      <c r="O264" s="178">
        <v>-3065160</v>
      </c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8"/>
      <c r="CD264" s="178"/>
      <c r="CE264" s="178"/>
      <c r="CF264" s="178"/>
      <c r="CG264" s="178"/>
      <c r="CH264" s="178"/>
      <c r="CI264" s="178"/>
      <c r="CJ264" s="178">
        <v>-3065160</v>
      </c>
    </row>
    <row r="265" spans="4:88">
      <c r="D265" s="175" t="s">
        <v>1033</v>
      </c>
      <c r="E265" s="176" t="s">
        <v>1052</v>
      </c>
      <c r="F265" s="176" t="s">
        <v>1053</v>
      </c>
      <c r="G265" s="176">
        <v>-14226972386.370001</v>
      </c>
      <c r="H265" s="176">
        <v>-600478332.13999999</v>
      </c>
      <c r="I265" s="176">
        <v>-483773415.62788171</v>
      </c>
      <c r="J265" s="176">
        <v>-4636289723.450448</v>
      </c>
      <c r="K265" s="176">
        <v>122567.9</v>
      </c>
      <c r="L265" s="176">
        <v>968227334.31732118</v>
      </c>
      <c r="M265" s="176">
        <v>-1965532435.96</v>
      </c>
      <c r="N265" s="176">
        <v>-2929278185.3512836</v>
      </c>
      <c r="O265" s="176">
        <v>-23873974576.682293</v>
      </c>
      <c r="P265" s="176"/>
      <c r="Q265" s="176"/>
      <c r="R265" s="176"/>
      <c r="S265" s="176"/>
      <c r="T265" s="176"/>
      <c r="U265" s="176"/>
      <c r="V265" s="176"/>
      <c r="W265" s="176"/>
      <c r="X265" s="176"/>
      <c r="Y265" s="176"/>
      <c r="Z265" s="176"/>
      <c r="AA265" s="176"/>
      <c r="AB265" s="176"/>
      <c r="AC265" s="176"/>
      <c r="AD265" s="176"/>
      <c r="AE265" s="176"/>
      <c r="AF265" s="176"/>
      <c r="AG265" s="176"/>
      <c r="AH265" s="176"/>
      <c r="AI265" s="176"/>
      <c r="AJ265" s="176"/>
      <c r="AK265" s="176"/>
      <c r="AL265" s="176"/>
      <c r="AM265" s="176"/>
      <c r="AN265" s="176"/>
      <c r="AO265" s="176"/>
      <c r="AP265" s="176"/>
      <c r="AQ265" s="176"/>
      <c r="AR265" s="176"/>
      <c r="AS265" s="176"/>
      <c r="AT265" s="176"/>
      <c r="AU265" s="176"/>
      <c r="AV265" s="176"/>
      <c r="AW265" s="176"/>
      <c r="AX265" s="176"/>
      <c r="AY265" s="176"/>
      <c r="AZ265" s="176"/>
      <c r="BA265" s="176"/>
      <c r="BB265" s="176"/>
      <c r="BC265" s="176"/>
      <c r="BD265" s="176"/>
      <c r="BE265" s="176"/>
      <c r="BF265" s="176">
        <v>-173651.92</v>
      </c>
      <c r="BG265" s="176">
        <v>-173651.92</v>
      </c>
      <c r="BH265" s="176"/>
      <c r="BI265" s="176">
        <v>10104.48</v>
      </c>
      <c r="BJ265" s="176"/>
      <c r="BK265" s="176">
        <v>10104.48</v>
      </c>
      <c r="BL265" s="176"/>
      <c r="BM265" s="176"/>
      <c r="BN265" s="176">
        <v>321324044.83303827</v>
      </c>
      <c r="BO265" s="176"/>
      <c r="BP265" s="176">
        <v>321324044.83303827</v>
      </c>
      <c r="BQ265" s="176"/>
      <c r="BR265" s="176">
        <v>-503217435.94855517</v>
      </c>
      <c r="BS265" s="176"/>
      <c r="BT265" s="176"/>
      <c r="BU265" s="176"/>
      <c r="BV265" s="176">
        <v>-503217435.94855517</v>
      </c>
      <c r="BW265" s="176"/>
      <c r="BX265" s="176">
        <v>-70658580.3752684</v>
      </c>
      <c r="BY265" s="176">
        <v>-70658580.3752684</v>
      </c>
      <c r="BZ265" s="176"/>
      <c r="CA265" s="176">
        <v>-252715518.9307853</v>
      </c>
      <c r="CB265" s="176">
        <v>5359110567.96</v>
      </c>
      <c r="CC265" s="176"/>
      <c r="CD265" s="176">
        <v>5359110567.96</v>
      </c>
      <c r="CE265" s="176">
        <v>5359110567.96</v>
      </c>
      <c r="CF265" s="176">
        <v>5106395049.0292149</v>
      </c>
      <c r="CG265" s="176"/>
      <c r="CH265" s="176"/>
      <c r="CI265" s="176"/>
      <c r="CJ265" s="176">
        <v>-18767579527.65308</v>
      </c>
    </row>
    <row r="266" spans="4:88">
      <c r="D266" s="175" t="s">
        <v>1035</v>
      </c>
      <c r="E266" s="176" t="s">
        <v>1055</v>
      </c>
      <c r="F266" s="176" t="s">
        <v>1056</v>
      </c>
      <c r="G266" s="176"/>
      <c r="H266" s="176"/>
      <c r="I266" s="176"/>
      <c r="J266" s="176">
        <v>-1224024.6373786</v>
      </c>
      <c r="K266" s="176"/>
      <c r="L266" s="176"/>
      <c r="M266" s="176"/>
      <c r="N266" s="176"/>
      <c r="O266" s="176">
        <v>-1224024.6373786</v>
      </c>
      <c r="P266" s="176"/>
      <c r="Q266" s="176"/>
      <c r="R266" s="176"/>
      <c r="S266" s="176"/>
      <c r="T266" s="176"/>
      <c r="U266" s="176"/>
      <c r="V266" s="176"/>
      <c r="W266" s="176"/>
      <c r="X266" s="176"/>
      <c r="Y266" s="176"/>
      <c r="Z266" s="176"/>
      <c r="AA266" s="176"/>
      <c r="AB266" s="176"/>
      <c r="AC266" s="176"/>
      <c r="AD266" s="176"/>
      <c r="AE266" s="176"/>
      <c r="AF266" s="176"/>
      <c r="AG266" s="176"/>
      <c r="AH266" s="176"/>
      <c r="AI266" s="176"/>
      <c r="AJ266" s="176"/>
      <c r="AK266" s="176"/>
      <c r="AL266" s="176"/>
      <c r="AM266" s="176"/>
      <c r="AN266" s="176"/>
      <c r="AO266" s="176"/>
      <c r="AP266" s="176"/>
      <c r="AQ266" s="176"/>
      <c r="AR266" s="176"/>
      <c r="AS266" s="176"/>
      <c r="AT266" s="176"/>
      <c r="AU266" s="176"/>
      <c r="AV266" s="176"/>
      <c r="AW266" s="176"/>
      <c r="AX266" s="176"/>
      <c r="AY266" s="176"/>
      <c r="AZ266" s="176"/>
      <c r="BA266" s="176"/>
      <c r="BB266" s="176"/>
      <c r="BC266" s="176"/>
      <c r="BD266" s="176"/>
      <c r="BE266" s="176"/>
      <c r="BF266" s="176"/>
      <c r="BG266" s="176"/>
      <c r="BH266" s="176"/>
      <c r="BI266" s="176"/>
      <c r="BJ266" s="176"/>
      <c r="BK266" s="176"/>
      <c r="BL266" s="176"/>
      <c r="BM266" s="176"/>
      <c r="BN266" s="176"/>
      <c r="BO266" s="176"/>
      <c r="BP266" s="176"/>
      <c r="BQ266" s="176"/>
      <c r="BR266" s="176"/>
      <c r="BS266" s="176"/>
      <c r="BT266" s="176"/>
      <c r="BU266" s="176"/>
      <c r="BV266" s="176"/>
      <c r="BW266" s="176"/>
      <c r="BX266" s="176"/>
      <c r="BY266" s="176"/>
      <c r="BZ266" s="176"/>
      <c r="CA266" s="176"/>
      <c r="CB266" s="176"/>
      <c r="CC266" s="176"/>
      <c r="CD266" s="176"/>
      <c r="CE266" s="176"/>
      <c r="CF266" s="176"/>
      <c r="CG266" s="176"/>
      <c r="CH266" s="176"/>
      <c r="CI266" s="176"/>
      <c r="CJ266" s="176">
        <v>-1224024.6373786</v>
      </c>
    </row>
    <row r="267" spans="4:88">
      <c r="D267" s="175" t="s">
        <v>1037</v>
      </c>
      <c r="E267" s="176" t="s">
        <v>1058</v>
      </c>
      <c r="F267" s="176" t="s">
        <v>1059</v>
      </c>
      <c r="G267" s="176">
        <v>-349433246.19999999</v>
      </c>
      <c r="H267" s="176">
        <v>-23781090.350000001</v>
      </c>
      <c r="I267" s="176">
        <v>9723976.7891397998</v>
      </c>
      <c r="J267" s="176">
        <v>-167312741.17493781</v>
      </c>
      <c r="K267" s="176">
        <v>10485.1</v>
      </c>
      <c r="L267" s="176">
        <v>-4501125.3887515999</v>
      </c>
      <c r="M267" s="176">
        <v>-77530133.489999995</v>
      </c>
      <c r="N267" s="176">
        <v>-104389435.969578</v>
      </c>
      <c r="O267" s="176">
        <v>-717213310.68412757</v>
      </c>
      <c r="P267" s="176"/>
      <c r="Q267" s="176"/>
      <c r="R267" s="176"/>
      <c r="S267" s="176"/>
      <c r="T267" s="176"/>
      <c r="U267" s="176"/>
      <c r="V267" s="176"/>
      <c r="W267" s="176"/>
      <c r="X267" s="176"/>
      <c r="Y267" s="176">
        <v>0</v>
      </c>
      <c r="Z267" s="176"/>
      <c r="AA267" s="176">
        <v>0</v>
      </c>
      <c r="AB267" s="176"/>
      <c r="AC267" s="176"/>
      <c r="AD267" s="176"/>
      <c r="AE267" s="176">
        <v>0</v>
      </c>
      <c r="AF267" s="176"/>
      <c r="AG267" s="176">
        <v>0</v>
      </c>
      <c r="AH267" s="176">
        <v>0</v>
      </c>
      <c r="AI267" s="176">
        <v>0</v>
      </c>
      <c r="AJ267" s="176"/>
      <c r="AK267" s="176"/>
      <c r="AL267" s="176">
        <v>0</v>
      </c>
      <c r="AM267" s="176"/>
      <c r="AN267" s="176"/>
      <c r="AO267" s="176"/>
      <c r="AP267" s="176"/>
      <c r="AQ267" s="176"/>
      <c r="AR267" s="176"/>
      <c r="AS267" s="176"/>
      <c r="AT267" s="176"/>
      <c r="AU267" s="176"/>
      <c r="AV267" s="176"/>
      <c r="AW267" s="176"/>
      <c r="AX267" s="176"/>
      <c r="AY267" s="176">
        <v>0</v>
      </c>
      <c r="AZ267" s="176"/>
      <c r="BA267" s="176">
        <v>0</v>
      </c>
      <c r="BB267" s="176"/>
      <c r="BC267" s="176">
        <v>0</v>
      </c>
      <c r="BD267" s="176">
        <v>0</v>
      </c>
      <c r="BE267" s="176">
        <v>0</v>
      </c>
      <c r="BF267" s="176">
        <v>-35648.379999999997</v>
      </c>
      <c r="BG267" s="176">
        <v>-35648.379999999997</v>
      </c>
      <c r="BH267" s="176"/>
      <c r="BI267" s="176">
        <v>-10104.48</v>
      </c>
      <c r="BJ267" s="176"/>
      <c r="BK267" s="176">
        <v>-10104.48</v>
      </c>
      <c r="BL267" s="176"/>
      <c r="BM267" s="176"/>
      <c r="BN267" s="176">
        <v>26586270.221962702</v>
      </c>
      <c r="BO267" s="176"/>
      <c r="BP267" s="176">
        <v>26586270.221962702</v>
      </c>
      <c r="BQ267" s="176"/>
      <c r="BR267" s="176">
        <v>98059636.326303199</v>
      </c>
      <c r="BS267" s="176"/>
      <c r="BT267" s="176"/>
      <c r="BU267" s="176"/>
      <c r="BV267" s="176">
        <v>98059636.326303199</v>
      </c>
      <c r="BW267" s="176"/>
      <c r="BX267" s="176">
        <v>-5839828.8768317997</v>
      </c>
      <c r="BY267" s="176">
        <v>-5839828.8768317997</v>
      </c>
      <c r="BZ267" s="176"/>
      <c r="CA267" s="176">
        <v>118760324.81143411</v>
      </c>
      <c r="CB267" s="176"/>
      <c r="CC267" s="176"/>
      <c r="CD267" s="176"/>
      <c r="CE267" s="176"/>
      <c r="CF267" s="176">
        <v>118760324.81143411</v>
      </c>
      <c r="CG267" s="176"/>
      <c r="CH267" s="176"/>
      <c r="CI267" s="176">
        <v>0</v>
      </c>
      <c r="CJ267" s="176">
        <v>-598452985.87269354</v>
      </c>
    </row>
    <row r="268" spans="4:88">
      <c r="D268" s="175" t="s">
        <v>1043</v>
      </c>
      <c r="E268" s="176" t="s">
        <v>1142</v>
      </c>
      <c r="F268" s="176" t="s">
        <v>1143</v>
      </c>
      <c r="G268" s="176"/>
      <c r="H268" s="176"/>
      <c r="I268" s="176"/>
      <c r="J268" s="176">
        <v>1270592.8318097999</v>
      </c>
      <c r="K268" s="176"/>
      <c r="L268" s="176"/>
      <c r="M268" s="176"/>
      <c r="N268" s="176"/>
      <c r="O268" s="176">
        <v>1270592.8318097999</v>
      </c>
      <c r="P268" s="176"/>
      <c r="Q268" s="176"/>
      <c r="R268" s="176"/>
      <c r="S268" s="176"/>
      <c r="T268" s="176"/>
      <c r="U268" s="176"/>
      <c r="V268" s="176"/>
      <c r="W268" s="176"/>
      <c r="X268" s="176"/>
      <c r="Y268" s="176"/>
      <c r="Z268" s="176"/>
      <c r="AA268" s="176"/>
      <c r="AB268" s="176"/>
      <c r="AC268" s="176"/>
      <c r="AD268" s="176"/>
      <c r="AE268" s="176"/>
      <c r="AF268" s="176"/>
      <c r="AG268" s="176"/>
      <c r="AH268" s="176"/>
      <c r="AI268" s="176"/>
      <c r="AJ268" s="176"/>
      <c r="AK268" s="176"/>
      <c r="AL268" s="176"/>
      <c r="AM268" s="176"/>
      <c r="AN268" s="176"/>
      <c r="AO268" s="176"/>
      <c r="AP268" s="176"/>
      <c r="AQ268" s="176"/>
      <c r="AR268" s="176"/>
      <c r="AS268" s="176"/>
      <c r="AT268" s="176"/>
      <c r="AU268" s="176"/>
      <c r="AV268" s="176"/>
      <c r="AW268" s="176"/>
      <c r="AX268" s="176"/>
      <c r="AY268" s="176"/>
      <c r="AZ268" s="176"/>
      <c r="BA268" s="176"/>
      <c r="BB268" s="176"/>
      <c r="BC268" s="176"/>
      <c r="BD268" s="176"/>
      <c r="BE268" s="176"/>
      <c r="BF268" s="176"/>
      <c r="BG268" s="176"/>
      <c r="BH268" s="176"/>
      <c r="BI268" s="176"/>
      <c r="BJ268" s="176"/>
      <c r="BK268" s="176"/>
      <c r="BL268" s="176"/>
      <c r="BM268" s="176"/>
      <c r="BN268" s="176"/>
      <c r="BO268" s="176"/>
      <c r="BP268" s="176"/>
      <c r="BQ268" s="176"/>
      <c r="BR268" s="176">
        <v>-568717.35151810001</v>
      </c>
      <c r="BS268" s="176"/>
      <c r="BT268" s="176"/>
      <c r="BU268" s="176"/>
      <c r="BV268" s="176">
        <v>-568717.35151810001</v>
      </c>
      <c r="BW268" s="176"/>
      <c r="BX268" s="176"/>
      <c r="BY268" s="176"/>
      <c r="BZ268" s="176"/>
      <c r="CA268" s="176">
        <v>-568717.35151810001</v>
      </c>
      <c r="CB268" s="176"/>
      <c r="CC268" s="176"/>
      <c r="CD268" s="176"/>
      <c r="CE268" s="176"/>
      <c r="CF268" s="176">
        <v>-568717.35151810001</v>
      </c>
      <c r="CG268" s="176"/>
      <c r="CH268" s="176"/>
      <c r="CI268" s="176"/>
      <c r="CJ268" s="176">
        <v>701875.48029169999</v>
      </c>
    </row>
    <row r="269" spans="4:88">
      <c r="D269" s="175" t="s">
        <v>1045</v>
      </c>
      <c r="E269" s="178" t="s">
        <v>1061</v>
      </c>
      <c r="F269" s="178" t="s">
        <v>158</v>
      </c>
      <c r="G269" s="178">
        <v>-14576405632.57</v>
      </c>
      <c r="H269" s="178">
        <v>-624259422.49000001</v>
      </c>
      <c r="I269" s="178">
        <v>-474049438.8387419</v>
      </c>
      <c r="J269" s="178">
        <v>-4803555896.4309549</v>
      </c>
      <c r="K269" s="178">
        <v>133053</v>
      </c>
      <c r="L269" s="178">
        <v>963726208.92856956</v>
      </c>
      <c r="M269" s="178">
        <v>-2043062569.45</v>
      </c>
      <c r="N269" s="178">
        <v>-3033667621.3208618</v>
      </c>
      <c r="O269" s="178">
        <v>-24591141319.171989</v>
      </c>
      <c r="P269" s="178"/>
      <c r="Q269" s="178"/>
      <c r="R269" s="178"/>
      <c r="S269" s="178"/>
      <c r="T269" s="178"/>
      <c r="U269" s="178"/>
      <c r="V269" s="178"/>
      <c r="W269" s="178"/>
      <c r="X269" s="178"/>
      <c r="Y269" s="178">
        <v>0</v>
      </c>
      <c r="Z269" s="178"/>
      <c r="AA269" s="178">
        <v>0</v>
      </c>
      <c r="AB269" s="178"/>
      <c r="AC269" s="178"/>
      <c r="AD269" s="178"/>
      <c r="AE269" s="178">
        <v>0</v>
      </c>
      <c r="AF269" s="178"/>
      <c r="AG269" s="178">
        <v>0</v>
      </c>
      <c r="AH269" s="178">
        <v>0</v>
      </c>
      <c r="AI269" s="178">
        <v>0</v>
      </c>
      <c r="AJ269" s="178"/>
      <c r="AK269" s="178"/>
      <c r="AL269" s="178">
        <v>0</v>
      </c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>
        <v>0</v>
      </c>
      <c r="AZ269" s="178"/>
      <c r="BA269" s="178">
        <v>0</v>
      </c>
      <c r="BB269" s="178"/>
      <c r="BC269" s="178">
        <v>0</v>
      </c>
      <c r="BD269" s="178">
        <v>0</v>
      </c>
      <c r="BE269" s="178">
        <v>0</v>
      </c>
      <c r="BF269" s="178">
        <v>-209300.3</v>
      </c>
      <c r="BG269" s="178">
        <v>-209300.3</v>
      </c>
      <c r="BH269" s="178"/>
      <c r="BI269" s="178">
        <v>0</v>
      </c>
      <c r="BJ269" s="178"/>
      <c r="BK269" s="178">
        <v>0</v>
      </c>
      <c r="BL269" s="178"/>
      <c r="BM269" s="178"/>
      <c r="BN269" s="178">
        <v>347910315.05500102</v>
      </c>
      <c r="BO269" s="178"/>
      <c r="BP269" s="178">
        <v>347910315.05500102</v>
      </c>
      <c r="BQ269" s="178"/>
      <c r="BR269" s="178">
        <v>-405726516.97377008</v>
      </c>
      <c r="BS269" s="178"/>
      <c r="BT269" s="178"/>
      <c r="BU269" s="178"/>
      <c r="BV269" s="178">
        <v>-405726516.97377008</v>
      </c>
      <c r="BW269" s="178"/>
      <c r="BX269" s="178">
        <v>-76498409.252100199</v>
      </c>
      <c r="BY269" s="178">
        <v>-76498409.252100199</v>
      </c>
      <c r="BZ269" s="178"/>
      <c r="CA269" s="178">
        <v>-134523911.4708693</v>
      </c>
      <c r="CB269" s="178">
        <v>5359110567.96</v>
      </c>
      <c r="CC269" s="178"/>
      <c r="CD269" s="178">
        <v>5359110567.96</v>
      </c>
      <c r="CE269" s="178">
        <v>5359110567.96</v>
      </c>
      <c r="CF269" s="178">
        <v>5224586656.48913</v>
      </c>
      <c r="CG269" s="178"/>
      <c r="CH269" s="178"/>
      <c r="CI269" s="178">
        <v>0</v>
      </c>
      <c r="CJ269" s="178">
        <v>-19366554662.682858</v>
      </c>
    </row>
    <row r="270" spans="4:88" s="192" customFormat="1">
      <c r="D270" s="193" t="s">
        <v>1047</v>
      </c>
      <c r="E270" s="194" t="s">
        <v>1063</v>
      </c>
      <c r="F270" s="194" t="s">
        <v>1064</v>
      </c>
      <c r="G270" s="194"/>
      <c r="H270" s="194"/>
      <c r="I270" s="194">
        <v>649932908.80814779</v>
      </c>
      <c r="J270" s="194">
        <v>161711294.62206981</v>
      </c>
      <c r="K270" s="194"/>
      <c r="L270" s="194">
        <v>-1729989970.0513687</v>
      </c>
      <c r="M270" s="194"/>
      <c r="N270" s="194">
        <v>1803606061.1047328</v>
      </c>
      <c r="O270" s="194">
        <v>885260294.48358154</v>
      </c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  <c r="AN270" s="194"/>
      <c r="AO270" s="194"/>
      <c r="AP270" s="194"/>
      <c r="AQ270" s="194"/>
      <c r="AR270" s="194"/>
      <c r="AS270" s="194"/>
      <c r="AT270" s="194"/>
      <c r="AU270" s="194"/>
      <c r="AV270" s="194"/>
      <c r="AW270" s="194"/>
      <c r="AX270" s="194"/>
      <c r="AY270" s="194"/>
      <c r="AZ270" s="194"/>
      <c r="BA270" s="194"/>
      <c r="BB270" s="194"/>
      <c r="BC270" s="194"/>
      <c r="BD270" s="194"/>
      <c r="BE270" s="194"/>
      <c r="BF270" s="194"/>
      <c r="BG270" s="194"/>
      <c r="BH270" s="194"/>
      <c r="BI270" s="194"/>
      <c r="BJ270" s="194"/>
      <c r="BK270" s="194"/>
      <c r="BL270" s="194"/>
      <c r="BM270" s="194"/>
      <c r="BN270" s="194">
        <v>-3913752.6274763001</v>
      </c>
      <c r="BO270" s="194"/>
      <c r="BP270" s="194">
        <v>-3913752.6274763001</v>
      </c>
      <c r="BQ270" s="194">
        <v>-523985805.69747382</v>
      </c>
      <c r="BR270" s="194"/>
      <c r="BS270" s="194"/>
      <c r="BT270" s="194"/>
      <c r="BU270" s="194"/>
      <c r="BV270" s="194">
        <v>-523985805.69747382</v>
      </c>
      <c r="BW270" s="194"/>
      <c r="BX270" s="194">
        <v>861025.57804479997</v>
      </c>
      <c r="BY270" s="194">
        <v>861025.57804479997</v>
      </c>
      <c r="BZ270" s="194"/>
      <c r="CA270" s="194">
        <v>-527038532.74690533</v>
      </c>
      <c r="CB270" s="194">
        <v>173835490.93000001</v>
      </c>
      <c r="CC270" s="194"/>
      <c r="CD270" s="194">
        <v>173835490.93000001</v>
      </c>
      <c r="CE270" s="194">
        <v>173835490.93000001</v>
      </c>
      <c r="CF270" s="194">
        <v>-353203041.81690532</v>
      </c>
      <c r="CG270" s="194"/>
      <c r="CH270" s="194"/>
      <c r="CI270" s="194"/>
      <c r="CJ270" s="194">
        <v>532057252.66667622</v>
      </c>
    </row>
    <row r="271" spans="4:88">
      <c r="D271" s="175" t="s">
        <v>1049</v>
      </c>
      <c r="E271" s="176" t="s">
        <v>1066</v>
      </c>
      <c r="F271" s="176" t="s">
        <v>1067</v>
      </c>
      <c r="G271" s="176"/>
      <c r="H271" s="176"/>
      <c r="I271" s="176"/>
      <c r="J271" s="176"/>
      <c r="K271" s="176"/>
      <c r="L271" s="176"/>
      <c r="M271" s="176"/>
      <c r="N271" s="176"/>
      <c r="O271" s="176"/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76"/>
      <c r="AA271" s="176"/>
      <c r="AB271" s="176"/>
      <c r="AC271" s="176"/>
      <c r="AD271" s="176"/>
      <c r="AE271" s="176"/>
      <c r="AF271" s="176"/>
      <c r="AG271" s="176"/>
      <c r="AH271" s="176"/>
      <c r="AI271" s="176"/>
      <c r="AJ271" s="176"/>
      <c r="AK271" s="176"/>
      <c r="AL271" s="176"/>
      <c r="AM271" s="176"/>
      <c r="AN271" s="176"/>
      <c r="AO271" s="176"/>
      <c r="AP271" s="176"/>
      <c r="AQ271" s="176"/>
      <c r="AR271" s="176"/>
      <c r="AS271" s="176"/>
      <c r="AT271" s="176"/>
      <c r="AU271" s="176"/>
      <c r="AV271" s="176"/>
      <c r="AW271" s="176"/>
      <c r="AX271" s="176"/>
      <c r="AY271" s="176"/>
      <c r="AZ271" s="176"/>
      <c r="BA271" s="176"/>
      <c r="BB271" s="176"/>
      <c r="BC271" s="176"/>
      <c r="BD271" s="176"/>
      <c r="BE271" s="176"/>
      <c r="BF271" s="176"/>
      <c r="BG271" s="176"/>
      <c r="BH271" s="176"/>
      <c r="BI271" s="176"/>
      <c r="BJ271" s="176"/>
      <c r="BK271" s="176"/>
      <c r="BL271" s="176"/>
      <c r="BM271" s="176"/>
      <c r="BN271" s="176"/>
      <c r="BO271" s="176"/>
      <c r="BP271" s="176"/>
      <c r="BQ271" s="176"/>
      <c r="BR271" s="176">
        <v>-189593200.82571301</v>
      </c>
      <c r="BS271" s="176"/>
      <c r="BT271" s="176"/>
      <c r="BU271" s="176"/>
      <c r="BV271" s="176">
        <v>-189593200.82571301</v>
      </c>
      <c r="BW271" s="176"/>
      <c r="BX271" s="176"/>
      <c r="BY271" s="176"/>
      <c r="BZ271" s="176"/>
      <c r="CA271" s="176">
        <v>-189593200.82571301</v>
      </c>
      <c r="CB271" s="176">
        <v>-240311564.84</v>
      </c>
      <c r="CC271" s="176"/>
      <c r="CD271" s="176">
        <v>-240311564.84</v>
      </c>
      <c r="CE271" s="176">
        <v>-240311564.84</v>
      </c>
      <c r="CF271" s="176">
        <v>-429904765.66571301</v>
      </c>
      <c r="CG271" s="176"/>
      <c r="CH271" s="176"/>
      <c r="CI271" s="176"/>
      <c r="CJ271" s="176">
        <v>-429904765.66571301</v>
      </c>
    </row>
    <row r="272" spans="4:88">
      <c r="D272" s="175" t="s">
        <v>1051</v>
      </c>
      <c r="E272" s="191" t="s">
        <v>1069</v>
      </c>
      <c r="F272" s="191" t="s">
        <v>152</v>
      </c>
      <c r="G272" s="191"/>
      <c r="H272" s="191"/>
      <c r="I272" s="191">
        <v>649932908.80814779</v>
      </c>
      <c r="J272" s="191">
        <v>161711294.62206981</v>
      </c>
      <c r="K272" s="191"/>
      <c r="L272" s="191">
        <v>-1729989970.0513687</v>
      </c>
      <c r="M272" s="191"/>
      <c r="N272" s="191">
        <v>1803606061.1047328</v>
      </c>
      <c r="O272" s="191">
        <v>885260294.48358154</v>
      </c>
      <c r="P272" s="191"/>
      <c r="Q272" s="191"/>
      <c r="R272" s="191"/>
      <c r="S272" s="191"/>
      <c r="T272" s="191"/>
      <c r="U272" s="191"/>
      <c r="V272" s="191"/>
      <c r="W272" s="191"/>
      <c r="X272" s="191"/>
      <c r="Y272" s="191"/>
      <c r="Z272" s="191"/>
      <c r="AA272" s="191"/>
      <c r="AB272" s="191"/>
      <c r="AC272" s="191"/>
      <c r="AD272" s="191"/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91"/>
      <c r="AS272" s="191"/>
      <c r="AT272" s="191"/>
      <c r="AU272" s="191"/>
      <c r="AV272" s="191"/>
      <c r="AW272" s="191"/>
      <c r="AX272" s="191"/>
      <c r="AY272" s="191"/>
      <c r="AZ272" s="191"/>
      <c r="BA272" s="191"/>
      <c r="BB272" s="191"/>
      <c r="BC272" s="191"/>
      <c r="BD272" s="191"/>
      <c r="BE272" s="191"/>
      <c r="BF272" s="191"/>
      <c r="BG272" s="191"/>
      <c r="BH272" s="191"/>
      <c r="BI272" s="191"/>
      <c r="BJ272" s="191"/>
      <c r="BK272" s="191"/>
      <c r="BL272" s="191"/>
      <c r="BM272" s="191"/>
      <c r="BN272" s="191">
        <v>-3913752.6274763001</v>
      </c>
      <c r="BO272" s="191"/>
      <c r="BP272" s="191">
        <v>-3913752.6274763001</v>
      </c>
      <c r="BQ272" s="191">
        <v>-523985805.69747382</v>
      </c>
      <c r="BR272" s="191">
        <v>-189593200.82571301</v>
      </c>
      <c r="BS272" s="191"/>
      <c r="BT272" s="191"/>
      <c r="BU272" s="191"/>
      <c r="BV272" s="191">
        <v>-713579006.5231868</v>
      </c>
      <c r="BW272" s="191"/>
      <c r="BX272" s="191">
        <v>861025.57804479997</v>
      </c>
      <c r="BY272" s="191">
        <v>861025.57804479997</v>
      </c>
      <c r="BZ272" s="191"/>
      <c r="CA272" s="191">
        <v>-716631733.57261825</v>
      </c>
      <c r="CB272" s="191">
        <v>-66476073.909999996</v>
      </c>
      <c r="CC272" s="191"/>
      <c r="CD272" s="191">
        <v>-66476073.909999996</v>
      </c>
      <c r="CE272" s="191">
        <v>-66476073.909999996</v>
      </c>
      <c r="CF272" s="191">
        <v>-783107807.48261833</v>
      </c>
      <c r="CG272" s="191"/>
      <c r="CH272" s="191"/>
      <c r="CI272" s="191"/>
      <c r="CJ272" s="191">
        <v>102152487.0009632</v>
      </c>
    </row>
    <row r="273" spans="4:136">
      <c r="D273" s="175" t="s">
        <v>1054</v>
      </c>
      <c r="E273" s="176" t="s">
        <v>1071</v>
      </c>
      <c r="F273" s="176" t="s">
        <v>1072</v>
      </c>
      <c r="G273" s="176">
        <v>-257411245.28999999</v>
      </c>
      <c r="H273" s="176"/>
      <c r="I273" s="176"/>
      <c r="J273" s="176"/>
      <c r="K273" s="176"/>
      <c r="L273" s="176"/>
      <c r="M273" s="176"/>
      <c r="N273" s="176"/>
      <c r="O273" s="176">
        <v>-257411245.28999999</v>
      </c>
      <c r="P273" s="176"/>
      <c r="Q273" s="176"/>
      <c r="R273" s="176"/>
      <c r="S273" s="176"/>
      <c r="T273" s="176"/>
      <c r="U273" s="176"/>
      <c r="V273" s="176"/>
      <c r="W273" s="176"/>
      <c r="X273" s="176"/>
      <c r="Y273" s="176"/>
      <c r="Z273" s="176"/>
      <c r="AA273" s="176"/>
      <c r="AB273" s="176"/>
      <c r="AC273" s="176"/>
      <c r="AD273" s="176"/>
      <c r="AE273" s="176"/>
      <c r="AF273" s="176"/>
      <c r="AG273" s="176"/>
      <c r="AH273" s="176"/>
      <c r="AI273" s="176"/>
      <c r="AJ273" s="176"/>
      <c r="AK273" s="176"/>
      <c r="AL273" s="176"/>
      <c r="AM273" s="176"/>
      <c r="AN273" s="176"/>
      <c r="AO273" s="176"/>
      <c r="AP273" s="176"/>
      <c r="AQ273" s="176"/>
      <c r="AR273" s="176"/>
      <c r="AS273" s="176"/>
      <c r="AT273" s="176"/>
      <c r="AU273" s="176"/>
      <c r="AV273" s="176"/>
      <c r="AW273" s="176"/>
      <c r="AX273" s="176"/>
      <c r="AY273" s="176"/>
      <c r="AZ273" s="176"/>
      <c r="BA273" s="176"/>
      <c r="BB273" s="176"/>
      <c r="BC273" s="176"/>
      <c r="BD273" s="176"/>
      <c r="BE273" s="176"/>
      <c r="BF273" s="176"/>
      <c r="BG273" s="176"/>
      <c r="BH273" s="176"/>
      <c r="BI273" s="176"/>
      <c r="BJ273" s="176"/>
      <c r="BK273" s="176"/>
      <c r="BL273" s="176"/>
      <c r="BM273" s="176"/>
      <c r="BN273" s="176"/>
      <c r="BO273" s="176"/>
      <c r="BP273" s="176"/>
      <c r="BQ273" s="176"/>
      <c r="BR273" s="176"/>
      <c r="BS273" s="176"/>
      <c r="BT273" s="176"/>
      <c r="BU273" s="176"/>
      <c r="BV273" s="176"/>
      <c r="BW273" s="176"/>
      <c r="BX273" s="176"/>
      <c r="BY273" s="176"/>
      <c r="BZ273" s="176"/>
      <c r="CA273" s="176"/>
      <c r="CB273" s="176"/>
      <c r="CC273" s="176"/>
      <c r="CD273" s="176"/>
      <c r="CE273" s="176"/>
      <c r="CF273" s="176"/>
      <c r="CG273" s="176"/>
      <c r="CH273" s="176"/>
      <c r="CI273" s="176"/>
      <c r="CJ273" s="176">
        <v>-257411245.28999999</v>
      </c>
    </row>
    <row r="274" spans="4:136">
      <c r="D274" s="175" t="s">
        <v>1057</v>
      </c>
      <c r="E274" s="176" t="s">
        <v>1074</v>
      </c>
      <c r="F274" s="176" t="s">
        <v>1075</v>
      </c>
      <c r="G274" s="176">
        <v>51482249.060000002</v>
      </c>
      <c r="H274" s="176"/>
      <c r="I274" s="176"/>
      <c r="J274" s="176"/>
      <c r="K274" s="176"/>
      <c r="L274" s="176"/>
      <c r="M274" s="176"/>
      <c r="N274" s="176"/>
      <c r="O274" s="176">
        <v>51482249.060000002</v>
      </c>
      <c r="P274" s="176"/>
      <c r="Q274" s="176"/>
      <c r="R274" s="176"/>
      <c r="S274" s="176"/>
      <c r="T274" s="176"/>
      <c r="U274" s="176"/>
      <c r="V274" s="176"/>
      <c r="W274" s="176"/>
      <c r="X274" s="176"/>
      <c r="Y274" s="176"/>
      <c r="Z274" s="176"/>
      <c r="AA274" s="176"/>
      <c r="AB274" s="176"/>
      <c r="AC274" s="176"/>
      <c r="AD274" s="176"/>
      <c r="AE274" s="176"/>
      <c r="AF274" s="176"/>
      <c r="AG274" s="176"/>
      <c r="AH274" s="176"/>
      <c r="AI274" s="176"/>
      <c r="AJ274" s="176"/>
      <c r="AK274" s="176"/>
      <c r="AL274" s="176"/>
      <c r="AM274" s="176"/>
      <c r="AN274" s="176"/>
      <c r="AO274" s="176"/>
      <c r="AP274" s="176"/>
      <c r="AQ274" s="176"/>
      <c r="AR274" s="176"/>
      <c r="AS274" s="176"/>
      <c r="AT274" s="176"/>
      <c r="AU274" s="176"/>
      <c r="AV274" s="176"/>
      <c r="AW274" s="176"/>
      <c r="AX274" s="176"/>
      <c r="AY274" s="176"/>
      <c r="AZ274" s="176"/>
      <c r="BA274" s="176"/>
      <c r="BB274" s="176"/>
      <c r="BC274" s="176"/>
      <c r="BD274" s="176"/>
      <c r="BE274" s="176"/>
      <c r="BF274" s="176"/>
      <c r="BG274" s="176"/>
      <c r="BH274" s="176"/>
      <c r="BI274" s="176"/>
      <c r="BJ274" s="176"/>
      <c r="BK274" s="176"/>
      <c r="BL274" s="176"/>
      <c r="BM274" s="176"/>
      <c r="BN274" s="176"/>
      <c r="BO274" s="176"/>
      <c r="BP274" s="176"/>
      <c r="BQ274" s="176"/>
      <c r="BR274" s="176"/>
      <c r="BS274" s="176"/>
      <c r="BT274" s="176"/>
      <c r="BU274" s="176"/>
      <c r="BV274" s="176"/>
      <c r="BW274" s="176"/>
      <c r="BX274" s="176"/>
      <c r="BY274" s="176"/>
      <c r="BZ274" s="176"/>
      <c r="CA274" s="176"/>
      <c r="CB274" s="176"/>
      <c r="CC274" s="176"/>
      <c r="CD274" s="176"/>
      <c r="CE274" s="176"/>
      <c r="CF274" s="176"/>
      <c r="CG274" s="176"/>
      <c r="CH274" s="176"/>
      <c r="CI274" s="176"/>
      <c r="CJ274" s="176">
        <v>51482249.060000002</v>
      </c>
    </row>
    <row r="275" spans="4:136">
      <c r="D275" s="175" t="s">
        <v>1062</v>
      </c>
      <c r="E275" s="191" t="s">
        <v>1080</v>
      </c>
      <c r="F275" s="191" t="s">
        <v>154</v>
      </c>
      <c r="G275" s="191">
        <v>-205928996.22999999</v>
      </c>
      <c r="H275" s="191"/>
      <c r="I275" s="191"/>
      <c r="J275" s="191"/>
      <c r="K275" s="191"/>
      <c r="L275" s="191"/>
      <c r="M275" s="191"/>
      <c r="N275" s="191"/>
      <c r="O275" s="191">
        <v>-205928996.22999999</v>
      </c>
      <c r="P275" s="191"/>
      <c r="Q275" s="191"/>
      <c r="R275" s="191"/>
      <c r="S275" s="191"/>
      <c r="T275" s="191"/>
      <c r="U275" s="191"/>
      <c r="V275" s="191"/>
      <c r="W275" s="191"/>
      <c r="X275" s="191"/>
      <c r="Y275" s="191"/>
      <c r="Z275" s="191"/>
      <c r="AA275" s="191"/>
      <c r="AB275" s="191"/>
      <c r="AC275" s="191"/>
      <c r="AD275" s="191"/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91"/>
      <c r="AS275" s="191"/>
      <c r="AT275" s="191"/>
      <c r="AU275" s="191"/>
      <c r="AV275" s="191"/>
      <c r="AW275" s="191"/>
      <c r="AX275" s="191"/>
      <c r="AY275" s="191"/>
      <c r="AZ275" s="191"/>
      <c r="BA275" s="191"/>
      <c r="BB275" s="191"/>
      <c r="BC275" s="191"/>
      <c r="BD275" s="191"/>
      <c r="BE275" s="191"/>
      <c r="BF275" s="191"/>
      <c r="BG275" s="191"/>
      <c r="BH275" s="191"/>
      <c r="BI275" s="191"/>
      <c r="BJ275" s="191"/>
      <c r="BK275" s="191"/>
      <c r="BL275" s="191"/>
      <c r="BM275" s="191"/>
      <c r="BN275" s="191"/>
      <c r="BO275" s="191"/>
      <c r="BP275" s="191"/>
      <c r="BQ275" s="191"/>
      <c r="BR275" s="191"/>
      <c r="BS275" s="191"/>
      <c r="BT275" s="191"/>
      <c r="BU275" s="191"/>
      <c r="BV275" s="191"/>
      <c r="BW275" s="191"/>
      <c r="BX275" s="191"/>
      <c r="BY275" s="191"/>
      <c r="BZ275" s="191"/>
      <c r="CA275" s="191"/>
      <c r="CB275" s="191"/>
      <c r="CC275" s="191"/>
      <c r="CD275" s="191"/>
      <c r="CE275" s="191"/>
      <c r="CF275" s="191"/>
      <c r="CG275" s="191"/>
      <c r="CH275" s="191"/>
      <c r="CI275" s="191"/>
      <c r="CJ275" s="191">
        <v>-205928996.22999999</v>
      </c>
    </row>
    <row r="276" spans="4:136">
      <c r="D276" s="175" t="s">
        <v>2218</v>
      </c>
      <c r="E276" s="176" t="s">
        <v>1957</v>
      </c>
      <c r="F276" s="176" t="s">
        <v>1958</v>
      </c>
      <c r="G276" s="176"/>
      <c r="H276" s="176"/>
      <c r="I276" s="176"/>
      <c r="J276" s="176">
        <v>1677314.3389926001</v>
      </c>
      <c r="K276" s="176"/>
      <c r="L276" s="176"/>
      <c r="M276" s="176"/>
      <c r="N276" s="176"/>
      <c r="O276" s="176">
        <v>1677314.3389926001</v>
      </c>
      <c r="P276" s="176"/>
      <c r="Q276" s="176"/>
      <c r="R276" s="176"/>
      <c r="S276" s="176"/>
      <c r="T276" s="176"/>
      <c r="U276" s="176"/>
      <c r="V276" s="176"/>
      <c r="W276" s="176"/>
      <c r="X276" s="176"/>
      <c r="Y276" s="176"/>
      <c r="Z276" s="176"/>
      <c r="AA276" s="176"/>
      <c r="AB276" s="176"/>
      <c r="AC276" s="176"/>
      <c r="AD276" s="176"/>
      <c r="AE276" s="176"/>
      <c r="AF276" s="176"/>
      <c r="AG276" s="176"/>
      <c r="AH276" s="176"/>
      <c r="AI276" s="176"/>
      <c r="AJ276" s="176"/>
      <c r="AK276" s="176"/>
      <c r="AL276" s="176"/>
      <c r="AM276" s="176"/>
      <c r="AN276" s="176"/>
      <c r="AO276" s="176"/>
      <c r="AP276" s="176"/>
      <c r="AQ276" s="176"/>
      <c r="AR276" s="176"/>
      <c r="AS276" s="176"/>
      <c r="AT276" s="176"/>
      <c r="AU276" s="176"/>
      <c r="AV276" s="176"/>
      <c r="AW276" s="176"/>
      <c r="AX276" s="176"/>
      <c r="AY276" s="176"/>
      <c r="AZ276" s="176"/>
      <c r="BA276" s="176"/>
      <c r="BB276" s="176"/>
      <c r="BC276" s="176"/>
      <c r="BD276" s="176"/>
      <c r="BE276" s="176"/>
      <c r="BF276" s="176"/>
      <c r="BG276" s="176"/>
      <c r="BH276" s="176"/>
      <c r="BI276" s="176"/>
      <c r="BJ276" s="176"/>
      <c r="BK276" s="176"/>
      <c r="BL276" s="176"/>
      <c r="BM276" s="176"/>
      <c r="BN276" s="176"/>
      <c r="BO276" s="176"/>
      <c r="BP276" s="176"/>
      <c r="BQ276" s="176"/>
      <c r="BR276" s="176"/>
      <c r="BS276" s="176"/>
      <c r="BT276" s="176"/>
      <c r="BU276" s="176"/>
      <c r="BV276" s="176"/>
      <c r="BW276" s="176"/>
      <c r="BX276" s="176"/>
      <c r="BY276" s="176"/>
      <c r="BZ276" s="176"/>
      <c r="CA276" s="176"/>
      <c r="CB276" s="176"/>
      <c r="CC276" s="176"/>
      <c r="CD276" s="176"/>
      <c r="CE276" s="176"/>
      <c r="CF276" s="176"/>
      <c r="CG276" s="176"/>
      <c r="CH276" s="176"/>
      <c r="CI276" s="176"/>
      <c r="CJ276" s="176">
        <v>1677314.3389926001</v>
      </c>
    </row>
    <row r="277" spans="4:136">
      <c r="D277" s="175" t="s">
        <v>2219</v>
      </c>
      <c r="E277" s="176" t="s">
        <v>1959</v>
      </c>
      <c r="F277" s="176" t="s">
        <v>1960</v>
      </c>
      <c r="G277" s="176"/>
      <c r="H277" s="176"/>
      <c r="I277" s="176"/>
      <c r="J277" s="176">
        <v>-27346.226276599999</v>
      </c>
      <c r="K277" s="176"/>
      <c r="L277" s="176"/>
      <c r="M277" s="176"/>
      <c r="N277" s="176"/>
      <c r="O277" s="176">
        <v>-27346.226276599999</v>
      </c>
      <c r="P277" s="176"/>
      <c r="Q277" s="176"/>
      <c r="R277" s="176"/>
      <c r="S277" s="176"/>
      <c r="T277" s="176"/>
      <c r="U277" s="176"/>
      <c r="V277" s="176"/>
      <c r="W277" s="176"/>
      <c r="X277" s="176"/>
      <c r="Y277" s="176"/>
      <c r="Z277" s="176"/>
      <c r="AA277" s="176"/>
      <c r="AB277" s="176"/>
      <c r="AC277" s="176"/>
      <c r="AD277" s="176"/>
      <c r="AE277" s="176"/>
      <c r="AF277" s="176"/>
      <c r="AG277" s="176"/>
      <c r="AH277" s="176"/>
      <c r="AI277" s="176"/>
      <c r="AJ277" s="176"/>
      <c r="AK277" s="176"/>
      <c r="AL277" s="176"/>
      <c r="AM277" s="176"/>
      <c r="AN277" s="176"/>
      <c r="AO277" s="176"/>
      <c r="AP277" s="176"/>
      <c r="AQ277" s="176"/>
      <c r="AR277" s="176"/>
      <c r="AS277" s="176"/>
      <c r="AT277" s="176"/>
      <c r="AU277" s="176"/>
      <c r="AV277" s="176"/>
      <c r="AW277" s="176"/>
      <c r="AX277" s="176"/>
      <c r="AY277" s="176"/>
      <c r="AZ277" s="176"/>
      <c r="BA277" s="176"/>
      <c r="BB277" s="176"/>
      <c r="BC277" s="176"/>
      <c r="BD277" s="176"/>
      <c r="BE277" s="176"/>
      <c r="BF277" s="176"/>
      <c r="BG277" s="176"/>
      <c r="BH277" s="176"/>
      <c r="BI277" s="176"/>
      <c r="BJ277" s="176"/>
      <c r="BK277" s="176"/>
      <c r="BL277" s="176"/>
      <c r="BM277" s="176"/>
      <c r="BN277" s="176"/>
      <c r="BO277" s="176"/>
      <c r="BP277" s="176"/>
      <c r="BQ277" s="176"/>
      <c r="BR277" s="176"/>
      <c r="BS277" s="176"/>
      <c r="BT277" s="176"/>
      <c r="BU277" s="176"/>
      <c r="BV277" s="176"/>
      <c r="BW277" s="176"/>
      <c r="BX277" s="176"/>
      <c r="BY277" s="176"/>
      <c r="BZ277" s="176"/>
      <c r="CA277" s="176"/>
      <c r="CB277" s="176"/>
      <c r="CC277" s="176"/>
      <c r="CD277" s="176"/>
      <c r="CE277" s="176"/>
      <c r="CF277" s="176"/>
      <c r="CG277" s="176"/>
      <c r="CH277" s="176"/>
      <c r="CI277" s="176"/>
      <c r="CJ277" s="176">
        <v>-27346.226276599999</v>
      </c>
    </row>
    <row r="278" spans="4:136">
      <c r="D278" s="175" t="s">
        <v>2220</v>
      </c>
      <c r="E278" s="176" t="s">
        <v>1961</v>
      </c>
      <c r="F278" s="176" t="s">
        <v>1962</v>
      </c>
      <c r="G278" s="176"/>
      <c r="H278" s="176"/>
      <c r="I278" s="176"/>
      <c r="J278" s="176">
        <v>-7.7077000000000007E-2</v>
      </c>
      <c r="K278" s="176"/>
      <c r="L278" s="176"/>
      <c r="M278" s="176"/>
      <c r="N278" s="176"/>
      <c r="O278" s="176">
        <v>-7.7077000000000007E-2</v>
      </c>
      <c r="P278" s="176"/>
      <c r="Q278" s="176"/>
      <c r="R278" s="176"/>
      <c r="S278" s="176"/>
      <c r="T278" s="176"/>
      <c r="U278" s="176"/>
      <c r="V278" s="176"/>
      <c r="W278" s="176"/>
      <c r="X278" s="176"/>
      <c r="Y278" s="176"/>
      <c r="Z278" s="176"/>
      <c r="AA278" s="176"/>
      <c r="AB278" s="176"/>
      <c r="AC278" s="176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>
        <v>-738525.69275199994</v>
      </c>
      <c r="BS278" s="176"/>
      <c r="BT278" s="176"/>
      <c r="BU278" s="176"/>
      <c r="BV278" s="176">
        <v>-738525.69275199994</v>
      </c>
      <c r="BW278" s="176"/>
      <c r="BX278" s="176"/>
      <c r="BY278" s="176"/>
      <c r="BZ278" s="176"/>
      <c r="CA278" s="176">
        <v>-738525.69275199994</v>
      </c>
      <c r="CB278" s="176"/>
      <c r="CC278" s="176"/>
      <c r="CD278" s="176"/>
      <c r="CE278" s="176"/>
      <c r="CF278" s="176">
        <v>-738525.69275199994</v>
      </c>
      <c r="CG278" s="176"/>
      <c r="CH278" s="176"/>
      <c r="CI278" s="176"/>
      <c r="CJ278" s="176">
        <v>-738525.769829</v>
      </c>
    </row>
    <row r="279" spans="4:136">
      <c r="D279" s="175" t="s">
        <v>2221</v>
      </c>
      <c r="E279" s="191" t="s">
        <v>1963</v>
      </c>
      <c r="F279" s="191" t="s">
        <v>1964</v>
      </c>
      <c r="G279" s="191"/>
      <c r="H279" s="191"/>
      <c r="I279" s="191"/>
      <c r="J279" s="191">
        <v>1649968.0356389999</v>
      </c>
      <c r="K279" s="191"/>
      <c r="L279" s="191"/>
      <c r="M279" s="191"/>
      <c r="N279" s="191"/>
      <c r="O279" s="191">
        <v>1649968.0356389999</v>
      </c>
      <c r="P279" s="191"/>
      <c r="Q279" s="191"/>
      <c r="R279" s="191"/>
      <c r="S279" s="191"/>
      <c r="T279" s="191"/>
      <c r="U279" s="191"/>
      <c r="V279" s="191"/>
      <c r="W279" s="191"/>
      <c r="X279" s="191"/>
      <c r="Y279" s="191"/>
      <c r="Z279" s="191"/>
      <c r="AA279" s="191"/>
      <c r="AB279" s="191"/>
      <c r="AC279" s="191"/>
      <c r="AD279" s="191"/>
      <c r="AE279" s="191"/>
      <c r="AF279" s="191"/>
      <c r="AG279" s="191"/>
      <c r="AH279" s="191"/>
      <c r="AI279" s="191"/>
      <c r="AJ279" s="191"/>
      <c r="AK279" s="191"/>
      <c r="AL279" s="191"/>
      <c r="AM279" s="191"/>
      <c r="AN279" s="191"/>
      <c r="AO279" s="191"/>
      <c r="AP279" s="191"/>
      <c r="AQ279" s="191"/>
      <c r="AR279" s="191"/>
      <c r="AS279" s="191"/>
      <c r="AT279" s="191"/>
      <c r="AU279" s="191"/>
      <c r="AV279" s="191"/>
      <c r="AW279" s="191"/>
      <c r="AX279" s="191"/>
      <c r="AY279" s="191"/>
      <c r="AZ279" s="191"/>
      <c r="BA279" s="191"/>
      <c r="BB279" s="191"/>
      <c r="BC279" s="191"/>
      <c r="BD279" s="191"/>
      <c r="BE279" s="191"/>
      <c r="BF279" s="191"/>
      <c r="BG279" s="191"/>
      <c r="BH279" s="191"/>
      <c r="BI279" s="191"/>
      <c r="BJ279" s="191"/>
      <c r="BK279" s="191"/>
      <c r="BL279" s="191"/>
      <c r="BM279" s="191"/>
      <c r="BN279" s="191"/>
      <c r="BO279" s="191"/>
      <c r="BP279" s="191"/>
      <c r="BQ279" s="191"/>
      <c r="BR279" s="191">
        <v>-738525.69275199994</v>
      </c>
      <c r="BS279" s="191"/>
      <c r="BT279" s="191"/>
      <c r="BU279" s="191"/>
      <c r="BV279" s="191">
        <v>-738525.69275199994</v>
      </c>
      <c r="BW279" s="191"/>
      <c r="BX279" s="191"/>
      <c r="BY279" s="191"/>
      <c r="BZ279" s="191"/>
      <c r="CA279" s="191">
        <v>-738525.69275199994</v>
      </c>
      <c r="CB279" s="191"/>
      <c r="CC279" s="191"/>
      <c r="CD279" s="191"/>
      <c r="CE279" s="191"/>
      <c r="CF279" s="191">
        <v>-738525.69275199994</v>
      </c>
      <c r="CG279" s="191"/>
      <c r="CH279" s="191"/>
      <c r="CI279" s="191"/>
      <c r="CJ279" s="191">
        <v>911442.34288699995</v>
      </c>
    </row>
    <row r="280" spans="4:136">
      <c r="D280" s="175" t="s">
        <v>1073</v>
      </c>
      <c r="E280" s="176" t="s">
        <v>1088</v>
      </c>
      <c r="F280" s="176" t="s">
        <v>1089</v>
      </c>
      <c r="G280" s="176"/>
      <c r="H280" s="176"/>
      <c r="I280" s="176"/>
      <c r="J280" s="176"/>
      <c r="K280" s="176"/>
      <c r="L280" s="176"/>
      <c r="M280" s="176"/>
      <c r="N280" s="176"/>
      <c r="O280" s="176"/>
      <c r="P280" s="176"/>
      <c r="Q280" s="176"/>
      <c r="R280" s="176"/>
      <c r="S280" s="176"/>
      <c r="T280" s="176"/>
      <c r="U280" s="176"/>
      <c r="V280" s="176"/>
      <c r="W280" s="176"/>
      <c r="X280" s="176"/>
      <c r="Y280" s="176"/>
      <c r="Z280" s="176"/>
      <c r="AA280" s="176"/>
      <c r="AB280" s="176"/>
      <c r="AC280" s="176"/>
      <c r="AD280" s="176"/>
      <c r="AE280" s="176"/>
      <c r="AF280" s="176"/>
      <c r="AG280" s="176"/>
      <c r="AH280" s="176"/>
      <c r="AI280" s="176"/>
      <c r="AJ280" s="176"/>
      <c r="AK280" s="176"/>
      <c r="AL280" s="176"/>
      <c r="AM280" s="176"/>
      <c r="AN280" s="176"/>
      <c r="AO280" s="176"/>
      <c r="AP280" s="176"/>
      <c r="AQ280" s="176"/>
      <c r="AR280" s="176"/>
      <c r="AS280" s="176"/>
      <c r="AT280" s="176"/>
      <c r="AU280" s="176"/>
      <c r="AV280" s="176"/>
      <c r="AW280" s="176"/>
      <c r="AX280" s="176"/>
      <c r="AY280" s="176"/>
      <c r="AZ280" s="176"/>
      <c r="BA280" s="176"/>
      <c r="BB280" s="176"/>
      <c r="BC280" s="176"/>
      <c r="BD280" s="176"/>
      <c r="BE280" s="176"/>
      <c r="BF280" s="176"/>
      <c r="BG280" s="176"/>
      <c r="BH280" s="176"/>
      <c r="BI280" s="176"/>
      <c r="BJ280" s="176"/>
      <c r="BK280" s="176"/>
      <c r="BL280" s="176"/>
      <c r="BM280" s="176"/>
      <c r="BN280" s="176"/>
      <c r="BO280" s="176"/>
      <c r="BP280" s="176"/>
      <c r="BQ280" s="176"/>
      <c r="BR280" s="176"/>
      <c r="BS280" s="176"/>
      <c r="BT280" s="176"/>
      <c r="BU280" s="176"/>
      <c r="BV280" s="176"/>
      <c r="BW280" s="176"/>
      <c r="BX280" s="176"/>
      <c r="BY280" s="176"/>
      <c r="BZ280" s="176"/>
      <c r="CA280" s="176"/>
      <c r="CB280" s="176">
        <v>75215211.260000005</v>
      </c>
      <c r="CC280" s="176"/>
      <c r="CD280" s="176">
        <v>75215211.260000005</v>
      </c>
      <c r="CE280" s="176">
        <v>75215211.260000005</v>
      </c>
      <c r="CF280" s="176">
        <v>75215211.260000005</v>
      </c>
      <c r="CG280" s="176"/>
      <c r="CH280" s="176"/>
      <c r="CI280" s="176"/>
      <c r="CJ280" s="176">
        <v>75215211.260000005</v>
      </c>
    </row>
    <row r="281" spans="4:136">
      <c r="D281" s="175" t="s">
        <v>1076</v>
      </c>
      <c r="E281" s="191" t="s">
        <v>1091</v>
      </c>
      <c r="F281" s="191" t="s">
        <v>156</v>
      </c>
      <c r="G281" s="191"/>
      <c r="H281" s="191"/>
      <c r="I281" s="191"/>
      <c r="J281" s="191"/>
      <c r="K281" s="191"/>
      <c r="L281" s="191"/>
      <c r="M281" s="191"/>
      <c r="N281" s="191"/>
      <c r="O281" s="191"/>
      <c r="P281" s="191"/>
      <c r="Q281" s="191"/>
      <c r="R281" s="191"/>
      <c r="S281" s="191"/>
      <c r="T281" s="191"/>
      <c r="U281" s="191"/>
      <c r="V281" s="191"/>
      <c r="W281" s="191"/>
      <c r="X281" s="191"/>
      <c r="Y281" s="191"/>
      <c r="Z281" s="191"/>
      <c r="AA281" s="191"/>
      <c r="AB281" s="191"/>
      <c r="AC281" s="191"/>
      <c r="AD281" s="191"/>
      <c r="AE281" s="191"/>
      <c r="AF281" s="191"/>
      <c r="AG281" s="191"/>
      <c r="AH281" s="191"/>
      <c r="AI281" s="191"/>
      <c r="AJ281" s="191"/>
      <c r="AK281" s="191"/>
      <c r="AL281" s="191"/>
      <c r="AM281" s="191"/>
      <c r="AN281" s="191"/>
      <c r="AO281" s="191"/>
      <c r="AP281" s="191"/>
      <c r="AQ281" s="191"/>
      <c r="AR281" s="191"/>
      <c r="AS281" s="191"/>
      <c r="AT281" s="191"/>
      <c r="AU281" s="191"/>
      <c r="AV281" s="191"/>
      <c r="AW281" s="191"/>
      <c r="AX281" s="191"/>
      <c r="AY281" s="191"/>
      <c r="AZ281" s="191"/>
      <c r="BA281" s="191"/>
      <c r="BB281" s="191"/>
      <c r="BC281" s="191"/>
      <c r="BD281" s="191"/>
      <c r="BE281" s="191"/>
      <c r="BF281" s="191"/>
      <c r="BG281" s="191"/>
      <c r="BH281" s="191"/>
      <c r="BI281" s="191"/>
      <c r="BJ281" s="191"/>
      <c r="BK281" s="191"/>
      <c r="BL281" s="191"/>
      <c r="BM281" s="191"/>
      <c r="BN281" s="191"/>
      <c r="BO281" s="191"/>
      <c r="BP281" s="191"/>
      <c r="BQ281" s="191"/>
      <c r="BR281" s="191"/>
      <c r="BS281" s="191"/>
      <c r="BT281" s="191"/>
      <c r="BU281" s="191"/>
      <c r="BV281" s="191"/>
      <c r="BW281" s="191"/>
      <c r="BX281" s="191"/>
      <c r="BY281" s="191"/>
      <c r="BZ281" s="191"/>
      <c r="CA281" s="191"/>
      <c r="CB281" s="191">
        <v>75215211.260000005</v>
      </c>
      <c r="CC281" s="191"/>
      <c r="CD281" s="191">
        <v>75215211.260000005</v>
      </c>
      <c r="CE281" s="191">
        <v>75215211.260000005</v>
      </c>
      <c r="CF281" s="191">
        <v>75215211.260000005</v>
      </c>
      <c r="CG281" s="191"/>
      <c r="CH281" s="191"/>
      <c r="CI281" s="191"/>
      <c r="CJ281" s="191">
        <v>75215211.260000005</v>
      </c>
    </row>
    <row r="282" spans="4:136">
      <c r="D282" s="175" t="s">
        <v>1079</v>
      </c>
      <c r="E282" s="178" t="s">
        <v>1093</v>
      </c>
      <c r="F282" s="178" t="s">
        <v>1094</v>
      </c>
      <c r="G282" s="178">
        <v>-205928996.22999999</v>
      </c>
      <c r="H282" s="178"/>
      <c r="I282" s="178">
        <v>649932908.80814779</v>
      </c>
      <c r="J282" s="178">
        <v>163361262.65770879</v>
      </c>
      <c r="K282" s="178"/>
      <c r="L282" s="178">
        <v>-1729989970.0513687</v>
      </c>
      <c r="M282" s="178"/>
      <c r="N282" s="178">
        <v>1803606061.1047328</v>
      </c>
      <c r="O282" s="178">
        <v>680981266.28922045</v>
      </c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>
        <v>-3913752.6274763001</v>
      </c>
      <c r="BO282" s="178"/>
      <c r="BP282" s="178">
        <v>-3913752.6274763001</v>
      </c>
      <c r="BQ282" s="178">
        <v>-523985805.69747382</v>
      </c>
      <c r="BR282" s="178">
        <v>-190331726.51846501</v>
      </c>
      <c r="BS282" s="178"/>
      <c r="BT282" s="178"/>
      <c r="BU282" s="178"/>
      <c r="BV282" s="178">
        <v>-714317532.21593881</v>
      </c>
      <c r="BW282" s="178"/>
      <c r="BX282" s="178">
        <v>861025.57804479997</v>
      </c>
      <c r="BY282" s="178">
        <v>861025.57804479997</v>
      </c>
      <c r="BZ282" s="178"/>
      <c r="CA282" s="178">
        <v>-717370259.26537025</v>
      </c>
      <c r="CB282" s="178">
        <v>8739137.3499999996</v>
      </c>
      <c r="CC282" s="178"/>
      <c r="CD282" s="178">
        <v>8739137.3499999996</v>
      </c>
      <c r="CE282" s="178">
        <v>8739137.3499999996</v>
      </c>
      <c r="CF282" s="178">
        <v>-708631121.91537035</v>
      </c>
      <c r="CG282" s="178"/>
      <c r="CH282" s="178"/>
      <c r="CI282" s="178"/>
      <c r="CJ282" s="178">
        <v>-27649855.6261498</v>
      </c>
    </row>
    <row r="283" spans="4:136">
      <c r="D283" s="175" t="s">
        <v>1087</v>
      </c>
      <c r="E283" s="180" t="s">
        <v>1102</v>
      </c>
      <c r="F283" s="180" t="s">
        <v>160</v>
      </c>
      <c r="G283" s="180">
        <v>-18577334628.799999</v>
      </c>
      <c r="H283" s="180">
        <v>-1514259422.49</v>
      </c>
      <c r="I283" s="180">
        <v>-21560108027.970589</v>
      </c>
      <c r="J283" s="180">
        <v>-7363600506.4032459</v>
      </c>
      <c r="K283" s="180">
        <v>-866947</v>
      </c>
      <c r="L283" s="180">
        <v>-6347583553.1227989</v>
      </c>
      <c r="M283" s="180">
        <v>-6302802920.4200001</v>
      </c>
      <c r="N283" s="180">
        <v>-7299532703.0761299</v>
      </c>
      <c r="O283" s="180">
        <v>-68966088709.282761</v>
      </c>
      <c r="P283" s="180"/>
      <c r="Q283" s="180"/>
      <c r="R283" s="180"/>
      <c r="S283" s="180"/>
      <c r="T283" s="180"/>
      <c r="U283" s="180"/>
      <c r="V283" s="180"/>
      <c r="W283" s="180"/>
      <c r="X283" s="180"/>
      <c r="Y283" s="180">
        <v>0</v>
      </c>
      <c r="Z283" s="180"/>
      <c r="AA283" s="180">
        <v>0</v>
      </c>
      <c r="AB283" s="180"/>
      <c r="AC283" s="180"/>
      <c r="AD283" s="180"/>
      <c r="AE283" s="180">
        <v>0</v>
      </c>
      <c r="AF283" s="180"/>
      <c r="AG283" s="180">
        <v>0</v>
      </c>
      <c r="AH283" s="180">
        <v>0</v>
      </c>
      <c r="AI283" s="180">
        <v>0</v>
      </c>
      <c r="AJ283" s="180"/>
      <c r="AK283" s="180"/>
      <c r="AL283" s="180">
        <v>0</v>
      </c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/>
      <c r="AW283" s="180"/>
      <c r="AX283" s="180"/>
      <c r="AY283" s="180">
        <v>0</v>
      </c>
      <c r="AZ283" s="180"/>
      <c r="BA283" s="180">
        <v>0</v>
      </c>
      <c r="BB283" s="180"/>
      <c r="BC283" s="180">
        <v>0</v>
      </c>
      <c r="BD283" s="180">
        <v>0</v>
      </c>
      <c r="BE283" s="180">
        <v>0</v>
      </c>
      <c r="BF283" s="180">
        <v>-209300.3</v>
      </c>
      <c r="BG283" s="180">
        <v>-209300.3</v>
      </c>
      <c r="BH283" s="180"/>
      <c r="BI283" s="180">
        <v>0</v>
      </c>
      <c r="BJ283" s="180"/>
      <c r="BK283" s="180">
        <v>0</v>
      </c>
      <c r="BL283" s="180"/>
      <c r="BM283" s="180"/>
      <c r="BN283" s="180">
        <v>343996562.42752469</v>
      </c>
      <c r="BO283" s="180"/>
      <c r="BP283" s="180">
        <v>343996562.42752469</v>
      </c>
      <c r="BQ283" s="180">
        <v>-503824360.75747877</v>
      </c>
      <c r="BR283" s="180">
        <v>-596058243.49223506</v>
      </c>
      <c r="BS283" s="180"/>
      <c r="BT283" s="180"/>
      <c r="BU283" s="180"/>
      <c r="BV283" s="180">
        <v>-1099882604.2497139</v>
      </c>
      <c r="BW283" s="180"/>
      <c r="BX283" s="180">
        <v>-75637383.674055398</v>
      </c>
      <c r="BY283" s="180">
        <v>-75637383.674055398</v>
      </c>
      <c r="BZ283" s="180"/>
      <c r="CA283" s="180">
        <v>-831732725.79624462</v>
      </c>
      <c r="CB283" s="180">
        <v>34298721316.870003</v>
      </c>
      <c r="CC283" s="180"/>
      <c r="CD283" s="180">
        <v>34298721316.870003</v>
      </c>
      <c r="CE283" s="180">
        <v>34298721316.870003</v>
      </c>
      <c r="CF283" s="180">
        <v>33466988591.073753</v>
      </c>
      <c r="CG283" s="180"/>
      <c r="CH283" s="180"/>
      <c r="CI283" s="180">
        <v>0</v>
      </c>
      <c r="CJ283" s="180">
        <v>-35499100118.209015</v>
      </c>
    </row>
    <row r="284" spans="4:136">
      <c r="D284" s="175" t="s">
        <v>1090</v>
      </c>
      <c r="E284" s="176" t="s">
        <v>1104</v>
      </c>
      <c r="F284" s="176" t="s">
        <v>161</v>
      </c>
      <c r="G284" s="176"/>
      <c r="H284" s="176"/>
      <c r="I284" s="176"/>
      <c r="J284" s="176">
        <v>-473.93624519999997</v>
      </c>
      <c r="K284" s="176"/>
      <c r="L284" s="176"/>
      <c r="M284" s="176"/>
      <c r="N284" s="176"/>
      <c r="O284" s="176">
        <v>-473.93624519999997</v>
      </c>
      <c r="P284" s="176"/>
      <c r="Q284" s="176"/>
      <c r="R284" s="176"/>
      <c r="S284" s="176"/>
      <c r="T284" s="176"/>
      <c r="U284" s="176"/>
      <c r="V284" s="176"/>
      <c r="W284" s="176"/>
      <c r="X284" s="176"/>
      <c r="Y284" s="176"/>
      <c r="Z284" s="176"/>
      <c r="AA284" s="176"/>
      <c r="AB284" s="176"/>
      <c r="AC284" s="176"/>
      <c r="AD284" s="176"/>
      <c r="AE284" s="176"/>
      <c r="AF284" s="176"/>
      <c r="AG284" s="176"/>
      <c r="AH284" s="176"/>
      <c r="AI284" s="176"/>
      <c r="AJ284" s="176"/>
      <c r="AK284" s="176"/>
      <c r="AL284" s="176"/>
      <c r="AM284" s="176"/>
      <c r="AN284" s="176"/>
      <c r="AO284" s="176"/>
      <c r="AP284" s="176"/>
      <c r="AQ284" s="176"/>
      <c r="AR284" s="176"/>
      <c r="AS284" s="176"/>
      <c r="AT284" s="176"/>
      <c r="AU284" s="176"/>
      <c r="AV284" s="176"/>
      <c r="AW284" s="176"/>
      <c r="AX284" s="176"/>
      <c r="AY284" s="176"/>
      <c r="AZ284" s="176"/>
      <c r="BA284" s="176"/>
      <c r="BB284" s="176"/>
      <c r="BC284" s="176"/>
      <c r="BD284" s="176"/>
      <c r="BE284" s="176"/>
      <c r="BF284" s="176"/>
      <c r="BG284" s="176"/>
      <c r="BH284" s="176"/>
      <c r="BI284" s="176"/>
      <c r="BJ284" s="176"/>
      <c r="BK284" s="176"/>
      <c r="BL284" s="176"/>
      <c r="BM284" s="176"/>
      <c r="BN284" s="176"/>
      <c r="BO284" s="176"/>
      <c r="BP284" s="176"/>
      <c r="BQ284" s="176"/>
      <c r="BR284" s="176"/>
      <c r="BS284" s="176"/>
      <c r="BT284" s="176"/>
      <c r="BU284" s="176"/>
      <c r="BV284" s="176"/>
      <c r="BW284" s="176"/>
      <c r="BX284" s="176"/>
      <c r="BY284" s="176"/>
      <c r="BZ284" s="176"/>
      <c r="CA284" s="176"/>
      <c r="CB284" s="176">
        <v>-9155122836.6499996</v>
      </c>
      <c r="CC284" s="176"/>
      <c r="CD284" s="176">
        <v>-9155122836.6499996</v>
      </c>
      <c r="CE284" s="176">
        <v>-9155122836.6499996</v>
      </c>
      <c r="CF284" s="176">
        <v>-9155122836.6499996</v>
      </c>
      <c r="CG284" s="176"/>
      <c r="CH284" s="176"/>
      <c r="CI284" s="176"/>
      <c r="CJ284" s="176">
        <v>-9155123310.5862446</v>
      </c>
    </row>
    <row r="285" spans="4:136">
      <c r="D285" s="175" t="s">
        <v>1092</v>
      </c>
      <c r="E285" s="191" t="s">
        <v>1106</v>
      </c>
      <c r="F285" s="191" t="s">
        <v>161</v>
      </c>
      <c r="G285" s="191"/>
      <c r="H285" s="191"/>
      <c r="I285" s="191"/>
      <c r="J285" s="191">
        <v>-473.93624519999997</v>
      </c>
      <c r="K285" s="191"/>
      <c r="L285" s="191"/>
      <c r="M285" s="191"/>
      <c r="N285" s="191"/>
      <c r="O285" s="191">
        <v>-473.93624519999997</v>
      </c>
      <c r="P285" s="191"/>
      <c r="Q285" s="191"/>
      <c r="R285" s="191"/>
      <c r="S285" s="191"/>
      <c r="T285" s="191"/>
      <c r="U285" s="191"/>
      <c r="V285" s="191"/>
      <c r="W285" s="191"/>
      <c r="X285" s="191"/>
      <c r="Y285" s="191"/>
      <c r="Z285" s="191"/>
      <c r="AA285" s="191"/>
      <c r="AB285" s="191"/>
      <c r="AC285" s="191"/>
      <c r="AD285" s="191"/>
      <c r="AE285" s="191"/>
      <c r="AF285" s="191"/>
      <c r="AG285" s="191"/>
      <c r="AH285" s="191"/>
      <c r="AI285" s="191"/>
      <c r="AJ285" s="191"/>
      <c r="AK285" s="191"/>
      <c r="AL285" s="191"/>
      <c r="AM285" s="191"/>
      <c r="AN285" s="191"/>
      <c r="AO285" s="191"/>
      <c r="AP285" s="191"/>
      <c r="AQ285" s="191"/>
      <c r="AR285" s="191"/>
      <c r="AS285" s="191"/>
      <c r="AT285" s="191"/>
      <c r="AU285" s="191"/>
      <c r="AV285" s="191"/>
      <c r="AW285" s="191"/>
      <c r="AX285" s="191"/>
      <c r="AY285" s="191"/>
      <c r="AZ285" s="191"/>
      <c r="BA285" s="191"/>
      <c r="BB285" s="191"/>
      <c r="BC285" s="191"/>
      <c r="BD285" s="191"/>
      <c r="BE285" s="191"/>
      <c r="BF285" s="191"/>
      <c r="BG285" s="191"/>
      <c r="BH285" s="191"/>
      <c r="BI285" s="191"/>
      <c r="BJ285" s="191"/>
      <c r="BK285" s="191"/>
      <c r="BL285" s="191"/>
      <c r="BM285" s="191"/>
      <c r="BN285" s="191"/>
      <c r="BO285" s="191"/>
      <c r="BP285" s="191"/>
      <c r="BQ285" s="191"/>
      <c r="BR285" s="191"/>
      <c r="BS285" s="191"/>
      <c r="BT285" s="191"/>
      <c r="BU285" s="191"/>
      <c r="BV285" s="191"/>
      <c r="BW285" s="191"/>
      <c r="BX285" s="191"/>
      <c r="BY285" s="191"/>
      <c r="BZ285" s="191"/>
      <c r="CA285" s="191"/>
      <c r="CB285" s="191">
        <v>-9155122836.6499996</v>
      </c>
      <c r="CC285" s="191"/>
      <c r="CD285" s="191">
        <v>-9155122836.6499996</v>
      </c>
      <c r="CE285" s="191">
        <v>-9155122836.6499996</v>
      </c>
      <c r="CF285" s="191">
        <v>-9155122836.6499996</v>
      </c>
      <c r="CG285" s="191"/>
      <c r="CH285" s="191"/>
      <c r="CI285" s="191"/>
      <c r="CJ285" s="191">
        <v>-9155123310.5862446</v>
      </c>
      <c r="EF285">
        <v>-24000</v>
      </c>
    </row>
    <row r="286" spans="4:136">
      <c r="D286" s="175" t="s">
        <v>1095</v>
      </c>
      <c r="E286" s="176" t="s">
        <v>1108</v>
      </c>
      <c r="F286" s="176" t="s">
        <v>162</v>
      </c>
      <c r="G286" s="176"/>
      <c r="H286" s="176"/>
      <c r="I286" s="176"/>
      <c r="J286" s="176"/>
      <c r="K286" s="176"/>
      <c r="L286" s="176"/>
      <c r="M286" s="176"/>
      <c r="N286" s="176"/>
      <c r="O286" s="176"/>
      <c r="P286" s="176"/>
      <c r="Q286" s="176"/>
      <c r="R286" s="176"/>
      <c r="S286" s="176"/>
      <c r="T286" s="176"/>
      <c r="U286" s="176"/>
      <c r="V286" s="176"/>
      <c r="W286" s="176"/>
      <c r="X286" s="176"/>
      <c r="Y286" s="176"/>
      <c r="Z286" s="176"/>
      <c r="AA286" s="176"/>
      <c r="AB286" s="176"/>
      <c r="AC286" s="176"/>
      <c r="AD286" s="176"/>
      <c r="AE286" s="176"/>
      <c r="AF286" s="176"/>
      <c r="AG286" s="176"/>
      <c r="AH286" s="176"/>
      <c r="AI286" s="176"/>
      <c r="AJ286" s="176"/>
      <c r="AK286" s="176"/>
      <c r="AL286" s="176"/>
      <c r="AM286" s="176"/>
      <c r="AN286" s="176"/>
      <c r="AO286" s="176"/>
      <c r="AP286" s="176"/>
      <c r="AQ286" s="176"/>
      <c r="AR286" s="176"/>
      <c r="AS286" s="176"/>
      <c r="AT286" s="176"/>
      <c r="AU286" s="176"/>
      <c r="AV286" s="176"/>
      <c r="AW286" s="176"/>
      <c r="AX286" s="176"/>
      <c r="AY286" s="176"/>
      <c r="AZ286" s="176"/>
      <c r="BA286" s="176"/>
      <c r="BB286" s="176"/>
      <c r="BC286" s="176"/>
      <c r="BD286" s="176"/>
      <c r="BE286" s="176"/>
      <c r="BF286" s="176"/>
      <c r="BG286" s="176"/>
      <c r="BH286" s="176"/>
      <c r="BI286" s="176"/>
      <c r="BJ286" s="176"/>
      <c r="BK286" s="176"/>
      <c r="BL286" s="176"/>
      <c r="BM286" s="176"/>
      <c r="BN286" s="176"/>
      <c r="BO286" s="176"/>
      <c r="BP286" s="176"/>
      <c r="BQ286" s="176"/>
      <c r="BR286" s="176">
        <v>-580566182.95664406</v>
      </c>
      <c r="BS286" s="176"/>
      <c r="BT286" s="176"/>
      <c r="BU286" s="176"/>
      <c r="BV286" s="176">
        <v>-580566182.95664406</v>
      </c>
      <c r="BW286" s="176"/>
      <c r="BX286" s="176"/>
      <c r="BY286" s="176"/>
      <c r="BZ286" s="176"/>
      <c r="CA286" s="176">
        <v>-580566182.95664406</v>
      </c>
      <c r="CB286" s="176"/>
      <c r="CC286" s="176"/>
      <c r="CD286" s="176"/>
      <c r="CE286" s="176"/>
      <c r="CF286" s="176">
        <v>-580566182.95664406</v>
      </c>
      <c r="CG286" s="176"/>
      <c r="CH286" s="176"/>
      <c r="CI286" s="176"/>
      <c r="CJ286" s="176">
        <v>-580566182.95664406</v>
      </c>
    </row>
    <row r="287" spans="4:136">
      <c r="D287" s="175" t="s">
        <v>1098</v>
      </c>
      <c r="E287" s="191" t="s">
        <v>1110</v>
      </c>
      <c r="F287" s="191" t="s">
        <v>162</v>
      </c>
      <c r="G287" s="191"/>
      <c r="H287" s="191"/>
      <c r="I287" s="191"/>
      <c r="J287" s="191"/>
      <c r="K287" s="191"/>
      <c r="L287" s="191"/>
      <c r="M287" s="191"/>
      <c r="N287" s="191"/>
      <c r="O287" s="191"/>
      <c r="P287" s="191"/>
      <c r="Q287" s="191"/>
      <c r="R287" s="191"/>
      <c r="S287" s="191"/>
      <c r="T287" s="191"/>
      <c r="U287" s="191"/>
      <c r="V287" s="191"/>
      <c r="W287" s="191"/>
      <c r="X287" s="191"/>
      <c r="Y287" s="191"/>
      <c r="Z287" s="191"/>
      <c r="AA287" s="191"/>
      <c r="AB287" s="191"/>
      <c r="AC287" s="191"/>
      <c r="AD287" s="191"/>
      <c r="AE287" s="191"/>
      <c r="AF287" s="191"/>
      <c r="AG287" s="191"/>
      <c r="AH287" s="191"/>
      <c r="AI287" s="191"/>
      <c r="AJ287" s="191"/>
      <c r="AK287" s="191"/>
      <c r="AL287" s="191"/>
      <c r="AM287" s="191"/>
      <c r="AN287" s="191"/>
      <c r="AO287" s="191"/>
      <c r="AP287" s="191"/>
      <c r="AQ287" s="191"/>
      <c r="AR287" s="191"/>
      <c r="AS287" s="191"/>
      <c r="AT287" s="191"/>
      <c r="AU287" s="191"/>
      <c r="AV287" s="191"/>
      <c r="AW287" s="191"/>
      <c r="AX287" s="191"/>
      <c r="AY287" s="191"/>
      <c r="AZ287" s="191"/>
      <c r="BA287" s="191"/>
      <c r="BB287" s="191"/>
      <c r="BC287" s="191"/>
      <c r="BD287" s="191"/>
      <c r="BE287" s="191"/>
      <c r="BF287" s="191"/>
      <c r="BG287" s="191"/>
      <c r="BH287" s="191"/>
      <c r="BI287" s="191"/>
      <c r="BJ287" s="191"/>
      <c r="BK287" s="191"/>
      <c r="BL287" s="191"/>
      <c r="BM287" s="191"/>
      <c r="BN287" s="191"/>
      <c r="BO287" s="191"/>
      <c r="BP287" s="191"/>
      <c r="BQ287" s="191"/>
      <c r="BR287" s="191">
        <v>-580566182.95664406</v>
      </c>
      <c r="BS287" s="191"/>
      <c r="BT287" s="191"/>
      <c r="BU287" s="191"/>
      <c r="BV287" s="191">
        <v>-580566182.95664406</v>
      </c>
      <c r="BW287" s="191"/>
      <c r="BX287" s="191"/>
      <c r="BY287" s="191"/>
      <c r="BZ287" s="191"/>
      <c r="CA287" s="191">
        <v>-580566182.95664406</v>
      </c>
      <c r="CB287" s="191"/>
      <c r="CC287" s="191"/>
      <c r="CD287" s="191"/>
      <c r="CE287" s="191"/>
      <c r="CF287" s="191">
        <v>-580566182.95664406</v>
      </c>
      <c r="CG287" s="191"/>
      <c r="CH287" s="191"/>
      <c r="CI287" s="191"/>
      <c r="CJ287" s="191">
        <v>-580566182.95664406</v>
      </c>
    </row>
    <row r="288" spans="4:136">
      <c r="D288" s="175" t="s">
        <v>1101</v>
      </c>
      <c r="E288" s="176" t="s">
        <v>1112</v>
      </c>
      <c r="F288" s="176" t="s">
        <v>163</v>
      </c>
      <c r="G288" s="176"/>
      <c r="H288" s="176"/>
      <c r="I288" s="176"/>
      <c r="J288" s="176"/>
      <c r="K288" s="176"/>
      <c r="L288" s="176"/>
      <c r="M288" s="176"/>
      <c r="N288" s="176"/>
      <c r="O288" s="176"/>
      <c r="P288" s="176"/>
      <c r="Q288" s="176"/>
      <c r="R288" s="176"/>
      <c r="S288" s="176"/>
      <c r="T288" s="176"/>
      <c r="U288" s="176"/>
      <c r="V288" s="176"/>
      <c r="W288" s="176"/>
      <c r="X288" s="176"/>
      <c r="Y288" s="176"/>
      <c r="Z288" s="176"/>
      <c r="AA288" s="176"/>
      <c r="AB288" s="176"/>
      <c r="AC288" s="176"/>
      <c r="AD288" s="176"/>
      <c r="AE288" s="176"/>
      <c r="AF288" s="176"/>
      <c r="AG288" s="176"/>
      <c r="AH288" s="176"/>
      <c r="AI288" s="176"/>
      <c r="AJ288" s="176"/>
      <c r="AK288" s="176"/>
      <c r="AL288" s="176"/>
      <c r="AM288" s="176"/>
      <c r="AN288" s="176"/>
      <c r="AO288" s="176"/>
      <c r="AP288" s="176"/>
      <c r="AQ288" s="176"/>
      <c r="AR288" s="176"/>
      <c r="AS288" s="176"/>
      <c r="AT288" s="176"/>
      <c r="AU288" s="176"/>
      <c r="AV288" s="176"/>
      <c r="AW288" s="176"/>
      <c r="AX288" s="176"/>
      <c r="AY288" s="176"/>
      <c r="AZ288" s="176"/>
      <c r="BA288" s="176"/>
      <c r="BB288" s="176"/>
      <c r="BC288" s="176"/>
      <c r="BD288" s="176"/>
      <c r="BE288" s="176"/>
      <c r="BF288" s="176"/>
      <c r="BG288" s="176"/>
      <c r="BH288" s="176"/>
      <c r="BI288" s="176"/>
      <c r="BJ288" s="176"/>
      <c r="BK288" s="176"/>
      <c r="BL288" s="176"/>
      <c r="BM288" s="176"/>
      <c r="BN288" s="176"/>
      <c r="BO288" s="176"/>
      <c r="BP288" s="176"/>
      <c r="BQ288" s="176"/>
      <c r="BR288" s="176">
        <v>985723982.57889605</v>
      </c>
      <c r="BS288" s="176"/>
      <c r="BT288" s="176"/>
      <c r="BU288" s="176"/>
      <c r="BV288" s="176">
        <v>985723982.57889605</v>
      </c>
      <c r="BW288" s="176"/>
      <c r="BX288" s="176"/>
      <c r="BY288" s="176"/>
      <c r="BZ288" s="176"/>
      <c r="CA288" s="176">
        <v>985723982.57889605</v>
      </c>
      <c r="CB288" s="176"/>
      <c r="CC288" s="176"/>
      <c r="CD288" s="176"/>
      <c r="CE288" s="176"/>
      <c r="CF288" s="176">
        <v>985723982.57889605</v>
      </c>
      <c r="CG288" s="176"/>
      <c r="CH288" s="176"/>
      <c r="CI288" s="176"/>
      <c r="CJ288" s="176">
        <v>985723982.57889605</v>
      </c>
    </row>
    <row r="289" spans="4:136">
      <c r="D289" s="175" t="s">
        <v>1103</v>
      </c>
      <c r="E289" s="191" t="s">
        <v>1114</v>
      </c>
      <c r="F289" s="191" t="s">
        <v>163</v>
      </c>
      <c r="G289" s="191"/>
      <c r="H289" s="191"/>
      <c r="I289" s="191"/>
      <c r="J289" s="191"/>
      <c r="K289" s="191"/>
      <c r="L289" s="191"/>
      <c r="M289" s="191"/>
      <c r="N289" s="191"/>
      <c r="O289" s="191"/>
      <c r="P289" s="191"/>
      <c r="Q289" s="191"/>
      <c r="R289" s="191"/>
      <c r="S289" s="191"/>
      <c r="T289" s="191"/>
      <c r="U289" s="191"/>
      <c r="V289" s="191"/>
      <c r="W289" s="191"/>
      <c r="X289" s="191"/>
      <c r="Y289" s="191"/>
      <c r="Z289" s="191"/>
      <c r="AA289" s="191"/>
      <c r="AB289" s="191"/>
      <c r="AC289" s="191"/>
      <c r="AD289" s="191"/>
      <c r="AE289" s="191"/>
      <c r="AF289" s="191"/>
      <c r="AG289" s="191"/>
      <c r="AH289" s="191"/>
      <c r="AI289" s="191"/>
      <c r="AJ289" s="191"/>
      <c r="AK289" s="191"/>
      <c r="AL289" s="191"/>
      <c r="AM289" s="191"/>
      <c r="AN289" s="191"/>
      <c r="AO289" s="191"/>
      <c r="AP289" s="191"/>
      <c r="AQ289" s="191"/>
      <c r="AR289" s="191"/>
      <c r="AS289" s="191"/>
      <c r="AT289" s="191"/>
      <c r="AU289" s="191"/>
      <c r="AV289" s="191"/>
      <c r="AW289" s="191"/>
      <c r="AX289" s="191"/>
      <c r="AY289" s="191"/>
      <c r="AZ289" s="191"/>
      <c r="BA289" s="191"/>
      <c r="BB289" s="191"/>
      <c r="BC289" s="191"/>
      <c r="BD289" s="191"/>
      <c r="BE289" s="191"/>
      <c r="BF289" s="191"/>
      <c r="BG289" s="191"/>
      <c r="BH289" s="191"/>
      <c r="BI289" s="191"/>
      <c r="BJ289" s="191"/>
      <c r="BK289" s="191"/>
      <c r="BL289" s="191"/>
      <c r="BM289" s="191"/>
      <c r="BN289" s="191"/>
      <c r="BO289" s="191"/>
      <c r="BP289" s="191"/>
      <c r="BQ289" s="191"/>
      <c r="BR289" s="191">
        <v>985723982.57889605</v>
      </c>
      <c r="BS289" s="191"/>
      <c r="BT289" s="191"/>
      <c r="BU289" s="191"/>
      <c r="BV289" s="191">
        <v>985723982.57889605</v>
      </c>
      <c r="BW289" s="191"/>
      <c r="BX289" s="191"/>
      <c r="BY289" s="191"/>
      <c r="BZ289" s="191"/>
      <c r="CA289" s="191">
        <v>985723982.57889605</v>
      </c>
      <c r="CB289" s="191"/>
      <c r="CC289" s="191"/>
      <c r="CD289" s="191"/>
      <c r="CE289" s="191"/>
      <c r="CF289" s="191">
        <v>985723982.57889605</v>
      </c>
      <c r="CG289" s="191"/>
      <c r="CH289" s="191"/>
      <c r="CI289" s="191"/>
      <c r="CJ289" s="191">
        <v>985723982.57889605</v>
      </c>
    </row>
    <row r="290" spans="4:136">
      <c r="D290" s="175" t="s">
        <v>1105</v>
      </c>
      <c r="E290" s="176" t="s">
        <v>1116</v>
      </c>
      <c r="F290" s="176" t="s">
        <v>1117</v>
      </c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>
        <v>189593200.82571301</v>
      </c>
      <c r="BS290" s="176"/>
      <c r="BT290" s="176"/>
      <c r="BU290" s="176"/>
      <c r="BV290" s="176">
        <v>189593200.82571301</v>
      </c>
      <c r="BW290" s="176"/>
      <c r="BX290" s="176"/>
      <c r="BY290" s="176"/>
      <c r="BZ290" s="176"/>
      <c r="CA290" s="176">
        <v>189593200.82571301</v>
      </c>
      <c r="CB290" s="176">
        <v>239889140.00999999</v>
      </c>
      <c r="CC290" s="176"/>
      <c r="CD290" s="176">
        <v>239889140.00999999</v>
      </c>
      <c r="CE290" s="176">
        <v>239889140.00999999</v>
      </c>
      <c r="CF290" s="176">
        <v>429482340.83571303</v>
      </c>
      <c r="CG290" s="176"/>
      <c r="CH290" s="176"/>
      <c r="CI290" s="176"/>
      <c r="CJ290" s="176">
        <v>429482340.83571303</v>
      </c>
    </row>
    <row r="291" spans="4:136">
      <c r="D291" s="175" t="s">
        <v>1107</v>
      </c>
      <c r="E291" s="191" t="s">
        <v>1119</v>
      </c>
      <c r="F291" s="191" t="s">
        <v>164</v>
      </c>
      <c r="G291" s="191"/>
      <c r="H291" s="191"/>
      <c r="I291" s="191"/>
      <c r="J291" s="191"/>
      <c r="K291" s="191"/>
      <c r="L291" s="191"/>
      <c r="M291" s="191"/>
      <c r="N291" s="191"/>
      <c r="O291" s="191"/>
      <c r="P291" s="191"/>
      <c r="Q291" s="191"/>
      <c r="R291" s="191"/>
      <c r="S291" s="191"/>
      <c r="T291" s="191"/>
      <c r="U291" s="191"/>
      <c r="V291" s="191"/>
      <c r="W291" s="191"/>
      <c r="X291" s="191"/>
      <c r="Y291" s="191"/>
      <c r="Z291" s="191"/>
      <c r="AA291" s="191"/>
      <c r="AB291" s="191"/>
      <c r="AC291" s="191"/>
      <c r="AD291" s="191"/>
      <c r="AE291" s="191"/>
      <c r="AF291" s="191"/>
      <c r="AG291" s="191"/>
      <c r="AH291" s="191"/>
      <c r="AI291" s="191"/>
      <c r="AJ291" s="191"/>
      <c r="AK291" s="191"/>
      <c r="AL291" s="191"/>
      <c r="AM291" s="191"/>
      <c r="AN291" s="191"/>
      <c r="AO291" s="191"/>
      <c r="AP291" s="191"/>
      <c r="AQ291" s="191"/>
      <c r="AR291" s="191"/>
      <c r="AS291" s="191"/>
      <c r="AT291" s="191"/>
      <c r="AU291" s="191"/>
      <c r="AV291" s="191"/>
      <c r="AW291" s="191"/>
      <c r="AX291" s="191"/>
      <c r="AY291" s="191"/>
      <c r="AZ291" s="191"/>
      <c r="BA291" s="191"/>
      <c r="BB291" s="191"/>
      <c r="BC291" s="191"/>
      <c r="BD291" s="191"/>
      <c r="BE291" s="191"/>
      <c r="BF291" s="191"/>
      <c r="BG291" s="191"/>
      <c r="BH291" s="191"/>
      <c r="BI291" s="191"/>
      <c r="BJ291" s="191"/>
      <c r="BK291" s="191"/>
      <c r="BL291" s="191"/>
      <c r="BM291" s="191"/>
      <c r="BN291" s="191"/>
      <c r="BO291" s="191"/>
      <c r="BP291" s="191"/>
      <c r="BQ291" s="191"/>
      <c r="BR291" s="191">
        <v>189593200.82571301</v>
      </c>
      <c r="BS291" s="191"/>
      <c r="BT291" s="191"/>
      <c r="BU291" s="191"/>
      <c r="BV291" s="191">
        <v>189593200.82571301</v>
      </c>
      <c r="BW291" s="191"/>
      <c r="BX291" s="191"/>
      <c r="BY291" s="191"/>
      <c r="BZ291" s="191"/>
      <c r="CA291" s="191">
        <v>189593200.82571301</v>
      </c>
      <c r="CB291" s="191">
        <v>239889140.00999999</v>
      </c>
      <c r="CC291" s="191"/>
      <c r="CD291" s="191">
        <v>239889140.00999999</v>
      </c>
      <c r="CE291" s="191">
        <v>239889140.00999999</v>
      </c>
      <c r="CF291" s="191">
        <v>429482340.83571303</v>
      </c>
      <c r="CG291" s="191"/>
      <c r="CH291" s="191"/>
      <c r="CI291" s="191"/>
      <c r="CJ291" s="191">
        <v>429482340.83571303</v>
      </c>
    </row>
    <row r="292" spans="4:136">
      <c r="D292" s="175" t="s">
        <v>1111</v>
      </c>
      <c r="E292" s="176" t="s">
        <v>1124</v>
      </c>
      <c r="F292" s="176" t="s">
        <v>1125</v>
      </c>
      <c r="G292" s="176"/>
      <c r="H292" s="176"/>
      <c r="I292" s="176"/>
      <c r="J292" s="176"/>
      <c r="K292" s="176"/>
      <c r="L292" s="176"/>
      <c r="M292" s="176"/>
      <c r="N292" s="176"/>
      <c r="O292" s="176"/>
      <c r="P292" s="176"/>
      <c r="Q292" s="176"/>
      <c r="R292" s="176"/>
      <c r="S292" s="176"/>
      <c r="T292" s="176"/>
      <c r="U292" s="176"/>
      <c r="V292" s="176"/>
      <c r="W292" s="176"/>
      <c r="X292" s="176"/>
      <c r="Y292" s="176"/>
      <c r="Z292" s="176"/>
      <c r="AA292" s="176"/>
      <c r="AB292" s="176"/>
      <c r="AC292" s="176"/>
      <c r="AD292" s="176"/>
      <c r="AE292" s="176"/>
      <c r="AF292" s="176"/>
      <c r="AG292" s="176"/>
      <c r="AH292" s="176"/>
      <c r="AI292" s="176"/>
      <c r="AJ292" s="176"/>
      <c r="AK292" s="176"/>
      <c r="AL292" s="176"/>
      <c r="AM292" s="176"/>
      <c r="AN292" s="176"/>
      <c r="AO292" s="176"/>
      <c r="AP292" s="176"/>
      <c r="AQ292" s="176"/>
      <c r="AR292" s="176"/>
      <c r="AS292" s="176"/>
      <c r="AT292" s="176"/>
      <c r="AU292" s="176"/>
      <c r="AV292" s="176"/>
      <c r="AW292" s="176"/>
      <c r="AX292" s="176"/>
      <c r="AY292" s="176"/>
      <c r="AZ292" s="176"/>
      <c r="BA292" s="176"/>
      <c r="BB292" s="176"/>
      <c r="BC292" s="176"/>
      <c r="BD292" s="176"/>
      <c r="BE292" s="176"/>
      <c r="BF292" s="176"/>
      <c r="BG292" s="176"/>
      <c r="BH292" s="176"/>
      <c r="BI292" s="176"/>
      <c r="BJ292" s="176"/>
      <c r="BK292" s="176"/>
      <c r="BL292" s="176"/>
      <c r="BM292" s="176"/>
      <c r="BN292" s="176"/>
      <c r="BO292" s="176"/>
      <c r="BP292" s="176"/>
      <c r="BQ292" s="176"/>
      <c r="BR292" s="176">
        <v>1307243.0442701001</v>
      </c>
      <c r="BS292" s="176"/>
      <c r="BT292" s="176"/>
      <c r="BU292" s="176"/>
      <c r="BV292" s="176">
        <v>1307243.0442701001</v>
      </c>
      <c r="BW292" s="176"/>
      <c r="BX292" s="176"/>
      <c r="BY292" s="176"/>
      <c r="BZ292" s="176"/>
      <c r="CA292" s="176">
        <v>1307243.0442701001</v>
      </c>
      <c r="CB292" s="176">
        <v>5672750.8399999999</v>
      </c>
      <c r="CC292" s="176"/>
      <c r="CD292" s="176">
        <v>5672750.8399999999</v>
      </c>
      <c r="CE292" s="176">
        <v>5672750.8399999999</v>
      </c>
      <c r="CF292" s="176">
        <v>6979993.8842700999</v>
      </c>
      <c r="CG292" s="176"/>
      <c r="CH292" s="176"/>
      <c r="CI292" s="176"/>
      <c r="CJ292" s="176">
        <v>6979993.8842700999</v>
      </c>
    </row>
    <row r="293" spans="4:136">
      <c r="D293" s="175" t="s">
        <v>1115</v>
      </c>
      <c r="E293" s="191" t="s">
        <v>1130</v>
      </c>
      <c r="F293" s="191" t="s">
        <v>166</v>
      </c>
      <c r="G293" s="191"/>
      <c r="H293" s="191"/>
      <c r="I293" s="191"/>
      <c r="J293" s="191"/>
      <c r="K293" s="191"/>
      <c r="L293" s="191"/>
      <c r="M293" s="191"/>
      <c r="N293" s="191"/>
      <c r="O293" s="191"/>
      <c r="P293" s="191"/>
      <c r="Q293" s="191"/>
      <c r="R293" s="191"/>
      <c r="S293" s="191"/>
      <c r="T293" s="191"/>
      <c r="U293" s="191"/>
      <c r="V293" s="191"/>
      <c r="W293" s="191"/>
      <c r="X293" s="191"/>
      <c r="Y293" s="191"/>
      <c r="Z293" s="191"/>
      <c r="AA293" s="191"/>
      <c r="AB293" s="191"/>
      <c r="AC293" s="191"/>
      <c r="AD293" s="191"/>
      <c r="AE293" s="191"/>
      <c r="AF293" s="191"/>
      <c r="AG293" s="191"/>
      <c r="AH293" s="191"/>
      <c r="AI293" s="191"/>
      <c r="AJ293" s="191"/>
      <c r="AK293" s="191"/>
      <c r="AL293" s="191"/>
      <c r="AM293" s="191"/>
      <c r="AN293" s="191"/>
      <c r="AO293" s="191"/>
      <c r="AP293" s="191"/>
      <c r="AQ293" s="191"/>
      <c r="AR293" s="191"/>
      <c r="AS293" s="191"/>
      <c r="AT293" s="191"/>
      <c r="AU293" s="191"/>
      <c r="AV293" s="191"/>
      <c r="AW293" s="191"/>
      <c r="AX293" s="191"/>
      <c r="AY293" s="191"/>
      <c r="AZ293" s="191"/>
      <c r="BA293" s="191"/>
      <c r="BB293" s="191"/>
      <c r="BC293" s="191"/>
      <c r="BD293" s="191"/>
      <c r="BE293" s="191"/>
      <c r="BF293" s="191"/>
      <c r="BG293" s="191"/>
      <c r="BH293" s="191"/>
      <c r="BI293" s="191"/>
      <c r="BJ293" s="191"/>
      <c r="BK293" s="191"/>
      <c r="BL293" s="191"/>
      <c r="BM293" s="191"/>
      <c r="BN293" s="191"/>
      <c r="BO293" s="191"/>
      <c r="BP293" s="191"/>
      <c r="BQ293" s="191"/>
      <c r="BR293" s="191">
        <v>1307243.0442701001</v>
      </c>
      <c r="BS293" s="191"/>
      <c r="BT293" s="191"/>
      <c r="BU293" s="191"/>
      <c r="BV293" s="191">
        <v>1307243.0442701001</v>
      </c>
      <c r="BW293" s="191"/>
      <c r="BX293" s="191"/>
      <c r="BY293" s="191"/>
      <c r="BZ293" s="191"/>
      <c r="CA293" s="191">
        <v>1307243.0442701001</v>
      </c>
      <c r="CB293" s="191">
        <v>5672750.8399999999</v>
      </c>
      <c r="CC293" s="191"/>
      <c r="CD293" s="191">
        <v>5672750.8399999999</v>
      </c>
      <c r="CE293" s="191">
        <v>5672750.8399999999</v>
      </c>
      <c r="CF293" s="191">
        <v>6979993.8842700999</v>
      </c>
      <c r="CG293" s="191"/>
      <c r="CH293" s="191"/>
      <c r="CI293" s="191"/>
      <c r="CJ293" s="191">
        <v>6979993.8842700999</v>
      </c>
      <c r="EF293">
        <v>153225.84</v>
      </c>
    </row>
    <row r="294" spans="4:136">
      <c r="D294" s="175" t="s">
        <v>1118</v>
      </c>
      <c r="E294" s="178" t="s">
        <v>1131</v>
      </c>
      <c r="F294" s="178" t="s">
        <v>1132</v>
      </c>
      <c r="G294" s="178"/>
      <c r="H294" s="178"/>
      <c r="I294" s="178"/>
      <c r="J294" s="178">
        <v>-473.93624519999997</v>
      </c>
      <c r="K294" s="178"/>
      <c r="L294" s="178"/>
      <c r="M294" s="178"/>
      <c r="N294" s="178"/>
      <c r="O294" s="178">
        <v>-473.93624519999997</v>
      </c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  <c r="BQ294" s="178"/>
      <c r="BR294" s="178">
        <v>596058243.49223506</v>
      </c>
      <c r="BS294" s="178"/>
      <c r="BT294" s="178"/>
      <c r="BU294" s="178"/>
      <c r="BV294" s="178">
        <v>596058243.49223506</v>
      </c>
      <c r="BW294" s="178"/>
      <c r="BX294" s="178"/>
      <c r="BY294" s="178"/>
      <c r="BZ294" s="178"/>
      <c r="CA294" s="178">
        <v>596058243.49223506</v>
      </c>
      <c r="CB294" s="178">
        <v>-8909560945.7999992</v>
      </c>
      <c r="CC294" s="178"/>
      <c r="CD294" s="178">
        <v>-8909560945.7999992</v>
      </c>
      <c r="CE294" s="178">
        <v>-8909560945.7999992</v>
      </c>
      <c r="CF294" s="178">
        <v>-8313502702.307765</v>
      </c>
      <c r="CG294" s="178"/>
      <c r="CH294" s="178"/>
      <c r="CI294" s="178"/>
      <c r="CJ294" s="178">
        <v>-8313503176.24401</v>
      </c>
      <c r="EF294">
        <v>-23900</v>
      </c>
    </row>
    <row r="295" spans="4:136">
      <c r="D295" s="175" t="s">
        <v>1120</v>
      </c>
      <c r="E295" s="180" t="s">
        <v>1133</v>
      </c>
      <c r="F295" s="180" t="s">
        <v>167</v>
      </c>
      <c r="G295" s="180"/>
      <c r="H295" s="180"/>
      <c r="I295" s="180"/>
      <c r="J295" s="180">
        <v>-473.93624519999997</v>
      </c>
      <c r="K295" s="180"/>
      <c r="L295" s="180"/>
      <c r="M295" s="180"/>
      <c r="N295" s="180"/>
      <c r="O295" s="180">
        <v>-473.93624519999997</v>
      </c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  <c r="AS295" s="180"/>
      <c r="AT295" s="180"/>
      <c r="AU295" s="180"/>
      <c r="AV295" s="180"/>
      <c r="AW295" s="180"/>
      <c r="AX295" s="180"/>
      <c r="AY295" s="180"/>
      <c r="AZ295" s="180"/>
      <c r="BA295" s="180"/>
      <c r="BB295" s="180"/>
      <c r="BC295" s="180"/>
      <c r="BD295" s="180"/>
      <c r="BE295" s="180"/>
      <c r="BF295" s="180"/>
      <c r="BG295" s="180"/>
      <c r="BH295" s="180"/>
      <c r="BI295" s="180"/>
      <c r="BJ295" s="180"/>
      <c r="BK295" s="180"/>
      <c r="BL295" s="180"/>
      <c r="BM295" s="180"/>
      <c r="BN295" s="180"/>
      <c r="BO295" s="180"/>
      <c r="BP295" s="180"/>
      <c r="BQ295" s="180"/>
      <c r="BR295" s="180">
        <v>596058243.49223506</v>
      </c>
      <c r="BS295" s="180"/>
      <c r="BT295" s="180"/>
      <c r="BU295" s="180"/>
      <c r="BV295" s="180">
        <v>596058243.49223506</v>
      </c>
      <c r="BW295" s="180"/>
      <c r="BX295" s="180"/>
      <c r="BY295" s="180"/>
      <c r="BZ295" s="180"/>
      <c r="CA295" s="180">
        <v>596058243.49223506</v>
      </c>
      <c r="CB295" s="180">
        <v>-8909560945.7999992</v>
      </c>
      <c r="CC295" s="180"/>
      <c r="CD295" s="180">
        <v>-8909560945.7999992</v>
      </c>
      <c r="CE295" s="180">
        <v>-8909560945.7999992</v>
      </c>
      <c r="CF295" s="180">
        <v>-8313502702.307765</v>
      </c>
      <c r="CG295" s="180"/>
      <c r="CH295" s="180"/>
      <c r="CI295" s="180"/>
      <c r="CJ295" s="180">
        <v>-8313503176.24401</v>
      </c>
    </row>
    <row r="296" spans="4:136">
      <c r="D296" s="175" t="s">
        <v>1123</v>
      </c>
      <c r="E296" s="187" t="s">
        <v>1134</v>
      </c>
      <c r="F296" s="187" t="s">
        <v>168</v>
      </c>
      <c r="G296" s="187">
        <v>-18577334628.799999</v>
      </c>
      <c r="H296" s="187">
        <v>-1514259422.49</v>
      </c>
      <c r="I296" s="187">
        <v>-21560108027.970589</v>
      </c>
      <c r="J296" s="187">
        <v>-7363600980.3394909</v>
      </c>
      <c r="K296" s="187">
        <v>-866947</v>
      </c>
      <c r="L296" s="187">
        <v>-6347583553.1227989</v>
      </c>
      <c r="M296" s="187">
        <v>-6302802920.4200001</v>
      </c>
      <c r="N296" s="187">
        <v>-7299532703.0761299</v>
      </c>
      <c r="O296" s="187">
        <v>-68966089183.219009</v>
      </c>
      <c r="P296" s="187"/>
      <c r="Q296" s="187"/>
      <c r="R296" s="187"/>
      <c r="S296" s="187"/>
      <c r="T296" s="187"/>
      <c r="U296" s="187"/>
      <c r="V296" s="187"/>
      <c r="W296" s="187"/>
      <c r="X296" s="187"/>
      <c r="Y296" s="187">
        <v>0</v>
      </c>
      <c r="Z296" s="187"/>
      <c r="AA296" s="187">
        <v>0</v>
      </c>
      <c r="AB296" s="187"/>
      <c r="AC296" s="187"/>
      <c r="AD296" s="187"/>
      <c r="AE296" s="187">
        <v>0</v>
      </c>
      <c r="AF296" s="187"/>
      <c r="AG296" s="187">
        <v>0</v>
      </c>
      <c r="AH296" s="187">
        <v>0</v>
      </c>
      <c r="AI296" s="187">
        <v>0</v>
      </c>
      <c r="AJ296" s="187"/>
      <c r="AK296" s="187"/>
      <c r="AL296" s="187">
        <v>0</v>
      </c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>
        <v>0</v>
      </c>
      <c r="AZ296" s="187"/>
      <c r="BA296" s="187">
        <v>0</v>
      </c>
      <c r="BB296" s="187"/>
      <c r="BC296" s="187">
        <v>0</v>
      </c>
      <c r="BD296" s="187">
        <v>0</v>
      </c>
      <c r="BE296" s="187">
        <v>0</v>
      </c>
      <c r="BF296" s="187">
        <v>-209300.3</v>
      </c>
      <c r="BG296" s="187">
        <v>-209300.3</v>
      </c>
      <c r="BH296" s="187"/>
      <c r="BI296" s="187">
        <v>0</v>
      </c>
      <c r="BJ296" s="187"/>
      <c r="BK296" s="187">
        <v>0</v>
      </c>
      <c r="BL296" s="187"/>
      <c r="BM296" s="187"/>
      <c r="BN296" s="187">
        <v>343996562.42752469</v>
      </c>
      <c r="BO296" s="187"/>
      <c r="BP296" s="187">
        <v>343996562.42752469</v>
      </c>
      <c r="BQ296" s="187">
        <v>-503824360.75747877</v>
      </c>
      <c r="BR296" s="187">
        <v>0</v>
      </c>
      <c r="BS296" s="187"/>
      <c r="BT296" s="187"/>
      <c r="BU296" s="187"/>
      <c r="BV296" s="187">
        <v>-503824360.75747877</v>
      </c>
      <c r="BW296" s="187"/>
      <c r="BX296" s="187">
        <v>-75637383.674055398</v>
      </c>
      <c r="BY296" s="187">
        <v>-75637383.674055398</v>
      </c>
      <c r="BZ296" s="187"/>
      <c r="CA296" s="187">
        <v>-235674482.3040095</v>
      </c>
      <c r="CB296" s="187">
        <v>25389160371.07</v>
      </c>
      <c r="CC296" s="187"/>
      <c r="CD296" s="187">
        <v>25389160371.07</v>
      </c>
      <c r="CE296" s="187">
        <v>25389160371.07</v>
      </c>
      <c r="CF296" s="187">
        <v>25153485888.765991</v>
      </c>
      <c r="CG296" s="187"/>
      <c r="CH296" s="187"/>
      <c r="CI296" s="187">
        <v>0</v>
      </c>
      <c r="CJ296" s="187">
        <v>-43812603294.453018</v>
      </c>
    </row>
    <row r="297" spans="4:136">
      <c r="D297" s="175" t="s">
        <v>1126</v>
      </c>
      <c r="E297" s="190" t="s">
        <v>1135</v>
      </c>
      <c r="F297" s="190" t="s">
        <v>1136</v>
      </c>
      <c r="G297" s="190">
        <v>-51626892599.169998</v>
      </c>
      <c r="H297" s="190">
        <v>-1877822033.0799999</v>
      </c>
      <c r="I297" s="190">
        <v>-27126439419.162827</v>
      </c>
      <c r="J297" s="190">
        <v>-22335094364.671741</v>
      </c>
      <c r="K297" s="190">
        <v>-897745.76</v>
      </c>
      <c r="L297" s="190">
        <v>-7906926638.2836752</v>
      </c>
      <c r="M297" s="190">
        <v>-7190367604.3900003</v>
      </c>
      <c r="N297" s="190">
        <v>-8865515056.3680115</v>
      </c>
      <c r="O297" s="190">
        <v>-126929955460.88625</v>
      </c>
      <c r="P297" s="190"/>
      <c r="Q297" s="190"/>
      <c r="R297" s="190">
        <v>121635662.9677213</v>
      </c>
      <c r="S297" s="190">
        <v>897650.75</v>
      </c>
      <c r="T297" s="190">
        <v>3172670288.8268433</v>
      </c>
      <c r="U297" s="190">
        <v>54907791.484154299</v>
      </c>
      <c r="V297" s="190"/>
      <c r="W297" s="190"/>
      <c r="X297" s="190"/>
      <c r="Y297" s="190">
        <v>0</v>
      </c>
      <c r="Z297" s="190"/>
      <c r="AA297" s="190">
        <v>0</v>
      </c>
      <c r="AB297" s="190"/>
      <c r="AC297" s="190"/>
      <c r="AD297" s="190"/>
      <c r="AE297" s="190">
        <v>0</v>
      </c>
      <c r="AF297" s="190"/>
      <c r="AG297" s="190">
        <v>0</v>
      </c>
      <c r="AH297" s="190">
        <v>0</v>
      </c>
      <c r="AI297" s="190">
        <v>0</v>
      </c>
      <c r="AJ297" s="190"/>
      <c r="AK297" s="190"/>
      <c r="AL297" s="190">
        <v>0</v>
      </c>
      <c r="AM297" s="190"/>
      <c r="AN297" s="190"/>
      <c r="AO297" s="190"/>
      <c r="AP297" s="190"/>
      <c r="AQ297" s="190"/>
      <c r="AR297" s="190"/>
      <c r="AS297" s="190"/>
      <c r="AT297" s="190"/>
      <c r="AU297" s="190"/>
      <c r="AV297" s="190"/>
      <c r="AW297" s="190"/>
      <c r="AX297" s="190">
        <v>464475611.87704772</v>
      </c>
      <c r="AY297" s="190">
        <v>0</v>
      </c>
      <c r="AZ297" s="190"/>
      <c r="BA297" s="190">
        <v>0</v>
      </c>
      <c r="BB297" s="190"/>
      <c r="BC297" s="190">
        <v>0</v>
      </c>
      <c r="BD297" s="190">
        <v>3814587005.9057665</v>
      </c>
      <c r="BE297" s="190">
        <v>0</v>
      </c>
      <c r="BF297" s="190">
        <v>11572909.869999999</v>
      </c>
      <c r="BG297" s="190">
        <v>11572909.869999999</v>
      </c>
      <c r="BH297" s="190"/>
      <c r="BI297" s="190">
        <v>0</v>
      </c>
      <c r="BJ297" s="190"/>
      <c r="BK297" s="190">
        <v>0</v>
      </c>
      <c r="BL297" s="190"/>
      <c r="BM297" s="190"/>
      <c r="BN297" s="190">
        <v>343996562.42752469</v>
      </c>
      <c r="BO297" s="190"/>
      <c r="BP297" s="190">
        <v>343996562.42752469</v>
      </c>
      <c r="BQ297" s="190">
        <v>-480731719.27897662</v>
      </c>
      <c r="BR297" s="190">
        <v>0</v>
      </c>
      <c r="BS297" s="190"/>
      <c r="BT297" s="190"/>
      <c r="BU297" s="190"/>
      <c r="BV297" s="190">
        <v>-480731719.27897662</v>
      </c>
      <c r="BW297" s="190"/>
      <c r="BX297" s="190">
        <v>41860.06</v>
      </c>
      <c r="BY297" s="190">
        <v>41860.06</v>
      </c>
      <c r="BZ297" s="190"/>
      <c r="CA297" s="190">
        <v>3689466618.9843154</v>
      </c>
      <c r="CB297" s="190">
        <v>23827644458.189999</v>
      </c>
      <c r="CC297" s="190"/>
      <c r="CD297" s="190">
        <v>23827644458.189999</v>
      </c>
      <c r="CE297" s="190">
        <v>23827644458.189999</v>
      </c>
      <c r="CF297" s="190">
        <v>27517111077.174313</v>
      </c>
      <c r="CG297" s="190"/>
      <c r="CH297" s="190"/>
      <c r="CI297" s="190">
        <v>-3226813750.3109975</v>
      </c>
      <c r="CJ297" s="190">
        <v>-102639658134.02293</v>
      </c>
    </row>
    <row r="298" spans="4:136">
      <c r="D298" s="175" t="s">
        <v>1129</v>
      </c>
      <c r="E298" s="195" t="s">
        <v>1137</v>
      </c>
      <c r="F298" s="195" t="s">
        <v>1138</v>
      </c>
      <c r="G298" s="195">
        <v>0</v>
      </c>
      <c r="H298" s="195">
        <v>0</v>
      </c>
      <c r="I298" s="195">
        <v>5.4589899999999997E-2</v>
      </c>
      <c r="J298" s="195">
        <v>0</v>
      </c>
      <c r="K298" s="195">
        <v>0</v>
      </c>
      <c r="L298" s="195">
        <v>-0.1967064</v>
      </c>
      <c r="M298" s="195">
        <v>0</v>
      </c>
      <c r="N298" s="195">
        <v>0</v>
      </c>
      <c r="O298" s="195">
        <v>-0.14211650000000001</v>
      </c>
      <c r="P298" s="195"/>
      <c r="Q298" s="195"/>
      <c r="R298" s="195">
        <v>0</v>
      </c>
      <c r="S298" s="195">
        <v>0</v>
      </c>
      <c r="T298" s="195">
        <v>0</v>
      </c>
      <c r="U298" s="195">
        <v>0</v>
      </c>
      <c r="V298" s="195"/>
      <c r="W298" s="195"/>
      <c r="X298" s="195"/>
      <c r="Y298" s="195">
        <v>0</v>
      </c>
      <c r="Z298" s="195"/>
      <c r="AA298" s="195">
        <v>0</v>
      </c>
      <c r="AB298" s="195"/>
      <c r="AC298" s="195"/>
      <c r="AD298" s="195"/>
      <c r="AE298" s="195">
        <v>0</v>
      </c>
      <c r="AF298" s="195"/>
      <c r="AG298" s="195">
        <v>0</v>
      </c>
      <c r="AH298" s="195">
        <v>0</v>
      </c>
      <c r="AI298" s="195">
        <v>0</v>
      </c>
      <c r="AJ298" s="195"/>
      <c r="AK298" s="195"/>
      <c r="AL298" s="195">
        <v>0</v>
      </c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>
        <v>0</v>
      </c>
      <c r="AY298" s="195">
        <v>0</v>
      </c>
      <c r="AZ298" s="195"/>
      <c r="BA298" s="195">
        <v>0</v>
      </c>
      <c r="BB298" s="195"/>
      <c r="BC298" s="195">
        <v>0</v>
      </c>
      <c r="BD298" s="195">
        <v>0</v>
      </c>
      <c r="BE298" s="195">
        <v>0</v>
      </c>
      <c r="BF298" s="195">
        <v>0</v>
      </c>
      <c r="BG298" s="195">
        <v>0</v>
      </c>
      <c r="BH298" s="195">
        <v>0</v>
      </c>
      <c r="BI298" s="195">
        <v>0</v>
      </c>
      <c r="BJ298" s="195"/>
      <c r="BK298" s="195">
        <v>0</v>
      </c>
      <c r="BL298" s="195"/>
      <c r="BM298" s="195"/>
      <c r="BN298" s="195">
        <v>0</v>
      </c>
      <c r="BO298" s="195"/>
      <c r="BP298" s="195">
        <v>0</v>
      </c>
      <c r="BQ298" s="195">
        <v>0</v>
      </c>
      <c r="BR298" s="195">
        <v>0</v>
      </c>
      <c r="BS298" s="195"/>
      <c r="BT298" s="195"/>
      <c r="BU298" s="195"/>
      <c r="BV298" s="195">
        <v>0</v>
      </c>
      <c r="BW298" s="195"/>
      <c r="BX298" s="195">
        <v>0</v>
      </c>
      <c r="BY298" s="195">
        <v>0</v>
      </c>
      <c r="BZ298" s="195"/>
      <c r="CA298" s="195">
        <v>0</v>
      </c>
      <c r="CB298" s="195">
        <v>0</v>
      </c>
      <c r="CC298" s="195"/>
      <c r="CD298" s="195">
        <v>0</v>
      </c>
      <c r="CE298" s="195">
        <v>0</v>
      </c>
      <c r="CF298" s="195">
        <v>0</v>
      </c>
      <c r="CG298" s="195"/>
      <c r="CH298" s="195"/>
      <c r="CI298" s="195">
        <v>0</v>
      </c>
      <c r="CJ298" s="195">
        <v>-0.14211650000000001</v>
      </c>
    </row>
    <row r="299" spans="4:136">
      <c r="E299" s="196" t="s">
        <v>2222</v>
      </c>
      <c r="F299" s="197"/>
      <c r="BI299">
        <v>-23900</v>
      </c>
    </row>
    <row r="300" spans="4:136">
      <c r="E300" s="196" t="s">
        <v>1158</v>
      </c>
      <c r="F300" s="197"/>
    </row>
    <row r="301" spans="4:136">
      <c r="E301" s="196" t="s">
        <v>1174</v>
      </c>
      <c r="F301" s="197"/>
    </row>
    <row r="305" spans="61:61">
      <c r="BI305">
        <v>-3100000</v>
      </c>
    </row>
    <row r="308" spans="61:61">
      <c r="BI308">
        <v>-3100000</v>
      </c>
    </row>
    <row r="320" spans="61:61">
      <c r="BI320">
        <v>-2828081.01</v>
      </c>
    </row>
    <row r="325" spans="61:61">
      <c r="BI325">
        <v>-6500143266.6700001</v>
      </c>
    </row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  <row r="413" ht="18" customHeight="1"/>
    <row r="414" ht="18" customHeight="1"/>
    <row r="415" ht="18" customHeight="1"/>
    <row r="416" ht="18" customHeight="1"/>
    <row r="417" ht="18" customHeight="1"/>
    <row r="418" ht="18" customHeight="1"/>
    <row r="419" ht="18" customHeight="1"/>
    <row r="420" ht="18" customHeight="1"/>
    <row r="421" ht="18" customHeight="1"/>
    <row r="422" ht="18" customHeight="1"/>
    <row r="423" ht="18" customHeight="1"/>
    <row r="424" ht="18" customHeight="1"/>
    <row r="425" ht="18" customHeight="1"/>
    <row r="426" ht="18" customHeight="1"/>
    <row r="427" ht="18" customHeight="1"/>
    <row r="428" ht="18" customHeight="1"/>
    <row r="429" ht="18" customHeight="1"/>
    <row r="430" ht="18" customHeight="1"/>
    <row r="431" ht="18" customHeight="1"/>
    <row r="432" ht="18" customHeight="1"/>
    <row r="433" ht="18" customHeight="1"/>
    <row r="434" ht="18" customHeight="1"/>
    <row r="435" ht="18" customHeight="1"/>
    <row r="436" ht="18" customHeight="1"/>
    <row r="437" ht="18" customHeight="1"/>
    <row r="438" ht="18" customHeight="1"/>
    <row r="439" ht="18" customHeight="1"/>
    <row r="440" ht="18" customHeight="1"/>
    <row r="441" ht="18" customHeight="1"/>
    <row r="442" ht="18" customHeight="1"/>
    <row r="443" ht="18" customHeight="1"/>
    <row r="444" ht="18" customHeight="1"/>
    <row r="445" ht="18" customHeight="1"/>
    <row r="446" ht="18" customHeight="1"/>
    <row r="447" ht="18" customHeight="1"/>
    <row r="448" ht="18" customHeight="1"/>
    <row r="449" ht="18" customHeight="1"/>
    <row r="450" ht="18" customHeight="1"/>
    <row r="451" ht="18" customHeight="1"/>
    <row r="452" ht="18" customHeight="1"/>
    <row r="453" ht="18" customHeight="1"/>
    <row r="454" ht="18" customHeight="1"/>
    <row r="455" ht="18" customHeight="1"/>
    <row r="456" ht="18" customHeight="1"/>
    <row r="457" ht="18" customHeight="1"/>
    <row r="458" ht="18" customHeight="1"/>
    <row r="459" ht="18" customHeight="1"/>
    <row r="460" ht="18" customHeight="1"/>
    <row r="461" ht="18" customHeight="1"/>
    <row r="462" ht="18" customHeight="1"/>
    <row r="463" ht="18" customHeight="1"/>
    <row r="464" ht="18" customHeight="1"/>
    <row r="465" ht="18" customHeight="1"/>
    <row r="466" ht="18" customHeight="1"/>
    <row r="467" ht="18" customHeight="1"/>
    <row r="468" ht="18" customHeight="1"/>
    <row r="469" ht="18" customHeight="1"/>
    <row r="470" ht="18" customHeight="1"/>
    <row r="471" ht="18" customHeight="1"/>
    <row r="472" ht="18" customHeight="1"/>
    <row r="473" ht="18" customHeight="1"/>
    <row r="474" ht="18" customHeight="1"/>
    <row r="475" ht="18" customHeight="1"/>
    <row r="476" ht="18" customHeight="1"/>
    <row r="477" ht="18" customHeight="1"/>
    <row r="478" ht="18" customHeight="1"/>
    <row r="479" ht="18" customHeight="1"/>
    <row r="480" ht="18" customHeight="1"/>
    <row r="481" ht="18" customHeight="1"/>
    <row r="482" ht="18" customHeight="1"/>
    <row r="483" ht="18" customHeight="1"/>
    <row r="484" ht="18" customHeight="1"/>
    <row r="485" ht="18" customHeight="1"/>
    <row r="486" ht="18" customHeight="1"/>
    <row r="487" ht="18" customHeight="1"/>
    <row r="488" ht="18" customHeight="1"/>
    <row r="489" ht="18" customHeight="1"/>
    <row r="490" ht="18" customHeight="1"/>
    <row r="491" ht="18" customHeight="1"/>
    <row r="492" ht="18" customHeight="1"/>
    <row r="493" ht="18" customHeight="1"/>
    <row r="494" ht="18" customHeight="1"/>
    <row r="495" ht="18" customHeight="1"/>
    <row r="496" ht="18" customHeight="1"/>
    <row r="497" ht="18" customHeight="1"/>
    <row r="498" ht="18" customHeight="1"/>
    <row r="499" ht="18" customHeight="1"/>
    <row r="500" ht="18" customHeight="1"/>
    <row r="501" ht="18" customHeight="1"/>
    <row r="502" ht="18" customHeight="1"/>
    <row r="503" ht="18" customHeight="1"/>
    <row r="504" ht="18" customHeight="1"/>
    <row r="505" ht="18" customHeight="1"/>
    <row r="506" ht="18" customHeight="1"/>
    <row r="507" ht="18" customHeight="1"/>
    <row r="508" ht="18" customHeight="1"/>
    <row r="509" ht="18" customHeight="1"/>
    <row r="510" ht="18" customHeight="1"/>
    <row r="511" ht="18" customHeight="1"/>
    <row r="512" ht="18" customHeight="1"/>
    <row r="513" ht="18" customHeight="1"/>
    <row r="514" ht="18" customHeight="1"/>
    <row r="515" ht="18" customHeight="1"/>
    <row r="516" ht="18" customHeight="1"/>
    <row r="517" ht="18" customHeight="1"/>
    <row r="518" ht="18" customHeight="1"/>
    <row r="519" ht="18" customHeight="1"/>
    <row r="520" ht="18" customHeight="1"/>
    <row r="521" ht="18" customHeight="1"/>
    <row r="522" ht="18" customHeight="1"/>
    <row r="523" ht="18" customHeight="1"/>
    <row r="524" ht="18" customHeight="1"/>
    <row r="525" ht="18" customHeight="1"/>
    <row r="526" ht="18" customHeight="1"/>
    <row r="527" ht="18" customHeight="1"/>
    <row r="528" ht="18" customHeight="1"/>
    <row r="529" ht="18" customHeight="1"/>
    <row r="530" ht="18" customHeight="1"/>
    <row r="531" ht="18" customHeight="1"/>
    <row r="532" ht="18" customHeight="1"/>
    <row r="533" ht="18" customHeight="1"/>
    <row r="534" ht="18" customHeight="1"/>
    <row r="535" ht="18" customHeight="1"/>
    <row r="536" ht="18" customHeight="1"/>
    <row r="537" ht="18" customHeight="1"/>
    <row r="538" ht="18" customHeight="1"/>
    <row r="539" ht="18" customHeight="1"/>
    <row r="540" ht="18" customHeight="1"/>
    <row r="541" ht="18" customHeight="1"/>
    <row r="542" ht="18" customHeight="1"/>
    <row r="543" ht="18" customHeight="1"/>
    <row r="544" ht="18" customHeight="1"/>
    <row r="545" ht="18" customHeight="1"/>
    <row r="546" ht="18" customHeight="1"/>
    <row r="547" ht="18" customHeight="1"/>
    <row r="548" ht="18" customHeight="1"/>
    <row r="549" ht="18" customHeight="1"/>
    <row r="550" ht="18" customHeight="1"/>
    <row r="551" ht="18" customHeight="1"/>
    <row r="552" ht="18" customHeight="1"/>
    <row r="553" ht="18" customHeight="1"/>
    <row r="554" ht="18" customHeight="1"/>
    <row r="555" ht="18" customHeight="1"/>
    <row r="556" ht="18" customHeight="1"/>
    <row r="557" ht="18" customHeight="1"/>
    <row r="558" ht="18" customHeight="1"/>
    <row r="559" ht="18" customHeight="1"/>
    <row r="560" ht="18" customHeight="1"/>
    <row r="561" ht="18" customHeight="1"/>
    <row r="562" ht="18" customHeight="1"/>
    <row r="563" ht="18" customHeight="1"/>
    <row r="564" ht="18" customHeight="1"/>
    <row r="565" ht="18" customHeight="1"/>
    <row r="566" ht="18" customHeight="1"/>
    <row r="567" ht="18" customHeight="1"/>
    <row r="568" ht="18" customHeight="1"/>
    <row r="569" ht="18" customHeight="1"/>
    <row r="570" ht="18" customHeight="1"/>
    <row r="571" ht="18" customHeight="1"/>
    <row r="572" ht="18" customHeight="1"/>
    <row r="573" ht="18" customHeight="1"/>
    <row r="574" ht="18" customHeight="1"/>
    <row r="575" ht="18" customHeight="1"/>
    <row r="576" ht="18" customHeight="1"/>
    <row r="577" ht="18" customHeight="1"/>
    <row r="578" ht="18" customHeight="1"/>
    <row r="579" ht="18" customHeight="1"/>
    <row r="580" ht="18" customHeight="1"/>
    <row r="581" ht="18" customHeight="1"/>
    <row r="582" ht="18" customHeight="1"/>
    <row r="583" ht="18" customHeight="1"/>
    <row r="584" ht="18" customHeight="1"/>
    <row r="585" ht="18" customHeight="1"/>
    <row r="586" ht="18" customHeight="1"/>
    <row r="587" ht="18" customHeight="1"/>
    <row r="588" ht="18" customHeight="1"/>
    <row r="589" ht="18" customHeight="1"/>
    <row r="590" ht="18" customHeight="1"/>
    <row r="591" ht="18" customHeight="1"/>
    <row r="592" ht="18" customHeight="1"/>
    <row r="593" ht="18" customHeight="1"/>
    <row r="594" ht="18" customHeight="1"/>
    <row r="595" ht="18" customHeight="1"/>
    <row r="596" ht="18" customHeight="1"/>
    <row r="597" ht="18" customHeight="1"/>
    <row r="598" ht="18" customHeight="1"/>
    <row r="599" ht="18" customHeight="1"/>
    <row r="600" ht="18" customHeight="1"/>
    <row r="601" ht="18" customHeight="1"/>
    <row r="602" ht="18" customHeight="1"/>
    <row r="603" ht="18" customHeight="1"/>
    <row r="604" ht="18" customHeight="1"/>
    <row r="605" ht="18" customHeight="1"/>
    <row r="606" ht="18" customHeight="1"/>
    <row r="607" ht="18" customHeight="1"/>
    <row r="608" ht="18" customHeight="1"/>
    <row r="609" ht="18" customHeight="1"/>
    <row r="610" ht="18" customHeight="1"/>
    <row r="611" ht="18" customHeight="1"/>
    <row r="612" ht="18" customHeight="1"/>
    <row r="613" ht="18" customHeight="1"/>
    <row r="614" ht="18" customHeight="1"/>
    <row r="615" ht="18" customHeight="1"/>
    <row r="616" ht="18" customHeight="1"/>
    <row r="617" ht="18" customHeight="1"/>
    <row r="618" ht="18" customHeight="1"/>
    <row r="619" ht="18" customHeight="1"/>
    <row r="620" ht="18" customHeight="1"/>
    <row r="621" ht="18" customHeight="1"/>
    <row r="622" ht="18" customHeight="1"/>
    <row r="623" ht="18" customHeight="1"/>
    <row r="624" ht="18" customHeight="1"/>
    <row r="625" ht="18" customHeight="1"/>
    <row r="626" ht="18" customHeight="1"/>
    <row r="627" ht="18" customHeight="1"/>
    <row r="628" ht="18" customHeight="1"/>
    <row r="629" ht="18" customHeight="1"/>
    <row r="630" ht="18" customHeight="1"/>
    <row r="631" ht="18" customHeight="1"/>
    <row r="632" ht="18" customHeight="1"/>
    <row r="633" ht="18" customHeight="1"/>
    <row r="634" ht="18" customHeight="1"/>
    <row r="635" ht="18" customHeight="1"/>
    <row r="636" ht="18" customHeight="1"/>
    <row r="637" ht="18" customHeight="1"/>
    <row r="638" ht="18" customHeight="1"/>
    <row r="639" ht="18" customHeight="1"/>
    <row r="640" ht="18" customHeight="1"/>
    <row r="641" ht="18" customHeight="1"/>
    <row r="642" ht="18" customHeight="1"/>
    <row r="643" ht="18" customHeight="1"/>
    <row r="644" ht="18" customHeight="1"/>
    <row r="645" ht="18" customHeight="1"/>
    <row r="646" ht="18" customHeight="1"/>
    <row r="647" ht="18" customHeight="1"/>
    <row r="648" ht="18" customHeight="1"/>
    <row r="649" ht="18" customHeight="1"/>
    <row r="650" ht="18" customHeight="1"/>
    <row r="651" ht="18" customHeight="1"/>
    <row r="652" ht="18" customHeight="1"/>
    <row r="653" ht="18" customHeight="1"/>
    <row r="654" ht="18" customHeight="1"/>
    <row r="655" ht="18" customHeight="1"/>
    <row r="656" ht="18" customHeight="1"/>
    <row r="657" ht="18" customHeight="1"/>
    <row r="658" ht="18" customHeight="1"/>
    <row r="659" ht="18" customHeight="1"/>
  </sheetData>
  <mergeCells count="6">
    <mergeCell ref="A39:B39"/>
    <mergeCell ref="A21:B21"/>
    <mergeCell ref="A22:B22"/>
    <mergeCell ref="A29:B29"/>
    <mergeCell ref="A30:B30"/>
    <mergeCell ref="A38:B38"/>
  </mergeCells>
  <pageMargins left="0.7" right="0.7" top="0.75" bottom="0.75" header="0.3" footer="0.3"/>
  <customProperties>
    <customPr name="EpmWorksheetKeyString_GU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BADB5735860047A3FAB40410CF6B84" ma:contentTypeVersion="3" ma:contentTypeDescription="Create a new document." ma:contentTypeScope="" ma:versionID="e25bd90b5fdb84264ee600d52e097d3b">
  <xsd:schema xmlns:xsd="http://www.w3.org/2001/XMLSchema" xmlns:xs="http://www.w3.org/2001/XMLSchema" xmlns:p="http://schemas.microsoft.com/office/2006/metadata/properties" xmlns:ns2="c1f35e6d-47f2-4824-9833-a94db51640c3" targetNamespace="http://schemas.microsoft.com/office/2006/metadata/properties" ma:root="true" ma:fieldsID="1c58b66218380aa58430725f05c7b1b1" ns2:_="">
    <xsd:import namespace="c1f35e6d-47f2-4824-9833-a94db51640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f35e6d-47f2-4824-9833-a94db51640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406835-8D0F-4EA5-BC43-E974885165A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15D3894-CB1B-410B-863F-47027670E7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f35e6d-47f2-4824-9833-a94db51640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5470522-0E9F-40FC-A6D4-801DE6519A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Description_ROIC</vt:lpstr>
      <vt:lpstr>DE</vt:lpstr>
      <vt:lpstr>OPAT</vt:lpstr>
      <vt:lpstr>PP(ROIC)</vt:lpstr>
      <vt:lpstr>PP(ROE)</vt:lpstr>
      <vt:lpstr>Detail_Debt</vt:lpstr>
      <vt:lpstr>Detail_Equity</vt:lpstr>
      <vt:lpstr>Data_Debt</vt:lpstr>
      <vt:lpstr>Eliminate PL</vt:lpstr>
      <vt:lpstr>Elim_FOREX translation</vt:lpstr>
      <vt:lpstr>BPC_Jan</vt:lpstr>
      <vt:lpstr>BPC_Feb</vt:lpstr>
      <vt:lpstr>BPC_Mar</vt:lpstr>
      <vt:lpstr>BPC_Apr</vt:lpstr>
      <vt:lpstr>BPC_May</vt:lpstr>
      <vt:lpstr>BPC_Dec</vt:lpstr>
      <vt:lpstr>BPC_Nov</vt:lpstr>
      <vt:lpstr>BPC_Oct</vt:lpstr>
      <vt:lpstr>BPC_Sep</vt:lpstr>
      <vt:lpstr>BPC_Aug</vt:lpstr>
      <vt:lpstr>BPC_Jul</vt:lpstr>
      <vt:lpstr>BPC_Jun</vt:lpstr>
      <vt:lpstr>BPC12</vt:lpstr>
      <vt:lpstr>BPC11</vt:lpstr>
      <vt:lpstr>BPC10</vt:lpstr>
      <vt:lpstr>BPC09</vt:lpstr>
      <vt:lpstr>BPC08</vt:lpstr>
      <vt:lpstr>BPC07</vt:lpstr>
      <vt:lpstr>BPC06</vt:lpstr>
      <vt:lpstr>BPC05</vt:lpstr>
      <vt:lpstr>BPC04</vt:lpstr>
      <vt:lpstr>BPC_03</vt:lpstr>
      <vt:lpstr>BPC_02</vt:lpstr>
      <vt:lpstr>BPC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Srisuda</dc:creator>
  <cp:keywords/>
  <dc:description/>
  <cp:lastModifiedBy>Sirarat Imura</cp:lastModifiedBy>
  <cp:revision/>
  <dcterms:created xsi:type="dcterms:W3CDTF">2020-06-05T06:23:14Z</dcterms:created>
  <dcterms:modified xsi:type="dcterms:W3CDTF">2023-11-29T04:47:26Z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0x0101002BBADB5735860047A3FAB40410CF6B84</vt:lpwstr>
  </property>
  <property fmtid="{D5CDD505-2E9C-101B-9397-08002B2CF9AE}" pid="3" name="MSIP_Label_282ec11f-0307-4ba2-9c7f-1e910abb2b8a_Enabled">
    <vt:lpwstr>true</vt:lpwstr>
  </property>
  <property fmtid="{D5CDD505-2E9C-101B-9397-08002B2CF9AE}" pid="4" name="MSIP_Label_282ec11f-0307-4ba2-9c7f-1e910abb2b8a_SetDate">
    <vt:lpwstr>2023-10-30T08:40:20Z</vt:lpwstr>
  </property>
  <property fmtid="{D5CDD505-2E9C-101B-9397-08002B2CF9AE}" pid="5" name="MSIP_Label_282ec11f-0307-4ba2-9c7f-1e910abb2b8a_Method">
    <vt:lpwstr>Standard</vt:lpwstr>
  </property>
  <property fmtid="{D5CDD505-2E9C-101B-9397-08002B2CF9AE}" pid="6" name="MSIP_Label_282ec11f-0307-4ba2-9c7f-1e910abb2b8a_Name">
    <vt:lpwstr>282ec11f-0307-4ba2-9c7f-1e910abb2b8a</vt:lpwstr>
  </property>
  <property fmtid="{D5CDD505-2E9C-101B-9397-08002B2CF9AE}" pid="7" name="MSIP_Label_282ec11f-0307-4ba2-9c7f-1e910abb2b8a_SiteId">
    <vt:lpwstr>5db8bf0e-8592-4ed0-82b2-a6d4d77933d4</vt:lpwstr>
  </property>
  <property fmtid="{D5CDD505-2E9C-101B-9397-08002B2CF9AE}" pid="8" name="MSIP_Label_282ec11f-0307-4ba2-9c7f-1e910abb2b8a_ActionId">
    <vt:lpwstr>0e3a5443-7061-49f2-9c6f-cf8a0620f10a</vt:lpwstr>
  </property>
  <property fmtid="{D5CDD505-2E9C-101B-9397-08002B2CF9AE}" pid="9" name="MSIP_Label_282ec11f-0307-4ba2-9c7f-1e910abb2b8a_ContentBits">
    <vt:lpwstr>0</vt:lpwstr>
  </property>
</Properties>
</file>